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销售助理-周连剑\采招网数据\2019\"/>
    </mc:Choice>
  </mc:AlternateContent>
  <bookViews>
    <workbookView xWindow="0" yWindow="0" windowWidth="28800" windowHeight="12450"/>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000" i="1" l="1"/>
  <c r="AI2000" i="1"/>
  <c r="AK1999" i="1"/>
  <c r="AI1999" i="1"/>
  <c r="AJ1999" i="1" s="1"/>
  <c r="AK1998" i="1"/>
  <c r="AI1998" i="1"/>
  <c r="AJ1998" i="1" s="1"/>
  <c r="AK1997" i="1"/>
  <c r="AI1997" i="1"/>
  <c r="AK1996" i="1"/>
  <c r="AJ1996" i="1"/>
  <c r="AI1996" i="1"/>
  <c r="AK1995" i="1"/>
  <c r="AI1995" i="1"/>
  <c r="AK1994" i="1"/>
  <c r="AJ1994" i="1"/>
  <c r="AI1994" i="1"/>
  <c r="AK1993" i="1"/>
  <c r="AJ1993" i="1"/>
  <c r="AI1993" i="1"/>
  <c r="AK1992" i="1"/>
  <c r="AJ1992" i="1"/>
  <c r="AI1992" i="1"/>
  <c r="AK1991" i="1"/>
  <c r="AI1991" i="1"/>
  <c r="AJ1991" i="1" s="1"/>
  <c r="AK1990" i="1"/>
  <c r="AI1990" i="1"/>
  <c r="AK1989" i="1"/>
  <c r="AI1989" i="1"/>
  <c r="AK1988" i="1"/>
  <c r="AI1988" i="1"/>
  <c r="AK1987" i="1"/>
  <c r="AI1987" i="1"/>
  <c r="AK1986" i="1"/>
  <c r="AI1986" i="1"/>
  <c r="AK1985" i="1"/>
  <c r="AI1985" i="1"/>
  <c r="AK1984" i="1"/>
  <c r="AI1984" i="1"/>
  <c r="AK1983" i="1"/>
  <c r="AI1983" i="1"/>
  <c r="AJ1983" i="1" s="1"/>
  <c r="AK1982" i="1"/>
  <c r="AI1982" i="1"/>
  <c r="AK1981" i="1"/>
  <c r="AI1981" i="1"/>
  <c r="AJ1981" i="1" s="1"/>
  <c r="AK1980" i="1"/>
  <c r="AI1980" i="1"/>
  <c r="AK1979" i="1"/>
  <c r="AI1979" i="1"/>
  <c r="AK1978" i="1"/>
  <c r="AJ1978" i="1"/>
  <c r="AI1978" i="1"/>
  <c r="AK1977" i="1"/>
  <c r="AI1977" i="1"/>
  <c r="AK1976" i="1"/>
  <c r="AJ1976" i="1"/>
  <c r="AI1976" i="1"/>
  <c r="AK1975" i="1"/>
  <c r="AI1975" i="1"/>
  <c r="AJ1975" i="1" s="1"/>
  <c r="AK1974" i="1"/>
  <c r="AJ1974" i="1"/>
  <c r="AI1974" i="1"/>
  <c r="AK1973" i="1"/>
  <c r="AI1973" i="1"/>
  <c r="AJ1973" i="1" s="1"/>
  <c r="AK1972" i="1"/>
  <c r="AI1972" i="1"/>
  <c r="AK1971" i="1"/>
  <c r="AI1971" i="1"/>
  <c r="AK1970" i="1"/>
  <c r="AI1970" i="1"/>
  <c r="AK1969" i="1"/>
  <c r="AJ1969" i="1"/>
  <c r="AI1969" i="1"/>
  <c r="AK1968" i="1"/>
  <c r="AI1968" i="1"/>
  <c r="AK1967" i="1"/>
  <c r="AI1967" i="1"/>
  <c r="AK1966" i="1"/>
  <c r="AI1966" i="1"/>
  <c r="AK1965" i="1"/>
  <c r="AI1965" i="1"/>
  <c r="AK1964" i="1"/>
  <c r="AI1964" i="1"/>
  <c r="AK1963" i="1"/>
  <c r="AI1963" i="1"/>
  <c r="AK1962" i="1"/>
  <c r="AJ1962" i="1"/>
  <c r="AI1962" i="1"/>
  <c r="AK1961" i="1"/>
  <c r="AI1961" i="1"/>
  <c r="AK1960" i="1"/>
  <c r="AI1960" i="1"/>
  <c r="AK1959" i="1"/>
  <c r="AI1959" i="1"/>
  <c r="AK1958" i="1"/>
  <c r="AI1958" i="1"/>
  <c r="AK1957" i="1"/>
  <c r="AI1957" i="1"/>
  <c r="AK1956" i="1"/>
  <c r="AI1956" i="1"/>
  <c r="AK1955" i="1"/>
  <c r="AI1955" i="1"/>
  <c r="AK1954" i="1"/>
  <c r="AI1954" i="1"/>
  <c r="AK1953" i="1"/>
  <c r="AI1953" i="1"/>
  <c r="AK1952" i="1"/>
  <c r="AI1952" i="1"/>
  <c r="AK1951" i="1"/>
  <c r="AI1951" i="1"/>
  <c r="AK1950" i="1"/>
  <c r="AI1950" i="1"/>
  <c r="AK1949" i="1"/>
  <c r="AI1949" i="1"/>
  <c r="AK1948" i="1"/>
  <c r="AJ1948" i="1"/>
  <c r="AI1948" i="1"/>
  <c r="AK1947" i="1"/>
  <c r="AI1947" i="1"/>
  <c r="AK1946" i="1"/>
  <c r="AJ1946" i="1"/>
  <c r="AI1946" i="1"/>
  <c r="AK1945" i="1"/>
  <c r="AJ1945" i="1"/>
  <c r="AI1945" i="1"/>
  <c r="AK1944" i="1"/>
  <c r="AI1944" i="1"/>
  <c r="AK1943" i="1"/>
  <c r="AI1943" i="1"/>
  <c r="AK1942" i="1"/>
  <c r="AJ1942" i="1"/>
  <c r="AI1942" i="1"/>
  <c r="AK1941" i="1"/>
  <c r="AI1941" i="1"/>
  <c r="AJ1941" i="1" s="1"/>
  <c r="AK1940" i="1"/>
  <c r="AJ1940" i="1"/>
  <c r="AI1940" i="1"/>
  <c r="AK1939" i="1"/>
  <c r="AJ1939" i="1"/>
  <c r="AI1939" i="1"/>
  <c r="AK1938" i="1"/>
  <c r="AJ1938" i="1"/>
  <c r="AI1938" i="1"/>
  <c r="AK1937" i="1"/>
  <c r="AI1937" i="1"/>
  <c r="AK1936" i="1"/>
  <c r="AI1936" i="1"/>
  <c r="AJ1936" i="1" s="1"/>
  <c r="AK1935" i="1"/>
  <c r="AI1935" i="1"/>
  <c r="AJ1935" i="1" s="1"/>
  <c r="AK1934" i="1"/>
  <c r="AI1934" i="1"/>
  <c r="AK1933" i="1"/>
  <c r="AI1933" i="1"/>
  <c r="AJ1933" i="1" s="1"/>
  <c r="AK1932" i="1"/>
  <c r="AI1932" i="1"/>
  <c r="AK1931" i="1"/>
  <c r="AJ1931" i="1"/>
  <c r="AI1931" i="1"/>
  <c r="AK1930" i="1"/>
  <c r="AJ1930" i="1"/>
  <c r="AI1930" i="1"/>
  <c r="AK1929" i="1"/>
  <c r="AI1929" i="1"/>
  <c r="AK1928" i="1"/>
  <c r="AI1928" i="1"/>
  <c r="AK1927" i="1"/>
  <c r="AI1927" i="1"/>
  <c r="AK1926" i="1"/>
  <c r="AI1926" i="1"/>
  <c r="AK1925" i="1"/>
  <c r="AI1925" i="1"/>
  <c r="AJ1925" i="1" s="1"/>
  <c r="AK1924" i="1"/>
  <c r="AI1924" i="1"/>
  <c r="AK1923" i="1"/>
  <c r="AJ1923" i="1"/>
  <c r="AI1923" i="1"/>
  <c r="AK1922" i="1"/>
  <c r="AI1922" i="1"/>
  <c r="AK1921" i="1"/>
  <c r="AI1921" i="1"/>
  <c r="AK1920" i="1"/>
  <c r="AJ1920" i="1"/>
  <c r="AI1920" i="1"/>
  <c r="AK1919" i="1"/>
  <c r="AI1919" i="1"/>
  <c r="AJ1919" i="1" s="1"/>
  <c r="AK1918" i="1"/>
  <c r="AJ1918" i="1"/>
  <c r="AI1918" i="1"/>
  <c r="AK1917" i="1"/>
  <c r="AI1917" i="1"/>
  <c r="AJ1917" i="1" s="1"/>
  <c r="AK1916" i="1"/>
  <c r="AI1916" i="1"/>
  <c r="AK1915" i="1"/>
  <c r="AI1915" i="1"/>
  <c r="AK1914" i="1"/>
  <c r="AI1914" i="1"/>
  <c r="AK1913" i="1"/>
  <c r="AI1913" i="1"/>
  <c r="AK1912" i="1"/>
  <c r="AJ1912" i="1"/>
  <c r="AI1912" i="1"/>
  <c r="AK1911" i="1"/>
  <c r="AI1911" i="1"/>
  <c r="AJ1911" i="1" s="1"/>
  <c r="AK1910" i="1"/>
  <c r="AJ1910" i="1"/>
  <c r="AI1910" i="1"/>
  <c r="AK1909" i="1"/>
  <c r="AI1909" i="1"/>
  <c r="AJ1909" i="1" s="1"/>
  <c r="AK1908" i="1"/>
  <c r="AI1908" i="1"/>
  <c r="AK1907" i="1"/>
  <c r="AI1907" i="1"/>
  <c r="AK1906" i="1"/>
  <c r="AI1906" i="1"/>
  <c r="AK1905" i="1"/>
  <c r="AJ1905" i="1"/>
  <c r="AI1905" i="1"/>
  <c r="AK1904" i="1"/>
  <c r="AI1904" i="1"/>
  <c r="AK1903" i="1"/>
  <c r="AI1903" i="1"/>
  <c r="AK1902" i="1"/>
  <c r="AI1902" i="1"/>
  <c r="AK1901" i="1"/>
  <c r="AI1901" i="1"/>
  <c r="AJ1901" i="1" s="1"/>
  <c r="AK1900" i="1"/>
  <c r="AJ1900" i="1"/>
  <c r="AI1900" i="1"/>
  <c r="AK1899" i="1"/>
  <c r="AI1899" i="1"/>
  <c r="AK1898" i="1"/>
  <c r="AI1898" i="1"/>
  <c r="AK1897" i="1"/>
  <c r="AI1897" i="1"/>
  <c r="AK1896" i="1"/>
  <c r="AI1896" i="1"/>
  <c r="AJ1896" i="1" s="1"/>
  <c r="AK1895" i="1"/>
  <c r="AI1895" i="1"/>
  <c r="AJ1895" i="1" s="1"/>
  <c r="AK1894" i="1"/>
  <c r="AI1894" i="1"/>
  <c r="AJ1894" i="1" s="1"/>
  <c r="AK1893" i="1"/>
  <c r="AI1893" i="1"/>
  <c r="AK1892" i="1"/>
  <c r="AJ1892" i="1"/>
  <c r="AI1892" i="1"/>
  <c r="AK1891" i="1"/>
  <c r="AJ1891" i="1"/>
  <c r="AI1891" i="1"/>
  <c r="AK1890" i="1"/>
  <c r="AJ1890" i="1"/>
  <c r="AI1890" i="1"/>
  <c r="AK1889" i="1"/>
  <c r="AI1889" i="1"/>
  <c r="AJ1889" i="1" s="1"/>
  <c r="AK1888" i="1"/>
  <c r="AJ1888" i="1"/>
  <c r="AI1888" i="1"/>
  <c r="AK1887" i="1"/>
  <c r="AI1887" i="1"/>
  <c r="AK1886" i="1"/>
  <c r="AJ1886" i="1"/>
  <c r="AI1886" i="1"/>
  <c r="AK1885" i="1"/>
  <c r="AI1885" i="1"/>
  <c r="AJ1885" i="1" s="1"/>
  <c r="AK1884" i="1"/>
  <c r="AJ1884" i="1"/>
  <c r="AI1884" i="1"/>
  <c r="AK1883" i="1"/>
  <c r="AI1883" i="1"/>
  <c r="AK1882" i="1"/>
  <c r="AI1882" i="1"/>
  <c r="AK1881" i="1"/>
  <c r="AI1881" i="1"/>
  <c r="AK1880" i="1"/>
  <c r="AI1880" i="1"/>
  <c r="AK1879" i="1"/>
  <c r="AI1879" i="1"/>
  <c r="AJ1879" i="1" s="1"/>
  <c r="AK1878" i="1"/>
  <c r="AI1878" i="1"/>
  <c r="AK1877" i="1"/>
  <c r="AI1877" i="1"/>
  <c r="AK1876" i="1"/>
  <c r="AJ1876" i="1"/>
  <c r="AI1876" i="1"/>
  <c r="AK1875" i="1"/>
  <c r="AI1875" i="1"/>
  <c r="AK1874" i="1"/>
  <c r="AI1874" i="1"/>
  <c r="AK1873" i="1"/>
  <c r="AI1873" i="1"/>
  <c r="AK1872" i="1"/>
  <c r="AI1872" i="1"/>
  <c r="AK1871" i="1"/>
  <c r="AI1871" i="1"/>
  <c r="AK1870" i="1"/>
  <c r="AI1870" i="1"/>
  <c r="AK1869" i="1"/>
  <c r="AI1869" i="1"/>
  <c r="AJ1869" i="1" s="1"/>
  <c r="AK1868" i="1"/>
  <c r="AI1868" i="1"/>
  <c r="AK1867" i="1"/>
  <c r="AI1867" i="1"/>
  <c r="AK1866" i="1"/>
  <c r="AI1866" i="1"/>
  <c r="AK1865" i="1"/>
  <c r="AI1865" i="1"/>
  <c r="AK1864" i="1"/>
  <c r="AI1864" i="1"/>
  <c r="AK1863" i="1"/>
  <c r="AI1863" i="1"/>
  <c r="AJ1863" i="1" s="1"/>
  <c r="AK1862" i="1"/>
  <c r="AI1862" i="1"/>
  <c r="AK1861" i="1"/>
  <c r="AI1861" i="1"/>
  <c r="AK1860" i="1"/>
  <c r="AI1860" i="1"/>
  <c r="AK1859" i="1"/>
  <c r="AI1859" i="1"/>
  <c r="AK1858" i="1"/>
  <c r="AJ1858" i="1"/>
  <c r="AI1858" i="1"/>
  <c r="AK1857" i="1"/>
  <c r="AI1857" i="1"/>
  <c r="AJ1857" i="1" s="1"/>
  <c r="AK1856" i="1"/>
  <c r="AI1856" i="1"/>
  <c r="AK1855" i="1"/>
  <c r="AI1855" i="1"/>
  <c r="AK1854" i="1"/>
  <c r="AI1854" i="1"/>
  <c r="AK1853" i="1"/>
  <c r="AI1853" i="1"/>
  <c r="AJ1853" i="1" s="1"/>
  <c r="AK1852" i="1"/>
  <c r="AI1852" i="1"/>
  <c r="AK1851" i="1"/>
  <c r="AI1851" i="1"/>
  <c r="AK1850" i="1"/>
  <c r="AI1850" i="1"/>
  <c r="AK1849" i="1"/>
  <c r="AI1849" i="1"/>
  <c r="AK1848" i="1"/>
  <c r="AI1848" i="1"/>
  <c r="AJ1848" i="1" s="1"/>
  <c r="AK1847" i="1"/>
  <c r="AI1847" i="1"/>
  <c r="AK1846" i="1"/>
  <c r="AJ1846" i="1"/>
  <c r="AI1846" i="1"/>
  <c r="AK1845" i="1"/>
  <c r="AI1845" i="1"/>
  <c r="AK1844" i="1"/>
  <c r="AJ1844" i="1"/>
  <c r="AI1844" i="1"/>
  <c r="AK1843" i="1"/>
  <c r="AI1843" i="1"/>
  <c r="AK1842" i="1"/>
  <c r="AI1842" i="1"/>
  <c r="AK1841" i="1"/>
  <c r="AI1841" i="1"/>
  <c r="AK1840" i="1"/>
  <c r="AI1840" i="1"/>
  <c r="AK1839" i="1"/>
  <c r="AI1839" i="1"/>
  <c r="AK1838" i="1"/>
  <c r="AI1838" i="1"/>
  <c r="AK1837" i="1"/>
  <c r="AI1837" i="1"/>
  <c r="AK1836" i="1"/>
  <c r="AI1836" i="1"/>
  <c r="AK1835" i="1"/>
  <c r="AI1835" i="1"/>
  <c r="AK1834" i="1"/>
  <c r="AI1834" i="1"/>
  <c r="AK1833" i="1"/>
  <c r="AI1833" i="1"/>
  <c r="AK1832" i="1"/>
  <c r="AI1832" i="1"/>
  <c r="AK1831" i="1"/>
  <c r="AI1831" i="1"/>
  <c r="AJ1831" i="1" s="1"/>
  <c r="AK1830" i="1"/>
  <c r="AI1830" i="1"/>
  <c r="AJ1830" i="1" s="1"/>
  <c r="AK1829" i="1"/>
  <c r="AI1829" i="1"/>
  <c r="AK1828" i="1"/>
  <c r="AI1828" i="1"/>
  <c r="AK1827" i="1"/>
  <c r="AI1827" i="1"/>
  <c r="AK1826" i="1"/>
  <c r="AI1826" i="1"/>
  <c r="AK1825" i="1"/>
  <c r="AI1825" i="1"/>
  <c r="AK1824" i="1"/>
  <c r="AJ1824" i="1"/>
  <c r="AI1824" i="1"/>
  <c r="AK1823" i="1"/>
  <c r="AI1823" i="1"/>
  <c r="AK1822" i="1"/>
  <c r="AJ1822" i="1"/>
  <c r="AI1822" i="1"/>
  <c r="AK1821" i="1"/>
  <c r="AI1821" i="1"/>
  <c r="AK1820" i="1"/>
  <c r="AI1820" i="1"/>
  <c r="AK1819" i="1"/>
  <c r="AI1819" i="1"/>
  <c r="AK1818" i="1"/>
  <c r="AJ1818" i="1"/>
  <c r="AI1818" i="1"/>
  <c r="AK1817" i="1"/>
  <c r="AJ1817" i="1"/>
  <c r="AI1817" i="1"/>
  <c r="AK1816" i="1"/>
  <c r="AI1816" i="1"/>
  <c r="AK1815" i="1"/>
  <c r="AI1815" i="1"/>
  <c r="AK1814" i="1"/>
  <c r="AJ1814" i="1"/>
  <c r="AI1814" i="1"/>
  <c r="AK1813" i="1"/>
  <c r="AI1813" i="1"/>
  <c r="AK1812" i="1"/>
  <c r="AJ1812" i="1"/>
  <c r="AI1812" i="1"/>
  <c r="AK1811" i="1"/>
  <c r="AI1811" i="1"/>
  <c r="AJ1811" i="1" s="1"/>
  <c r="AK1810" i="1"/>
  <c r="AJ1810" i="1"/>
  <c r="AI1810" i="1"/>
  <c r="AK1809" i="1"/>
  <c r="AI1809" i="1"/>
  <c r="AK1808" i="1"/>
  <c r="AI1808" i="1"/>
  <c r="AK1807" i="1"/>
  <c r="AI1807" i="1"/>
  <c r="AK1806" i="1"/>
  <c r="AI1806" i="1"/>
  <c r="AK1805" i="1"/>
  <c r="AI1805" i="1"/>
  <c r="AK1804" i="1"/>
  <c r="AI1804" i="1"/>
  <c r="AK1803" i="1"/>
  <c r="AJ1803" i="1"/>
  <c r="AI1803" i="1"/>
  <c r="AK1802" i="1"/>
  <c r="AJ1802" i="1"/>
  <c r="AI1802" i="1"/>
  <c r="AK1801" i="1"/>
  <c r="AI1801" i="1"/>
  <c r="AJ1801" i="1" s="1"/>
  <c r="AK1800" i="1"/>
  <c r="AI1800" i="1"/>
  <c r="AJ1800" i="1" s="1"/>
  <c r="AK1799" i="1"/>
  <c r="AI1799" i="1"/>
  <c r="AK1798" i="1"/>
  <c r="AI1798" i="1"/>
  <c r="AK1797" i="1"/>
  <c r="AI1797" i="1"/>
  <c r="AK1796" i="1"/>
  <c r="AI1796" i="1"/>
  <c r="AK1795" i="1"/>
  <c r="AI1795" i="1"/>
  <c r="AJ1795" i="1" s="1"/>
  <c r="AK1794" i="1"/>
  <c r="AI1794" i="1"/>
  <c r="AK1793" i="1"/>
  <c r="AI1793" i="1"/>
  <c r="AK1792" i="1"/>
  <c r="AI1792" i="1"/>
  <c r="AK1791" i="1"/>
  <c r="AI1791" i="1"/>
  <c r="AK1790" i="1"/>
  <c r="AI1790" i="1"/>
  <c r="AJ1790" i="1" s="1"/>
  <c r="AK1789" i="1"/>
  <c r="AI1789" i="1"/>
  <c r="AK1788" i="1"/>
  <c r="AI1788" i="1"/>
  <c r="AK1787" i="1"/>
  <c r="AI1787" i="1"/>
  <c r="AK1786" i="1"/>
  <c r="AJ1786" i="1"/>
  <c r="AI1786" i="1"/>
  <c r="AK1785" i="1"/>
  <c r="AI1785" i="1"/>
  <c r="AK1784" i="1"/>
  <c r="AI1784" i="1"/>
  <c r="AK1783" i="1"/>
  <c r="AI1783" i="1"/>
  <c r="AK1782" i="1"/>
  <c r="AI1782" i="1"/>
  <c r="AK1781" i="1"/>
  <c r="AJ1781" i="1"/>
  <c r="AI1781" i="1"/>
  <c r="AK1780" i="1"/>
  <c r="AI1780" i="1"/>
  <c r="AK1779" i="1"/>
  <c r="AI1779" i="1"/>
  <c r="AK1778" i="1"/>
  <c r="AI1778" i="1"/>
  <c r="AK1777" i="1"/>
  <c r="AI1777" i="1"/>
  <c r="AJ1777" i="1" s="1"/>
  <c r="AK1776" i="1"/>
  <c r="AI1776" i="1"/>
  <c r="AK1775" i="1"/>
  <c r="AI1775" i="1"/>
  <c r="AK1774" i="1"/>
  <c r="AI1774" i="1"/>
  <c r="AK1773" i="1"/>
  <c r="AI1773" i="1"/>
  <c r="AK1772" i="1"/>
  <c r="AI1772" i="1"/>
  <c r="AK1771" i="1"/>
  <c r="AI1771" i="1"/>
  <c r="AK1770" i="1"/>
  <c r="AI1770" i="1"/>
  <c r="AK1769" i="1"/>
  <c r="AI1769" i="1"/>
  <c r="AK1768" i="1"/>
  <c r="AI1768" i="1"/>
  <c r="AJ1768" i="1" s="1"/>
  <c r="AK1767" i="1"/>
  <c r="AI1767" i="1"/>
  <c r="AJ1767" i="1" s="1"/>
  <c r="AK1766" i="1"/>
  <c r="AJ1766" i="1"/>
  <c r="AI1766" i="1"/>
  <c r="AK1765" i="1"/>
  <c r="AI1765" i="1"/>
  <c r="AK1764" i="1"/>
  <c r="AI1764" i="1"/>
  <c r="AJ1764" i="1" s="1"/>
  <c r="AK1763" i="1"/>
  <c r="AI1763" i="1"/>
  <c r="AJ1763" i="1" s="1"/>
  <c r="AK1762" i="1"/>
  <c r="AI1762" i="1"/>
  <c r="AK1761" i="1"/>
  <c r="AI1761" i="1"/>
  <c r="AK1760" i="1"/>
  <c r="AJ1760" i="1"/>
  <c r="AI1760" i="1"/>
  <c r="AK1759" i="1"/>
  <c r="AI1759" i="1"/>
  <c r="AK1758" i="1"/>
  <c r="AJ1758" i="1"/>
  <c r="AI1758" i="1"/>
  <c r="AK1757" i="1"/>
  <c r="AI1757" i="1"/>
  <c r="AJ1757" i="1" s="1"/>
  <c r="AK1756" i="1"/>
  <c r="AI1756" i="1"/>
  <c r="AK1755" i="1"/>
  <c r="AJ1755" i="1"/>
  <c r="AI1755" i="1"/>
  <c r="AK1754" i="1"/>
  <c r="AJ1754" i="1"/>
  <c r="AI1754" i="1"/>
  <c r="AK1753" i="1"/>
  <c r="AI1753" i="1"/>
  <c r="AK1752" i="1"/>
  <c r="AI1752" i="1"/>
  <c r="AK1751" i="1"/>
  <c r="AI1751" i="1"/>
  <c r="AK1750" i="1"/>
  <c r="AI1750" i="1"/>
  <c r="AK1749" i="1"/>
  <c r="AI1749" i="1"/>
  <c r="AJ1749" i="1" s="1"/>
  <c r="AK1748" i="1"/>
  <c r="AI1748" i="1"/>
  <c r="AK1747" i="1"/>
  <c r="AI1747" i="1"/>
  <c r="AK1746" i="1"/>
  <c r="AI1746" i="1"/>
  <c r="AK1745" i="1"/>
  <c r="AI1745" i="1"/>
  <c r="AK1744" i="1"/>
  <c r="AI1744" i="1"/>
  <c r="AK1743" i="1"/>
  <c r="AI1743" i="1"/>
  <c r="AK1742" i="1"/>
  <c r="AI1742" i="1"/>
  <c r="AK1741" i="1"/>
  <c r="AI1741" i="1"/>
  <c r="AK1740" i="1"/>
  <c r="AI1740" i="1"/>
  <c r="AK1739" i="1"/>
  <c r="AI1739" i="1"/>
  <c r="AK1738" i="1"/>
  <c r="AJ1738" i="1"/>
  <c r="AI1738" i="1"/>
  <c r="AK1737" i="1"/>
  <c r="AI1737" i="1"/>
  <c r="AK1736" i="1"/>
  <c r="AI1736" i="1"/>
  <c r="AK1735" i="1"/>
  <c r="AI1735" i="1"/>
  <c r="AK1734" i="1"/>
  <c r="AI1734" i="1"/>
  <c r="AK1733" i="1"/>
  <c r="AI1733" i="1"/>
  <c r="AJ1733" i="1" s="1"/>
  <c r="AK1732" i="1"/>
  <c r="AI1732" i="1"/>
  <c r="AJ1732" i="1" s="1"/>
  <c r="AK1731" i="1"/>
  <c r="AI1731" i="1"/>
  <c r="AK1730" i="1"/>
  <c r="AJ1730" i="1"/>
  <c r="AI1730" i="1"/>
  <c r="AK1729" i="1"/>
  <c r="AI1729" i="1"/>
  <c r="AJ1729" i="1" s="1"/>
  <c r="AK1728" i="1"/>
  <c r="AI1728" i="1"/>
  <c r="AJ1728" i="1" s="1"/>
  <c r="AK1727" i="1"/>
  <c r="AJ1727" i="1"/>
  <c r="AI1727" i="1"/>
  <c r="AK1726" i="1"/>
  <c r="AJ1726" i="1"/>
  <c r="AI1726" i="1"/>
  <c r="AK1725" i="1"/>
  <c r="AI1725" i="1"/>
  <c r="AK1724" i="1"/>
  <c r="AI1724" i="1"/>
  <c r="AJ1724" i="1" s="1"/>
  <c r="AK1723" i="1"/>
  <c r="AJ1723" i="1"/>
  <c r="AI1723" i="1"/>
  <c r="AK1722" i="1"/>
  <c r="AI1722" i="1"/>
  <c r="AK1721" i="1"/>
  <c r="AI1721" i="1"/>
  <c r="AK1720" i="1"/>
  <c r="AI1720" i="1"/>
  <c r="AJ1720" i="1" s="1"/>
  <c r="AK1719" i="1"/>
  <c r="AI1719" i="1"/>
  <c r="AK1718" i="1"/>
  <c r="AJ1718" i="1"/>
  <c r="AI1718" i="1"/>
  <c r="AK1717" i="1"/>
  <c r="AI1717" i="1"/>
  <c r="AJ1717" i="1" s="1"/>
  <c r="AK1716" i="1"/>
  <c r="AI1716" i="1"/>
  <c r="AJ1716" i="1" s="1"/>
  <c r="AK1715" i="1"/>
  <c r="AI1715" i="1"/>
  <c r="AK1714" i="1"/>
  <c r="AI1714" i="1"/>
  <c r="AK1713" i="1"/>
  <c r="AI1713" i="1"/>
  <c r="AJ1713" i="1" s="1"/>
  <c r="AK1712" i="1"/>
  <c r="AI1712" i="1"/>
  <c r="AJ1712" i="1" s="1"/>
  <c r="AK1711" i="1"/>
  <c r="AI1711" i="1"/>
  <c r="AK1710" i="1"/>
  <c r="AJ1710" i="1"/>
  <c r="AI1710" i="1"/>
  <c r="AK1709" i="1"/>
  <c r="AJ1709" i="1"/>
  <c r="AI1709" i="1"/>
  <c r="AK1708" i="1"/>
  <c r="AI1708" i="1"/>
  <c r="AJ1708" i="1" s="1"/>
  <c r="AK1707" i="1"/>
  <c r="AI1707" i="1"/>
  <c r="AJ1707" i="1" s="1"/>
  <c r="AK1706" i="1"/>
  <c r="AJ1706" i="1"/>
  <c r="AI1706" i="1"/>
  <c r="AK1705" i="1"/>
  <c r="AI1705" i="1"/>
  <c r="AJ1705" i="1" s="1"/>
  <c r="AK1704" i="1"/>
  <c r="AI1704" i="1"/>
  <c r="AK1703" i="1"/>
  <c r="AI1703" i="1"/>
  <c r="AK1702" i="1"/>
  <c r="AJ1702" i="1"/>
  <c r="AI1702" i="1"/>
  <c r="AK1701" i="1"/>
  <c r="AI1701" i="1"/>
  <c r="AK1700" i="1"/>
  <c r="AI1700" i="1"/>
  <c r="AJ1700" i="1" s="1"/>
  <c r="AK1699" i="1"/>
  <c r="AJ1699" i="1"/>
  <c r="AI1699" i="1"/>
  <c r="AK1698" i="1"/>
  <c r="AI1698" i="1"/>
  <c r="AK1697" i="1"/>
  <c r="AI1697" i="1"/>
  <c r="AJ1697" i="1" s="1"/>
  <c r="AK1696" i="1"/>
  <c r="AI1696" i="1"/>
  <c r="AK1695" i="1"/>
  <c r="AJ1695" i="1"/>
  <c r="AI1695" i="1"/>
  <c r="AK1694" i="1"/>
  <c r="AJ1694" i="1"/>
  <c r="AI1694" i="1"/>
  <c r="AK1693" i="1"/>
  <c r="AI1693" i="1"/>
  <c r="AK1692" i="1"/>
  <c r="AI1692" i="1"/>
  <c r="AK1691" i="1"/>
  <c r="AJ1691" i="1"/>
  <c r="AI1691" i="1"/>
  <c r="AK1690" i="1"/>
  <c r="AJ1690" i="1"/>
  <c r="AI1690" i="1"/>
  <c r="AK1689" i="1"/>
  <c r="AI1689" i="1"/>
  <c r="AJ1689" i="1" s="1"/>
  <c r="AK1688" i="1"/>
  <c r="AI1688" i="1"/>
  <c r="AK1687" i="1"/>
  <c r="AJ1687" i="1"/>
  <c r="AI1687" i="1"/>
  <c r="AK1686" i="1"/>
  <c r="AI1686" i="1"/>
  <c r="AK1685" i="1"/>
  <c r="AI1685" i="1"/>
  <c r="AJ1685" i="1" s="1"/>
  <c r="AK1684" i="1"/>
  <c r="AI1684" i="1"/>
  <c r="AK1683" i="1"/>
  <c r="AI1683" i="1"/>
  <c r="AK1682" i="1"/>
  <c r="AI1682" i="1"/>
  <c r="AK1681" i="1"/>
  <c r="AI1681" i="1"/>
  <c r="AK1680" i="1"/>
  <c r="AI1680" i="1"/>
  <c r="AJ1680" i="1" s="1"/>
  <c r="AK1679" i="1"/>
  <c r="AJ1679" i="1"/>
  <c r="AI1679" i="1"/>
  <c r="AK1678" i="1"/>
  <c r="AI1678" i="1"/>
  <c r="AK1677" i="1"/>
  <c r="AJ1677" i="1"/>
  <c r="AI1677" i="1"/>
  <c r="AK1676" i="1"/>
  <c r="AI1676" i="1"/>
  <c r="AK1675" i="1"/>
  <c r="AI1675" i="1"/>
  <c r="AK1674" i="1"/>
  <c r="AI1674" i="1"/>
  <c r="AJ1674" i="1" s="1"/>
  <c r="AK1673" i="1"/>
  <c r="AI1673" i="1"/>
  <c r="AK1672" i="1"/>
  <c r="AI1672" i="1"/>
  <c r="AK1671" i="1"/>
  <c r="AI1671" i="1"/>
  <c r="AK1670" i="1"/>
  <c r="AJ1670" i="1"/>
  <c r="AI1670" i="1"/>
  <c r="AK1669" i="1"/>
  <c r="AI1669" i="1"/>
  <c r="AK1668" i="1"/>
  <c r="AI1668" i="1"/>
  <c r="AK1667" i="1"/>
  <c r="AJ1667" i="1"/>
  <c r="AI1667" i="1"/>
  <c r="AK1666" i="1"/>
  <c r="AI1666" i="1"/>
  <c r="AK1665" i="1"/>
  <c r="AI1665" i="1"/>
  <c r="AK1664" i="1"/>
  <c r="AI1664" i="1"/>
  <c r="AK1663" i="1"/>
  <c r="AI1663" i="1"/>
  <c r="AJ1663" i="1" s="1"/>
  <c r="AK1662" i="1"/>
  <c r="AJ1662" i="1"/>
  <c r="AI1662" i="1"/>
  <c r="AK1661" i="1"/>
  <c r="AI1661" i="1"/>
  <c r="AK1660" i="1"/>
  <c r="AI1660" i="1"/>
  <c r="AK1659" i="1"/>
  <c r="AI1659" i="1"/>
  <c r="AK1658" i="1"/>
  <c r="AJ1658" i="1"/>
  <c r="AI1658" i="1"/>
  <c r="AK1657" i="1"/>
  <c r="AI1657" i="1"/>
  <c r="AK1656" i="1"/>
  <c r="AI1656" i="1"/>
  <c r="AK1655" i="1"/>
  <c r="AI1655" i="1"/>
  <c r="AK1654" i="1"/>
  <c r="AJ1654" i="1"/>
  <c r="AI1654" i="1"/>
  <c r="AK1653" i="1"/>
  <c r="AI1653" i="1"/>
  <c r="AK1652" i="1"/>
  <c r="AI1652" i="1"/>
  <c r="AK1651" i="1"/>
  <c r="AJ1651" i="1"/>
  <c r="AI1651" i="1"/>
  <c r="AK1650" i="1"/>
  <c r="AI1650" i="1"/>
  <c r="AK1649" i="1"/>
  <c r="AI1649" i="1"/>
  <c r="AK1648" i="1"/>
  <c r="AI1648" i="1"/>
  <c r="AK1647" i="1"/>
  <c r="AI1647" i="1"/>
  <c r="AK1646" i="1"/>
  <c r="AJ1646" i="1"/>
  <c r="AI1646" i="1"/>
  <c r="AK1645" i="1"/>
  <c r="AI1645" i="1"/>
  <c r="AK1644" i="1"/>
  <c r="AI1644" i="1"/>
  <c r="AK1643" i="1"/>
  <c r="AJ1643" i="1"/>
  <c r="AI1643" i="1"/>
  <c r="AK1642" i="1"/>
  <c r="AI1642" i="1"/>
  <c r="AK1641" i="1"/>
  <c r="AI1641" i="1"/>
  <c r="AK1640" i="1"/>
  <c r="AJ1640" i="1"/>
  <c r="AI1640" i="1"/>
  <c r="AK1639" i="1"/>
  <c r="AI1639" i="1"/>
  <c r="AK1638" i="1"/>
  <c r="AI1638" i="1"/>
  <c r="AK1637" i="1"/>
  <c r="AJ1637" i="1"/>
  <c r="AI1637" i="1"/>
  <c r="AK1636" i="1"/>
  <c r="AI1636" i="1"/>
  <c r="AJ1636" i="1" s="1"/>
  <c r="AK1635" i="1"/>
  <c r="AJ1635" i="1"/>
  <c r="AI1635" i="1"/>
  <c r="AK1634" i="1"/>
  <c r="AI1634" i="1"/>
  <c r="AK1633" i="1"/>
  <c r="AI1633" i="1"/>
  <c r="AK1632" i="1"/>
  <c r="AJ1632" i="1"/>
  <c r="AI1632" i="1"/>
  <c r="AK1631" i="1"/>
  <c r="AI1631" i="1"/>
  <c r="AK1630" i="1"/>
  <c r="AJ1630" i="1"/>
  <c r="AI1630" i="1"/>
  <c r="AK1629" i="1"/>
  <c r="AJ1629" i="1"/>
  <c r="AI1629" i="1"/>
  <c r="AK1628" i="1"/>
  <c r="AI1628" i="1"/>
  <c r="AK1627" i="1"/>
  <c r="AJ1627" i="1"/>
  <c r="AI1627" i="1"/>
  <c r="AK1626" i="1"/>
  <c r="AI1626" i="1"/>
  <c r="AK1625" i="1"/>
  <c r="AI1625" i="1"/>
  <c r="AJ1625" i="1" s="1"/>
  <c r="AK1624" i="1"/>
  <c r="AJ1624" i="1"/>
  <c r="AI1624" i="1"/>
  <c r="AK1623" i="1"/>
  <c r="AI1623" i="1"/>
  <c r="AK1622" i="1"/>
  <c r="AI1622" i="1"/>
  <c r="AK1621" i="1"/>
  <c r="AI1621" i="1"/>
  <c r="AK1620" i="1"/>
  <c r="AJ1620" i="1"/>
  <c r="AI1620" i="1"/>
  <c r="AK1619" i="1"/>
  <c r="AI1619" i="1"/>
  <c r="AK1618" i="1"/>
  <c r="AI1618" i="1"/>
  <c r="AK1617" i="1"/>
  <c r="AI1617" i="1"/>
  <c r="AJ1617" i="1" s="1"/>
  <c r="AK1616" i="1"/>
  <c r="AI1616" i="1"/>
  <c r="AJ1616" i="1" s="1"/>
  <c r="AK1615" i="1"/>
  <c r="AI1615" i="1"/>
  <c r="AJ1615" i="1" s="1"/>
  <c r="AK1614" i="1"/>
  <c r="AJ1614" i="1"/>
  <c r="AI1614" i="1"/>
  <c r="AK1613" i="1"/>
  <c r="AI1613" i="1"/>
  <c r="AJ1613" i="1" s="1"/>
  <c r="AK1612" i="1"/>
  <c r="AJ1612" i="1"/>
  <c r="AI1612" i="1"/>
  <c r="AK1611" i="1"/>
  <c r="AI1611" i="1"/>
  <c r="AK1610" i="1"/>
  <c r="AI1610" i="1"/>
  <c r="AK1609" i="1"/>
  <c r="AI1609" i="1"/>
  <c r="AK1608" i="1"/>
  <c r="AJ1608" i="1"/>
  <c r="AI1608" i="1"/>
  <c r="AK1607" i="1"/>
  <c r="AI1607" i="1"/>
  <c r="AK1606" i="1"/>
  <c r="AJ1606" i="1"/>
  <c r="AI1606" i="1"/>
  <c r="AK1605" i="1"/>
  <c r="AI1605" i="1"/>
  <c r="AK1604" i="1"/>
  <c r="AI1604" i="1"/>
  <c r="AJ1604" i="1" s="1"/>
  <c r="AK1603" i="1"/>
  <c r="AI1603" i="1"/>
  <c r="AK1602" i="1"/>
  <c r="AJ1602" i="1"/>
  <c r="AI1602" i="1"/>
  <c r="AK1601" i="1"/>
  <c r="AI1601" i="1"/>
  <c r="AK1600" i="1"/>
  <c r="AI1600" i="1"/>
  <c r="AK1599" i="1"/>
  <c r="AI1599" i="1"/>
  <c r="AK1598" i="1"/>
  <c r="AJ1598" i="1"/>
  <c r="AI1598" i="1"/>
  <c r="AK1597" i="1"/>
  <c r="AI1597" i="1"/>
  <c r="AJ1597" i="1" s="1"/>
  <c r="AK1596" i="1"/>
  <c r="AI1596" i="1"/>
  <c r="AJ1596" i="1" s="1"/>
  <c r="AK1595" i="1"/>
  <c r="AI1595" i="1"/>
  <c r="AK1594" i="1"/>
  <c r="AI1594" i="1"/>
  <c r="AK1593" i="1"/>
  <c r="AI1593" i="1"/>
  <c r="AK1592" i="1"/>
  <c r="AI1592" i="1"/>
  <c r="AK1591" i="1"/>
  <c r="AI1591" i="1"/>
  <c r="AK1590" i="1"/>
  <c r="AJ1590" i="1"/>
  <c r="AI1590" i="1"/>
  <c r="AK1589" i="1"/>
  <c r="AI1589" i="1"/>
  <c r="AK1588" i="1"/>
  <c r="AI1588" i="1"/>
  <c r="AK1587" i="1"/>
  <c r="AI1587" i="1"/>
  <c r="AK1586" i="1"/>
  <c r="AI1586" i="1"/>
  <c r="AK1585" i="1"/>
  <c r="AI1585" i="1"/>
  <c r="AK1584" i="1"/>
  <c r="AI1584" i="1"/>
  <c r="AJ1584" i="1" s="1"/>
  <c r="AK1583" i="1"/>
  <c r="AI1583" i="1"/>
  <c r="AJ1583" i="1" s="1"/>
  <c r="AK1582" i="1"/>
  <c r="AI1582" i="1"/>
  <c r="AK1581" i="1"/>
  <c r="AI1581" i="1"/>
  <c r="AK1580" i="1"/>
  <c r="AI1580" i="1"/>
  <c r="AK1579" i="1"/>
  <c r="AI1579" i="1"/>
  <c r="AK1578" i="1"/>
  <c r="AI1578" i="1"/>
  <c r="AJ1578" i="1" s="1"/>
  <c r="AK1577" i="1"/>
  <c r="AI1577" i="1"/>
  <c r="AK1576" i="1"/>
  <c r="AI1576" i="1"/>
  <c r="AK1575" i="1"/>
  <c r="AI1575" i="1"/>
  <c r="AK1574" i="1"/>
  <c r="AI1574" i="1"/>
  <c r="AJ1574" i="1" s="1"/>
  <c r="AK1573" i="1"/>
  <c r="AI1573" i="1"/>
  <c r="AK1572" i="1"/>
  <c r="AJ1572" i="1"/>
  <c r="AI1572" i="1"/>
  <c r="AK1571" i="1"/>
  <c r="AI1571" i="1"/>
  <c r="AK1570" i="1"/>
  <c r="AI1570" i="1"/>
  <c r="AJ1570" i="1" s="1"/>
  <c r="AK1569" i="1"/>
  <c r="AI1569" i="1"/>
  <c r="AK1568" i="1"/>
  <c r="AI1568" i="1"/>
  <c r="AK1567" i="1"/>
  <c r="AI1567" i="1"/>
  <c r="AJ1567" i="1" s="1"/>
  <c r="AK1566" i="1"/>
  <c r="AI1566" i="1"/>
  <c r="AK1565" i="1"/>
  <c r="AJ1565" i="1"/>
  <c r="AI1565" i="1"/>
  <c r="AK1564" i="1"/>
  <c r="AI1564" i="1"/>
  <c r="AK1563" i="1"/>
  <c r="AI1563" i="1"/>
  <c r="AJ1563" i="1" s="1"/>
  <c r="AK1562" i="1"/>
  <c r="AI1562" i="1"/>
  <c r="AJ1562" i="1" s="1"/>
  <c r="AK1561" i="1"/>
  <c r="AI1561" i="1"/>
  <c r="AK1560" i="1"/>
  <c r="AI1560" i="1"/>
  <c r="AK1559" i="1"/>
  <c r="AI1559" i="1"/>
  <c r="AK1558" i="1"/>
  <c r="AI1558" i="1"/>
  <c r="AK1557" i="1"/>
  <c r="AI1557" i="1"/>
  <c r="AK1556" i="1"/>
  <c r="AI1556" i="1"/>
  <c r="AK1555" i="1"/>
  <c r="AI1555" i="1"/>
  <c r="AJ1555" i="1" s="1"/>
  <c r="AK1554" i="1"/>
  <c r="AI1554" i="1"/>
  <c r="AK1553" i="1"/>
  <c r="AI1553" i="1"/>
  <c r="AJ1553" i="1" s="1"/>
  <c r="AK1552" i="1"/>
  <c r="AI1552" i="1"/>
  <c r="AK1551" i="1"/>
  <c r="AI1551" i="1"/>
  <c r="AJ1551" i="1" s="1"/>
  <c r="AK1550" i="1"/>
  <c r="AI1550" i="1"/>
  <c r="AK1549" i="1"/>
  <c r="AI1549" i="1"/>
  <c r="AJ1549" i="1" s="1"/>
  <c r="AK1548" i="1"/>
  <c r="AJ1548" i="1"/>
  <c r="AI1548" i="1"/>
  <c r="AK1547" i="1"/>
  <c r="AI1547" i="1"/>
  <c r="AJ1547" i="1" s="1"/>
  <c r="AK1546" i="1"/>
  <c r="AJ1546" i="1"/>
  <c r="AI1546" i="1"/>
  <c r="AK1545" i="1"/>
  <c r="AI1545" i="1"/>
  <c r="AK1544" i="1"/>
  <c r="AI1544" i="1"/>
  <c r="AK1543" i="1"/>
  <c r="AI1543" i="1"/>
  <c r="AK1542" i="1"/>
  <c r="AI1542" i="1"/>
  <c r="AK1541" i="1"/>
  <c r="AI1541" i="1"/>
  <c r="AK1540" i="1"/>
  <c r="AJ1540" i="1"/>
  <c r="AI1540" i="1"/>
  <c r="AK1539" i="1"/>
  <c r="AI1539" i="1"/>
  <c r="AK1538" i="1"/>
  <c r="AI1538" i="1"/>
  <c r="AJ1538" i="1" s="1"/>
  <c r="AK1537" i="1"/>
  <c r="AI1537" i="1"/>
  <c r="AK1536" i="1"/>
  <c r="AI1536" i="1"/>
  <c r="AJ1536" i="1" s="1"/>
  <c r="AK1535" i="1"/>
  <c r="AI1535" i="1"/>
  <c r="AK1534" i="1"/>
  <c r="AI1534" i="1"/>
  <c r="AK1533" i="1"/>
  <c r="AI1533" i="1"/>
  <c r="AJ1533" i="1" s="1"/>
  <c r="AK1532" i="1"/>
  <c r="AI1532" i="1"/>
  <c r="AK1531" i="1"/>
  <c r="AI1531" i="1"/>
  <c r="AK1530" i="1"/>
  <c r="AI1530" i="1"/>
  <c r="AK1529" i="1"/>
  <c r="AI1529" i="1"/>
  <c r="AK1528" i="1"/>
  <c r="AI1528" i="1"/>
  <c r="AK1527" i="1"/>
  <c r="AI1527" i="1"/>
  <c r="AK1526" i="1"/>
  <c r="AI1526" i="1"/>
  <c r="AK1525" i="1"/>
  <c r="AI1525" i="1"/>
  <c r="AJ1525" i="1" s="1"/>
  <c r="AK1524" i="1"/>
  <c r="AJ1524" i="1"/>
  <c r="AI1524" i="1"/>
  <c r="AK1523" i="1"/>
  <c r="AJ1523" i="1"/>
  <c r="AI1523" i="1"/>
  <c r="AK1522" i="1"/>
  <c r="AI1522" i="1"/>
  <c r="AK1521" i="1"/>
  <c r="AI1521" i="1"/>
  <c r="AK1520" i="1"/>
  <c r="AI1520" i="1"/>
  <c r="AK1519" i="1"/>
  <c r="AI1519" i="1"/>
  <c r="AJ1519" i="1" s="1"/>
  <c r="AK1518" i="1"/>
  <c r="AI1518" i="1"/>
  <c r="AK1517" i="1"/>
  <c r="AI1517" i="1"/>
  <c r="AJ1517" i="1" s="1"/>
  <c r="AK1516" i="1"/>
  <c r="AJ1516" i="1"/>
  <c r="AI1516" i="1"/>
  <c r="AK1515" i="1"/>
  <c r="AI1515" i="1"/>
  <c r="AK1514" i="1"/>
  <c r="AJ1514" i="1"/>
  <c r="AI1514" i="1"/>
  <c r="AK1513" i="1"/>
  <c r="AI1513" i="1"/>
  <c r="AK1512" i="1"/>
  <c r="AI1512" i="1"/>
  <c r="AK1511" i="1"/>
  <c r="AI1511" i="1"/>
  <c r="AK1510" i="1"/>
  <c r="AI1510" i="1"/>
  <c r="AK1509" i="1"/>
  <c r="AI1509" i="1"/>
  <c r="AK1508" i="1"/>
  <c r="AJ1508" i="1"/>
  <c r="AI1508" i="1"/>
  <c r="AK1507" i="1"/>
  <c r="AI1507" i="1"/>
  <c r="AK1506" i="1"/>
  <c r="AI1506" i="1"/>
  <c r="AK1505" i="1"/>
  <c r="AI1505" i="1"/>
  <c r="AK1504" i="1"/>
  <c r="AJ1504" i="1"/>
  <c r="AI1504" i="1"/>
  <c r="AK1503" i="1"/>
  <c r="AI1503" i="1"/>
  <c r="AK1502" i="1"/>
  <c r="AI1502" i="1"/>
  <c r="AK1501" i="1"/>
  <c r="AI1501" i="1"/>
  <c r="AK1500" i="1"/>
  <c r="AI1500" i="1"/>
  <c r="AK1499" i="1"/>
  <c r="AI1499" i="1"/>
  <c r="AK1498" i="1"/>
  <c r="AI1498" i="1"/>
  <c r="AK1497" i="1"/>
  <c r="AI1497" i="1"/>
  <c r="AK1496" i="1"/>
  <c r="AI1496" i="1"/>
  <c r="AK1495" i="1"/>
  <c r="AI1495" i="1"/>
  <c r="AJ1495" i="1" s="1"/>
  <c r="AK1494" i="1"/>
  <c r="AI1494" i="1"/>
  <c r="AJ1494" i="1" s="1"/>
  <c r="AK1493" i="1"/>
  <c r="AJ1493" i="1"/>
  <c r="AI1493" i="1"/>
  <c r="AK1492" i="1"/>
  <c r="AI1492" i="1"/>
  <c r="AK1491" i="1"/>
  <c r="AJ1491" i="1"/>
  <c r="AI1491" i="1"/>
  <c r="AK1490" i="1"/>
  <c r="AI1490" i="1"/>
  <c r="AK1489" i="1"/>
  <c r="AJ1489" i="1"/>
  <c r="AI1489" i="1"/>
  <c r="AK1488" i="1"/>
  <c r="AI1488" i="1"/>
  <c r="AK1487" i="1"/>
  <c r="AI1487" i="1"/>
  <c r="AK1486" i="1"/>
  <c r="AI1486" i="1"/>
  <c r="AJ1486" i="1" s="1"/>
  <c r="AK1485" i="1"/>
  <c r="AJ1485" i="1"/>
  <c r="AI1485" i="1"/>
  <c r="AK1484" i="1"/>
  <c r="AI1484" i="1"/>
  <c r="AK1483" i="1"/>
  <c r="AI1483" i="1"/>
  <c r="AJ1483" i="1" s="1"/>
  <c r="AK1482" i="1"/>
  <c r="AI1482" i="1"/>
  <c r="AK1481" i="1"/>
  <c r="AI1481" i="1"/>
  <c r="AK1480" i="1"/>
  <c r="AI1480" i="1"/>
  <c r="AK1479" i="1"/>
  <c r="AI1479" i="1"/>
  <c r="AJ1479" i="1" s="1"/>
  <c r="AK1478" i="1"/>
  <c r="AI1478" i="1"/>
  <c r="AJ1478" i="1" s="1"/>
  <c r="AK1477" i="1"/>
  <c r="AI1477" i="1"/>
  <c r="AK1476" i="1"/>
  <c r="AI1476" i="1"/>
  <c r="AK1475" i="1"/>
  <c r="AI1475" i="1"/>
  <c r="AK1474" i="1"/>
  <c r="AI1474" i="1"/>
  <c r="AJ1474" i="1" s="1"/>
  <c r="AK1473" i="1"/>
  <c r="AI1473" i="1"/>
  <c r="AK1472" i="1"/>
  <c r="AI1472" i="1"/>
  <c r="AK1471" i="1"/>
  <c r="AI1471" i="1"/>
  <c r="AK1470" i="1"/>
  <c r="AI1470" i="1"/>
  <c r="AK1469" i="1"/>
  <c r="AI1469" i="1"/>
  <c r="AK1468" i="1"/>
  <c r="AI1468" i="1"/>
  <c r="AK1467" i="1"/>
  <c r="AI1467" i="1"/>
  <c r="AK1466" i="1"/>
  <c r="AI1466" i="1"/>
  <c r="AK1465" i="1"/>
  <c r="AI1465" i="1"/>
  <c r="AK1464" i="1"/>
  <c r="AI1464" i="1"/>
  <c r="AK1463" i="1"/>
  <c r="AI1463" i="1"/>
  <c r="AK1462" i="1"/>
  <c r="AI1462" i="1"/>
  <c r="AK1461" i="1"/>
  <c r="AI1461" i="1"/>
  <c r="AK1460" i="1"/>
  <c r="AJ1460" i="1"/>
  <c r="AI1460" i="1"/>
  <c r="AK1459" i="1"/>
  <c r="AI1459" i="1"/>
  <c r="AK1458" i="1"/>
  <c r="AI1458" i="1"/>
  <c r="AK1457" i="1"/>
  <c r="AI1457" i="1"/>
  <c r="AK1456" i="1"/>
  <c r="AJ1456" i="1"/>
  <c r="AI1456" i="1"/>
  <c r="AK1455" i="1"/>
  <c r="AI1455" i="1"/>
  <c r="AK1454" i="1"/>
  <c r="AI1454" i="1"/>
  <c r="AK1453" i="1"/>
  <c r="AI1453" i="1"/>
  <c r="AJ1453" i="1" s="1"/>
  <c r="AK1452" i="1"/>
  <c r="AJ1452" i="1"/>
  <c r="AI1452" i="1"/>
  <c r="AK1451" i="1"/>
  <c r="AI1451" i="1"/>
  <c r="AK1450" i="1"/>
  <c r="AJ1450" i="1"/>
  <c r="AI1450" i="1"/>
  <c r="AK1449" i="1"/>
  <c r="AI1449" i="1"/>
  <c r="AK1448" i="1"/>
  <c r="AI1448" i="1"/>
  <c r="AK1447" i="1"/>
  <c r="AI1447" i="1"/>
  <c r="AK1446" i="1"/>
  <c r="AI1446" i="1"/>
  <c r="AK1445" i="1"/>
  <c r="AI1445" i="1"/>
  <c r="AK1444" i="1"/>
  <c r="AI1444" i="1"/>
  <c r="AK1443" i="1"/>
  <c r="AI1443" i="1"/>
  <c r="AK1442" i="1"/>
  <c r="AI1442" i="1"/>
  <c r="AJ1442" i="1" s="1"/>
  <c r="AK1441" i="1"/>
  <c r="AI1441" i="1"/>
  <c r="AK1440" i="1"/>
  <c r="AJ1440" i="1"/>
  <c r="AI1440" i="1"/>
  <c r="AK1439" i="1"/>
  <c r="AI1439" i="1"/>
  <c r="AK1438" i="1"/>
  <c r="AJ1438" i="1"/>
  <c r="AI1438" i="1"/>
  <c r="AK1437" i="1"/>
  <c r="AJ1437" i="1"/>
  <c r="AI1437" i="1"/>
  <c r="AK1436" i="1"/>
  <c r="AI1436" i="1"/>
  <c r="AK1435" i="1"/>
  <c r="AI1435" i="1"/>
  <c r="AK1434" i="1"/>
  <c r="AI1434" i="1"/>
  <c r="AK1433" i="1"/>
  <c r="AI1433" i="1"/>
  <c r="AK1432" i="1"/>
  <c r="AJ1432" i="1"/>
  <c r="AI1432" i="1"/>
  <c r="AK1431" i="1"/>
  <c r="AI1431" i="1"/>
  <c r="AK1430" i="1"/>
  <c r="AI1430" i="1"/>
  <c r="AK1429" i="1"/>
  <c r="AI1429" i="1"/>
  <c r="AK1428" i="1"/>
  <c r="AI1428" i="1"/>
  <c r="AK1427" i="1"/>
  <c r="AJ1427" i="1"/>
  <c r="AI1427" i="1"/>
  <c r="AK1426" i="1"/>
  <c r="AI1426" i="1"/>
  <c r="AK1425" i="1"/>
  <c r="AI1425" i="1"/>
  <c r="AK1424" i="1"/>
  <c r="AJ1424" i="1"/>
  <c r="AI1424" i="1"/>
  <c r="AK1423" i="1"/>
  <c r="AI1423" i="1"/>
  <c r="AK1422" i="1"/>
  <c r="AI1422" i="1"/>
  <c r="AK1421" i="1"/>
  <c r="AI1421" i="1"/>
  <c r="AK1420" i="1"/>
  <c r="AI1420" i="1"/>
  <c r="AK1419" i="1"/>
  <c r="AJ1419" i="1"/>
  <c r="AI1419" i="1"/>
  <c r="AK1418" i="1"/>
  <c r="AI1418" i="1"/>
  <c r="AJ1418" i="1" s="1"/>
  <c r="AK1417" i="1"/>
  <c r="AI1417" i="1"/>
  <c r="AJ1417" i="1" s="1"/>
  <c r="AK1416" i="1"/>
  <c r="AI1416" i="1"/>
  <c r="AJ1416" i="1" s="1"/>
  <c r="AK1415" i="1"/>
  <c r="AI1415" i="1"/>
  <c r="AJ1415" i="1" s="1"/>
  <c r="AK1414" i="1"/>
  <c r="AI1414" i="1"/>
  <c r="AK1413" i="1"/>
  <c r="AI1413" i="1"/>
  <c r="AK1412" i="1"/>
  <c r="AJ1412" i="1"/>
  <c r="AI1412" i="1"/>
  <c r="AK1411" i="1"/>
  <c r="AI1411" i="1"/>
  <c r="AK1410" i="1"/>
  <c r="AI1410" i="1"/>
  <c r="AK1409" i="1"/>
  <c r="AJ1409" i="1"/>
  <c r="AI1409" i="1"/>
  <c r="AK1408" i="1"/>
  <c r="AI1408" i="1"/>
  <c r="AJ1408" i="1" s="1"/>
  <c r="AK1407" i="1"/>
  <c r="AI1407" i="1"/>
  <c r="AK1406" i="1"/>
  <c r="AI1406" i="1"/>
  <c r="AJ1406" i="1" s="1"/>
  <c r="AK1405" i="1"/>
  <c r="AI1405" i="1"/>
  <c r="AK1404" i="1"/>
  <c r="AI1404" i="1"/>
  <c r="AK1403" i="1"/>
  <c r="AI1403" i="1"/>
  <c r="AK1402" i="1"/>
  <c r="AJ1402" i="1"/>
  <c r="AI1402" i="1"/>
  <c r="AK1401" i="1"/>
  <c r="AI1401" i="1"/>
  <c r="AJ1401" i="1" s="1"/>
  <c r="AK1400" i="1"/>
  <c r="AI1400" i="1"/>
  <c r="AJ1400" i="1" s="1"/>
  <c r="AK1399" i="1"/>
  <c r="AI1399" i="1"/>
  <c r="AK1398" i="1"/>
  <c r="AI1398" i="1"/>
  <c r="AJ1398" i="1" s="1"/>
  <c r="AK1397" i="1"/>
  <c r="AI1397" i="1"/>
  <c r="AK1396" i="1"/>
  <c r="AI1396" i="1"/>
  <c r="AK1395" i="1"/>
  <c r="AJ1395" i="1"/>
  <c r="AI1395" i="1"/>
  <c r="AK1394" i="1"/>
  <c r="AI1394" i="1"/>
  <c r="AK1393" i="1"/>
  <c r="AI1393" i="1"/>
  <c r="AK1392" i="1"/>
  <c r="AI1392" i="1"/>
  <c r="AK1391" i="1"/>
  <c r="AI1391" i="1"/>
  <c r="AK1390" i="1"/>
  <c r="AI1390" i="1"/>
  <c r="AK1389" i="1"/>
  <c r="AI1389" i="1"/>
  <c r="AK1388" i="1"/>
  <c r="AJ1388" i="1"/>
  <c r="AI1388" i="1"/>
  <c r="AK1387" i="1"/>
  <c r="AI1387" i="1"/>
  <c r="AJ1387" i="1" s="1"/>
  <c r="AK1386" i="1"/>
  <c r="AI1386" i="1"/>
  <c r="AJ1386" i="1" s="1"/>
  <c r="AK1385" i="1"/>
  <c r="AI1385" i="1"/>
  <c r="AK1384" i="1"/>
  <c r="AI1384" i="1"/>
  <c r="AK1383" i="1"/>
  <c r="AJ1383" i="1"/>
  <c r="AI1383" i="1"/>
  <c r="AK1382" i="1"/>
  <c r="AI1382" i="1"/>
  <c r="AK1381" i="1"/>
  <c r="AJ1381" i="1"/>
  <c r="AI1381" i="1"/>
  <c r="AK1380" i="1"/>
  <c r="AI1380" i="1"/>
  <c r="AK1379" i="1"/>
  <c r="AI1379" i="1"/>
  <c r="AK1378" i="1"/>
  <c r="AI1378" i="1"/>
  <c r="AK1377" i="1"/>
  <c r="AI1377" i="1"/>
  <c r="AK1376" i="1"/>
  <c r="AI1376" i="1"/>
  <c r="AK1375" i="1"/>
  <c r="AI1375" i="1"/>
  <c r="AK1374" i="1"/>
  <c r="AJ1374" i="1"/>
  <c r="AI1374" i="1"/>
  <c r="AK1373" i="1"/>
  <c r="AI1373" i="1"/>
  <c r="AK1372" i="1"/>
  <c r="AI1372" i="1"/>
  <c r="AK1371" i="1"/>
  <c r="AI1371" i="1"/>
  <c r="AJ1371" i="1" s="1"/>
  <c r="AK1370" i="1"/>
  <c r="AJ1370" i="1"/>
  <c r="AI1370" i="1"/>
  <c r="AK1369" i="1"/>
  <c r="AJ1369" i="1"/>
  <c r="AI1369" i="1"/>
  <c r="AK1368" i="1"/>
  <c r="AI1368" i="1"/>
  <c r="AJ1368" i="1" s="1"/>
  <c r="AK1367" i="1"/>
  <c r="AI1367" i="1"/>
  <c r="AJ1367" i="1" s="1"/>
  <c r="AK1366" i="1"/>
  <c r="AJ1366" i="1"/>
  <c r="AI1366" i="1"/>
  <c r="AK1365" i="1"/>
  <c r="AJ1365" i="1"/>
  <c r="AI1365" i="1"/>
  <c r="AK1364" i="1"/>
  <c r="AJ1364" i="1"/>
  <c r="AI1364" i="1"/>
  <c r="AK1363" i="1"/>
  <c r="AI1363" i="1"/>
  <c r="AJ1363" i="1" s="1"/>
  <c r="AK1362" i="1"/>
  <c r="AI1362" i="1"/>
  <c r="AK1361" i="1"/>
  <c r="AI1361" i="1"/>
  <c r="AJ1361" i="1" s="1"/>
  <c r="AK1360" i="1"/>
  <c r="AI1360" i="1"/>
  <c r="AK1359" i="1"/>
  <c r="AI1359" i="1"/>
  <c r="AK1358" i="1"/>
  <c r="AI1358" i="1"/>
  <c r="AK1357" i="1"/>
  <c r="AI1357" i="1"/>
  <c r="AK1356" i="1"/>
  <c r="AI1356" i="1"/>
  <c r="AK1355" i="1"/>
  <c r="AI1355" i="1"/>
  <c r="AK1354" i="1"/>
  <c r="AI1354" i="1"/>
  <c r="AK1353" i="1"/>
  <c r="AI1353" i="1"/>
  <c r="AK1352" i="1"/>
  <c r="AI1352" i="1"/>
  <c r="AK1351" i="1"/>
  <c r="AI1351" i="1"/>
  <c r="AK1350" i="1"/>
  <c r="AI1350" i="1"/>
  <c r="AK1349" i="1"/>
  <c r="AI1349" i="1"/>
  <c r="AK1348" i="1"/>
  <c r="AI1348" i="1"/>
  <c r="AK1347" i="1"/>
  <c r="AI1347" i="1"/>
  <c r="AK1346" i="1"/>
  <c r="AI1346" i="1"/>
  <c r="AK1345" i="1"/>
  <c r="AJ1345" i="1"/>
  <c r="AI1345" i="1"/>
  <c r="AK1344" i="1"/>
  <c r="AI1344" i="1"/>
  <c r="AJ1344" i="1" s="1"/>
  <c r="AK1343" i="1"/>
  <c r="AJ1343" i="1"/>
  <c r="AI1343" i="1"/>
  <c r="AK1342" i="1"/>
  <c r="AI1342" i="1"/>
  <c r="AJ1342" i="1" s="1"/>
  <c r="AK1341" i="1"/>
  <c r="AJ1341" i="1"/>
  <c r="AI1341" i="1"/>
  <c r="AK1340" i="1"/>
  <c r="AJ1340" i="1"/>
  <c r="AI1340" i="1"/>
  <c r="AK1339" i="1"/>
  <c r="AI1339" i="1"/>
  <c r="AJ1339" i="1" s="1"/>
  <c r="AK1338" i="1"/>
  <c r="AJ1338" i="1"/>
  <c r="AI1338" i="1"/>
  <c r="AK1337" i="1"/>
  <c r="AJ1337" i="1"/>
  <c r="AI1337" i="1"/>
  <c r="AK1336" i="1"/>
  <c r="AI1336" i="1"/>
  <c r="AJ1336" i="1" s="1"/>
  <c r="AK1335" i="1"/>
  <c r="AJ1335" i="1"/>
  <c r="AI1335" i="1"/>
  <c r="AK1334" i="1"/>
  <c r="AI1334" i="1"/>
  <c r="AJ1334" i="1" s="1"/>
  <c r="AK1333" i="1"/>
  <c r="AI1333" i="1"/>
  <c r="AK1332" i="1"/>
  <c r="AJ1332" i="1"/>
  <c r="AI1332" i="1"/>
  <c r="AK1331" i="1"/>
  <c r="AI1331" i="1"/>
  <c r="AK1330" i="1"/>
  <c r="AI1330" i="1"/>
  <c r="AK1329" i="1"/>
  <c r="AI1329" i="1"/>
  <c r="AK1328" i="1"/>
  <c r="AI1328" i="1"/>
  <c r="AK1327" i="1"/>
  <c r="AJ1327" i="1"/>
  <c r="AI1327" i="1"/>
  <c r="AK1326" i="1"/>
  <c r="AI1326" i="1"/>
  <c r="AJ1326" i="1" s="1"/>
  <c r="AK1325" i="1"/>
  <c r="AJ1325" i="1"/>
  <c r="AI1325" i="1"/>
  <c r="AK1324" i="1"/>
  <c r="AI1324" i="1"/>
  <c r="AK1323" i="1"/>
  <c r="AI1323" i="1"/>
  <c r="AK1322" i="1"/>
  <c r="AJ1322" i="1"/>
  <c r="AI1322" i="1"/>
  <c r="AK1321" i="1"/>
  <c r="AI1321" i="1"/>
  <c r="AK1320" i="1"/>
  <c r="AI1320" i="1"/>
  <c r="AK1319" i="1"/>
  <c r="AI1319" i="1"/>
  <c r="AJ1319" i="1" s="1"/>
  <c r="AK1318" i="1"/>
  <c r="AI1318" i="1"/>
  <c r="AJ1318" i="1" s="1"/>
  <c r="AK1317" i="1"/>
  <c r="AJ1317" i="1"/>
  <c r="AI1317" i="1"/>
  <c r="AK1316" i="1"/>
  <c r="AI1316" i="1"/>
  <c r="AK1315" i="1"/>
  <c r="AI1315" i="1"/>
  <c r="AJ1315" i="1" s="1"/>
  <c r="AK1314" i="1"/>
  <c r="AI1314" i="1"/>
  <c r="AK1313" i="1"/>
  <c r="AI1313" i="1"/>
  <c r="AK1312" i="1"/>
  <c r="AI1312" i="1"/>
  <c r="AK1311" i="1"/>
  <c r="AI1311" i="1"/>
  <c r="AK1310" i="1"/>
  <c r="AI1310" i="1"/>
  <c r="AK1309" i="1"/>
  <c r="AI1309" i="1"/>
  <c r="AK1308" i="1"/>
  <c r="AI1308" i="1"/>
  <c r="AJ1308" i="1" s="1"/>
  <c r="AK1307" i="1"/>
  <c r="AI1307" i="1"/>
  <c r="AJ1307" i="1" s="1"/>
  <c r="AK1306" i="1"/>
  <c r="AI1306" i="1"/>
  <c r="AK1305" i="1"/>
  <c r="AI1305" i="1"/>
  <c r="AK1304" i="1"/>
  <c r="AI1304" i="1"/>
  <c r="AK1303" i="1"/>
  <c r="AI1303" i="1"/>
  <c r="AJ1303" i="1" s="1"/>
  <c r="AK1302" i="1"/>
  <c r="AJ1302" i="1"/>
  <c r="AI1302" i="1"/>
  <c r="AK1301" i="1"/>
  <c r="AJ1301" i="1"/>
  <c r="AI1301" i="1"/>
  <c r="AK1300" i="1"/>
  <c r="AJ1300" i="1"/>
  <c r="AI1300" i="1"/>
  <c r="AK1299" i="1"/>
  <c r="AI1299" i="1"/>
  <c r="AK1298" i="1"/>
  <c r="AI1298" i="1"/>
  <c r="AJ1298" i="1" s="1"/>
  <c r="AK1297" i="1"/>
  <c r="AI1297" i="1"/>
  <c r="AK1296" i="1"/>
  <c r="AI1296" i="1"/>
  <c r="AK1295" i="1"/>
  <c r="AI1295" i="1"/>
  <c r="AK1294" i="1"/>
  <c r="AI1294" i="1"/>
  <c r="AK1293" i="1"/>
  <c r="AJ1293" i="1"/>
  <c r="AI1293" i="1"/>
  <c r="AK1292" i="1"/>
  <c r="AI1292" i="1"/>
  <c r="AJ1292" i="1" s="1"/>
  <c r="AK1291" i="1"/>
  <c r="AI1291" i="1"/>
  <c r="AJ1291" i="1" s="1"/>
  <c r="AK1290" i="1"/>
  <c r="AI1290" i="1"/>
  <c r="AK1289" i="1"/>
  <c r="AI1289" i="1"/>
  <c r="AJ1289" i="1" s="1"/>
  <c r="AK1288" i="1"/>
  <c r="AI1288" i="1"/>
  <c r="AK1287" i="1"/>
  <c r="AI1287" i="1"/>
  <c r="AK1286" i="1"/>
  <c r="AI1286" i="1"/>
  <c r="AJ1286" i="1" s="1"/>
  <c r="AM1286" i="1" s="1"/>
  <c r="AK1285" i="1"/>
  <c r="AI1285" i="1"/>
  <c r="AK1284" i="1"/>
  <c r="AI1284" i="1"/>
  <c r="AK1283" i="1"/>
  <c r="AI1283" i="1"/>
  <c r="AK1282" i="1"/>
  <c r="AJ1282" i="1"/>
  <c r="AI1282" i="1"/>
  <c r="AK1281" i="1"/>
  <c r="AI1281" i="1"/>
  <c r="AK1280" i="1"/>
  <c r="AI1280" i="1"/>
  <c r="AK1279" i="1"/>
  <c r="AJ1279" i="1"/>
  <c r="AI1279" i="1"/>
  <c r="AK1278" i="1"/>
  <c r="AJ1278" i="1"/>
  <c r="AI1278" i="1"/>
  <c r="AK1277" i="1"/>
  <c r="AI1277" i="1"/>
  <c r="AK1276" i="1"/>
  <c r="AI1276" i="1"/>
  <c r="AK1275" i="1"/>
  <c r="AI1275" i="1"/>
  <c r="AJ1275" i="1" s="1"/>
  <c r="AK1274" i="1"/>
  <c r="AI1274" i="1"/>
  <c r="AK1273" i="1"/>
  <c r="AI1273" i="1"/>
  <c r="AK1272" i="1"/>
  <c r="AI1272" i="1"/>
  <c r="AK1271" i="1"/>
  <c r="AI1271" i="1"/>
  <c r="AK1270" i="1"/>
  <c r="AI1270" i="1"/>
  <c r="AK1269" i="1"/>
  <c r="AI1269" i="1"/>
  <c r="AK1268" i="1"/>
  <c r="AI1268" i="1"/>
  <c r="AJ1268" i="1" s="1"/>
  <c r="AK1267" i="1"/>
  <c r="AI1267" i="1"/>
  <c r="AK1266" i="1"/>
  <c r="AI1266" i="1"/>
  <c r="AK1265" i="1"/>
  <c r="AI1265" i="1"/>
  <c r="AJ1265" i="1" s="1"/>
  <c r="AK1264" i="1"/>
  <c r="AI1264" i="1"/>
  <c r="AJ1264" i="1" s="1"/>
  <c r="AK1263" i="1"/>
  <c r="AI1263" i="1"/>
  <c r="AK1262" i="1"/>
  <c r="AI1262" i="1"/>
  <c r="AK1261" i="1"/>
  <c r="AI1261" i="1"/>
  <c r="AK1260" i="1"/>
  <c r="AI1260" i="1"/>
  <c r="AK1259" i="1"/>
  <c r="AI1259" i="1"/>
  <c r="AK1258" i="1"/>
  <c r="AI1258" i="1"/>
  <c r="AJ1258" i="1" s="1"/>
  <c r="AK1257" i="1"/>
  <c r="AI1257" i="1"/>
  <c r="AK1256" i="1"/>
  <c r="AI1256" i="1"/>
  <c r="AK1255" i="1"/>
  <c r="AI1255" i="1"/>
  <c r="AK1254" i="1"/>
  <c r="AI1254" i="1"/>
  <c r="AK1253" i="1"/>
  <c r="AJ1253" i="1"/>
  <c r="AI1253" i="1"/>
  <c r="AK1252" i="1"/>
  <c r="AI1252" i="1"/>
  <c r="AK1251" i="1"/>
  <c r="AI1251" i="1"/>
  <c r="AK1250" i="1"/>
  <c r="AI1250" i="1"/>
  <c r="AK1249" i="1"/>
  <c r="AI1249" i="1"/>
  <c r="AK1248" i="1"/>
  <c r="AI1248" i="1"/>
  <c r="AK1247" i="1"/>
  <c r="AI1247" i="1"/>
  <c r="AK1246" i="1"/>
  <c r="AJ1246" i="1"/>
  <c r="AI1246" i="1"/>
  <c r="AK1245" i="1"/>
  <c r="AI1245" i="1"/>
  <c r="AK1244" i="1"/>
  <c r="AJ1244" i="1"/>
  <c r="AI1244" i="1"/>
  <c r="AK1243" i="1"/>
  <c r="AJ1243" i="1"/>
  <c r="AI1243" i="1"/>
  <c r="AK1242" i="1"/>
  <c r="AI1242" i="1"/>
  <c r="AK1241" i="1"/>
  <c r="AI1241" i="1"/>
  <c r="AK1240" i="1"/>
  <c r="AI1240" i="1"/>
  <c r="AK1239" i="1"/>
  <c r="AI1239" i="1"/>
  <c r="AJ1239" i="1" s="1"/>
  <c r="AK1238" i="1"/>
  <c r="AI1238" i="1"/>
  <c r="AJ1238" i="1" s="1"/>
  <c r="AK1237" i="1"/>
  <c r="AJ1237" i="1"/>
  <c r="AI1237" i="1"/>
  <c r="AK1236" i="1"/>
  <c r="AI1236" i="1"/>
  <c r="AK1235" i="1"/>
  <c r="AI1235" i="1"/>
  <c r="AK1234" i="1"/>
  <c r="AI1234" i="1"/>
  <c r="AJ1234" i="1" s="1"/>
  <c r="AK1233" i="1"/>
  <c r="AI1233" i="1"/>
  <c r="AK1232" i="1"/>
  <c r="AI1232" i="1"/>
  <c r="AK1231" i="1"/>
  <c r="AI1231" i="1"/>
  <c r="AK1230" i="1"/>
  <c r="AI1230" i="1"/>
  <c r="AK1229" i="1"/>
  <c r="AI1229" i="1"/>
  <c r="AK1228" i="1"/>
  <c r="AI1228" i="1"/>
  <c r="AK1227" i="1"/>
  <c r="AI1227" i="1"/>
  <c r="AK1226" i="1"/>
  <c r="AJ1226" i="1"/>
  <c r="AI1226" i="1"/>
  <c r="AK1225" i="1"/>
  <c r="AI1225" i="1"/>
  <c r="AK1224" i="1"/>
  <c r="AI1224" i="1"/>
  <c r="AK1223" i="1"/>
  <c r="AI1223" i="1"/>
  <c r="AJ1223" i="1" s="1"/>
  <c r="AM1223" i="1" s="1"/>
  <c r="AK1222" i="1"/>
  <c r="AI1222" i="1"/>
  <c r="AK1221" i="1"/>
  <c r="AJ1221" i="1"/>
  <c r="AI1221" i="1"/>
  <c r="AK1220" i="1"/>
  <c r="AI1220" i="1"/>
  <c r="AK1219" i="1"/>
  <c r="AI1219" i="1"/>
  <c r="AK1218" i="1"/>
  <c r="AI1218" i="1"/>
  <c r="AJ1218" i="1" s="1"/>
  <c r="AK1217" i="1"/>
  <c r="AI1217" i="1"/>
  <c r="AJ1217" i="1" s="1"/>
  <c r="AK1216" i="1"/>
  <c r="AI1216" i="1"/>
  <c r="AJ1216" i="1" s="1"/>
  <c r="AK1215" i="1"/>
  <c r="AI1215" i="1"/>
  <c r="AK1214" i="1"/>
  <c r="AI1214" i="1"/>
  <c r="AK1213" i="1"/>
  <c r="AI1213" i="1"/>
  <c r="AK1212" i="1"/>
  <c r="AI1212" i="1"/>
  <c r="AK1211" i="1"/>
  <c r="AI1211" i="1"/>
  <c r="AK1210" i="1"/>
  <c r="AI1210" i="1"/>
  <c r="AK1209" i="1"/>
  <c r="AJ1209" i="1"/>
  <c r="AI1209" i="1"/>
  <c r="AK1208" i="1"/>
  <c r="AI1208" i="1"/>
  <c r="AJ1208" i="1" s="1"/>
  <c r="AK1207" i="1"/>
  <c r="AI1207" i="1"/>
  <c r="AK1206" i="1"/>
  <c r="AI1206" i="1"/>
  <c r="AJ1206" i="1" s="1"/>
  <c r="AK1205" i="1"/>
  <c r="AI1205" i="1"/>
  <c r="AK1204" i="1"/>
  <c r="AI1204" i="1"/>
  <c r="AK1203" i="1"/>
  <c r="AI1203" i="1"/>
  <c r="AK1202" i="1"/>
  <c r="AI1202" i="1"/>
  <c r="AK1201" i="1"/>
  <c r="AI1201" i="1"/>
  <c r="AK1200" i="1"/>
  <c r="AI1200" i="1"/>
  <c r="AK1199" i="1"/>
  <c r="AI1199" i="1"/>
  <c r="AK1198" i="1"/>
  <c r="AI1198" i="1"/>
  <c r="AJ1198" i="1" s="1"/>
  <c r="AK1197" i="1"/>
  <c r="AI1197" i="1"/>
  <c r="AK1196" i="1"/>
  <c r="AI1196" i="1"/>
  <c r="AK1195" i="1"/>
  <c r="AJ1195" i="1"/>
  <c r="AI1195" i="1"/>
  <c r="AK1194" i="1"/>
  <c r="AI1194" i="1"/>
  <c r="AK1193" i="1"/>
  <c r="AI1193" i="1"/>
  <c r="AJ1193" i="1" s="1"/>
  <c r="AK1192" i="1"/>
  <c r="AI1192" i="1"/>
  <c r="AK1191" i="1"/>
  <c r="AI1191" i="1"/>
  <c r="AK1190" i="1"/>
  <c r="AI1190" i="1"/>
  <c r="AK1189" i="1"/>
  <c r="AI1189" i="1"/>
  <c r="AK1188" i="1"/>
  <c r="AJ1188" i="1"/>
  <c r="AI1188" i="1"/>
  <c r="AK1187" i="1"/>
  <c r="AI1187" i="1"/>
  <c r="AK1186" i="1"/>
  <c r="AI1186" i="1"/>
  <c r="AK1185" i="1"/>
  <c r="AI1185" i="1"/>
  <c r="AK1184" i="1"/>
  <c r="AI1184" i="1"/>
  <c r="AK1183" i="1"/>
  <c r="AI1183" i="1"/>
  <c r="AK1182" i="1"/>
  <c r="AI1182" i="1"/>
  <c r="AK1181" i="1"/>
  <c r="AI1181" i="1"/>
  <c r="AK1180" i="1"/>
  <c r="AI1180" i="1"/>
  <c r="AK1179" i="1"/>
  <c r="AJ1179" i="1"/>
  <c r="AI1179" i="1"/>
  <c r="AK1178" i="1"/>
  <c r="AI1178" i="1"/>
  <c r="AJ1178" i="1" s="1"/>
  <c r="AK1177" i="1"/>
  <c r="AJ1177" i="1"/>
  <c r="AI1177" i="1"/>
  <c r="AK1176" i="1"/>
  <c r="AI1176" i="1"/>
  <c r="AJ1176" i="1" s="1"/>
  <c r="AK1175" i="1"/>
  <c r="AI1175" i="1"/>
  <c r="AK1174" i="1"/>
  <c r="AI1174" i="1"/>
  <c r="AJ1174" i="1" s="1"/>
  <c r="AM1174" i="1" s="1"/>
  <c r="AK1173" i="1"/>
  <c r="AI1173" i="1"/>
  <c r="AK1172" i="1"/>
  <c r="AI1172" i="1"/>
  <c r="AK1171" i="1"/>
  <c r="AJ1171" i="1"/>
  <c r="AI1171" i="1"/>
  <c r="AK1170" i="1"/>
  <c r="AI1170" i="1"/>
  <c r="AK1169" i="1"/>
  <c r="AI1169" i="1"/>
  <c r="AK1168" i="1"/>
  <c r="AI1168" i="1"/>
  <c r="AK1167" i="1"/>
  <c r="AI1167" i="1"/>
  <c r="AK1166" i="1"/>
  <c r="AI1166" i="1"/>
  <c r="AK1165" i="1"/>
  <c r="AI1165" i="1"/>
  <c r="AK1164" i="1"/>
  <c r="AI1164" i="1"/>
  <c r="AK1163" i="1"/>
  <c r="AI1163" i="1"/>
  <c r="AK1162" i="1"/>
  <c r="AI1162" i="1"/>
  <c r="AK1161" i="1"/>
  <c r="AI1161" i="1"/>
  <c r="AK1160" i="1"/>
  <c r="AI1160" i="1"/>
  <c r="AK1159" i="1"/>
  <c r="AI1159" i="1"/>
  <c r="AK1158" i="1"/>
  <c r="AI1158" i="1"/>
  <c r="AK1157" i="1"/>
  <c r="AJ1157" i="1"/>
  <c r="AI1157" i="1"/>
  <c r="AK1156" i="1"/>
  <c r="AJ1156" i="1"/>
  <c r="AI1156" i="1"/>
  <c r="AK1155" i="1"/>
  <c r="AJ1155" i="1"/>
  <c r="AI1155" i="1"/>
  <c r="AK1154" i="1"/>
  <c r="AJ1154" i="1"/>
  <c r="AI1154" i="1"/>
  <c r="AK1153" i="1"/>
  <c r="AL1153" i="1" s="1"/>
  <c r="AJ1153" i="1"/>
  <c r="AI1153" i="1"/>
  <c r="AK1152" i="1"/>
  <c r="AI1152" i="1"/>
  <c r="AK1151" i="1"/>
  <c r="AJ1151" i="1"/>
  <c r="AI1151" i="1"/>
  <c r="AK1150" i="1"/>
  <c r="AI1150" i="1"/>
  <c r="AJ1150" i="1" s="1"/>
  <c r="AK1149" i="1"/>
  <c r="AI1149" i="1"/>
  <c r="AK1148" i="1"/>
  <c r="AJ1148" i="1"/>
  <c r="AI1148" i="1"/>
  <c r="AK1147" i="1"/>
  <c r="AI1147" i="1"/>
  <c r="AK1146" i="1"/>
  <c r="AI1146" i="1"/>
  <c r="AJ1146" i="1" s="1"/>
  <c r="AK1145" i="1"/>
  <c r="AI1145" i="1"/>
  <c r="AJ1145" i="1" s="1"/>
  <c r="AK1144" i="1"/>
  <c r="AI1144" i="1"/>
  <c r="AJ1144" i="1" s="1"/>
  <c r="AK1143" i="1"/>
  <c r="AI1143" i="1"/>
  <c r="AK1142" i="1"/>
  <c r="AI1142" i="1"/>
  <c r="AK1141" i="1"/>
  <c r="AI1141" i="1"/>
  <c r="AK1140" i="1"/>
  <c r="AI1140" i="1"/>
  <c r="AK1139" i="1"/>
  <c r="AI1139" i="1"/>
  <c r="AJ1139" i="1" s="1"/>
  <c r="AK1138" i="1"/>
  <c r="AI1138" i="1"/>
  <c r="AK1137" i="1"/>
  <c r="AJ1137" i="1"/>
  <c r="AI1137" i="1"/>
  <c r="AK1136" i="1"/>
  <c r="AI1136" i="1"/>
  <c r="AK1135" i="1"/>
  <c r="AI1135" i="1"/>
  <c r="AJ1135" i="1" s="1"/>
  <c r="AK1134" i="1"/>
  <c r="AJ1134" i="1"/>
  <c r="AI1134" i="1"/>
  <c r="AK1133" i="1"/>
  <c r="AJ1133" i="1"/>
  <c r="AI1133" i="1"/>
  <c r="AK1132" i="1"/>
  <c r="AI1132" i="1"/>
  <c r="AK1131" i="1"/>
  <c r="AI1131" i="1"/>
  <c r="AK1130" i="1"/>
  <c r="AI1130" i="1"/>
  <c r="AJ1130" i="1" s="1"/>
  <c r="AK1129" i="1"/>
  <c r="AJ1129" i="1"/>
  <c r="AI1129" i="1"/>
  <c r="AK1128" i="1"/>
  <c r="AI1128" i="1"/>
  <c r="AJ1128" i="1" s="1"/>
  <c r="AK1127" i="1"/>
  <c r="AL1127" i="1" s="1"/>
  <c r="AI1127" i="1"/>
  <c r="AK1126" i="1"/>
  <c r="AJ1126" i="1"/>
  <c r="AI1126" i="1"/>
  <c r="AK1125" i="1"/>
  <c r="AJ1125" i="1"/>
  <c r="AI1125" i="1"/>
  <c r="AK1124" i="1"/>
  <c r="AI1124" i="1"/>
  <c r="AK1123" i="1"/>
  <c r="AI1123" i="1"/>
  <c r="AK1122" i="1"/>
  <c r="AI1122" i="1"/>
  <c r="AK1121" i="1"/>
  <c r="AJ1121" i="1"/>
  <c r="AI1121" i="1"/>
  <c r="AK1120" i="1"/>
  <c r="AI1120" i="1"/>
  <c r="AJ1120" i="1" s="1"/>
  <c r="AK1119" i="1"/>
  <c r="AI1119" i="1"/>
  <c r="AK1118" i="1"/>
  <c r="AI1118" i="1"/>
  <c r="AK1117" i="1"/>
  <c r="AJ1117" i="1"/>
  <c r="AI1117" i="1"/>
  <c r="AK1116" i="1"/>
  <c r="AI1116" i="1"/>
  <c r="AK1115" i="1"/>
  <c r="AI1115" i="1"/>
  <c r="AK1114" i="1"/>
  <c r="AI1114" i="1"/>
  <c r="AK1113" i="1"/>
  <c r="AJ1113" i="1"/>
  <c r="AI1113" i="1"/>
  <c r="AK1112" i="1"/>
  <c r="AI1112" i="1"/>
  <c r="AJ1112" i="1" s="1"/>
  <c r="AK1111" i="1"/>
  <c r="AI1111" i="1"/>
  <c r="AK1110" i="1"/>
  <c r="AJ1110" i="1"/>
  <c r="AI1110" i="1"/>
  <c r="AK1109" i="1"/>
  <c r="AL1109" i="1" s="1"/>
  <c r="AI1109" i="1"/>
  <c r="AK1108" i="1"/>
  <c r="AI1108" i="1"/>
  <c r="AK1107" i="1"/>
  <c r="AI1107" i="1"/>
  <c r="AK1106" i="1"/>
  <c r="AI1106" i="1"/>
  <c r="AK1105" i="1"/>
  <c r="AI1105" i="1"/>
  <c r="AK1104" i="1"/>
  <c r="AI1104" i="1"/>
  <c r="AK1103" i="1"/>
  <c r="AI1103" i="1"/>
  <c r="AK1102" i="1"/>
  <c r="AI1102" i="1"/>
  <c r="AK1101" i="1"/>
  <c r="AI1101" i="1"/>
  <c r="AK1100" i="1"/>
  <c r="AI1100" i="1"/>
  <c r="AK1099" i="1"/>
  <c r="AJ1099" i="1"/>
  <c r="AI1099" i="1"/>
  <c r="AK1098" i="1"/>
  <c r="AI1098" i="1"/>
  <c r="AK1097" i="1"/>
  <c r="AI1097" i="1"/>
  <c r="AK1096" i="1"/>
  <c r="AI1096" i="1"/>
  <c r="AK1095" i="1"/>
  <c r="AI1095" i="1"/>
  <c r="AK1094" i="1"/>
  <c r="AI1094" i="1"/>
  <c r="AK1093" i="1"/>
  <c r="AI1093" i="1"/>
  <c r="AK1092" i="1"/>
  <c r="AI1092" i="1"/>
  <c r="AK1091" i="1"/>
  <c r="AI1091" i="1"/>
  <c r="AK1090" i="1"/>
  <c r="AI1090" i="1"/>
  <c r="AK1089" i="1"/>
  <c r="AJ1089" i="1"/>
  <c r="AI1089" i="1"/>
  <c r="AK1088" i="1"/>
  <c r="AI1088" i="1"/>
  <c r="AJ1088" i="1" s="1"/>
  <c r="AK1087" i="1"/>
  <c r="AI1087" i="1"/>
  <c r="AK1086" i="1"/>
  <c r="AI1086" i="1"/>
  <c r="AK1085" i="1"/>
  <c r="AJ1085" i="1"/>
  <c r="AI1085" i="1"/>
  <c r="AK1084" i="1"/>
  <c r="AJ1084" i="1"/>
  <c r="AI1084" i="1"/>
  <c r="AK1083" i="1"/>
  <c r="AJ1083" i="1"/>
  <c r="AI1083" i="1"/>
  <c r="AK1082" i="1"/>
  <c r="AI1082" i="1"/>
  <c r="AK1081" i="1"/>
  <c r="AI1081" i="1"/>
  <c r="AJ1081" i="1" s="1"/>
  <c r="AK1080" i="1"/>
  <c r="AI1080" i="1"/>
  <c r="AK1079" i="1"/>
  <c r="AI1079" i="1"/>
  <c r="AJ1079" i="1" s="1"/>
  <c r="AK1078" i="1"/>
  <c r="AI1078" i="1"/>
  <c r="AK1077" i="1"/>
  <c r="AI1077" i="1"/>
  <c r="AK1076" i="1"/>
  <c r="AI1076" i="1"/>
  <c r="AK1075" i="1"/>
  <c r="AJ1075" i="1"/>
  <c r="AI1075" i="1"/>
  <c r="AK1074" i="1"/>
  <c r="AJ1074" i="1"/>
  <c r="AI1074" i="1"/>
  <c r="AK1073" i="1"/>
  <c r="AI1073" i="1"/>
  <c r="AK1072" i="1"/>
  <c r="AI1072" i="1"/>
  <c r="AJ1072" i="1" s="1"/>
  <c r="AK1071" i="1"/>
  <c r="AI1071" i="1"/>
  <c r="AK1070" i="1"/>
  <c r="AI1070" i="1"/>
  <c r="AJ1070" i="1" s="1"/>
  <c r="AK1069" i="1"/>
  <c r="AI1069" i="1"/>
  <c r="AK1068" i="1"/>
  <c r="AJ1068" i="1"/>
  <c r="AI1068" i="1"/>
  <c r="AK1067" i="1"/>
  <c r="AI1067" i="1"/>
  <c r="AK1066" i="1"/>
  <c r="AI1066" i="1"/>
  <c r="AJ1066" i="1" s="1"/>
  <c r="AK1065" i="1"/>
  <c r="AI1065" i="1"/>
  <c r="AK1064" i="1"/>
  <c r="AI1064" i="1"/>
  <c r="AJ1064" i="1" s="1"/>
  <c r="AK1063" i="1"/>
  <c r="AI1063" i="1"/>
  <c r="AJ1063" i="1" s="1"/>
  <c r="AK1062" i="1"/>
  <c r="AI1062" i="1"/>
  <c r="AJ1062" i="1" s="1"/>
  <c r="AK1061" i="1"/>
  <c r="AJ1061" i="1"/>
  <c r="AI1061" i="1"/>
  <c r="AK1060" i="1"/>
  <c r="AI1060" i="1"/>
  <c r="AK1059" i="1"/>
  <c r="AJ1059" i="1"/>
  <c r="AI1059" i="1"/>
  <c r="AK1058" i="1"/>
  <c r="AJ1058" i="1"/>
  <c r="AI1058" i="1"/>
  <c r="AK1057" i="1"/>
  <c r="AI1057" i="1"/>
  <c r="AK1056" i="1"/>
  <c r="AL1056" i="1" s="1"/>
  <c r="AM1056" i="1" s="1"/>
  <c r="AI1056" i="1"/>
  <c r="AJ1056" i="1" s="1"/>
  <c r="AK1055" i="1"/>
  <c r="AI1055" i="1"/>
  <c r="AK1054" i="1"/>
  <c r="AI1054" i="1"/>
  <c r="AK1053" i="1"/>
  <c r="AJ1053" i="1"/>
  <c r="AI1053" i="1"/>
  <c r="AK1052" i="1"/>
  <c r="AI1052" i="1"/>
  <c r="AK1051" i="1"/>
  <c r="AI1051" i="1"/>
  <c r="AK1050" i="1"/>
  <c r="AI1050" i="1"/>
  <c r="AJ1050" i="1" s="1"/>
  <c r="AK1049" i="1"/>
  <c r="AI1049" i="1"/>
  <c r="AK1048" i="1"/>
  <c r="AI1048" i="1"/>
  <c r="AK1047" i="1"/>
  <c r="AI1047" i="1"/>
  <c r="AJ1047" i="1" s="1"/>
  <c r="AK1046" i="1"/>
  <c r="AI1046" i="1"/>
  <c r="AK1045" i="1"/>
  <c r="AJ1045" i="1"/>
  <c r="AI1045" i="1"/>
  <c r="AK1044" i="1"/>
  <c r="AI1044" i="1"/>
  <c r="AK1043" i="1"/>
  <c r="AJ1043" i="1"/>
  <c r="AI1043" i="1"/>
  <c r="AK1042" i="1"/>
  <c r="AI1042" i="1"/>
  <c r="AK1041" i="1"/>
  <c r="AI1041" i="1"/>
  <c r="AK1040" i="1"/>
  <c r="AI1040" i="1"/>
  <c r="AK1039" i="1"/>
  <c r="AI1039" i="1"/>
  <c r="AK1038" i="1"/>
  <c r="AI1038" i="1"/>
  <c r="AK1037" i="1"/>
  <c r="AI1037" i="1"/>
  <c r="AK1036" i="1"/>
  <c r="AI1036" i="1"/>
  <c r="AK1035" i="1"/>
  <c r="AJ1035" i="1"/>
  <c r="AI1035" i="1"/>
  <c r="AK1034" i="1"/>
  <c r="AI1034" i="1"/>
  <c r="AJ1034" i="1" s="1"/>
  <c r="AK1033" i="1"/>
  <c r="AI1033" i="1"/>
  <c r="AK1032" i="1"/>
  <c r="AI1032" i="1"/>
  <c r="AK1031" i="1"/>
  <c r="AI1031" i="1"/>
  <c r="AJ1031" i="1" s="1"/>
  <c r="AM1031" i="1" s="1"/>
  <c r="AK1030" i="1"/>
  <c r="AI1030" i="1"/>
  <c r="AK1029" i="1"/>
  <c r="AI1029" i="1"/>
  <c r="AK1028" i="1"/>
  <c r="AI1028" i="1"/>
  <c r="AJ1028" i="1" s="1"/>
  <c r="AK1027" i="1"/>
  <c r="AJ1027" i="1"/>
  <c r="AI1027" i="1"/>
  <c r="AK1026" i="1"/>
  <c r="AI1026" i="1"/>
  <c r="AK1025" i="1"/>
  <c r="AJ1025" i="1"/>
  <c r="AI1025" i="1"/>
  <c r="AK1024" i="1"/>
  <c r="AL1024" i="1" s="1"/>
  <c r="AI1024" i="1"/>
  <c r="AK1023" i="1"/>
  <c r="AI1023" i="1"/>
  <c r="AK1022" i="1"/>
  <c r="AL1022" i="1" s="1"/>
  <c r="AI1022" i="1"/>
  <c r="AK1021" i="1"/>
  <c r="AJ1021" i="1"/>
  <c r="AI1021" i="1"/>
  <c r="AK1020" i="1"/>
  <c r="AI1020" i="1"/>
  <c r="AK1019" i="1"/>
  <c r="AJ1019" i="1"/>
  <c r="AI1019" i="1"/>
  <c r="AK1018" i="1"/>
  <c r="AI1018" i="1"/>
  <c r="AJ1018" i="1" s="1"/>
  <c r="AK1017" i="1"/>
  <c r="AI1017" i="1"/>
  <c r="AJ1017" i="1" s="1"/>
  <c r="AM1017" i="1" s="1"/>
  <c r="AK1016" i="1"/>
  <c r="AI1016" i="1"/>
  <c r="AK1015" i="1"/>
  <c r="AI1015" i="1"/>
  <c r="AJ1015" i="1" s="1"/>
  <c r="AK1014" i="1"/>
  <c r="AI1014" i="1"/>
  <c r="AJ1014" i="1" s="1"/>
  <c r="AK1013" i="1"/>
  <c r="AI1013" i="1"/>
  <c r="AK1012" i="1"/>
  <c r="AI1012" i="1"/>
  <c r="AK1011" i="1"/>
  <c r="AJ1011" i="1"/>
  <c r="AI1011" i="1"/>
  <c r="AK1010" i="1"/>
  <c r="AJ1010" i="1"/>
  <c r="AI1010" i="1"/>
  <c r="AK1009" i="1"/>
  <c r="AI1009" i="1"/>
  <c r="AK1008" i="1"/>
  <c r="AL1008" i="1" s="1"/>
  <c r="AI1008" i="1"/>
  <c r="AJ1008" i="1" s="1"/>
  <c r="AM1008" i="1" s="1"/>
  <c r="AK1007" i="1"/>
  <c r="AJ1007" i="1"/>
  <c r="AI1007" i="1"/>
  <c r="AK1006" i="1"/>
  <c r="AI1006" i="1"/>
  <c r="AJ1006" i="1" s="1"/>
  <c r="AK1005" i="1"/>
  <c r="AL1383" i="1" s="1"/>
  <c r="AI1005" i="1"/>
  <c r="AK1004" i="1"/>
  <c r="AI1004" i="1"/>
  <c r="AL1003" i="1"/>
  <c r="AK1003" i="1"/>
  <c r="AI1003" i="1"/>
  <c r="AL1002" i="1"/>
  <c r="AK1002" i="1"/>
  <c r="AI1002" i="1"/>
  <c r="AL1001" i="1"/>
  <c r="AK1001" i="1"/>
  <c r="AI1001" i="1"/>
  <c r="AJ1185" i="1" l="1"/>
  <c r="AM1185" i="1" s="1"/>
  <c r="AJ1169" i="1"/>
  <c r="AM1169" i="1" s="1"/>
  <c r="AJ1167" i="1"/>
  <c r="AM1167" i="1" s="1"/>
  <c r="AJ1147" i="1"/>
  <c r="AM1147" i="1" s="1"/>
  <c r="AJ1127" i="1"/>
  <c r="AM1127" i="1" s="1"/>
  <c r="AJ1115" i="1"/>
  <c r="AM1115" i="1" s="1"/>
  <c r="AJ1067" i="1"/>
  <c r="AM1067" i="1" s="1"/>
  <c r="AJ1003" i="1"/>
  <c r="AM1003" i="1" s="1"/>
  <c r="AJ1228" i="1"/>
  <c r="AM1228" i="1" s="1"/>
  <c r="AJ1002" i="1"/>
  <c r="AM1002" i="1" s="1"/>
  <c r="AJ1465" i="1"/>
  <c r="AM1465" i="1" s="1"/>
  <c r="AJ1162" i="1"/>
  <c r="AM1162" i="1" s="1"/>
  <c r="AJ1108" i="1"/>
  <c r="AM1108" i="1" s="1"/>
  <c r="AJ1055" i="1"/>
  <c r="AM1055" i="1" s="1"/>
  <c r="AJ1042" i="1"/>
  <c r="AM1042" i="1" s="1"/>
  <c r="AJ1004" i="1"/>
  <c r="AM1004" i="1" s="1"/>
  <c r="AJ1252" i="1"/>
  <c r="AM1252" i="1" s="1"/>
  <c r="AJ1245" i="1"/>
  <c r="AM1245" i="1" s="1"/>
  <c r="AJ1421" i="1"/>
  <c r="AM1421" i="1" s="1"/>
  <c r="AJ1310" i="1"/>
  <c r="AM1310" i="1" s="1"/>
  <c r="AJ1290" i="1"/>
  <c r="AM1290" i="1" s="1"/>
  <c r="AJ1219" i="1"/>
  <c r="AM1219" i="1" s="1"/>
  <c r="AJ1142" i="1"/>
  <c r="AM1142" i="1" s="1"/>
  <c r="AJ1106" i="1"/>
  <c r="AM1106" i="1" s="1"/>
  <c r="AJ1100" i="1"/>
  <c r="AM1100" i="1" s="1"/>
  <c r="AJ1087" i="1"/>
  <c r="AM1087" i="1" s="1"/>
  <c r="AJ1057" i="1"/>
  <c r="AM1057" i="1" s="1"/>
  <c r="AJ1036" i="1"/>
  <c r="AM1036" i="1" s="1"/>
  <c r="AJ1023" i="1"/>
  <c r="AM1023" i="1" s="1"/>
  <c r="AJ1077" i="1"/>
  <c r="AM1077" i="1" s="1"/>
  <c r="AJ1013" i="1"/>
  <c r="AM1013" i="1" s="1"/>
  <c r="AJ1051" i="1"/>
  <c r="AM1051" i="1" s="1"/>
  <c r="AJ1571" i="1"/>
  <c r="AM1571" i="1" s="1"/>
  <c r="AJ1445" i="1"/>
  <c r="AM1445" i="1" s="1"/>
  <c r="AJ1429" i="1"/>
  <c r="AM1429" i="1" s="1"/>
  <c r="AJ1269" i="1"/>
  <c r="AM1269" i="1" s="1"/>
  <c r="AJ1426" i="1"/>
  <c r="AM1426" i="1" s="1"/>
  <c r="AJ1069" i="1"/>
  <c r="AM1069" i="1" s="1"/>
  <c r="AL1101" i="1"/>
  <c r="AL1131" i="1"/>
  <c r="AM1146" i="1"/>
  <c r="AL1235" i="1"/>
  <c r="AL1278" i="1"/>
  <c r="AM1278" i="1" s="1"/>
  <c r="AL1331" i="1"/>
  <c r="AJ1005" i="1"/>
  <c r="AM1005" i="1" s="1"/>
  <c r="AJ1052" i="1"/>
  <c r="AM1052" i="1" s="1"/>
  <c r="AL1069" i="1"/>
  <c r="AJ1096" i="1"/>
  <c r="AM1096" i="1" s="1"/>
  <c r="AJ1132" i="1"/>
  <c r="AM1132" i="1" s="1"/>
  <c r="AL1185" i="1"/>
  <c r="AJ1359" i="1"/>
  <c r="AM1359" i="1" s="1"/>
  <c r="AL1023" i="1"/>
  <c r="AL1052" i="1"/>
  <c r="AL1090" i="1"/>
  <c r="AL1149" i="1"/>
  <c r="AM1179" i="1"/>
  <c r="AL1220" i="1"/>
  <c r="AJ1312" i="1"/>
  <c r="AM1312" i="1" s="1"/>
  <c r="AL1020" i="1"/>
  <c r="AJ1041" i="1"/>
  <c r="AM1041" i="1" s="1"/>
  <c r="AL1064" i="1"/>
  <c r="AM1064" i="1" s="1"/>
  <c r="AL1067" i="1"/>
  <c r="AL1082" i="1"/>
  <c r="AJ1097" i="1"/>
  <c r="AM1097" i="1" s="1"/>
  <c r="AL1099" i="1"/>
  <c r="AM1099" i="1" s="1"/>
  <c r="AL1115" i="1"/>
  <c r="AL1129" i="1"/>
  <c r="AL1137" i="1"/>
  <c r="AJ1158" i="1"/>
  <c r="AM1158" i="1" s="1"/>
  <c r="AL1161" i="1"/>
  <c r="AL1196" i="1"/>
  <c r="AL1200" i="1"/>
  <c r="AJ1204" i="1"/>
  <c r="AM1204" i="1" s="1"/>
  <c r="AL1207" i="1"/>
  <c r="AL1210" i="1"/>
  <c r="AL1226" i="1"/>
  <c r="AM1226" i="1" s="1"/>
  <c r="AJ1230" i="1"/>
  <c r="AM1230" i="1" s="1"/>
  <c r="AL1239" i="1"/>
  <c r="AM1239" i="1" s="1"/>
  <c r="AJ1259" i="1"/>
  <c r="AM1259" i="1" s="1"/>
  <c r="AJ1266" i="1"/>
  <c r="AM1266" i="1" s="1"/>
  <c r="AL1276" i="1"/>
  <c r="AL1288" i="1"/>
  <c r="AL1312" i="1"/>
  <c r="AJ1316" i="1"/>
  <c r="AM1316" i="1" s="1"/>
  <c r="AM1326" i="1"/>
  <c r="AL1329" i="1"/>
  <c r="AL1335" i="1"/>
  <c r="AM1335" i="1" s="1"/>
  <c r="AJ1356" i="1"/>
  <c r="AM1356" i="1" s="1"/>
  <c r="AJ1558" i="1"/>
  <c r="AM1558" i="1" s="1"/>
  <c r="AJ1049" i="1"/>
  <c r="AM1049" i="1" s="1"/>
  <c r="AL1108" i="1"/>
  <c r="AL1139" i="1"/>
  <c r="AM1139" i="1" s="1"/>
  <c r="AL1202" i="1"/>
  <c r="AJ1261" i="1"/>
  <c r="AM1261" i="1" s="1"/>
  <c r="AL1303" i="1"/>
  <c r="AM1303" i="1" s="1"/>
  <c r="AJ1411" i="1"/>
  <c r="AM1411" i="1" s="1"/>
  <c r="AL1040" i="1"/>
  <c r="AL1063" i="1"/>
  <c r="AJ1090" i="1"/>
  <c r="AM1090" i="1" s="1"/>
  <c r="AL1117" i="1"/>
  <c r="AL1176" i="1"/>
  <c r="AM1176" i="1" s="1"/>
  <c r="AJ1236" i="1"/>
  <c r="AM1236" i="1" s="1"/>
  <c r="AL1091" i="1"/>
  <c r="AL1080" i="1"/>
  <c r="AL1059" i="1"/>
  <c r="AM1059" i="1" s="1"/>
  <c r="AL1048" i="1"/>
  <c r="AL1027" i="1"/>
  <c r="AM1027" i="1" s="1"/>
  <c r="AL1016" i="1"/>
  <c r="AL1081" i="1"/>
  <c r="AL1066" i="1"/>
  <c r="AL1045" i="1"/>
  <c r="AL1017" i="1"/>
  <c r="AL1013" i="1"/>
  <c r="AL1105" i="1"/>
  <c r="AL1005" i="1"/>
  <c r="AL1301" i="1"/>
  <c r="AM1301" i="1" s="1"/>
  <c r="AL1250" i="1"/>
  <c r="AL1228" i="1"/>
  <c r="AL1170" i="1"/>
  <c r="AL1146" i="1"/>
  <c r="AL1138" i="1"/>
  <c r="AL1128" i="1"/>
  <c r="AM1128" i="1" s="1"/>
  <c r="AL1122" i="1"/>
  <c r="AL1116" i="1"/>
  <c r="AL1098" i="1"/>
  <c r="AL1079" i="1"/>
  <c r="AL1049" i="1"/>
  <c r="AL1034" i="1"/>
  <c r="AL1163" i="1"/>
  <c r="AL1073" i="1"/>
  <c r="AL1009" i="1"/>
  <c r="AL1474" i="1"/>
  <c r="AM1474" i="1" s="1"/>
  <c r="AL1322" i="1"/>
  <c r="AL1252" i="1"/>
  <c r="AL1216" i="1"/>
  <c r="AL1172" i="1"/>
  <c r="AL1168" i="1"/>
  <c r="AL1132" i="1"/>
  <c r="AL1124" i="1"/>
  <c r="AL1077" i="1"/>
  <c r="AL1047" i="1"/>
  <c r="AL1015" i="1"/>
  <c r="AL1353" i="1"/>
  <c r="AL1535" i="1"/>
  <c r="AL1423" i="1"/>
  <c r="AL1405" i="1"/>
  <c r="AL1375" i="1"/>
  <c r="AL1356" i="1"/>
  <c r="AL1299" i="1"/>
  <c r="AL1143" i="1"/>
  <c r="AL1041" i="1"/>
  <c r="AL1031" i="1"/>
  <c r="AJ1073" i="1"/>
  <c r="AM1073" i="1" s="1"/>
  <c r="AL1093" i="1"/>
  <c r="AJ1124" i="1"/>
  <c r="AM1124" i="1" s="1"/>
  <c r="AJ1186" i="1"/>
  <c r="AM1186" i="1" s="1"/>
  <c r="AJ1233" i="1"/>
  <c r="AM1233" i="1" s="1"/>
  <c r="AJ1454" i="1"/>
  <c r="AM1454" i="1" s="1"/>
  <c r="AL1026" i="1"/>
  <c r="AL1018" i="1"/>
  <c r="AM1018" i="1" s="1"/>
  <c r="AL1050" i="1"/>
  <c r="AM1050" i="1" s="1"/>
  <c r="AJ1103" i="1"/>
  <c r="AM1103" i="1" s="1"/>
  <c r="AL1121" i="1"/>
  <c r="AM1121" i="1" s="1"/>
  <c r="AL1147" i="1"/>
  <c r="AJ1183" i="1"/>
  <c r="AM1183" i="1" s="1"/>
  <c r="AM1218" i="1"/>
  <c r="AL1266" i="1"/>
  <c r="AJ1330" i="1"/>
  <c r="AM1330" i="1" s="1"/>
  <c r="AL1416" i="1"/>
  <c r="AM1416" i="1" s="1"/>
  <c r="AL1035" i="1"/>
  <c r="AM1035" i="1" s="1"/>
  <c r="AL1053" i="1"/>
  <c r="AM1053" i="1" s="1"/>
  <c r="AJ1071" i="1"/>
  <c r="AM1071" i="1" s="1"/>
  <c r="AL1085" i="1"/>
  <c r="AM1085" i="1" s="1"/>
  <c r="AL1097" i="1"/>
  <c r="AL1103" i="1"/>
  <c r="AJ1107" i="1"/>
  <c r="AM1107" i="1" s="1"/>
  <c r="AJ1122" i="1"/>
  <c r="AM1122" i="1" s="1"/>
  <c r="AL1130" i="1"/>
  <c r="AM1130" i="1" s="1"/>
  <c r="AJ1141" i="1"/>
  <c r="AM1141" i="1" s="1"/>
  <c r="AL1144" i="1"/>
  <c r="AM1144" i="1" s="1"/>
  <c r="AL1165" i="1"/>
  <c r="AL1171" i="1"/>
  <c r="AM1171" i="1" s="1"/>
  <c r="AL1183" i="1"/>
  <c r="AL1190" i="1"/>
  <c r="AL1234" i="1"/>
  <c r="AL1256" i="1"/>
  <c r="AL1309" i="1"/>
  <c r="AM1361" i="1"/>
  <c r="AL1367" i="1"/>
  <c r="AM1367" i="1" s="1"/>
  <c r="AL1381" i="1"/>
  <c r="AM1381" i="1" s="1"/>
  <c r="AJ1434" i="1"/>
  <c r="AM1434" i="1" s="1"/>
  <c r="AL1489" i="1"/>
  <c r="AL1507" i="1"/>
  <c r="AL1566" i="1"/>
  <c r="AL1677" i="1"/>
  <c r="AM1677" i="1" s="1"/>
  <c r="AM1034" i="1"/>
  <c r="AM1043" i="1"/>
  <c r="AL1095" i="1"/>
  <c r="AL1120" i="1"/>
  <c r="AL1178" i="1"/>
  <c r="AJ1254" i="1"/>
  <c r="AM1254" i="1" s="1"/>
  <c r="AJ1294" i="1"/>
  <c r="AM1294" i="1" s="1"/>
  <c r="AL1346" i="1"/>
  <c r="AJ1037" i="1"/>
  <c r="AM1037" i="1" s="1"/>
  <c r="AL1055" i="1"/>
  <c r="AL1087" i="1"/>
  <c r="AJ1105" i="1"/>
  <c r="AM1105" i="1" s="1"/>
  <c r="AJ1149" i="1"/>
  <c r="AM1149" i="1" s="1"/>
  <c r="AL1232" i="1"/>
  <c r="AJ1020" i="1"/>
  <c r="AM1020" i="1" s="1"/>
  <c r="AL1037" i="1"/>
  <c r="AJ1076" i="1"/>
  <c r="AM1076" i="1" s="1"/>
  <c r="AM1079" i="1"/>
  <c r="AL1096" i="1"/>
  <c r="AJ1143" i="1"/>
  <c r="AM1143" i="1" s="1"/>
  <c r="AJ1200" i="1"/>
  <c r="AM1200" i="1" s="1"/>
  <c r="AL1258" i="1"/>
  <c r="AM1258" i="1" s="1"/>
  <c r="AM1292" i="1"/>
  <c r="AJ1009" i="1"/>
  <c r="AM1009" i="1" s="1"/>
  <c r="AM1015" i="1"/>
  <c r="AJ1032" i="1"/>
  <c r="AM1032" i="1" s="1"/>
  <c r="AM1047" i="1"/>
  <c r="AL1029" i="1"/>
  <c r="AJ1065" i="1"/>
  <c r="AM1065" i="1" s="1"/>
  <c r="AL1106" i="1"/>
  <c r="AJ1138" i="1"/>
  <c r="AM1138" i="1" s="1"/>
  <c r="AJ1180" i="1"/>
  <c r="AM1180" i="1" s="1"/>
  <c r="AJ1240" i="1"/>
  <c r="AM1240" i="1" s="1"/>
  <c r="AJ1256" i="1"/>
  <c r="AM1256" i="1" s="1"/>
  <c r="AM1289" i="1"/>
  <c r="AL1398" i="1"/>
  <c r="AL1577" i="1"/>
  <c r="AJ1033" i="1"/>
  <c r="AM1033" i="1" s="1"/>
  <c r="AL1021" i="1"/>
  <c r="AM1021" i="1" s="1"/>
  <c r="AJ1039" i="1"/>
  <c r="AM1039" i="1" s="1"/>
  <c r="AL1042" i="1"/>
  <c r="AM1045" i="1"/>
  <c r="AJ1054" i="1"/>
  <c r="AM1054" i="1" s="1"/>
  <c r="AJ1060" i="1"/>
  <c r="AM1060" i="1" s="1"/>
  <c r="AL1065" i="1"/>
  <c r="AL1071" i="1"/>
  <c r="AL1074" i="1"/>
  <c r="AM1074" i="1" s="1"/>
  <c r="AJ1086" i="1"/>
  <c r="AM1086" i="1" s="1"/>
  <c r="AJ1092" i="1"/>
  <c r="AM1092" i="1" s="1"/>
  <c r="AJ1095" i="1"/>
  <c r="AM1095" i="1" s="1"/>
  <c r="AJ1098" i="1"/>
  <c r="AM1098" i="1" s="1"/>
  <c r="AL1113" i="1"/>
  <c r="AM1113" i="1" s="1"/>
  <c r="AJ1131" i="1"/>
  <c r="AM1131" i="1" s="1"/>
  <c r="AL1133" i="1"/>
  <c r="AM1133" i="1" s="1"/>
  <c r="AL1141" i="1"/>
  <c r="AM1148" i="1"/>
  <c r="AM1156" i="1"/>
  <c r="AJ1159" i="1"/>
  <c r="AM1159" i="1" s="1"/>
  <c r="AM1178" i="1"/>
  <c r="AJ1191" i="1"/>
  <c r="AM1191" i="1" s="1"/>
  <c r="AJ1202" i="1"/>
  <c r="AM1202" i="1" s="1"/>
  <c r="AL1205" i="1"/>
  <c r="AJ1215" i="1"/>
  <c r="AM1215" i="1" s="1"/>
  <c r="AL1237" i="1"/>
  <c r="AM1237" i="1" s="1"/>
  <c r="AL1263" i="1"/>
  <c r="AL1274" i="1"/>
  <c r="AL1296" i="1"/>
  <c r="AJ1306" i="1"/>
  <c r="AM1306" i="1" s="1"/>
  <c r="AL1333" i="1"/>
  <c r="AL1388" i="1"/>
  <c r="AM1388" i="1" s="1"/>
  <c r="AL1555" i="1"/>
  <c r="AM1028" i="1"/>
  <c r="AL1072" i="1"/>
  <c r="AM1072" i="1" s="1"/>
  <c r="AJ1111" i="1"/>
  <c r="AM1111" i="1" s="1"/>
  <c r="AL1151" i="1"/>
  <c r="AM1151" i="1" s="1"/>
  <c r="AM1154" i="1"/>
  <c r="AL1181" i="1"/>
  <c r="AL1271" i="1"/>
  <c r="AL1314" i="1"/>
  <c r="AL1058" i="1"/>
  <c r="AM1058" i="1" s="1"/>
  <c r="AJ1082" i="1"/>
  <c r="AM1082" i="1" s="1"/>
  <c r="AL1111" i="1"/>
  <c r="AL1167" i="1"/>
  <c r="AL1411" i="1"/>
  <c r="AJ1026" i="1"/>
  <c r="AM1026" i="1" s="1"/>
  <c r="AJ1044" i="1"/>
  <c r="AM1044" i="1" s="1"/>
  <c r="AL1084" i="1"/>
  <c r="AM1084" i="1" s="1"/>
  <c r="AJ1118" i="1"/>
  <c r="AM1118" i="1" s="1"/>
  <c r="AJ1161" i="1"/>
  <c r="AM1161" i="1" s="1"/>
  <c r="AL1213" i="1"/>
  <c r="AM1217" i="1"/>
  <c r="AJ1276" i="1"/>
  <c r="AM1276" i="1" s="1"/>
  <c r="AM1387" i="1"/>
  <c r="AJ1012" i="1"/>
  <c r="AM1012" i="1" s="1"/>
  <c r="AL1061" i="1"/>
  <c r="AM1061" i="1" s="1"/>
  <c r="AL1032" i="1"/>
  <c r="AL1088" i="1"/>
  <c r="AM1088" i="1" s="1"/>
  <c r="AL1135" i="1"/>
  <c r="AM1135" i="1" s="1"/>
  <c r="AJ1165" i="1"/>
  <c r="AM1165" i="1" s="1"/>
  <c r="AJ1211" i="1"/>
  <c r="AM1211" i="1" s="1"/>
  <c r="AJ1249" i="1"/>
  <c r="AM1249" i="1" s="1"/>
  <c r="AL1319" i="1"/>
  <c r="AM1319" i="1" s="1"/>
  <c r="AL1451" i="1"/>
  <c r="AJ1492" i="1"/>
  <c r="AM1492" i="1" s="1"/>
  <c r="AL1007" i="1"/>
  <c r="AM1007" i="1" s="1"/>
  <c r="AL1010" i="1"/>
  <c r="AM1010" i="1" s="1"/>
  <c r="AM1019" i="1"/>
  <c r="AJ1022" i="1"/>
  <c r="AM1022" i="1" s="1"/>
  <c r="AL1033" i="1"/>
  <c r="AL1039" i="1"/>
  <c r="AL1054" i="1"/>
  <c r="AM1063" i="1"/>
  <c r="AM1066" i="1"/>
  <c r="AM1081" i="1"/>
  <c r="AL1086" i="1"/>
  <c r="AJ1101" i="1"/>
  <c r="AM1101" i="1" s="1"/>
  <c r="AL1104" i="1"/>
  <c r="AM1120" i="1"/>
  <c r="AL1125" i="1"/>
  <c r="AM1125" i="1" s="1"/>
  <c r="AL1145" i="1"/>
  <c r="AL1156" i="1"/>
  <c r="AJ1163" i="1"/>
  <c r="AM1163" i="1" s="1"/>
  <c r="AL1169" i="1"/>
  <c r="AL1215" i="1"/>
  <c r="AJ1225" i="1"/>
  <c r="AM1225" i="1" s="1"/>
  <c r="AL1241" i="1"/>
  <c r="AJ1247" i="1"/>
  <c r="AM1247" i="1" s="1"/>
  <c r="AJ1271" i="1"/>
  <c r="AM1271" i="1" s="1"/>
  <c r="AL1280" i="1"/>
  <c r="AL1290" i="1"/>
  <c r="AL1317" i="1"/>
  <c r="AM1317" i="1" s="1"/>
  <c r="AJ1350" i="1"/>
  <c r="AM1350" i="1" s="1"/>
  <c r="AJ1354" i="1"/>
  <c r="AM1354" i="1" s="1"/>
  <c r="AL1431" i="1"/>
  <c r="AL1359" i="1"/>
  <c r="AL1646" i="1"/>
  <c r="AM1646" i="1" s="1"/>
  <c r="AJ1094" i="1"/>
  <c r="AM1094" i="1" s="1"/>
  <c r="AL1193" i="1"/>
  <c r="AM1193" i="1" s="1"/>
  <c r="AL1261" i="1"/>
  <c r="AJ1284" i="1"/>
  <c r="AM1284" i="1" s="1"/>
  <c r="AL1286" i="1"/>
  <c r="AJ1304" i="1"/>
  <c r="AM1304" i="1" s="1"/>
  <c r="AJ1320" i="1"/>
  <c r="AM1320" i="1" s="1"/>
  <c r="AJ1351" i="1"/>
  <c r="AM1351" i="1" s="1"/>
  <c r="AL1370" i="1"/>
  <c r="AM1370" i="1" s="1"/>
  <c r="AL1384" i="1"/>
  <c r="AL1390" i="1"/>
  <c r="AJ1414" i="1"/>
  <c r="AM1414" i="1" s="1"/>
  <c r="AJ1449" i="1"/>
  <c r="AM1449" i="1" s="1"/>
  <c r="AL1454" i="1"/>
  <c r="AJ1539" i="1"/>
  <c r="AM1539" i="1" s="1"/>
  <c r="AL1201" i="1"/>
  <c r="AL1199" i="1"/>
  <c r="AL1188" i="1"/>
  <c r="AM1188" i="1" s="1"/>
  <c r="AL1179" i="1"/>
  <c r="AL1177" i="1"/>
  <c r="AL1247" i="1"/>
  <c r="AL1227" i="1"/>
  <c r="AL1221" i="1"/>
  <c r="AM1221" i="1" s="1"/>
  <c r="AL1208" i="1"/>
  <c r="AM1208" i="1" s="1"/>
  <c r="AL1195" i="1"/>
  <c r="AM1195" i="1" s="1"/>
  <c r="AL1273" i="1"/>
  <c r="AL1260" i="1"/>
  <c r="AL1251" i="1"/>
  <c r="AL1240" i="1"/>
  <c r="AL1225" i="1"/>
  <c r="AL1186" i="1"/>
  <c r="AL1942" i="1"/>
  <c r="AL1598" i="1"/>
  <c r="AM1598" i="1" s="1"/>
  <c r="AL1487" i="1"/>
  <c r="AL1472" i="1"/>
  <c r="AL1011" i="1"/>
  <c r="AM1011" i="1" s="1"/>
  <c r="AL1028" i="1"/>
  <c r="AL1030" i="1"/>
  <c r="AJ1040" i="1"/>
  <c r="AM1040" i="1" s="1"/>
  <c r="AL1043" i="1"/>
  <c r="AL1060" i="1"/>
  <c r="AL1062" i="1"/>
  <c r="AM1062" i="1" s="1"/>
  <c r="AL1075" i="1"/>
  <c r="AM1075" i="1" s="1"/>
  <c r="AL1092" i="1"/>
  <c r="AL1094" i="1"/>
  <c r="AJ1104" i="1"/>
  <c r="AM1104" i="1" s="1"/>
  <c r="AJ1114" i="1"/>
  <c r="AM1114" i="1" s="1"/>
  <c r="AL1136" i="1"/>
  <c r="AJ1140" i="1"/>
  <c r="AM1140" i="1" s="1"/>
  <c r="AL1159" i="1"/>
  <c r="AJ1166" i="1"/>
  <c r="AM1166" i="1" s="1"/>
  <c r="AM1177" i="1"/>
  <c r="AJ1184" i="1"/>
  <c r="AM1184" i="1" s="1"/>
  <c r="AJ1194" i="1"/>
  <c r="AM1194" i="1" s="1"/>
  <c r="AJ1196" i="1"/>
  <c r="AM1196" i="1" s="1"/>
  <c r="AL1198" i="1"/>
  <c r="AM1198" i="1" s="1"/>
  <c r="AL1203" i="1"/>
  <c r="AL1233" i="1"/>
  <c r="AJ1241" i="1"/>
  <c r="AM1241" i="1" s="1"/>
  <c r="AL1243" i="1"/>
  <c r="AM1243" i="1" s="1"/>
  <c r="AL1245" i="1"/>
  <c r="AL1259" i="1"/>
  <c r="AJ1267" i="1"/>
  <c r="AM1267" i="1" s="1"/>
  <c r="AL1269" i="1"/>
  <c r="AJ1287" i="1"/>
  <c r="AM1287" i="1" s="1"/>
  <c r="AL1304" i="1"/>
  <c r="AJ1313" i="1"/>
  <c r="AM1313" i="1" s="1"/>
  <c r="AL1320" i="1"/>
  <c r="AL1325" i="1"/>
  <c r="AM1325" i="1" s="1"/>
  <c r="AL1327" i="1"/>
  <c r="AM1327" i="1" s="1"/>
  <c r="AM1332" i="1"/>
  <c r="AL1337" i="1"/>
  <c r="AM1337" i="1" s="1"/>
  <c r="AL1351" i="1"/>
  <c r="AL1373" i="1"/>
  <c r="AJ1376" i="1"/>
  <c r="AM1376" i="1" s="1"/>
  <c r="AL1379" i="1"/>
  <c r="AJ1394" i="1"/>
  <c r="AM1394" i="1" s="1"/>
  <c r="AJ1403" i="1"/>
  <c r="AM1403" i="1" s="1"/>
  <c r="AM1409" i="1"/>
  <c r="AL1449" i="1"/>
  <c r="AL1468" i="1"/>
  <c r="AL1491" i="1"/>
  <c r="AL1494" i="1"/>
  <c r="AM1494" i="1" s="1"/>
  <c r="AJ1498" i="1"/>
  <c r="AM1498" i="1" s="1"/>
  <c r="AL1574" i="1"/>
  <c r="AM1574" i="1" s="1"/>
  <c r="AL1617" i="1"/>
  <c r="AM1617" i="1" s="1"/>
  <c r="AL1967" i="1"/>
  <c r="AL1980" i="1"/>
  <c r="AL1448" i="1"/>
  <c r="AL1650" i="1"/>
  <c r="AJ1136" i="1"/>
  <c r="AM1136" i="1" s="1"/>
  <c r="AL1174" i="1"/>
  <c r="AM1089" i="1"/>
  <c r="AL1114" i="1"/>
  <c r="AL1118" i="1"/>
  <c r="AL1152" i="1"/>
  <c r="AJ1164" i="1"/>
  <c r="AM1164" i="1" s="1"/>
  <c r="AL1236" i="1"/>
  <c r="AJ1262" i="1"/>
  <c r="AM1262" i="1" s="1"/>
  <c r="AL1272" i="1"/>
  <c r="AL1297" i="1"/>
  <c r="AJ1348" i="1"/>
  <c r="AM1348" i="1" s="1"/>
  <c r="AL1357" i="1"/>
  <c r="AJ1391" i="1"/>
  <c r="AM1391" i="1" s="1"/>
  <c r="AM1427" i="1"/>
  <c r="AL1568" i="1"/>
  <c r="AL1004" i="1"/>
  <c r="AL1019" i="1"/>
  <c r="AL1038" i="1"/>
  <c r="AJ1048" i="1"/>
  <c r="AM1048" i="1" s="1"/>
  <c r="AL1068" i="1"/>
  <c r="AM1068" i="1" s="1"/>
  <c r="AJ1080" i="1"/>
  <c r="AM1080" i="1" s="1"/>
  <c r="AJ1091" i="1"/>
  <c r="AM1091" i="1" s="1"/>
  <c r="AL1102" i="1"/>
  <c r="AL1134" i="1"/>
  <c r="AM1134" i="1" s="1"/>
  <c r="AL1148" i="1"/>
  <c r="AL1150" i="1"/>
  <c r="AM1150" i="1" s="1"/>
  <c r="AL1154" i="1"/>
  <c r="AJ1160" i="1"/>
  <c r="AM1160" i="1" s="1"/>
  <c r="AL1162" i="1"/>
  <c r="AL1164" i="1"/>
  <c r="AL1175" i="1"/>
  <c r="AL1184" i="1"/>
  <c r="AJ1187" i="1"/>
  <c r="AM1187" i="1" s="1"/>
  <c r="AL1194" i="1"/>
  <c r="AL1224" i="1"/>
  <c r="AL1248" i="1"/>
  <c r="AM1265" i="1"/>
  <c r="AL1267" i="1"/>
  <c r="AL1277" i="1"/>
  <c r="AL1282" i="1"/>
  <c r="AM1282" i="1" s="1"/>
  <c r="AL1295" i="1"/>
  <c r="AL1300" i="1"/>
  <c r="AM1300" i="1" s="1"/>
  <c r="AL1321" i="1"/>
  <c r="AJ1328" i="1"/>
  <c r="AM1328" i="1" s="1"/>
  <c r="AL1345" i="1"/>
  <c r="AL1348" i="1"/>
  <c r="AL1371" i="1"/>
  <c r="AJ1377" i="1"/>
  <c r="AM1377" i="1" s="1"/>
  <c r="AL1397" i="1"/>
  <c r="AM1401" i="1"/>
  <c r="AL1421" i="1"/>
  <c r="AL1440" i="1"/>
  <c r="AJ1443" i="1"/>
  <c r="AM1443" i="1" s="1"/>
  <c r="AL1462" i="1"/>
  <c r="AL1465" i="1"/>
  <c r="AL1533" i="1"/>
  <c r="AM1533" i="1" s="1"/>
  <c r="AJ1544" i="1"/>
  <c r="AM1544" i="1" s="1"/>
  <c r="AL1561" i="1"/>
  <c r="AL1608" i="1"/>
  <c r="AL1721" i="1"/>
  <c r="AJ1396" i="1"/>
  <c r="AM1396" i="1" s="1"/>
  <c r="AM1549" i="1"/>
  <c r="AM1643" i="1"/>
  <c r="AJ1116" i="1"/>
  <c r="AM1116" i="1" s="1"/>
  <c r="AJ1102" i="1"/>
  <c r="AM1102" i="1" s="1"/>
  <c r="AL1166" i="1"/>
  <c r="AL1191" i="1"/>
  <c r="AM1206" i="1"/>
  <c r="AJ1214" i="1"/>
  <c r="AM1214" i="1" s="1"/>
  <c r="AM1234" i="1"/>
  <c r="AL1254" i="1"/>
  <c r="AL1264" i="1"/>
  <c r="AM1264" i="1" s="1"/>
  <c r="AL1284" i="1"/>
  <c r="AL1292" i="1"/>
  <c r="AL1307" i="1"/>
  <c r="AM1307" i="1" s="1"/>
  <c r="AL1323" i="1"/>
  <c r="AL1354" i="1"/>
  <c r="AL1376" i="1"/>
  <c r="AL1400" i="1"/>
  <c r="AM1400" i="1" s="1"/>
  <c r="AM1536" i="1"/>
  <c r="AL1614" i="1"/>
  <c r="AJ1970" i="1"/>
  <c r="AM1970" i="1" s="1"/>
  <c r="AJ1906" i="1"/>
  <c r="AM1906" i="1" s="1"/>
  <c r="AJ1964" i="1"/>
  <c r="AM1964" i="1" s="1"/>
  <c r="AJ1932" i="1"/>
  <c r="AM1932" i="1" s="1"/>
  <c r="AJ1868" i="1"/>
  <c r="AM1868" i="1" s="1"/>
  <c r="AJ1836" i="1"/>
  <c r="AM1836" i="1" s="1"/>
  <c r="AJ1804" i="1"/>
  <c r="AM1804" i="1" s="1"/>
  <c r="AJ1914" i="1"/>
  <c r="AM1914" i="1" s="1"/>
  <c r="AJ1882" i="1"/>
  <c r="AM1882" i="1" s="1"/>
  <c r="AJ1982" i="1"/>
  <c r="AM1982" i="1" s="1"/>
  <c r="AJ1980" i="1"/>
  <c r="AM1980" i="1" s="1"/>
  <c r="AJ1955" i="1"/>
  <c r="AM1955" i="1" s="1"/>
  <c r="AJ1929" i="1"/>
  <c r="AM1929" i="1" s="1"/>
  <c r="AJ1984" i="1"/>
  <c r="AM1984" i="1" s="1"/>
  <c r="AJ1944" i="1"/>
  <c r="AM1944" i="1" s="1"/>
  <c r="AJ1908" i="1"/>
  <c r="AM1908" i="1" s="1"/>
  <c r="AJ1899" i="1"/>
  <c r="AM1899" i="1" s="1"/>
  <c r="AJ1834" i="1"/>
  <c r="AM1834" i="1" s="1"/>
  <c r="AJ1977" i="1"/>
  <c r="AM1977" i="1" s="1"/>
  <c r="AJ1952" i="1"/>
  <c r="AM1952" i="1" s="1"/>
  <c r="AJ1937" i="1"/>
  <c r="AM1937" i="1" s="1"/>
  <c r="AJ1928" i="1"/>
  <c r="AM1928" i="1" s="1"/>
  <c r="AJ1963" i="1"/>
  <c r="AM1963" i="1" s="1"/>
  <c r="AJ1956" i="1"/>
  <c r="AM1956" i="1" s="1"/>
  <c r="AJ1954" i="1"/>
  <c r="AM1954" i="1" s="1"/>
  <c r="AJ1860" i="1"/>
  <c r="AM1860" i="1" s="1"/>
  <c r="AJ1852" i="1"/>
  <c r="AM1852" i="1" s="1"/>
  <c r="AJ1850" i="1"/>
  <c r="AM1850" i="1" s="1"/>
  <c r="AJ1826" i="1"/>
  <c r="AM1826" i="1" s="1"/>
  <c r="AJ1809" i="1"/>
  <c r="AM1809" i="1" s="1"/>
  <c r="AJ1770" i="1"/>
  <c r="AM1770" i="1" s="1"/>
  <c r="AJ1988" i="1"/>
  <c r="AM1988" i="1" s="1"/>
  <c r="AJ1972" i="1"/>
  <c r="AM1972" i="1" s="1"/>
  <c r="AJ1950" i="1"/>
  <c r="AM1950" i="1" s="1"/>
  <c r="AJ1828" i="1"/>
  <c r="AM1828" i="1" s="1"/>
  <c r="AJ1816" i="1"/>
  <c r="AM1816" i="1" s="1"/>
  <c r="AJ1796" i="1"/>
  <c r="AM1796" i="1" s="1"/>
  <c r="AJ1922" i="1"/>
  <c r="AM1922" i="1" s="1"/>
  <c r="AJ1841" i="1"/>
  <c r="AM1841" i="1" s="1"/>
  <c r="AJ1774" i="1"/>
  <c r="AM1774" i="1" s="1"/>
  <c r="AJ1678" i="1"/>
  <c r="AM1678" i="1" s="1"/>
  <c r="AJ1987" i="1"/>
  <c r="AM1987" i="1" s="1"/>
  <c r="AJ1961" i="1"/>
  <c r="AM1961" i="1" s="1"/>
  <c r="AJ1827" i="1"/>
  <c r="AM1827" i="1" s="1"/>
  <c r="AJ1820" i="1"/>
  <c r="AM1820" i="1" s="1"/>
  <c r="AJ1866" i="1"/>
  <c r="AM1866" i="1" s="1"/>
  <c r="AJ1842" i="1"/>
  <c r="AM1842" i="1" s="1"/>
  <c r="AJ1780" i="1"/>
  <c r="AM1780" i="1" s="1"/>
  <c r="AJ1751" i="1"/>
  <c r="AM1751" i="1" s="1"/>
  <c r="AJ1704" i="1"/>
  <c r="AM1704" i="1" s="1"/>
  <c r="AJ1664" i="1"/>
  <c r="AM1664" i="1" s="1"/>
  <c r="AJ1833" i="1"/>
  <c r="AM1833" i="1" s="1"/>
  <c r="AJ1793" i="1"/>
  <c r="AM1793" i="1" s="1"/>
  <c r="AJ1771" i="1"/>
  <c r="AM1771" i="1" s="1"/>
  <c r="AJ1666" i="1"/>
  <c r="AM1666" i="1" s="1"/>
  <c r="AJ1648" i="1"/>
  <c r="AM1648" i="1" s="1"/>
  <c r="AJ1644" i="1"/>
  <c r="AM1644" i="1" s="1"/>
  <c r="AJ1916" i="1"/>
  <c r="AM1916" i="1" s="1"/>
  <c r="AJ1913" i="1"/>
  <c r="AM1913" i="1" s="1"/>
  <c r="AJ1898" i="1"/>
  <c r="AM1898" i="1" s="1"/>
  <c r="AJ1874" i="1"/>
  <c r="AM1874" i="1" s="1"/>
  <c r="AJ1742" i="1"/>
  <c r="AM1742" i="1" s="1"/>
  <c r="AJ1986" i="1"/>
  <c r="AM1986" i="1" s="1"/>
  <c r="AJ1798" i="1"/>
  <c r="AM1798" i="1" s="1"/>
  <c r="AJ1792" i="1"/>
  <c r="AM1792" i="1" s="1"/>
  <c r="AJ1779" i="1"/>
  <c r="AM1779" i="1" s="1"/>
  <c r="AJ1750" i="1"/>
  <c r="AM1750" i="1" s="1"/>
  <c r="AJ1734" i="1"/>
  <c r="AM1734" i="1" s="1"/>
  <c r="AJ1659" i="1"/>
  <c r="AM1659" i="1" s="1"/>
  <c r="AJ1645" i="1"/>
  <c r="AM1645" i="1" s="1"/>
  <c r="AJ1631" i="1"/>
  <c r="AM1631" i="1" s="1"/>
  <c r="AJ1622" i="1"/>
  <c r="AM1622" i="1" s="1"/>
  <c r="AJ1592" i="1"/>
  <c r="AM1592" i="1" s="1"/>
  <c r="AJ1897" i="1"/>
  <c r="AM1897" i="1" s="1"/>
  <c r="AJ1788" i="1"/>
  <c r="AM1788" i="1" s="1"/>
  <c r="AJ1775" i="1"/>
  <c r="AM1775" i="1" s="1"/>
  <c r="AJ1762" i="1"/>
  <c r="AM1762" i="1" s="1"/>
  <c r="AJ1595" i="1"/>
  <c r="AM1595" i="1" s="1"/>
  <c r="AJ1588" i="1"/>
  <c r="AM1588" i="1" s="1"/>
  <c r="AJ1582" i="1"/>
  <c r="AM1582" i="1" s="1"/>
  <c r="AJ1580" i="1"/>
  <c r="AM1580" i="1" s="1"/>
  <c r="AJ1875" i="1"/>
  <c r="AM1875" i="1" s="1"/>
  <c r="AJ1746" i="1"/>
  <c r="AM1746" i="1" s="1"/>
  <c r="AJ1731" i="1"/>
  <c r="AM1731" i="1" s="1"/>
  <c r="AJ1701" i="1"/>
  <c r="AM1701" i="1" s="1"/>
  <c r="AJ1618" i="1"/>
  <c r="AM1618" i="1" s="1"/>
  <c r="AJ1881" i="1"/>
  <c r="AM1881" i="1" s="1"/>
  <c r="AJ1794" i="1"/>
  <c r="AM1794" i="1" s="1"/>
  <c r="AJ1693" i="1"/>
  <c r="AM1693" i="1" s="1"/>
  <c r="AJ1656" i="1"/>
  <c r="AM1656" i="1" s="1"/>
  <c r="AJ1686" i="1"/>
  <c r="AM1686" i="1" s="1"/>
  <c r="AJ1652" i="1"/>
  <c r="AM1652" i="1" s="1"/>
  <c r="AJ1638" i="1"/>
  <c r="AM1638" i="1" s="1"/>
  <c r="AJ1623" i="1"/>
  <c r="AM1623" i="1" s="1"/>
  <c r="AJ1621" i="1"/>
  <c r="AM1621" i="1" s="1"/>
  <c r="AJ1722" i="1"/>
  <c r="AM1722" i="1" s="1"/>
  <c r="AJ1600" i="1"/>
  <c r="AM1600" i="1" s="1"/>
  <c r="AJ1537" i="1"/>
  <c r="AM1537" i="1" s="1"/>
  <c r="AJ1507" i="1"/>
  <c r="AM1507" i="1" s="1"/>
  <c r="AJ1462" i="1"/>
  <c r="AM1462" i="1" s="1"/>
  <c r="AJ1405" i="1"/>
  <c r="AM1405" i="1" s="1"/>
  <c r="AJ1277" i="1"/>
  <c r="AM1277" i="1" s="1"/>
  <c r="AJ1213" i="1"/>
  <c r="AM1213" i="1" s="1"/>
  <c r="AJ1660" i="1"/>
  <c r="AM1660" i="1" s="1"/>
  <c r="AJ1628" i="1"/>
  <c r="AM1628" i="1" s="1"/>
  <c r="AJ1626" i="1"/>
  <c r="AM1626" i="1" s="1"/>
  <c r="AJ1610" i="1"/>
  <c r="AM1610" i="1" s="1"/>
  <c r="AJ1552" i="1"/>
  <c r="AM1552" i="1" s="1"/>
  <c r="AJ1532" i="1"/>
  <c r="AM1532" i="1" s="1"/>
  <c r="AJ1530" i="1"/>
  <c r="AM1530" i="1" s="1"/>
  <c r="AJ1515" i="1"/>
  <c r="AM1515" i="1" s="1"/>
  <c r="AJ1477" i="1"/>
  <c r="AM1477" i="1" s="1"/>
  <c r="AJ1924" i="1"/>
  <c r="AM1924" i="1" s="1"/>
  <c r="AJ1865" i="1"/>
  <c r="AM1865" i="1" s="1"/>
  <c r="AJ1719" i="1"/>
  <c r="AM1719" i="1" s="1"/>
  <c r="AJ1684" i="1"/>
  <c r="AM1684" i="1" s="1"/>
  <c r="AJ1500" i="1"/>
  <c r="AM1500" i="1" s="1"/>
  <c r="AJ1752" i="1"/>
  <c r="AM1752" i="1" s="1"/>
  <c r="AJ1682" i="1"/>
  <c r="AM1682" i="1" s="1"/>
  <c r="AJ1581" i="1"/>
  <c r="AM1581" i="1" s="1"/>
  <c r="AJ1579" i="1"/>
  <c r="AM1579" i="1" s="1"/>
  <c r="AJ1568" i="1"/>
  <c r="AM1568" i="1" s="1"/>
  <c r="AJ1557" i="1"/>
  <c r="AM1557" i="1" s="1"/>
  <c r="AJ1526" i="1"/>
  <c r="AM1526" i="1" s="1"/>
  <c r="AJ1522" i="1"/>
  <c r="AM1522" i="1" s="1"/>
  <c r="AJ1520" i="1"/>
  <c r="AM1520" i="1" s="1"/>
  <c r="AJ1509" i="1"/>
  <c r="AM1509" i="1" s="1"/>
  <c r="AJ1499" i="1"/>
  <c r="AM1499" i="1" s="1"/>
  <c r="AJ1472" i="1"/>
  <c r="AM1472" i="1" s="1"/>
  <c r="AJ1470" i="1"/>
  <c r="AM1470" i="1" s="1"/>
  <c r="AJ1468" i="1"/>
  <c r="AM1468" i="1" s="1"/>
  <c r="AJ1457" i="1"/>
  <c r="AM1457" i="1" s="1"/>
  <c r="AJ1573" i="1"/>
  <c r="AM1573" i="1" s="1"/>
  <c r="AJ1521" i="1"/>
  <c r="AM1521" i="1" s="1"/>
  <c r="AJ1518" i="1"/>
  <c r="AM1518" i="1" s="1"/>
  <c r="AJ1444" i="1"/>
  <c r="AM1444" i="1" s="1"/>
  <c r="AJ1349" i="1"/>
  <c r="AM1349" i="1" s="1"/>
  <c r="AJ1529" i="1"/>
  <c r="AM1529" i="1" s="1"/>
  <c r="AJ1501" i="1"/>
  <c r="AM1501" i="1" s="1"/>
  <c r="AJ1469" i="1"/>
  <c r="AM1469" i="1" s="1"/>
  <c r="AJ1446" i="1"/>
  <c r="AM1446" i="1" s="1"/>
  <c r="AJ1436" i="1"/>
  <c r="AM1436" i="1" s="1"/>
  <c r="AJ1430" i="1"/>
  <c r="AM1430" i="1" s="1"/>
  <c r="AJ1399" i="1"/>
  <c r="AM1399" i="1" s="1"/>
  <c r="AJ1397" i="1"/>
  <c r="AM1397" i="1" s="1"/>
  <c r="AJ1488" i="1"/>
  <c r="AM1488" i="1" s="1"/>
  <c r="AJ1476" i="1"/>
  <c r="AM1476" i="1" s="1"/>
  <c r="AJ1428" i="1"/>
  <c r="AM1428" i="1" s="1"/>
  <c r="AJ1420" i="1"/>
  <c r="AM1420" i="1" s="1"/>
  <c r="AJ1556" i="1"/>
  <c r="AM1556" i="1" s="1"/>
  <c r="AJ1542" i="1"/>
  <c r="AM1542" i="1" s="1"/>
  <c r="AJ1459" i="1"/>
  <c r="AM1459" i="1" s="1"/>
  <c r="AJ1389" i="1"/>
  <c r="AM1389" i="1" s="1"/>
  <c r="AJ1587" i="1"/>
  <c r="AM1587" i="1" s="1"/>
  <c r="AJ1564" i="1"/>
  <c r="AM1564" i="1" s="1"/>
  <c r="AJ1390" i="1"/>
  <c r="AM1390" i="1" s="1"/>
  <c r="AJ1373" i="1"/>
  <c r="AM1373" i="1" s="1"/>
  <c r="AJ1311" i="1"/>
  <c r="AM1311" i="1" s="1"/>
  <c r="AJ1309" i="1"/>
  <c r="AM1309" i="1" s="1"/>
  <c r="AJ1274" i="1"/>
  <c r="AM1274" i="1" s="1"/>
  <c r="AJ1222" i="1"/>
  <c r="AM1222" i="1" s="1"/>
  <c r="AJ1207" i="1"/>
  <c r="AM1207" i="1" s="1"/>
  <c r="AJ1205" i="1"/>
  <c r="AM1205" i="1" s="1"/>
  <c r="AJ1190" i="1"/>
  <c r="AM1190" i="1" s="1"/>
  <c r="AJ1181" i="1"/>
  <c r="AM1181" i="1" s="1"/>
  <c r="AJ1172" i="1"/>
  <c r="AM1172" i="1" s="1"/>
  <c r="AJ1560" i="1"/>
  <c r="AM1560" i="1" s="1"/>
  <c r="AJ1323" i="1"/>
  <c r="AM1323" i="1" s="1"/>
  <c r="AJ1305" i="1"/>
  <c r="AM1305" i="1" s="1"/>
  <c r="AJ1299" i="1"/>
  <c r="AM1299" i="1" s="1"/>
  <c r="AJ1297" i="1"/>
  <c r="AM1297" i="1" s="1"/>
  <c r="AJ1285" i="1"/>
  <c r="AM1285" i="1" s="1"/>
  <c r="AJ1203" i="1"/>
  <c r="AM1203" i="1" s="1"/>
  <c r="AJ1109" i="1"/>
  <c r="AM1109" i="1" s="1"/>
  <c r="AJ1281" i="1"/>
  <c r="AM1281" i="1" s="1"/>
  <c r="AJ1257" i="1"/>
  <c r="AM1257" i="1" s="1"/>
  <c r="AJ1255" i="1"/>
  <c r="AM1255" i="1" s="1"/>
  <c r="AJ1199" i="1"/>
  <c r="AM1199" i="1" s="1"/>
  <c r="AJ1482" i="1"/>
  <c r="AM1482" i="1" s="1"/>
  <c r="AJ1473" i="1"/>
  <c r="AM1473" i="1" s="1"/>
  <c r="AJ1435" i="1"/>
  <c r="AM1435" i="1" s="1"/>
  <c r="AJ1425" i="1"/>
  <c r="AM1425" i="1" s="1"/>
  <c r="AJ1385" i="1"/>
  <c r="AM1385" i="1" s="1"/>
  <c r="AJ1357" i="1"/>
  <c r="AM1357" i="1" s="1"/>
  <c r="AJ1347" i="1"/>
  <c r="AM1347" i="1" s="1"/>
  <c r="AJ1283" i="1"/>
  <c r="AM1283" i="1" s="1"/>
  <c r="AJ1231" i="1"/>
  <c r="AM1231" i="1" s="1"/>
  <c r="AJ1212" i="1"/>
  <c r="AM1212" i="1" s="1"/>
  <c r="AJ1197" i="1"/>
  <c r="AM1197" i="1" s="1"/>
  <c r="AJ1382" i="1"/>
  <c r="AM1382" i="1" s="1"/>
  <c r="AJ1229" i="1"/>
  <c r="AM1229" i="1" s="1"/>
  <c r="AJ1210" i="1"/>
  <c r="AM1210" i="1" s="1"/>
  <c r="AJ1182" i="1"/>
  <c r="AM1182" i="1" s="1"/>
  <c r="AJ1173" i="1"/>
  <c r="AM1173" i="1" s="1"/>
  <c r="AJ1995" i="1"/>
  <c r="AM1995" i="1" s="1"/>
  <c r="AL1006" i="1"/>
  <c r="AM1006" i="1" s="1"/>
  <c r="AJ1016" i="1"/>
  <c r="AM1016" i="1" s="1"/>
  <c r="AL1036" i="1"/>
  <c r="AL1051" i="1"/>
  <c r="AL1070" i="1"/>
  <c r="AM1070" i="1" s="1"/>
  <c r="AL1083" i="1"/>
  <c r="AM1083" i="1" s="1"/>
  <c r="AL1100" i="1"/>
  <c r="AJ1123" i="1"/>
  <c r="AM1123" i="1" s="1"/>
  <c r="AL1140" i="1"/>
  <c r="AL1142" i="1"/>
  <c r="AJ1001" i="1"/>
  <c r="AM1001" i="1" s="1"/>
  <c r="AL1025" i="1"/>
  <c r="AJ1029" i="1"/>
  <c r="AM1029" i="1" s="1"/>
  <c r="AJ1046" i="1"/>
  <c r="AM1046" i="1" s="1"/>
  <c r="AL1057" i="1"/>
  <c r="AJ1078" i="1"/>
  <c r="AM1078" i="1" s="1"/>
  <c r="AL1089" i="1"/>
  <c r="AJ1093" i="1"/>
  <c r="AM1093" i="1" s="1"/>
  <c r="AL1112" i="1"/>
  <c r="AM1112" i="1" s="1"/>
  <c r="AJ1119" i="1"/>
  <c r="AM1119" i="1" s="1"/>
  <c r="AM1137" i="1"/>
  <c r="AL1158" i="1"/>
  <c r="AL1182" i="1"/>
  <c r="AJ1189" i="1"/>
  <c r="AM1189" i="1" s="1"/>
  <c r="AL1222" i="1"/>
  <c r="AL1229" i="1"/>
  <c r="AJ1232" i="1"/>
  <c r="AM1232" i="1" s="1"/>
  <c r="AJ1242" i="1"/>
  <c r="AM1242" i="1" s="1"/>
  <c r="AL1246" i="1"/>
  <c r="AM1246" i="1" s="1"/>
  <c r="AJ1260" i="1"/>
  <c r="AM1260" i="1" s="1"/>
  <c r="AJ1280" i="1"/>
  <c r="AM1280" i="1" s="1"/>
  <c r="AJ1288" i="1"/>
  <c r="AM1288" i="1" s="1"/>
  <c r="AL1305" i="1"/>
  <c r="AJ1314" i="1"/>
  <c r="AM1314" i="1" s="1"/>
  <c r="AL1316" i="1"/>
  <c r="AJ1331" i="1"/>
  <c r="AM1331" i="1" s="1"/>
  <c r="AJ1333" i="1"/>
  <c r="AM1333" i="1" s="1"/>
  <c r="AL1343" i="1"/>
  <c r="AM1343" i="1" s="1"/>
  <c r="AJ1358" i="1"/>
  <c r="AM1358" i="1" s="1"/>
  <c r="AL1401" i="1"/>
  <c r="AL1415" i="1"/>
  <c r="AM1419" i="1"/>
  <c r="AL1433" i="1"/>
  <c r="AL1436" i="1"/>
  <c r="AL1438" i="1"/>
  <c r="AM1438" i="1" s="1"/>
  <c r="AL1443" i="1"/>
  <c r="AJ1466" i="1"/>
  <c r="AM1466" i="1" s="1"/>
  <c r="AJ1480" i="1"/>
  <c r="AM1480" i="1" s="1"/>
  <c r="AL1579" i="1"/>
  <c r="AJ1739" i="1"/>
  <c r="AM1739" i="1" s="1"/>
  <c r="AJ1379" i="1"/>
  <c r="AM1379" i="1" s="1"/>
  <c r="AM1417" i="1"/>
  <c r="AL1457" i="1"/>
  <c r="AJ1671" i="1"/>
  <c r="AM1671" i="1" s="1"/>
  <c r="AJ1030" i="1"/>
  <c r="AM1030" i="1" s="1"/>
  <c r="AL1157" i="1"/>
  <c r="AM1157" i="1" s="1"/>
  <c r="AJ1250" i="1"/>
  <c r="AM1250" i="1" s="1"/>
  <c r="AM1025" i="1"/>
  <c r="AJ1038" i="1"/>
  <c r="AM1038" i="1" s="1"/>
  <c r="AL1012" i="1"/>
  <c r="AL1014" i="1"/>
  <c r="AM1014" i="1" s="1"/>
  <c r="AJ1024" i="1"/>
  <c r="AM1024" i="1" s="1"/>
  <c r="AL1044" i="1"/>
  <c r="AL1046" i="1"/>
  <c r="AL1076" i="1"/>
  <c r="AL1078" i="1"/>
  <c r="AM1117" i="1"/>
  <c r="AL1119" i="1"/>
  <c r="AL1123" i="1"/>
  <c r="AM1129" i="1"/>
  <c r="AM1145" i="1"/>
  <c r="AM1153" i="1"/>
  <c r="AL1160" i="1"/>
  <c r="AL1187" i="1"/>
  <c r="AL1189" i="1"/>
  <c r="AL1209" i="1"/>
  <c r="AM1209" i="1" s="1"/>
  <c r="AL1217" i="1"/>
  <c r="AJ1227" i="1"/>
  <c r="AM1227" i="1" s="1"/>
  <c r="AJ1235" i="1"/>
  <c r="AM1235" i="1" s="1"/>
  <c r="AL1242" i="1"/>
  <c r="AJ1251" i="1"/>
  <c r="AM1251" i="1" s="1"/>
  <c r="AJ1263" i="1"/>
  <c r="AM1263" i="1" s="1"/>
  <c r="AL1265" i="1"/>
  <c r="AJ1273" i="1"/>
  <c r="AM1273" i="1" s="1"/>
  <c r="AL1285" i="1"/>
  <c r="AM1291" i="1"/>
  <c r="AJ1296" i="1"/>
  <c r="AM1296" i="1" s="1"/>
  <c r="AL1298" i="1"/>
  <c r="AM1298" i="1" s="1"/>
  <c r="AL1311" i="1"/>
  <c r="AM1322" i="1"/>
  <c r="AJ1324" i="1"/>
  <c r="AM1324" i="1" s="1"/>
  <c r="AL1341" i="1"/>
  <c r="AM1341" i="1" s="1"/>
  <c r="AJ1346" i="1"/>
  <c r="AM1346" i="1" s="1"/>
  <c r="AL1369" i="1"/>
  <c r="AM1369" i="1" s="1"/>
  <c r="AJ1372" i="1"/>
  <c r="AM1372" i="1" s="1"/>
  <c r="AJ1378" i="1"/>
  <c r="AM1378" i="1" s="1"/>
  <c r="AL1392" i="1"/>
  <c r="AM1398" i="1"/>
  <c r="AL1407" i="1"/>
  <c r="AJ1413" i="1"/>
  <c r="AM1413" i="1" s="1"/>
  <c r="AL1419" i="1"/>
  <c r="AL1428" i="1"/>
  <c r="AJ1441" i="1"/>
  <c r="AM1441" i="1" s="1"/>
  <c r="AJ1463" i="1"/>
  <c r="AM1463" i="1" s="1"/>
  <c r="AJ1484" i="1"/>
  <c r="AM1484" i="1" s="1"/>
  <c r="AJ1510" i="1"/>
  <c r="AM1510" i="1" s="1"/>
  <c r="AL1516" i="1"/>
  <c r="AL1551" i="1"/>
  <c r="AJ1653" i="1"/>
  <c r="AM1653" i="1" s="1"/>
  <c r="AL1673" i="1"/>
  <c r="AJ1475" i="1"/>
  <c r="AM1475" i="1" s="1"/>
  <c r="AJ1490" i="1"/>
  <c r="AM1490" i="1" s="1"/>
  <c r="AJ1502" i="1"/>
  <c r="AM1502" i="1" s="1"/>
  <c r="AJ1527" i="1"/>
  <c r="AM1527" i="1" s="1"/>
  <c r="AJ1957" i="1"/>
  <c r="AM1957" i="1" s="1"/>
  <c r="AL2000" i="1"/>
  <c r="AL1994" i="1"/>
  <c r="AM1994" i="1" s="1"/>
  <c r="AL1962" i="1"/>
  <c r="AM1962" i="1" s="1"/>
  <c r="AL1951" i="1"/>
  <c r="AL1930" i="1"/>
  <c r="AM1930" i="1" s="1"/>
  <c r="AL1919" i="1"/>
  <c r="AM1919" i="1" s="1"/>
  <c r="AL1992" i="1"/>
  <c r="AM1992" i="1" s="1"/>
  <c r="AL1960" i="1"/>
  <c r="AL1928" i="1"/>
  <c r="AL1896" i="1"/>
  <c r="AM1896" i="1" s="1"/>
  <c r="AL1864" i="1"/>
  <c r="AL1832" i="1"/>
  <c r="AL1800" i="1"/>
  <c r="AL1970" i="1"/>
  <c r="AL1938" i="1"/>
  <c r="AM1938" i="1" s="1"/>
  <c r="AL1906" i="1"/>
  <c r="AL1986" i="1"/>
  <c r="AL1946" i="1"/>
  <c r="AM1946" i="1" s="1"/>
  <c r="AL1910" i="1"/>
  <c r="AL1888" i="1"/>
  <c r="AM1888" i="1" s="1"/>
  <c r="AL1882" i="1"/>
  <c r="AL1842" i="1"/>
  <c r="AL1794" i="1"/>
  <c r="AL1993" i="1"/>
  <c r="AL1966" i="1"/>
  <c r="AL1952" i="1"/>
  <c r="AL1921" i="1"/>
  <c r="AL1912" i="1"/>
  <c r="AM1912" i="1" s="1"/>
  <c r="AL1897" i="1"/>
  <c r="AL1890" i="1"/>
  <c r="AM1890" i="1" s="1"/>
  <c r="AL1840" i="1"/>
  <c r="AL1792" i="1"/>
  <c r="AL1999" i="1"/>
  <c r="AM1999" i="1" s="1"/>
  <c r="AL1972" i="1"/>
  <c r="AL1961" i="1"/>
  <c r="AL1943" i="1"/>
  <c r="AL1918" i="1"/>
  <c r="AM1918" i="1" s="1"/>
  <c r="AL1916" i="1"/>
  <c r="AL1996" i="1"/>
  <c r="AL1985" i="1"/>
  <c r="AL1974" i="1"/>
  <c r="AM1974" i="1" s="1"/>
  <c r="AL1934" i="1"/>
  <c r="AL1920" i="1"/>
  <c r="AL1898" i="1"/>
  <c r="AL1866" i="1"/>
  <c r="AL1808" i="1"/>
  <c r="AL1982" i="1"/>
  <c r="AL1964" i="1"/>
  <c r="AL1953" i="1"/>
  <c r="AL1922" i="1"/>
  <c r="AL1872" i="1"/>
  <c r="AL1854" i="1"/>
  <c r="AL1841" i="1"/>
  <c r="AL1818" i="1"/>
  <c r="AM1818" i="1" s="1"/>
  <c r="AL1776" i="1"/>
  <c r="AL1774" i="1"/>
  <c r="AL1772" i="1"/>
  <c r="AL1745" i="1"/>
  <c r="AL1741" i="1"/>
  <c r="AL1936" i="1"/>
  <c r="AL1914" i="1"/>
  <c r="AL1874" i="1"/>
  <c r="AL1858" i="1"/>
  <c r="AL1856" i="1"/>
  <c r="AL1823" i="1"/>
  <c r="AL1801" i="1"/>
  <c r="AL1778" i="1"/>
  <c r="AL1652" i="1"/>
  <c r="AL1588" i="1"/>
  <c r="AL1944" i="1"/>
  <c r="AL1900" i="1"/>
  <c r="AM1900" i="1" s="1"/>
  <c r="AL1887" i="1"/>
  <c r="AL1879" i="1"/>
  <c r="AL1848" i="1"/>
  <c r="AM1848" i="1" s="1"/>
  <c r="AL1810" i="1"/>
  <c r="AL1782" i="1"/>
  <c r="AL1728" i="1"/>
  <c r="AL1724" i="1"/>
  <c r="AL1692" i="1"/>
  <c r="AL1676" i="1"/>
  <c r="AL1976" i="1"/>
  <c r="AL1850" i="1"/>
  <c r="AL1802" i="1"/>
  <c r="AL1744" i="1"/>
  <c r="AL1740" i="1"/>
  <c r="AL1716" i="1"/>
  <c r="AM1716" i="1" s="1"/>
  <c r="AL1660" i="1"/>
  <c r="AL1984" i="1"/>
  <c r="AL1929" i="1"/>
  <c r="AL1857" i="1"/>
  <c r="AM1857" i="1" s="1"/>
  <c r="AL1799" i="1"/>
  <c r="AL1785" i="1"/>
  <c r="AL1777" i="1"/>
  <c r="AL1766" i="1"/>
  <c r="AM1766" i="1" s="1"/>
  <c r="AL1764" i="1"/>
  <c r="AM1764" i="1" s="1"/>
  <c r="AL1756" i="1"/>
  <c r="AL1748" i="1"/>
  <c r="AL1737" i="1"/>
  <c r="AL1725" i="1"/>
  <c r="AL1674" i="1"/>
  <c r="AM1674" i="1" s="1"/>
  <c r="AL1670" i="1"/>
  <c r="AM1670" i="1" s="1"/>
  <c r="AL1668" i="1"/>
  <c r="AL1978" i="1"/>
  <c r="AM1978" i="1" s="1"/>
  <c r="AL1940" i="1"/>
  <c r="AL1904" i="1"/>
  <c r="AL1880" i="1"/>
  <c r="AL1871" i="1"/>
  <c r="AL1847" i="1"/>
  <c r="AL1826" i="1"/>
  <c r="AL1768" i="1"/>
  <c r="AM1768" i="1" s="1"/>
  <c r="AL1758" i="1"/>
  <c r="AL1732" i="1"/>
  <c r="AL1713" i="1"/>
  <c r="AM1713" i="1" s="1"/>
  <c r="AL1701" i="1"/>
  <c r="AL1734" i="1"/>
  <c r="AL1715" i="1"/>
  <c r="AL1685" i="1"/>
  <c r="AM1685" i="1" s="1"/>
  <c r="AL1596" i="1"/>
  <c r="AM1596" i="1" s="1"/>
  <c r="AL1998" i="1"/>
  <c r="AL1968" i="1"/>
  <c r="AL1954" i="1"/>
  <c r="AL1786" i="1"/>
  <c r="AM1786" i="1" s="1"/>
  <c r="AL1765" i="1"/>
  <c r="AL1643" i="1"/>
  <c r="AL1620" i="1"/>
  <c r="AM1620" i="1" s="1"/>
  <c r="AL1878" i="1"/>
  <c r="AL1693" i="1"/>
  <c r="AL1680" i="1"/>
  <c r="AL1675" i="1"/>
  <c r="AL1661" i="1"/>
  <c r="AL1656" i="1"/>
  <c r="AL1649" i="1"/>
  <c r="AL1642" i="1"/>
  <c r="AL1630" i="1"/>
  <c r="AM1630" i="1" s="1"/>
  <c r="AL1611" i="1"/>
  <c r="AL1601" i="1"/>
  <c r="AL1597" i="1"/>
  <c r="AL1682" i="1"/>
  <c r="AL1666" i="1"/>
  <c r="AL1651" i="1"/>
  <c r="AL1644" i="1"/>
  <c r="AL1637" i="1"/>
  <c r="AM1637" i="1" s="1"/>
  <c r="AL1635" i="1"/>
  <c r="AL1628" i="1"/>
  <c r="AL1624" i="1"/>
  <c r="AL1522" i="1"/>
  <c r="AL1458" i="1"/>
  <c r="AL1905" i="1"/>
  <c r="AM1905" i="1" s="1"/>
  <c r="AL1836" i="1"/>
  <c r="AL1816" i="1"/>
  <c r="AL1752" i="1"/>
  <c r="AL1736" i="1"/>
  <c r="AL1546" i="1"/>
  <c r="AM1546" i="1" s="1"/>
  <c r="AL1932" i="1"/>
  <c r="AL1834" i="1"/>
  <c r="AL1718" i="1"/>
  <c r="AM1718" i="1" s="1"/>
  <c r="AL1704" i="1"/>
  <c r="AL1696" i="1"/>
  <c r="AL1678" i="1"/>
  <c r="AL1640" i="1"/>
  <c r="AM1640" i="1" s="1"/>
  <c r="AL1616" i="1"/>
  <c r="AL1609" i="1"/>
  <c r="AL1538" i="1"/>
  <c r="AL1908" i="1"/>
  <c r="AL1710" i="1"/>
  <c r="AL1684" i="1"/>
  <c r="AL1648" i="1"/>
  <c r="AL1621" i="1"/>
  <c r="AL1602" i="1"/>
  <c r="AL1500" i="1"/>
  <c r="AL1403" i="1"/>
  <c r="AL1339" i="1"/>
  <c r="AM1339" i="1" s="1"/>
  <c r="AL1275" i="1"/>
  <c r="AM1275" i="1" s="1"/>
  <c r="AL1211" i="1"/>
  <c r="AL1812" i="1"/>
  <c r="AL1806" i="1"/>
  <c r="AL1788" i="1"/>
  <c r="AL1760" i="1"/>
  <c r="AM1760" i="1" s="1"/>
  <c r="AL1733" i="1"/>
  <c r="AL1681" i="1"/>
  <c r="AL1612" i="1"/>
  <c r="AM1612" i="1" s="1"/>
  <c r="AL1578" i="1"/>
  <c r="AM1578" i="1" s="1"/>
  <c r="AL1554" i="1"/>
  <c r="AL1523" i="1"/>
  <c r="AL1498" i="1"/>
  <c r="AL1492" i="1"/>
  <c r="AL1488" i="1"/>
  <c r="AL1484" i="1"/>
  <c r="AL1665" i="1"/>
  <c r="AL1636" i="1"/>
  <c r="AM1636" i="1" s="1"/>
  <c r="AL1590" i="1"/>
  <c r="AM1590" i="1" s="1"/>
  <c r="AL1580" i="1"/>
  <c r="AL1571" i="1"/>
  <c r="AL1569" i="1"/>
  <c r="AL1536" i="1"/>
  <c r="AL1521" i="1"/>
  <c r="AL1510" i="1"/>
  <c r="AL1506" i="1"/>
  <c r="AL1490" i="1"/>
  <c r="AL1482" i="1"/>
  <c r="AL1855" i="1"/>
  <c r="AL1717" i="1"/>
  <c r="AL1708" i="1"/>
  <c r="AL1610" i="1"/>
  <c r="AL1559" i="1"/>
  <c r="AL1552" i="1"/>
  <c r="AL1543" i="1"/>
  <c r="AL1530" i="1"/>
  <c r="AL1528" i="1"/>
  <c r="AL1511" i="1"/>
  <c r="AL1481" i="1"/>
  <c r="AL1479" i="1"/>
  <c r="AM1479" i="1" s="1"/>
  <c r="AL1460" i="1"/>
  <c r="AM1460" i="1" s="1"/>
  <c r="AL1625" i="1"/>
  <c r="AM1625" i="1" s="1"/>
  <c r="AL1604" i="1"/>
  <c r="AL1548" i="1"/>
  <c r="AL1537" i="1"/>
  <c r="AL1526" i="1"/>
  <c r="AL1464" i="1"/>
  <c r="AL1455" i="1"/>
  <c r="AL1434" i="1"/>
  <c r="AL1420" i="1"/>
  <c r="AL1414" i="1"/>
  <c r="AL1410" i="1"/>
  <c r="AL1408" i="1"/>
  <c r="AM1408" i="1" s="1"/>
  <c r="AL1395" i="1"/>
  <c r="AM1395" i="1" s="1"/>
  <c r="AL1386" i="1"/>
  <c r="AM1386" i="1" s="1"/>
  <c r="AL1360" i="1"/>
  <c r="AL1852" i="1"/>
  <c r="AL1769" i="1"/>
  <c r="AL1723" i="1"/>
  <c r="AM1723" i="1" s="1"/>
  <c r="AL1700" i="1"/>
  <c r="AM1700" i="1" s="1"/>
  <c r="AL1627" i="1"/>
  <c r="AM1627" i="1" s="1"/>
  <c r="AL1575" i="1"/>
  <c r="AL1570" i="1"/>
  <c r="AL1562" i="1"/>
  <c r="AM1562" i="1" s="1"/>
  <c r="AL1542" i="1"/>
  <c r="AL1478" i="1"/>
  <c r="AM1478" i="1" s="1"/>
  <c r="AL1459" i="1"/>
  <c r="AL1450" i="1"/>
  <c r="AL1424" i="1"/>
  <c r="AL1422" i="1"/>
  <c r="AL1418" i="1"/>
  <c r="AL1404" i="1"/>
  <c r="AL1393" i="1"/>
  <c r="AL1391" i="1"/>
  <c r="AL1702" i="1"/>
  <c r="AM1702" i="1" s="1"/>
  <c r="AL1587" i="1"/>
  <c r="AL1483" i="1"/>
  <c r="AL1473" i="1"/>
  <c r="AL1466" i="1"/>
  <c r="AL1426" i="1"/>
  <c r="AL1365" i="1"/>
  <c r="AM1365" i="1" s="1"/>
  <c r="AL1315" i="1"/>
  <c r="AM1315" i="1" s="1"/>
  <c r="AL1291" i="1"/>
  <c r="AL1289" i="1"/>
  <c r="AL1783" i="1"/>
  <c r="AL1564" i="1"/>
  <c r="AL1514" i="1"/>
  <c r="AM1514" i="1" s="1"/>
  <c r="AL1495" i="1"/>
  <c r="AM1495" i="1" s="1"/>
  <c r="AL1456" i="1"/>
  <c r="AM1456" i="1" s="1"/>
  <c r="AL1441" i="1"/>
  <c r="AL1387" i="1"/>
  <c r="AL1363" i="1"/>
  <c r="AM1363" i="1" s="1"/>
  <c r="AL1110" i="1"/>
  <c r="AM1110" i="1" s="1"/>
  <c r="AJ1152" i="1"/>
  <c r="AM1152" i="1" s="1"/>
  <c r="AL1155" i="1"/>
  <c r="AM1155" i="1" s="1"/>
  <c r="AJ1175" i="1"/>
  <c r="AM1175" i="1" s="1"/>
  <c r="AL1180" i="1"/>
  <c r="AL1204" i="1"/>
  <c r="AL1206" i="1"/>
  <c r="AL1219" i="1"/>
  <c r="AL1223" i="1"/>
  <c r="AL1249" i="1"/>
  <c r="AL1306" i="1"/>
  <c r="AL1308" i="1"/>
  <c r="AM1308" i="1" s="1"/>
  <c r="AL1310" i="1"/>
  <c r="AL1324" i="1"/>
  <c r="AL1344" i="1"/>
  <c r="AM1344" i="1" s="1"/>
  <c r="AJ1352" i="1"/>
  <c r="AM1352" i="1" s="1"/>
  <c r="AL1361" i="1"/>
  <c r="AL1377" i="1"/>
  <c r="AJ1380" i="1"/>
  <c r="AM1380" i="1" s="1"/>
  <c r="AJ1392" i="1"/>
  <c r="AM1392" i="1" s="1"/>
  <c r="AJ1404" i="1"/>
  <c r="AM1404" i="1" s="1"/>
  <c r="AL1429" i="1"/>
  <c r="AJ1439" i="1"/>
  <c r="AM1439" i="1" s="1"/>
  <c r="AL1446" i="1"/>
  <c r="AL1475" i="1"/>
  <c r="AL1502" i="1"/>
  <c r="AL1505" i="1"/>
  <c r="AL1524" i="1"/>
  <c r="AM1524" i="1" s="1"/>
  <c r="AJ1534" i="1"/>
  <c r="AM1534" i="1" s="1"/>
  <c r="AM1553" i="1"/>
  <c r="AJ1569" i="1"/>
  <c r="AM1569" i="1" s="1"/>
  <c r="AJ1599" i="1"/>
  <c r="AM1599" i="1" s="1"/>
  <c r="AJ1641" i="1"/>
  <c r="AM1641" i="1" s="1"/>
  <c r="AL1937" i="1"/>
  <c r="AM1940" i="1"/>
  <c r="AJ1201" i="1"/>
  <c r="AM1201" i="1" s="1"/>
  <c r="AJ1295" i="1"/>
  <c r="AM1295" i="1" s="1"/>
  <c r="AJ1321" i="1"/>
  <c r="AM1321" i="1" s="1"/>
  <c r="AL1328" i="1"/>
  <c r="AL1330" i="1"/>
  <c r="AL1336" i="1"/>
  <c r="AM1336" i="1" s="1"/>
  <c r="AL1338" i="1"/>
  <c r="AM1338" i="1" s="1"/>
  <c r="AL1340" i="1"/>
  <c r="AM1340" i="1" s="1"/>
  <c r="AL1342" i="1"/>
  <c r="AM1342" i="1" s="1"/>
  <c r="AL1349" i="1"/>
  <c r="AL1352" i="1"/>
  <c r="AL1368" i="1"/>
  <c r="AM1368" i="1" s="1"/>
  <c r="AL1372" i="1"/>
  <c r="AL1394" i="1"/>
  <c r="AL1396" i="1"/>
  <c r="AL1409" i="1"/>
  <c r="AL1417" i="1"/>
  <c r="AL1427" i="1"/>
  <c r="AM1437" i="1"/>
  <c r="AL1439" i="1"/>
  <c r="AL1444" i="1"/>
  <c r="AJ1458" i="1"/>
  <c r="AM1458" i="1" s="1"/>
  <c r="AJ1461" i="1"/>
  <c r="AM1461" i="1" s="1"/>
  <c r="AL1467" i="1"/>
  <c r="AL1470" i="1"/>
  <c r="AM1485" i="1"/>
  <c r="AL1499" i="1"/>
  <c r="AJ1506" i="1"/>
  <c r="AM1506" i="1" s="1"/>
  <c r="AL1518" i="1"/>
  <c r="AL1563" i="1"/>
  <c r="AL1582" i="1"/>
  <c r="AL1589" i="1"/>
  <c r="AJ1593" i="1"/>
  <c r="AM1593" i="1" s="1"/>
  <c r="AL1606" i="1"/>
  <c r="AM1606" i="1" s="1"/>
  <c r="AM1635" i="1"/>
  <c r="AL1638" i="1"/>
  <c r="AL1839" i="1"/>
  <c r="AL1238" i="1"/>
  <c r="AM1238" i="1" s="1"/>
  <c r="AL1262" i="1"/>
  <c r="AL1318" i="1"/>
  <c r="AM1318" i="1" s="1"/>
  <c r="AL1107" i="1"/>
  <c r="AL1126" i="1"/>
  <c r="AM1126" i="1" s="1"/>
  <c r="AJ1168" i="1"/>
  <c r="AM1168" i="1" s="1"/>
  <c r="AJ1170" i="1"/>
  <c r="AM1170" i="1" s="1"/>
  <c r="AL1173" i="1"/>
  <c r="AJ1192" i="1"/>
  <c r="AM1192" i="1" s="1"/>
  <c r="AL1197" i="1"/>
  <c r="AM1216" i="1"/>
  <c r="AJ1220" i="1"/>
  <c r="AM1220" i="1" s="1"/>
  <c r="AJ1224" i="1"/>
  <c r="AM1224" i="1" s="1"/>
  <c r="AJ1248" i="1"/>
  <c r="AM1248" i="1" s="1"/>
  <c r="AJ1270" i="1"/>
  <c r="AM1270" i="1" s="1"/>
  <c r="AL1332" i="1"/>
  <c r="AM1345" i="1"/>
  <c r="AJ1353" i="1"/>
  <c r="AM1353" i="1" s="1"/>
  <c r="AL1362" i="1"/>
  <c r="AL1364" i="1"/>
  <c r="AM1364" i="1" s="1"/>
  <c r="AL1366" i="1"/>
  <c r="AM1366" i="1" s="1"/>
  <c r="AJ1375" i="1"/>
  <c r="AM1375" i="1" s="1"/>
  <c r="AL1380" i="1"/>
  <c r="AL1399" i="1"/>
  <c r="AM1415" i="1"/>
  <c r="AJ1423" i="1"/>
  <c r="AM1423" i="1" s="1"/>
  <c r="AL1425" i="1"/>
  <c r="AJ1433" i="1"/>
  <c r="AM1433" i="1" s="1"/>
  <c r="AL1476" i="1"/>
  <c r="AL1503" i="1"/>
  <c r="AM1516" i="1"/>
  <c r="AM1525" i="1"/>
  <c r="AL1540" i="1"/>
  <c r="AM1540" i="1" s="1"/>
  <c r="AL1547" i="1"/>
  <c r="AM1547" i="1" s="1"/>
  <c r="AL1593" i="1"/>
  <c r="AL1619" i="1"/>
  <c r="AL1686" i="1"/>
  <c r="AL1824" i="1"/>
  <c r="AL1192" i="1"/>
  <c r="AL1212" i="1"/>
  <c r="AL1214" i="1"/>
  <c r="AL1218" i="1"/>
  <c r="AL1231" i="1"/>
  <c r="AL1244" i="1"/>
  <c r="AM1244" i="1" s="1"/>
  <c r="AL1253" i="1"/>
  <c r="AM1253" i="1" s="1"/>
  <c r="AL1255" i="1"/>
  <c r="AL1257" i="1"/>
  <c r="AL1268" i="1"/>
  <c r="AM1268" i="1" s="1"/>
  <c r="AL1270" i="1"/>
  <c r="AL1279" i="1"/>
  <c r="AM1279" i="1" s="1"/>
  <c r="AL1281" i="1"/>
  <c r="AL1283" i="1"/>
  <c r="AL1287" i="1"/>
  <c r="AL1293" i="1"/>
  <c r="AM1293" i="1" s="1"/>
  <c r="AL1313" i="1"/>
  <c r="AJ1329" i="1"/>
  <c r="AM1329" i="1" s="1"/>
  <c r="AL1347" i="1"/>
  <c r="AL1355" i="1"/>
  <c r="AM1371" i="1"/>
  <c r="AL1378" i="1"/>
  <c r="AM1383" i="1"/>
  <c r="AL1385" i="1"/>
  <c r="AL1402" i="1"/>
  <c r="AM1402" i="1" s="1"/>
  <c r="AL1430" i="1"/>
  <c r="AL1435" i="1"/>
  <c r="AL1442" i="1"/>
  <c r="AM1442" i="1" s="1"/>
  <c r="AL1447" i="1"/>
  <c r="AM1483" i="1"/>
  <c r="AL1497" i="1"/>
  <c r="AL1513" i="1"/>
  <c r="AM1538" i="1"/>
  <c r="AL1544" i="1"/>
  <c r="AL1560" i="1"/>
  <c r="AL1623" i="1"/>
  <c r="AL1763" i="1"/>
  <c r="AM1812" i="1"/>
  <c r="AL1350" i="1"/>
  <c r="AL1374" i="1"/>
  <c r="AM1374" i="1" s="1"/>
  <c r="AJ1393" i="1"/>
  <c r="AM1393" i="1" s="1"/>
  <c r="AM1418" i="1"/>
  <c r="AJ1422" i="1"/>
  <c r="AM1422" i="1" s="1"/>
  <c r="AM1424" i="1"/>
  <c r="AL1437" i="1"/>
  <c r="AL1445" i="1"/>
  <c r="AM1450" i="1"/>
  <c r="AL1452" i="1"/>
  <c r="AM1452" i="1" s="1"/>
  <c r="AL1463" i="1"/>
  <c r="AJ1471" i="1"/>
  <c r="AM1471" i="1" s="1"/>
  <c r="AL1480" i="1"/>
  <c r="AL1485" i="1"/>
  <c r="AJ1531" i="1"/>
  <c r="AM1531" i="1" s="1"/>
  <c r="AM1570" i="1"/>
  <c r="AL1572" i="1"/>
  <c r="AM1572" i="1" s="1"/>
  <c r="AL1584" i="1"/>
  <c r="AM1584" i="1" s="1"/>
  <c r="AL1603" i="1"/>
  <c r="AL1629" i="1"/>
  <c r="AM1629" i="1" s="1"/>
  <c r="AJ1665" i="1"/>
  <c r="AM1665" i="1" s="1"/>
  <c r="AJ1736" i="1"/>
  <c r="AM1736" i="1" s="1"/>
  <c r="AL1809" i="1"/>
  <c r="AL1902" i="1"/>
  <c r="AJ1958" i="1"/>
  <c r="AM1958" i="1" s="1"/>
  <c r="AL1302" i="1"/>
  <c r="AM1302" i="1" s="1"/>
  <c r="AL1326" i="1"/>
  <c r="AJ1360" i="1"/>
  <c r="AM1360" i="1" s="1"/>
  <c r="AJ1362" i="1"/>
  <c r="AM1362" i="1" s="1"/>
  <c r="AJ1384" i="1"/>
  <c r="AM1384" i="1" s="1"/>
  <c r="AL1389" i="1"/>
  <c r="AJ1410" i="1"/>
  <c r="AM1410" i="1" s="1"/>
  <c r="AJ1448" i="1"/>
  <c r="AM1448" i="1" s="1"/>
  <c r="AJ1464" i="1"/>
  <c r="AM1464" i="1" s="1"/>
  <c r="AL1471" i="1"/>
  <c r="AJ1512" i="1"/>
  <c r="AM1512" i="1" s="1"/>
  <c r="AL1520" i="1"/>
  <c r="AM1523" i="1"/>
  <c r="AL1531" i="1"/>
  <c r="AL1553" i="1"/>
  <c r="AL1556" i="1"/>
  <c r="AM1604" i="1"/>
  <c r="AL1632" i="1"/>
  <c r="AM1632" i="1" s="1"/>
  <c r="AM1658" i="1"/>
  <c r="AM1694" i="1"/>
  <c r="AL1726" i="1"/>
  <c r="AJ1773" i="1"/>
  <c r="AM1773" i="1" s="1"/>
  <c r="AJ1787" i="1"/>
  <c r="AM1787" i="1" s="1"/>
  <c r="AL1406" i="1"/>
  <c r="AM1406" i="1" s="1"/>
  <c r="AL1412" i="1"/>
  <c r="AM1412" i="1" s="1"/>
  <c r="AM1432" i="1"/>
  <c r="AM1440" i="1"/>
  <c r="AL1461" i="1"/>
  <c r="AJ1496" i="1"/>
  <c r="AM1496" i="1" s="1"/>
  <c r="AL1509" i="1"/>
  <c r="AL1512" i="1"/>
  <c r="AM1551" i="1"/>
  <c r="AJ1554" i="1"/>
  <c r="AM1554" i="1" s="1"/>
  <c r="AJ1591" i="1"/>
  <c r="AM1591" i="1" s="1"/>
  <c r="AL1658" i="1"/>
  <c r="AJ1703" i="1"/>
  <c r="AM1703" i="1" s="1"/>
  <c r="AL1845" i="1"/>
  <c r="AL1334" i="1"/>
  <c r="AM1334" i="1" s="1"/>
  <c r="AJ1355" i="1"/>
  <c r="AM1355" i="1" s="1"/>
  <c r="AL1382" i="1"/>
  <c r="AL1432" i="1"/>
  <c r="AJ1451" i="1"/>
  <c r="AM1451" i="1" s="1"/>
  <c r="AJ1467" i="1"/>
  <c r="AM1467" i="1" s="1"/>
  <c r="AL1504" i="1"/>
  <c r="AM1504" i="1" s="1"/>
  <c r="AJ1513" i="1"/>
  <c r="AM1513" i="1" s="1"/>
  <c r="AL1529" i="1"/>
  <c r="AM1563" i="1"/>
  <c r="AL1585" i="1"/>
  <c r="AL1655" i="1"/>
  <c r="AL1662" i="1"/>
  <c r="AM1662" i="1" s="1"/>
  <c r="AL1689" i="1"/>
  <c r="AM1689" i="1" s="1"/>
  <c r="AJ1698" i="1"/>
  <c r="AM1698" i="1" s="1"/>
  <c r="AJ1714" i="1"/>
  <c r="AM1714" i="1" s="1"/>
  <c r="AM1749" i="1"/>
  <c r="AL1453" i="1"/>
  <c r="AM1453" i="1" s="1"/>
  <c r="AM1489" i="1"/>
  <c r="AM1491" i="1"/>
  <c r="AJ1503" i="1"/>
  <c r="AM1503" i="1" s="1"/>
  <c r="AL1539" i="1"/>
  <c r="AM1548" i="1"/>
  <c r="AL1550" i="1"/>
  <c r="AM1555" i="1"/>
  <c r="AJ1566" i="1"/>
  <c r="AM1566" i="1" s="1"/>
  <c r="AJ1577" i="1"/>
  <c r="AM1577" i="1" s="1"/>
  <c r="AL1591" i="1"/>
  <c r="AJ1603" i="1"/>
  <c r="AM1603" i="1" s="1"/>
  <c r="AM1608" i="1"/>
  <c r="AL1631" i="1"/>
  <c r="AL1654" i="1"/>
  <c r="AM1654" i="1" s="1"/>
  <c r="AL1705" i="1"/>
  <c r="AM1705" i="1" s="1"/>
  <c r="AL1797" i="1"/>
  <c r="AL1870" i="1"/>
  <c r="AL1894" i="1"/>
  <c r="AJ1447" i="1"/>
  <c r="AM1447" i="1" s="1"/>
  <c r="AL1469" i="1"/>
  <c r="AL1486" i="1"/>
  <c r="AM1486" i="1" s="1"/>
  <c r="AL1508" i="1"/>
  <c r="AM1508" i="1" s="1"/>
  <c r="AL1519" i="1"/>
  <c r="AM1519" i="1" s="1"/>
  <c r="AL1527" i="1"/>
  <c r="AL1534" i="1"/>
  <c r="AJ1545" i="1"/>
  <c r="AM1545" i="1" s="1"/>
  <c r="AL1549" i="1"/>
  <c r="AL1558" i="1"/>
  <c r="AJ1561" i="1"/>
  <c r="AM1561" i="1" s="1"/>
  <c r="AL1567" i="1"/>
  <c r="AM1567" i="1" s="1"/>
  <c r="AL1573" i="1"/>
  <c r="AM1602" i="1"/>
  <c r="AJ1607" i="1"/>
  <c r="AM1607" i="1" s="1"/>
  <c r="AJ1639" i="1"/>
  <c r="AM1639" i="1" s="1"/>
  <c r="AL1653" i="1"/>
  <c r="AM1754" i="1"/>
  <c r="AL1757" i="1"/>
  <c r="AL1770" i="1"/>
  <c r="AL1815" i="1"/>
  <c r="AM1822" i="1"/>
  <c r="AJ1873" i="1"/>
  <c r="AM1873" i="1" s="1"/>
  <c r="AL1876" i="1"/>
  <c r="AJ1481" i="1"/>
  <c r="AM1481" i="1" s="1"/>
  <c r="AL1496" i="1"/>
  <c r="AJ1511" i="1"/>
  <c r="AM1511" i="1" s="1"/>
  <c r="AL1525" i="1"/>
  <c r="AJ1528" i="1"/>
  <c r="AM1528" i="1" s="1"/>
  <c r="AJ1541" i="1"/>
  <c r="AM1541" i="1" s="1"/>
  <c r="AL1545" i="1"/>
  <c r="AJ1559" i="1"/>
  <c r="AM1559" i="1" s="1"/>
  <c r="AM1565" i="1"/>
  <c r="AJ1576" i="1"/>
  <c r="AM1576" i="1" s="1"/>
  <c r="AJ1586" i="1"/>
  <c r="AM1586" i="1" s="1"/>
  <c r="AJ1594" i="1"/>
  <c r="AM1594" i="1" s="1"/>
  <c r="AM1597" i="1"/>
  <c r="AJ1605" i="1"/>
  <c r="AM1605" i="1" s="1"/>
  <c r="AL1615" i="1"/>
  <c r="AM1615" i="1" s="1"/>
  <c r="AJ1634" i="1"/>
  <c r="AM1634" i="1" s="1"/>
  <c r="AL1639" i="1"/>
  <c r="AM1708" i="1"/>
  <c r="AM1717" i="1"/>
  <c r="AJ1744" i="1"/>
  <c r="AM1744" i="1" s="1"/>
  <c r="AL1754" i="1"/>
  <c r="AM1800" i="1"/>
  <c r="AJ1862" i="1"/>
  <c r="AM1862" i="1" s="1"/>
  <c r="AL1873" i="1"/>
  <c r="AL1911" i="1"/>
  <c r="AL1230" i="1"/>
  <c r="AJ1272" i="1"/>
  <c r="AM1272" i="1" s="1"/>
  <c r="AL1294" i="1"/>
  <c r="AL1358" i="1"/>
  <c r="AJ1407" i="1"/>
  <c r="AM1407" i="1" s="1"/>
  <c r="AJ1431" i="1"/>
  <c r="AM1431" i="1" s="1"/>
  <c r="AJ1487" i="1"/>
  <c r="AM1487" i="1" s="1"/>
  <c r="AJ1497" i="1"/>
  <c r="AM1497" i="1" s="1"/>
  <c r="AJ1505" i="1"/>
  <c r="AM1505" i="1" s="1"/>
  <c r="AL1515" i="1"/>
  <c r="AL1517" i="1"/>
  <c r="AM1517" i="1" s="1"/>
  <c r="AL1532" i="1"/>
  <c r="AJ1550" i="1"/>
  <c r="AM1550" i="1" s="1"/>
  <c r="AL1583" i="1"/>
  <c r="AM1583" i="1" s="1"/>
  <c r="AL1586" i="1"/>
  <c r="AJ1589" i="1"/>
  <c r="AM1589" i="1" s="1"/>
  <c r="AM1624" i="1"/>
  <c r="AL1645" i="1"/>
  <c r="AM1651" i="1"/>
  <c r="AL1657" i="1"/>
  <c r="AL1493" i="1"/>
  <c r="AM1493" i="1" s="1"/>
  <c r="AJ1535" i="1"/>
  <c r="AM1535" i="1" s="1"/>
  <c r="AL1557" i="1"/>
  <c r="AJ1575" i="1"/>
  <c r="AM1575" i="1" s="1"/>
  <c r="AL1595" i="1"/>
  <c r="AM1614" i="1"/>
  <c r="AJ1619" i="1"/>
  <c r="AM1619" i="1" s="1"/>
  <c r="AL1633" i="1"/>
  <c r="AL1659" i="1"/>
  <c r="AJ1673" i="1"/>
  <c r="AM1673" i="1" s="1"/>
  <c r="AJ1676" i="1"/>
  <c r="AM1676" i="1" s="1"/>
  <c r="AL1691" i="1"/>
  <c r="AM1691" i="1" s="1"/>
  <c r="AL1707" i="1"/>
  <c r="AM1710" i="1"/>
  <c r="AL1729" i="1"/>
  <c r="AM1729" i="1" s="1"/>
  <c r="AM1732" i="1"/>
  <c r="AL1762" i="1"/>
  <c r="AJ1769" i="1"/>
  <c r="AM1769" i="1" s="1"/>
  <c r="AL1775" i="1"/>
  <c r="AL1779" i="1"/>
  <c r="AL1795" i="1"/>
  <c r="AM1795" i="1" s="1"/>
  <c r="AL1827" i="1"/>
  <c r="AM1920" i="1"/>
  <c r="AL1948" i="1"/>
  <c r="AL1501" i="1"/>
  <c r="AJ1543" i="1"/>
  <c r="AM1543" i="1" s="1"/>
  <c r="AL1565" i="1"/>
  <c r="AL1581" i="1"/>
  <c r="AL1594" i="1"/>
  <c r="AJ1601" i="1"/>
  <c r="AM1601" i="1" s="1"/>
  <c r="AJ1611" i="1"/>
  <c r="AM1611" i="1" s="1"/>
  <c r="AL1613" i="1"/>
  <c r="AM1613" i="1" s="1"/>
  <c r="AL1622" i="1"/>
  <c r="AJ1661" i="1"/>
  <c r="AM1661" i="1" s="1"/>
  <c r="AL1663" i="1"/>
  <c r="AM1663" i="1" s="1"/>
  <c r="AJ1675" i="1"/>
  <c r="AM1675" i="1" s="1"/>
  <c r="AM1680" i="1"/>
  <c r="AL1695" i="1"/>
  <c r="AM1695" i="1" s="1"/>
  <c r="AL1698" i="1"/>
  <c r="AL1749" i="1"/>
  <c r="AJ1778" i="1"/>
  <c r="AM1778" i="1" s="1"/>
  <c r="AL1807" i="1"/>
  <c r="AL1819" i="1"/>
  <c r="AJ1843" i="1"/>
  <c r="AM1843" i="1" s="1"/>
  <c r="AL1863" i="1"/>
  <c r="AM1863" i="1" s="1"/>
  <c r="AL1941" i="1"/>
  <c r="AJ1951" i="1"/>
  <c r="AM1951" i="1" s="1"/>
  <c r="AL1965" i="1"/>
  <c r="AL1413" i="1"/>
  <c r="AJ1455" i="1"/>
  <c r="AM1455" i="1" s="1"/>
  <c r="AL1477" i="1"/>
  <c r="AL1541" i="1"/>
  <c r="AL1576" i="1"/>
  <c r="AJ1609" i="1"/>
  <c r="AM1609" i="1" s="1"/>
  <c r="AM1616" i="1"/>
  <c r="AJ1647" i="1"/>
  <c r="AM1647" i="1" s="1"/>
  <c r="AJ1669" i="1"/>
  <c r="AM1669" i="1" s="1"/>
  <c r="AJ1672" i="1"/>
  <c r="AM1672" i="1" s="1"/>
  <c r="AJ1696" i="1"/>
  <c r="AM1696" i="1" s="1"/>
  <c r="AL1709" i="1"/>
  <c r="AM1709" i="1" s="1"/>
  <c r="AJ1765" i="1"/>
  <c r="AM1765" i="1" s="1"/>
  <c r="AL1784" i="1"/>
  <c r="AL1804" i="1"/>
  <c r="AJ1864" i="1"/>
  <c r="AM1864" i="1" s="1"/>
  <c r="AL1884" i="1"/>
  <c r="AM1884" i="1" s="1"/>
  <c r="AL1592" i="1"/>
  <c r="AL1599" i="1"/>
  <c r="AL1605" i="1"/>
  <c r="AL1618" i="1"/>
  <c r="AJ1633" i="1"/>
  <c r="AM1633" i="1" s="1"/>
  <c r="AL1664" i="1"/>
  <c r="AL1669" i="1"/>
  <c r="AL1688" i="1"/>
  <c r="AM1699" i="1"/>
  <c r="AM1707" i="1"/>
  <c r="AL1712" i="1"/>
  <c r="AM1712" i="1" s="1"/>
  <c r="AL1731" i="1"/>
  <c r="AL1750" i="1"/>
  <c r="AL1759" i="1"/>
  <c r="AL1791" i="1"/>
  <c r="AJ1837" i="1"/>
  <c r="AM1837" i="1" s="1"/>
  <c r="AJ1840" i="1"/>
  <c r="AM1840" i="1" s="1"/>
  <c r="AM1936" i="1"/>
  <c r="AM1948" i="1"/>
  <c r="AL1641" i="1"/>
  <c r="AL1647" i="1"/>
  <c r="AJ1655" i="1"/>
  <c r="AM1655" i="1" s="1"/>
  <c r="AL1667" i="1"/>
  <c r="AM1667" i="1" s="1"/>
  <c r="AJ1715" i="1"/>
  <c r="AM1715" i="1" s="1"/>
  <c r="AL1719" i="1"/>
  <c r="AM1724" i="1"/>
  <c r="AL1738" i="1"/>
  <c r="AJ1747" i="1"/>
  <c r="AM1747" i="1" s="1"/>
  <c r="AM1763" i="1"/>
  <c r="AJ1776" i="1"/>
  <c r="AM1776" i="1" s="1"/>
  <c r="AM1801" i="1"/>
  <c r="AJ1807" i="1"/>
  <c r="AM1807" i="1" s="1"/>
  <c r="AM1810" i="1"/>
  <c r="AJ1819" i="1"/>
  <c r="AM1819" i="1" s="1"/>
  <c r="AL1822" i="1"/>
  <c r="AL1825" i="1"/>
  <c r="AJ1832" i="1"/>
  <c r="AM1832" i="1" s="1"/>
  <c r="AJ1856" i="1"/>
  <c r="AM1856" i="1" s="1"/>
  <c r="AM1894" i="1"/>
  <c r="AL1903" i="1"/>
  <c r="AL1958" i="1"/>
  <c r="AJ1965" i="1"/>
  <c r="AM1965" i="1" s="1"/>
  <c r="AL1971" i="1"/>
  <c r="AL1600" i="1"/>
  <c r="AL1626" i="1"/>
  <c r="AJ1642" i="1"/>
  <c r="AM1642" i="1" s="1"/>
  <c r="AJ1668" i="1"/>
  <c r="AM1668" i="1" s="1"/>
  <c r="AJ1683" i="1"/>
  <c r="AM1683" i="1" s="1"/>
  <c r="AL1687" i="1"/>
  <c r="AM1687" i="1" s="1"/>
  <c r="AL1694" i="1"/>
  <c r="AL1699" i="1"/>
  <c r="AL1703" i="1"/>
  <c r="AJ1711" i="1"/>
  <c r="AM1711" i="1" s="1"/>
  <c r="AM1720" i="1"/>
  <c r="AJ1725" i="1"/>
  <c r="AM1725" i="1" s="1"/>
  <c r="AL1727" i="1"/>
  <c r="AM1727" i="1" s="1"/>
  <c r="AL1739" i="1"/>
  <c r="AJ1748" i="1"/>
  <c r="AM1748" i="1" s="1"/>
  <c r="AJ1753" i="1"/>
  <c r="AM1753" i="1" s="1"/>
  <c r="AL1773" i="1"/>
  <c r="AM1777" i="1"/>
  <c r="AJ1808" i="1"/>
  <c r="AM1808" i="1" s="1"/>
  <c r="AL1829" i="1"/>
  <c r="AL1835" i="1"/>
  <c r="AL1844" i="1"/>
  <c r="AM1844" i="1" s="1"/>
  <c r="AL1859" i="1"/>
  <c r="AL1865" i="1"/>
  <c r="AJ1883" i="1"/>
  <c r="AM1883" i="1" s="1"/>
  <c r="AM1886" i="1"/>
  <c r="AL1889" i="1"/>
  <c r="AM1889" i="1" s="1"/>
  <c r="AJ1907" i="1"/>
  <c r="AM1907" i="1" s="1"/>
  <c r="AM1910" i="1"/>
  <c r="AJ1934" i="1"/>
  <c r="AM1934" i="1" s="1"/>
  <c r="AJ1943" i="1"/>
  <c r="AM1943" i="1" s="1"/>
  <c r="AM1996" i="1"/>
  <c r="AL1634" i="1"/>
  <c r="AJ1650" i="1"/>
  <c r="AM1650" i="1" s="1"/>
  <c r="AL1672" i="1"/>
  <c r="AJ1681" i="1"/>
  <c r="AM1681" i="1" s="1"/>
  <c r="AL1683" i="1"/>
  <c r="AM1706" i="1"/>
  <c r="AL1720" i="1"/>
  <c r="AM1730" i="1"/>
  <c r="AJ1735" i="1"/>
  <c r="AM1735" i="1" s="1"/>
  <c r="AL1742" i="1"/>
  <c r="AL1753" i="1"/>
  <c r="AM1802" i="1"/>
  <c r="AL1811" i="1"/>
  <c r="AM1814" i="1"/>
  <c r="AL1820" i="1"/>
  <c r="AL1883" i="1"/>
  <c r="AL1886" i="1"/>
  <c r="AM1892" i="1"/>
  <c r="AL1907" i="1"/>
  <c r="AJ1926" i="1"/>
  <c r="AM1926" i="1" s="1"/>
  <c r="AL1931" i="1"/>
  <c r="AM1931" i="1" s="1"/>
  <c r="AJ1960" i="1"/>
  <c r="AM1960" i="1" s="1"/>
  <c r="AL1969" i="1"/>
  <c r="AM1969" i="1" s="1"/>
  <c r="AJ1688" i="1"/>
  <c r="AM1688" i="1" s="1"/>
  <c r="AL1697" i="1"/>
  <c r="AM1697" i="1" s="1"/>
  <c r="AL1706" i="1"/>
  <c r="AJ1721" i="1"/>
  <c r="AM1721" i="1" s="1"/>
  <c r="AM1728" i="1"/>
  <c r="AL1735" i="1"/>
  <c r="AJ1740" i="1"/>
  <c r="AM1740" i="1" s="1"/>
  <c r="AJ1743" i="1"/>
  <c r="AM1743" i="1" s="1"/>
  <c r="AJ1759" i="1"/>
  <c r="AM1759" i="1" s="1"/>
  <c r="AL1761" i="1"/>
  <c r="AL1790" i="1"/>
  <c r="AM1790" i="1" s="1"/>
  <c r="AL1793" i="1"/>
  <c r="AJ1797" i="1"/>
  <c r="AM1797" i="1" s="1"/>
  <c r="AL1805" i="1"/>
  <c r="AL1814" i="1"/>
  <c r="AM1824" i="1"/>
  <c r="AJ1878" i="1"/>
  <c r="AM1878" i="1" s="1"/>
  <c r="AJ1902" i="1"/>
  <c r="AM1902" i="1" s="1"/>
  <c r="AM1976" i="1"/>
  <c r="AJ1657" i="1"/>
  <c r="AM1657" i="1" s="1"/>
  <c r="AL1679" i="1"/>
  <c r="AM1679" i="1" s="1"/>
  <c r="AJ1692" i="1"/>
  <c r="AM1692" i="1" s="1"/>
  <c r="AL1714" i="1"/>
  <c r="AM1726" i="1"/>
  <c r="AM1738" i="1"/>
  <c r="AL1746" i="1"/>
  <c r="AM1757" i="1"/>
  <c r="AJ1761" i="1"/>
  <c r="AM1761" i="1" s="1"/>
  <c r="AL1767" i="1"/>
  <c r="AM1767" i="1" s="1"/>
  <c r="AL1771" i="1"/>
  <c r="AJ1782" i="1"/>
  <c r="AM1782" i="1" s="1"/>
  <c r="AJ1784" i="1"/>
  <c r="AM1784" i="1" s="1"/>
  <c r="AJ1815" i="1"/>
  <c r="AM1815" i="1" s="1"/>
  <c r="AL1817" i="1"/>
  <c r="AM1817" i="1" s="1"/>
  <c r="AJ1835" i="1"/>
  <c r="AM1835" i="1" s="1"/>
  <c r="AJ1845" i="1"/>
  <c r="AM1845" i="1" s="1"/>
  <c r="AL1853" i="1"/>
  <c r="AM1853" i="1" s="1"/>
  <c r="AL1860" i="1"/>
  <c r="AL1868" i="1"/>
  <c r="AM1876" i="1"/>
  <c r="AM1879" i="1"/>
  <c r="AJ1887" i="1"/>
  <c r="AM1887" i="1" s="1"/>
  <c r="AM1911" i="1"/>
  <c r="AL1913" i="1"/>
  <c r="AL1927" i="1"/>
  <c r="AL1935" i="1"/>
  <c r="AM1935" i="1" s="1"/>
  <c r="AJ1971" i="1"/>
  <c r="AM1971" i="1" s="1"/>
  <c r="AJ1990" i="1"/>
  <c r="AM1990" i="1" s="1"/>
  <c r="AM1993" i="1"/>
  <c r="AL1690" i="1"/>
  <c r="AM1690" i="1" s="1"/>
  <c r="AL1722" i="1"/>
  <c r="AL1730" i="1"/>
  <c r="AJ1741" i="1"/>
  <c r="AM1741" i="1" s="1"/>
  <c r="AJ1745" i="1"/>
  <c r="AM1745" i="1" s="1"/>
  <c r="AL1751" i="1"/>
  <c r="AL1755" i="1"/>
  <c r="AM1755" i="1" s="1"/>
  <c r="AJ1772" i="1"/>
  <c r="AM1772" i="1" s="1"/>
  <c r="AL1780" i="1"/>
  <c r="AL1798" i="1"/>
  <c r="AL1830" i="1"/>
  <c r="AM1830" i="1" s="1"/>
  <c r="AL1833" i="1"/>
  <c r="AJ1838" i="1"/>
  <c r="AM1838" i="1" s="1"/>
  <c r="AL1851" i="1"/>
  <c r="AJ1854" i="1"/>
  <c r="AM1854" i="1" s="1"/>
  <c r="AL1892" i="1"/>
  <c r="AL1924" i="1"/>
  <c r="AM1939" i="1"/>
  <c r="AJ1947" i="1"/>
  <c r="AM1947" i="1" s="1"/>
  <c r="AL1977" i="1"/>
  <c r="AJ1985" i="1"/>
  <c r="AM1985" i="1" s="1"/>
  <c r="AJ1585" i="1"/>
  <c r="AM1585" i="1" s="1"/>
  <c r="AL1607" i="1"/>
  <c r="AJ1649" i="1"/>
  <c r="AM1649" i="1" s="1"/>
  <c r="AL1671" i="1"/>
  <c r="AL1711" i="1"/>
  <c r="AM1733" i="1"/>
  <c r="AJ1737" i="1"/>
  <c r="AM1737" i="1" s="1"/>
  <c r="AL1743" i="1"/>
  <c r="AL1747" i="1"/>
  <c r="AJ1785" i="1"/>
  <c r="AM1785" i="1" s="1"/>
  <c r="AJ1789" i="1"/>
  <c r="AM1789" i="1" s="1"/>
  <c r="AL1803" i="1"/>
  <c r="AM1803" i="1" s="1"/>
  <c r="AJ1806" i="1"/>
  <c r="AM1806" i="1" s="1"/>
  <c r="AL1838" i="1"/>
  <c r="AM1846" i="1"/>
  <c r="AJ1849" i="1"/>
  <c r="AM1849" i="1" s="1"/>
  <c r="AJ1877" i="1"/>
  <c r="AM1877" i="1" s="1"/>
  <c r="AJ1880" i="1"/>
  <c r="AM1880" i="1" s="1"/>
  <c r="AM1901" i="1"/>
  <c r="AM1909" i="1"/>
  <c r="AJ1756" i="1"/>
  <c r="AM1756" i="1" s="1"/>
  <c r="AM1758" i="1"/>
  <c r="AJ1783" i="1"/>
  <c r="AM1783" i="1" s="1"/>
  <c r="AL1787" i="1"/>
  <c r="AL1789" i="1"/>
  <c r="AM1811" i="1"/>
  <c r="AL1821" i="1"/>
  <c r="AL1828" i="1"/>
  <c r="AL1831" i="1"/>
  <c r="AM1831" i="1" s="1"/>
  <c r="AJ1839" i="1"/>
  <c r="AM1839" i="1" s="1"/>
  <c r="AL1846" i="1"/>
  <c r="AL1849" i="1"/>
  <c r="AJ1859" i="1"/>
  <c r="AM1859" i="1" s="1"/>
  <c r="AJ1867" i="1"/>
  <c r="AM1867" i="1" s="1"/>
  <c r="AJ1870" i="1"/>
  <c r="AM1870" i="1" s="1"/>
  <c r="AL1877" i="1"/>
  <c r="AL1885" i="1"/>
  <c r="AM1885" i="1" s="1"/>
  <c r="AM1945" i="1"/>
  <c r="AL1950" i="1"/>
  <c r="AL1975" i="1"/>
  <c r="AM1975" i="1" s="1"/>
  <c r="AL1997" i="1"/>
  <c r="AL1781" i="1"/>
  <c r="AM1781" i="1" s="1"/>
  <c r="AJ1823" i="1"/>
  <c r="AM1823" i="1" s="1"/>
  <c r="AJ1825" i="1"/>
  <c r="AM1825" i="1" s="1"/>
  <c r="AJ1829" i="1"/>
  <c r="AM1829" i="1" s="1"/>
  <c r="AL1837" i="1"/>
  <c r="AL1843" i="1"/>
  <c r="AM1858" i="1"/>
  <c r="AL1862" i="1"/>
  <c r="AJ1871" i="1"/>
  <c r="AM1871" i="1" s="1"/>
  <c r="AL1881" i="1"/>
  <c r="AL1909" i="1"/>
  <c r="AL1945" i="1"/>
  <c r="AJ1968" i="1"/>
  <c r="AM1968" i="1" s="1"/>
  <c r="AJ1979" i="1"/>
  <c r="AM1979" i="1" s="1"/>
  <c r="AL1983" i="1"/>
  <c r="AM1983" i="1" s="1"/>
  <c r="AJ1921" i="1"/>
  <c r="AM1921" i="1" s="1"/>
  <c r="AM1941" i="1"/>
  <c r="AL1956" i="1"/>
  <c r="AL1959" i="1"/>
  <c r="AL1963" i="1"/>
  <c r="AJ1966" i="1"/>
  <c r="AM1966" i="1" s="1"/>
  <c r="AL1990" i="1"/>
  <c r="AJ1997" i="1"/>
  <c r="AM1997" i="1" s="1"/>
  <c r="AL1796" i="1"/>
  <c r="AJ1799" i="1"/>
  <c r="AM1799" i="1" s="1"/>
  <c r="AJ1813" i="1"/>
  <c r="AM1813" i="1" s="1"/>
  <c r="AJ1855" i="1"/>
  <c r="AM1855" i="1" s="1"/>
  <c r="AJ1861" i="1"/>
  <c r="AM1861" i="1" s="1"/>
  <c r="AL1869" i="1"/>
  <c r="AM1869" i="1" s="1"/>
  <c r="AL1875" i="1"/>
  <c r="AL1895" i="1"/>
  <c r="AM1895" i="1" s="1"/>
  <c r="AL1901" i="1"/>
  <c r="AJ1915" i="1"/>
  <c r="AM1915" i="1" s="1"/>
  <c r="AL1939" i="1"/>
  <c r="AL1988" i="1"/>
  <c r="AL1991" i="1"/>
  <c r="AM1991" i="1" s="1"/>
  <c r="AL1995" i="1"/>
  <c r="AJ2000" i="1"/>
  <c r="AM2000" i="1" s="1"/>
  <c r="AJ1791" i="1"/>
  <c r="AM1791" i="1" s="1"/>
  <c r="AJ1805" i="1"/>
  <c r="AM1805" i="1" s="1"/>
  <c r="AL1813" i="1"/>
  <c r="AJ1847" i="1"/>
  <c r="AM1847" i="1" s="1"/>
  <c r="AJ1851" i="1"/>
  <c r="AM1851" i="1" s="1"/>
  <c r="AL1861" i="1"/>
  <c r="AL1867" i="1"/>
  <c r="AJ1872" i="1"/>
  <c r="AM1872" i="1" s="1"/>
  <c r="AJ1893" i="1"/>
  <c r="AM1893" i="1" s="1"/>
  <c r="AL1899" i="1"/>
  <c r="AJ1904" i="1"/>
  <c r="AM1904" i="1" s="1"/>
  <c r="AL1926" i="1"/>
  <c r="AL1933" i="1"/>
  <c r="AM1933" i="1" s="1"/>
  <c r="AM1942" i="1"/>
  <c r="AJ1953" i="1"/>
  <c r="AM1953" i="1" s="1"/>
  <c r="AL1973" i="1"/>
  <c r="AM1973" i="1" s="1"/>
  <c r="AJ1989" i="1"/>
  <c r="AM1989" i="1" s="1"/>
  <c r="AM1998" i="1"/>
  <c r="AL1891" i="1"/>
  <c r="AM1891" i="1" s="1"/>
  <c r="AL1893" i="1"/>
  <c r="AJ1903" i="1"/>
  <c r="AM1903" i="1" s="1"/>
  <c r="AL1923" i="1"/>
  <c r="AM1923" i="1" s="1"/>
  <c r="AL1925" i="1"/>
  <c r="AM1925" i="1" s="1"/>
  <c r="AL1955" i="1"/>
  <c r="AL1957" i="1"/>
  <c r="AJ1967" i="1"/>
  <c r="AM1967" i="1" s="1"/>
  <c r="AL1987" i="1"/>
  <c r="AL1989" i="1"/>
  <c r="AJ1821" i="1"/>
  <c r="AM1821" i="1" s="1"/>
  <c r="AJ1949" i="1"/>
  <c r="AM1949" i="1" s="1"/>
  <c r="AL1915" i="1"/>
  <c r="AL1917" i="1"/>
  <c r="AM1917" i="1" s="1"/>
  <c r="AJ1927" i="1"/>
  <c r="AM1927" i="1" s="1"/>
  <c r="AL1947" i="1"/>
  <c r="AL1949" i="1"/>
  <c r="AJ1959" i="1"/>
  <c r="AM1959" i="1" s="1"/>
  <c r="AL1979" i="1"/>
  <c r="AL1981" i="1"/>
  <c r="AM1981" i="1" s="1"/>
  <c r="BA1000" i="1"/>
  <c r="AZ1000" i="1"/>
  <c r="AY1000" i="1"/>
  <c r="AX1000" i="1"/>
  <c r="AW1000" i="1"/>
  <c r="AV1000" i="1"/>
  <c r="AU1000" i="1"/>
  <c r="AT1000" i="1"/>
  <c r="AS1000" i="1"/>
  <c r="AR1000" i="1"/>
  <c r="AQ1000" i="1"/>
  <c r="AN1000" i="1"/>
  <c r="AM1000" i="1"/>
  <c r="AP1000" i="1" s="1"/>
  <c r="AL1000" i="1"/>
  <c r="BA999" i="1"/>
  <c r="AZ999" i="1"/>
  <c r="AY999" i="1"/>
  <c r="AX999" i="1"/>
  <c r="AW999" i="1"/>
  <c r="AV999" i="1"/>
  <c r="AU999" i="1"/>
  <c r="AT999" i="1"/>
  <c r="AS999" i="1"/>
  <c r="AR999" i="1"/>
  <c r="AQ999" i="1"/>
  <c r="AN999" i="1"/>
  <c r="AM999" i="1"/>
  <c r="AP999" i="1" s="1"/>
  <c r="AL999" i="1"/>
  <c r="BA998" i="1"/>
  <c r="AZ998" i="1"/>
  <c r="AY998" i="1"/>
  <c r="AX998" i="1"/>
  <c r="AW998" i="1"/>
  <c r="AV998" i="1"/>
  <c r="AU998" i="1"/>
  <c r="AT998" i="1"/>
  <c r="AS998" i="1"/>
  <c r="AR998" i="1"/>
  <c r="AQ998" i="1"/>
  <c r="AN998" i="1"/>
  <c r="AM998" i="1"/>
  <c r="AL998" i="1"/>
  <c r="BA997" i="1"/>
  <c r="AZ997" i="1"/>
  <c r="AY997" i="1"/>
  <c r="AX997" i="1"/>
  <c r="AW997" i="1"/>
  <c r="AV997" i="1"/>
  <c r="AU997" i="1"/>
  <c r="AT997" i="1"/>
  <c r="AS997" i="1"/>
  <c r="AR997" i="1"/>
  <c r="AQ997" i="1"/>
  <c r="AN997" i="1"/>
  <c r="AM997" i="1"/>
  <c r="AL997" i="1"/>
  <c r="BA996" i="1"/>
  <c r="AZ996" i="1"/>
  <c r="AY996" i="1"/>
  <c r="AX996" i="1"/>
  <c r="AW996" i="1"/>
  <c r="AV996" i="1"/>
  <c r="AU996" i="1"/>
  <c r="AT996" i="1"/>
  <c r="AS996" i="1"/>
  <c r="AR996" i="1"/>
  <c r="AQ996" i="1"/>
  <c r="AN996" i="1"/>
  <c r="AM996" i="1"/>
  <c r="AP996" i="1" s="1"/>
  <c r="AL996" i="1"/>
  <c r="BA995" i="1"/>
  <c r="AZ995" i="1"/>
  <c r="AY995" i="1"/>
  <c r="AX995" i="1"/>
  <c r="AW995" i="1"/>
  <c r="AV995" i="1"/>
  <c r="AU995" i="1"/>
  <c r="AT995" i="1"/>
  <c r="AS995" i="1"/>
  <c r="AR995" i="1"/>
  <c r="AQ995" i="1"/>
  <c r="AN995" i="1"/>
  <c r="AM995" i="1"/>
  <c r="AL995" i="1"/>
  <c r="BA994" i="1"/>
  <c r="AZ994" i="1"/>
  <c r="AY994" i="1"/>
  <c r="AX994" i="1"/>
  <c r="AW994" i="1"/>
  <c r="AV994" i="1"/>
  <c r="AU994" i="1"/>
  <c r="AT994" i="1"/>
  <c r="AS994" i="1"/>
  <c r="AR994" i="1"/>
  <c r="AQ994" i="1"/>
  <c r="AN994" i="1"/>
  <c r="AM994" i="1"/>
  <c r="AL994" i="1"/>
  <c r="BA993" i="1"/>
  <c r="AZ993" i="1"/>
  <c r="AY993" i="1"/>
  <c r="AX993" i="1"/>
  <c r="AW993" i="1"/>
  <c r="AV993" i="1"/>
  <c r="AU993" i="1"/>
  <c r="AT993" i="1"/>
  <c r="AS993" i="1"/>
  <c r="AR993" i="1"/>
  <c r="AQ993" i="1"/>
  <c r="AN993" i="1"/>
  <c r="AM993" i="1"/>
  <c r="AP993" i="1" s="1"/>
  <c r="AL993" i="1"/>
  <c r="BA992" i="1"/>
  <c r="AZ992" i="1"/>
  <c r="AY992" i="1"/>
  <c r="AX992" i="1"/>
  <c r="AW992" i="1"/>
  <c r="AV992" i="1"/>
  <c r="AU992" i="1"/>
  <c r="AT992" i="1"/>
  <c r="AS992" i="1"/>
  <c r="AR992" i="1"/>
  <c r="AQ992" i="1"/>
  <c r="AN992" i="1"/>
  <c r="AM992" i="1"/>
  <c r="AP992" i="1" s="1"/>
  <c r="AL992" i="1"/>
  <c r="BA991" i="1"/>
  <c r="AZ991" i="1"/>
  <c r="AY991" i="1"/>
  <c r="AX991" i="1"/>
  <c r="AW991" i="1"/>
  <c r="AV991" i="1"/>
  <c r="AU991" i="1"/>
  <c r="AT991" i="1"/>
  <c r="AS991" i="1"/>
  <c r="AR991" i="1"/>
  <c r="AQ991" i="1"/>
  <c r="AN991" i="1"/>
  <c r="AM991" i="1"/>
  <c r="AL991" i="1"/>
  <c r="BA990" i="1"/>
  <c r="AZ990" i="1"/>
  <c r="AY990" i="1"/>
  <c r="AW990" i="1"/>
  <c r="AV990" i="1"/>
  <c r="AU990" i="1"/>
  <c r="AX990" i="1" s="1"/>
  <c r="AT990" i="1"/>
  <c r="AS990" i="1"/>
  <c r="AR990" i="1"/>
  <c r="AQ990" i="1"/>
  <c r="AN990" i="1"/>
  <c r="AM990" i="1"/>
  <c r="AP990" i="1" s="1"/>
  <c r="AL990" i="1"/>
  <c r="BA989" i="1"/>
  <c r="AZ989" i="1"/>
  <c r="AY989" i="1"/>
  <c r="AX989" i="1"/>
  <c r="AW989" i="1"/>
  <c r="AV989" i="1"/>
  <c r="AU989" i="1"/>
  <c r="AT989" i="1"/>
  <c r="AS989" i="1"/>
  <c r="AR989" i="1"/>
  <c r="AQ989" i="1"/>
  <c r="AN989" i="1"/>
  <c r="AM989" i="1"/>
  <c r="AP989" i="1" s="1"/>
  <c r="AL989" i="1"/>
  <c r="BA988" i="1"/>
  <c r="AZ988" i="1"/>
  <c r="AY988" i="1"/>
  <c r="AW988" i="1"/>
  <c r="AV988" i="1"/>
  <c r="AU988" i="1"/>
  <c r="AT988" i="1"/>
  <c r="AS988" i="1"/>
  <c r="AR988" i="1"/>
  <c r="AQ988" i="1"/>
  <c r="AN988" i="1"/>
  <c r="AM988" i="1"/>
  <c r="AL988" i="1"/>
  <c r="BA987" i="1"/>
  <c r="AZ987" i="1"/>
  <c r="AY987" i="1"/>
  <c r="AX987" i="1"/>
  <c r="AW987" i="1"/>
  <c r="AV987" i="1"/>
  <c r="AU987" i="1"/>
  <c r="AT987" i="1"/>
  <c r="AS987" i="1"/>
  <c r="AR987" i="1"/>
  <c r="AQ987" i="1"/>
  <c r="AN987" i="1"/>
  <c r="AM987" i="1"/>
  <c r="AL987" i="1"/>
  <c r="BA986" i="1"/>
  <c r="AZ986" i="1"/>
  <c r="AY986" i="1"/>
  <c r="AX986" i="1"/>
  <c r="AW986" i="1"/>
  <c r="AV986" i="1"/>
  <c r="AU986" i="1"/>
  <c r="AT986" i="1"/>
  <c r="AS986" i="1"/>
  <c r="AR986" i="1"/>
  <c r="AQ986" i="1"/>
  <c r="AN986" i="1"/>
  <c r="AM986" i="1"/>
  <c r="AP986" i="1" s="1"/>
  <c r="AL986" i="1"/>
  <c r="BA985" i="1"/>
  <c r="AZ985" i="1"/>
  <c r="AY985" i="1"/>
  <c r="AX985" i="1"/>
  <c r="AW985" i="1"/>
  <c r="AV985" i="1"/>
  <c r="AU985" i="1"/>
  <c r="AT985" i="1"/>
  <c r="AS985" i="1"/>
  <c r="AR985" i="1"/>
  <c r="AQ985" i="1"/>
  <c r="AN985" i="1"/>
  <c r="AM985" i="1"/>
  <c r="AL985" i="1"/>
  <c r="BA984" i="1"/>
  <c r="AZ984" i="1"/>
  <c r="AY984" i="1"/>
  <c r="AX984" i="1"/>
  <c r="AW984" i="1"/>
  <c r="AV984" i="1"/>
  <c r="AU984" i="1"/>
  <c r="AT984" i="1"/>
  <c r="AS984" i="1"/>
  <c r="AR984" i="1"/>
  <c r="AQ984" i="1"/>
  <c r="AN984" i="1"/>
  <c r="AM984" i="1"/>
  <c r="AL984" i="1"/>
  <c r="BA983" i="1"/>
  <c r="AZ983" i="1"/>
  <c r="AY983" i="1"/>
  <c r="AW983" i="1"/>
  <c r="AV983" i="1"/>
  <c r="AU983" i="1"/>
  <c r="AT983" i="1"/>
  <c r="AS983" i="1"/>
  <c r="AR983" i="1"/>
  <c r="AQ983" i="1"/>
  <c r="AN983" i="1"/>
  <c r="AM983" i="1"/>
  <c r="AP983" i="1" s="1"/>
  <c r="AL983" i="1"/>
  <c r="BA982" i="1"/>
  <c r="AZ982" i="1"/>
  <c r="AY982" i="1"/>
  <c r="AX982" i="1"/>
  <c r="AW982" i="1"/>
  <c r="AV982" i="1"/>
  <c r="AU982" i="1"/>
  <c r="AT982" i="1"/>
  <c r="AS982" i="1"/>
  <c r="AR982" i="1"/>
  <c r="AQ982" i="1"/>
  <c r="AN982" i="1"/>
  <c r="AM982" i="1"/>
  <c r="AP982" i="1" s="1"/>
  <c r="AL982" i="1"/>
  <c r="BA981" i="1"/>
  <c r="AZ981" i="1"/>
  <c r="AY981" i="1"/>
  <c r="AX981" i="1"/>
  <c r="AW981" i="1"/>
  <c r="AV981" i="1"/>
  <c r="AU981" i="1"/>
  <c r="AT981" i="1"/>
  <c r="AS981" i="1"/>
  <c r="AR981" i="1"/>
  <c r="AQ981" i="1"/>
  <c r="AN981" i="1"/>
  <c r="AM981" i="1"/>
  <c r="AL981" i="1"/>
  <c r="BA980" i="1"/>
  <c r="AZ980" i="1"/>
  <c r="AY980" i="1"/>
  <c r="AX980" i="1"/>
  <c r="AW980" i="1"/>
  <c r="AV980" i="1"/>
  <c r="AU980" i="1"/>
  <c r="AT980" i="1"/>
  <c r="AS980" i="1"/>
  <c r="AR980" i="1"/>
  <c r="AQ980" i="1"/>
  <c r="AN980" i="1"/>
  <c r="AM980" i="1"/>
  <c r="AP980" i="1" s="1"/>
  <c r="AL980" i="1"/>
  <c r="BA979" i="1"/>
  <c r="AZ979" i="1"/>
  <c r="AY979" i="1"/>
  <c r="AX979" i="1"/>
  <c r="AW979" i="1"/>
  <c r="AV979" i="1"/>
  <c r="AU979" i="1"/>
  <c r="AT979" i="1"/>
  <c r="AS979" i="1"/>
  <c r="AR979" i="1"/>
  <c r="AQ979" i="1"/>
  <c r="AN979" i="1"/>
  <c r="AM979" i="1"/>
  <c r="AP979" i="1" s="1"/>
  <c r="AL979" i="1"/>
  <c r="BA978" i="1"/>
  <c r="AZ978" i="1"/>
  <c r="AY978" i="1"/>
  <c r="AX978" i="1"/>
  <c r="AW978" i="1"/>
  <c r="AV978" i="1"/>
  <c r="AU978" i="1"/>
  <c r="AT978" i="1"/>
  <c r="AS978" i="1"/>
  <c r="AR978" i="1"/>
  <c r="AQ978" i="1"/>
  <c r="AN978" i="1"/>
  <c r="AM978" i="1"/>
  <c r="AL978" i="1"/>
  <c r="BA977" i="1"/>
  <c r="AZ977" i="1"/>
  <c r="AY977" i="1"/>
  <c r="AX977" i="1"/>
  <c r="AW977" i="1"/>
  <c r="AV977" i="1"/>
  <c r="AU977" i="1"/>
  <c r="AT977" i="1"/>
  <c r="AS977" i="1"/>
  <c r="AR977" i="1"/>
  <c r="AQ977" i="1"/>
  <c r="AN977" i="1"/>
  <c r="AM977" i="1"/>
  <c r="AL977" i="1"/>
  <c r="BA976" i="1"/>
  <c r="AZ976" i="1"/>
  <c r="AY976" i="1"/>
  <c r="AW976" i="1"/>
  <c r="AV976" i="1"/>
  <c r="AU976" i="1"/>
  <c r="AT976" i="1"/>
  <c r="AS976" i="1"/>
  <c r="AR976" i="1"/>
  <c r="AQ976" i="1"/>
  <c r="AN976" i="1"/>
  <c r="AM976" i="1"/>
  <c r="AL976" i="1"/>
  <c r="BA975" i="1"/>
  <c r="AZ975" i="1"/>
  <c r="AY975" i="1"/>
  <c r="AX975" i="1"/>
  <c r="AW975" i="1"/>
  <c r="AV975" i="1"/>
  <c r="AU975" i="1"/>
  <c r="AT975" i="1"/>
  <c r="AS975" i="1"/>
  <c r="AR975" i="1"/>
  <c r="AQ975" i="1"/>
  <c r="AN975" i="1"/>
  <c r="AM975" i="1"/>
  <c r="AL975" i="1"/>
  <c r="BA974" i="1"/>
  <c r="AZ974" i="1"/>
  <c r="AY974" i="1"/>
  <c r="AX974" i="1"/>
  <c r="AW974" i="1"/>
  <c r="AV974" i="1"/>
  <c r="AU974" i="1"/>
  <c r="AT974" i="1"/>
  <c r="AS974" i="1"/>
  <c r="AR974" i="1"/>
  <c r="AQ974" i="1"/>
  <c r="AN974" i="1"/>
  <c r="AM974" i="1"/>
  <c r="AP974" i="1" s="1"/>
  <c r="AL974" i="1"/>
  <c r="BA973" i="1"/>
  <c r="AZ973" i="1"/>
  <c r="AY973" i="1"/>
  <c r="AX973" i="1"/>
  <c r="AW973" i="1"/>
  <c r="AV973" i="1"/>
  <c r="AU973" i="1"/>
  <c r="AT973" i="1"/>
  <c r="AS973" i="1"/>
  <c r="AR973" i="1"/>
  <c r="AQ973" i="1"/>
  <c r="AN973" i="1"/>
  <c r="AM973" i="1"/>
  <c r="AP973" i="1" s="1"/>
  <c r="AL973" i="1"/>
  <c r="BA972" i="1"/>
  <c r="AZ972" i="1"/>
  <c r="AY972" i="1"/>
  <c r="AX972" i="1"/>
  <c r="AW972" i="1"/>
  <c r="AV972" i="1"/>
  <c r="AU972" i="1"/>
  <c r="AT972" i="1"/>
  <c r="AS972" i="1"/>
  <c r="AR972" i="1"/>
  <c r="AQ972" i="1"/>
  <c r="AN972" i="1"/>
  <c r="AM972" i="1"/>
  <c r="AP972" i="1" s="1"/>
  <c r="AL972" i="1"/>
  <c r="BA971" i="1"/>
  <c r="AZ971" i="1"/>
  <c r="AY971" i="1"/>
  <c r="AX971" i="1"/>
  <c r="AW971" i="1"/>
  <c r="AV971" i="1"/>
  <c r="AU971" i="1"/>
  <c r="AT971" i="1"/>
  <c r="AS971" i="1"/>
  <c r="AR971" i="1"/>
  <c r="AQ971" i="1"/>
  <c r="AN971" i="1"/>
  <c r="AM971" i="1"/>
  <c r="AL971" i="1"/>
  <c r="BA970" i="1"/>
  <c r="AZ970" i="1"/>
  <c r="AY970" i="1"/>
  <c r="AX970" i="1"/>
  <c r="AW970" i="1"/>
  <c r="AV970" i="1"/>
  <c r="AU970" i="1"/>
  <c r="AT970" i="1"/>
  <c r="AS970" i="1"/>
  <c r="AR970" i="1"/>
  <c r="AQ970" i="1"/>
  <c r="AN970" i="1"/>
  <c r="AM970" i="1"/>
  <c r="AL970" i="1"/>
  <c r="BA969" i="1"/>
  <c r="AZ969" i="1"/>
  <c r="AY969" i="1"/>
  <c r="AX969" i="1"/>
  <c r="AW969" i="1"/>
  <c r="AV969" i="1"/>
  <c r="AU969" i="1"/>
  <c r="AT969" i="1"/>
  <c r="AS969" i="1"/>
  <c r="AR969" i="1"/>
  <c r="AQ969" i="1"/>
  <c r="AN969" i="1"/>
  <c r="AM969" i="1"/>
  <c r="AL969" i="1"/>
  <c r="BA968" i="1"/>
  <c r="AZ968" i="1"/>
  <c r="AY968" i="1"/>
  <c r="AX968" i="1"/>
  <c r="AW968" i="1"/>
  <c r="AV968" i="1"/>
  <c r="AU968" i="1"/>
  <c r="AT968" i="1"/>
  <c r="AS968" i="1"/>
  <c r="AR968" i="1"/>
  <c r="AQ968" i="1"/>
  <c r="AN968" i="1"/>
  <c r="AM968" i="1"/>
  <c r="AP968" i="1" s="1"/>
  <c r="AL968" i="1"/>
  <c r="BA967" i="1"/>
  <c r="AZ967" i="1"/>
  <c r="AY967" i="1"/>
  <c r="AX967" i="1"/>
  <c r="AW967" i="1"/>
  <c r="AV967" i="1"/>
  <c r="AU967" i="1"/>
  <c r="AT967" i="1"/>
  <c r="AS967" i="1"/>
  <c r="AR967" i="1"/>
  <c r="AQ967" i="1"/>
  <c r="AN967" i="1"/>
  <c r="AM967" i="1"/>
  <c r="AL967" i="1"/>
  <c r="BA966" i="1"/>
  <c r="AZ966" i="1"/>
  <c r="AY966" i="1"/>
  <c r="AX966" i="1"/>
  <c r="AW966" i="1"/>
  <c r="AV966" i="1"/>
  <c r="AU966" i="1"/>
  <c r="AT966" i="1"/>
  <c r="AS966" i="1"/>
  <c r="AR966" i="1"/>
  <c r="AQ966" i="1"/>
  <c r="AN966" i="1"/>
  <c r="AM966" i="1"/>
  <c r="AP966" i="1" s="1"/>
  <c r="AL966" i="1"/>
  <c r="BA965" i="1"/>
  <c r="AZ965" i="1"/>
  <c r="AY965" i="1"/>
  <c r="AX965" i="1"/>
  <c r="AW965" i="1"/>
  <c r="AV965" i="1"/>
  <c r="AU965" i="1"/>
  <c r="AT965" i="1"/>
  <c r="AS965" i="1"/>
  <c r="AR965" i="1"/>
  <c r="AQ965" i="1"/>
  <c r="AN965" i="1"/>
  <c r="AM965" i="1"/>
  <c r="AP965" i="1" s="1"/>
  <c r="AL965" i="1"/>
  <c r="BA964" i="1"/>
  <c r="AZ964" i="1"/>
  <c r="AY964" i="1"/>
  <c r="AX964" i="1"/>
  <c r="AW964" i="1"/>
  <c r="AV964" i="1"/>
  <c r="AU964" i="1"/>
  <c r="AT964" i="1"/>
  <c r="AS964" i="1"/>
  <c r="AR964" i="1"/>
  <c r="AQ964" i="1"/>
  <c r="AN964" i="1"/>
  <c r="AM964" i="1"/>
  <c r="AL964" i="1"/>
  <c r="BA963" i="1"/>
  <c r="AZ963" i="1"/>
  <c r="AY963" i="1"/>
  <c r="AX963" i="1"/>
  <c r="AW963" i="1"/>
  <c r="AV963" i="1"/>
  <c r="AU963" i="1"/>
  <c r="AT963" i="1"/>
  <c r="AS963" i="1"/>
  <c r="AR963" i="1"/>
  <c r="AQ963" i="1"/>
  <c r="AN963" i="1"/>
  <c r="AM963" i="1"/>
  <c r="AL963" i="1"/>
  <c r="BA962" i="1"/>
  <c r="AZ962" i="1"/>
  <c r="AY962" i="1"/>
  <c r="AX962" i="1"/>
  <c r="AW962" i="1"/>
  <c r="AV962" i="1"/>
  <c r="AU962" i="1"/>
  <c r="AT962" i="1"/>
  <c r="AS962" i="1"/>
  <c r="AR962" i="1"/>
  <c r="AQ962" i="1"/>
  <c r="AN962" i="1"/>
  <c r="AM962" i="1"/>
  <c r="AL962" i="1"/>
  <c r="BA961" i="1"/>
  <c r="AZ961" i="1"/>
  <c r="AY961" i="1"/>
  <c r="AX961" i="1"/>
  <c r="AW961" i="1"/>
  <c r="AV961" i="1"/>
  <c r="AU961" i="1"/>
  <c r="AT961" i="1"/>
  <c r="AS961" i="1"/>
  <c r="AR961" i="1"/>
  <c r="AQ961" i="1"/>
  <c r="AN961" i="1"/>
  <c r="AM961" i="1"/>
  <c r="AL961" i="1"/>
  <c r="BA960" i="1"/>
  <c r="AZ960" i="1"/>
  <c r="AY960" i="1"/>
  <c r="AX960" i="1"/>
  <c r="AW960" i="1"/>
  <c r="AV960" i="1"/>
  <c r="AU960" i="1"/>
  <c r="AT960" i="1"/>
  <c r="AS960" i="1"/>
  <c r="AR960" i="1"/>
  <c r="AQ960" i="1"/>
  <c r="AN960" i="1"/>
  <c r="AM960" i="1"/>
  <c r="AL960" i="1"/>
  <c r="BA959" i="1"/>
  <c r="AZ959" i="1"/>
  <c r="AY959" i="1"/>
  <c r="AX959" i="1"/>
  <c r="AW959" i="1"/>
  <c r="AV959" i="1"/>
  <c r="AU959" i="1"/>
  <c r="AT959" i="1"/>
  <c r="AS959" i="1"/>
  <c r="AR959" i="1"/>
  <c r="AQ959" i="1"/>
  <c r="AN959" i="1"/>
  <c r="AM959" i="1"/>
  <c r="AP959" i="1" s="1"/>
  <c r="AL959" i="1"/>
  <c r="BA958" i="1"/>
  <c r="AZ958" i="1"/>
  <c r="AY958" i="1"/>
  <c r="AX958" i="1"/>
  <c r="AW958" i="1"/>
  <c r="AV958" i="1"/>
  <c r="AU958" i="1"/>
  <c r="AT958" i="1"/>
  <c r="AS958" i="1"/>
  <c r="AR958" i="1"/>
  <c r="AQ958" i="1"/>
  <c r="AN958" i="1"/>
  <c r="AM958" i="1"/>
  <c r="AP958" i="1" s="1"/>
  <c r="AL958" i="1"/>
  <c r="BA957" i="1"/>
  <c r="AZ957" i="1"/>
  <c r="AY957" i="1"/>
  <c r="AX957" i="1"/>
  <c r="AW957" i="1"/>
  <c r="AV957" i="1"/>
  <c r="AU957" i="1"/>
  <c r="AT957" i="1"/>
  <c r="AS957" i="1"/>
  <c r="AR957" i="1"/>
  <c r="AQ957" i="1"/>
  <c r="AN957" i="1"/>
  <c r="AM957" i="1"/>
  <c r="AP957" i="1" s="1"/>
  <c r="AL957" i="1"/>
  <c r="BA956" i="1"/>
  <c r="AZ956" i="1"/>
  <c r="AY956" i="1"/>
  <c r="AX956" i="1"/>
  <c r="AW956" i="1"/>
  <c r="AV956" i="1"/>
  <c r="AU956" i="1"/>
  <c r="AT956" i="1"/>
  <c r="AS956" i="1"/>
  <c r="AR956" i="1"/>
  <c r="AQ956" i="1"/>
  <c r="AN956" i="1"/>
  <c r="AM956" i="1"/>
  <c r="AL956" i="1"/>
  <c r="BA955" i="1"/>
  <c r="AZ955" i="1"/>
  <c r="AY955" i="1"/>
  <c r="AX955" i="1"/>
  <c r="AW955" i="1"/>
  <c r="AV955" i="1"/>
  <c r="AU955" i="1"/>
  <c r="AT955" i="1"/>
  <c r="AS955" i="1"/>
  <c r="AR955" i="1"/>
  <c r="AQ955" i="1"/>
  <c r="AN955" i="1"/>
  <c r="AM955" i="1"/>
  <c r="AP955" i="1" s="1"/>
  <c r="AL955" i="1"/>
  <c r="BA954" i="1"/>
  <c r="AZ954" i="1"/>
  <c r="AY954" i="1"/>
  <c r="AX954" i="1"/>
  <c r="AW954" i="1"/>
  <c r="AV954" i="1"/>
  <c r="AU954" i="1"/>
  <c r="AT954" i="1"/>
  <c r="AS954" i="1"/>
  <c r="AR954" i="1"/>
  <c r="AQ954" i="1"/>
  <c r="AN954" i="1"/>
  <c r="AM954" i="1"/>
  <c r="AP954" i="1" s="1"/>
  <c r="AL954" i="1"/>
  <c r="BA953" i="1"/>
  <c r="AZ953" i="1"/>
  <c r="AY953" i="1"/>
  <c r="AX953" i="1"/>
  <c r="AW953" i="1"/>
  <c r="AV953" i="1"/>
  <c r="AU953" i="1"/>
  <c r="AT953" i="1"/>
  <c r="AS953" i="1"/>
  <c r="AR953" i="1"/>
  <c r="AQ953" i="1"/>
  <c r="AN953" i="1"/>
  <c r="AM953" i="1"/>
  <c r="AP953" i="1" s="1"/>
  <c r="AL953" i="1"/>
  <c r="BA952" i="1"/>
  <c r="AZ952" i="1"/>
  <c r="AY952" i="1"/>
  <c r="AX952" i="1"/>
  <c r="AW952" i="1"/>
  <c r="AV952" i="1"/>
  <c r="AU952" i="1"/>
  <c r="AT952" i="1"/>
  <c r="AS952" i="1"/>
  <c r="AR952" i="1"/>
  <c r="AQ952" i="1"/>
  <c r="AN952" i="1"/>
  <c r="AM952" i="1"/>
  <c r="AP952" i="1" s="1"/>
  <c r="AL952" i="1"/>
  <c r="BA951" i="1"/>
  <c r="AZ951" i="1"/>
  <c r="AY951" i="1"/>
  <c r="AX951" i="1"/>
  <c r="AW951" i="1"/>
  <c r="AV951" i="1"/>
  <c r="AU951" i="1"/>
  <c r="AT951" i="1"/>
  <c r="AS951" i="1"/>
  <c r="AR951" i="1"/>
  <c r="AQ951" i="1"/>
  <c r="AN951" i="1"/>
  <c r="AM951" i="1"/>
  <c r="AL951" i="1"/>
  <c r="BA950" i="1"/>
  <c r="AZ950" i="1"/>
  <c r="AY950" i="1"/>
  <c r="AX950" i="1"/>
  <c r="AW950" i="1"/>
  <c r="AV950" i="1"/>
  <c r="AU950" i="1"/>
  <c r="AT950" i="1"/>
  <c r="AS950" i="1"/>
  <c r="AR950" i="1"/>
  <c r="AQ950" i="1"/>
  <c r="AN950" i="1"/>
  <c r="AO950" i="1" s="1"/>
  <c r="AM950" i="1"/>
  <c r="AP950" i="1" s="1"/>
  <c r="AL950" i="1"/>
  <c r="BA949" i="1"/>
  <c r="AZ949" i="1"/>
  <c r="AY949" i="1"/>
  <c r="AX949" i="1"/>
  <c r="AW949" i="1"/>
  <c r="AV949" i="1"/>
  <c r="AU949" i="1"/>
  <c r="AT949" i="1"/>
  <c r="AS949" i="1"/>
  <c r="AR949" i="1"/>
  <c r="AQ949" i="1"/>
  <c r="AN949" i="1"/>
  <c r="AM949" i="1"/>
  <c r="AL949" i="1"/>
  <c r="BA948" i="1"/>
  <c r="AZ948" i="1"/>
  <c r="AY948" i="1"/>
  <c r="AX948" i="1"/>
  <c r="AW948" i="1"/>
  <c r="AV948" i="1"/>
  <c r="AU948" i="1"/>
  <c r="AT948" i="1"/>
  <c r="AS948" i="1"/>
  <c r="AR948" i="1"/>
  <c r="AQ948" i="1"/>
  <c r="AN948" i="1"/>
  <c r="AM948" i="1"/>
  <c r="AL948" i="1"/>
  <c r="BA947" i="1"/>
  <c r="AZ947" i="1"/>
  <c r="AY947" i="1"/>
  <c r="AX947" i="1"/>
  <c r="AW947" i="1"/>
  <c r="AV947" i="1"/>
  <c r="AU947" i="1"/>
  <c r="AT947" i="1"/>
  <c r="AS947" i="1"/>
  <c r="AR947" i="1"/>
  <c r="AQ947" i="1"/>
  <c r="AN947" i="1"/>
  <c r="AM947" i="1"/>
  <c r="AP947" i="1" s="1"/>
  <c r="AL947" i="1"/>
  <c r="BA946" i="1"/>
  <c r="AZ946" i="1"/>
  <c r="AY946" i="1"/>
  <c r="AX946" i="1"/>
  <c r="AW946" i="1"/>
  <c r="AV946" i="1"/>
  <c r="AU946" i="1"/>
  <c r="AT946" i="1"/>
  <c r="AS946" i="1"/>
  <c r="AR946" i="1"/>
  <c r="AQ946" i="1"/>
  <c r="AN946" i="1"/>
  <c r="AM946" i="1"/>
  <c r="AP946" i="1" s="1"/>
  <c r="AL946" i="1"/>
  <c r="BA945" i="1"/>
  <c r="AZ945" i="1"/>
  <c r="AY945" i="1"/>
  <c r="AX945" i="1"/>
  <c r="AW945" i="1"/>
  <c r="AV945" i="1"/>
  <c r="AU945" i="1"/>
  <c r="AT945" i="1"/>
  <c r="AS945" i="1"/>
  <c r="AR945" i="1"/>
  <c r="AQ945" i="1"/>
  <c r="AN945" i="1"/>
  <c r="AM945" i="1"/>
  <c r="AP945" i="1" s="1"/>
  <c r="AL945" i="1"/>
  <c r="BA944" i="1"/>
  <c r="AZ944" i="1"/>
  <c r="AY944" i="1"/>
  <c r="AX944" i="1"/>
  <c r="AW944" i="1"/>
  <c r="AV944" i="1"/>
  <c r="AU944" i="1"/>
  <c r="AT944" i="1"/>
  <c r="AS944" i="1"/>
  <c r="AR944" i="1"/>
  <c r="AQ944" i="1"/>
  <c r="AN944" i="1"/>
  <c r="AM944" i="1"/>
  <c r="AL944" i="1"/>
  <c r="BA943" i="1"/>
  <c r="AZ943" i="1"/>
  <c r="AY943" i="1"/>
  <c r="AX943" i="1"/>
  <c r="AW943" i="1"/>
  <c r="AV943" i="1"/>
  <c r="AU943" i="1"/>
  <c r="AT943" i="1"/>
  <c r="AS943" i="1"/>
  <c r="AR943" i="1"/>
  <c r="AQ943" i="1"/>
  <c r="AN943" i="1"/>
  <c r="AM943" i="1"/>
  <c r="AP943" i="1" s="1"/>
  <c r="AL943" i="1"/>
  <c r="BA942" i="1"/>
  <c r="AZ942" i="1"/>
  <c r="AY942" i="1"/>
  <c r="AX942" i="1"/>
  <c r="AW942" i="1"/>
  <c r="AV942" i="1"/>
  <c r="AU942" i="1"/>
  <c r="AT942" i="1"/>
  <c r="AS942" i="1"/>
  <c r="AR942" i="1"/>
  <c r="AQ942" i="1"/>
  <c r="AN942" i="1"/>
  <c r="AM942" i="1"/>
  <c r="AL942" i="1"/>
  <c r="BA941" i="1"/>
  <c r="AZ941" i="1"/>
  <c r="AY941" i="1"/>
  <c r="AX941" i="1"/>
  <c r="AW941" i="1"/>
  <c r="AV941" i="1"/>
  <c r="AU941" i="1"/>
  <c r="AT941" i="1"/>
  <c r="AS941" i="1"/>
  <c r="AR941" i="1"/>
  <c r="AQ941" i="1"/>
  <c r="AN941" i="1"/>
  <c r="AM941" i="1"/>
  <c r="AP941" i="1" s="1"/>
  <c r="AL941" i="1"/>
  <c r="BA940" i="1"/>
  <c r="AZ940" i="1"/>
  <c r="AY940" i="1"/>
  <c r="AX940" i="1"/>
  <c r="AW940" i="1"/>
  <c r="AV940" i="1"/>
  <c r="AU940" i="1"/>
  <c r="AT940" i="1"/>
  <c r="AS940" i="1"/>
  <c r="AR940" i="1"/>
  <c r="AQ940" i="1"/>
  <c r="AN940" i="1"/>
  <c r="AM940" i="1"/>
  <c r="AL940" i="1"/>
  <c r="BA939" i="1"/>
  <c r="AZ939" i="1"/>
  <c r="AY939" i="1"/>
  <c r="AX939" i="1"/>
  <c r="AW939" i="1"/>
  <c r="AV939" i="1"/>
  <c r="AU939" i="1"/>
  <c r="AT939" i="1"/>
  <c r="AS939" i="1"/>
  <c r="AR939" i="1"/>
  <c r="AQ939" i="1"/>
  <c r="AN939" i="1"/>
  <c r="AM939" i="1"/>
  <c r="AP939" i="1" s="1"/>
  <c r="AL939" i="1"/>
  <c r="BA938" i="1"/>
  <c r="AZ938" i="1"/>
  <c r="AY938" i="1"/>
  <c r="AX938" i="1"/>
  <c r="AW938" i="1"/>
  <c r="AV938" i="1"/>
  <c r="AU938" i="1"/>
  <c r="AT938" i="1"/>
  <c r="AS938" i="1"/>
  <c r="AR938" i="1"/>
  <c r="AQ938" i="1"/>
  <c r="AN938" i="1"/>
  <c r="AM938" i="1"/>
  <c r="AL938" i="1"/>
  <c r="BA937" i="1"/>
  <c r="AZ937" i="1"/>
  <c r="AY937" i="1"/>
  <c r="AX937" i="1"/>
  <c r="AW937" i="1"/>
  <c r="AV937" i="1"/>
  <c r="AU937" i="1"/>
  <c r="AT937" i="1"/>
  <c r="AS937" i="1"/>
  <c r="AR937" i="1"/>
  <c r="AQ937" i="1"/>
  <c r="AN937" i="1"/>
  <c r="AM937" i="1"/>
  <c r="AL937" i="1"/>
  <c r="BA936" i="1"/>
  <c r="AZ936" i="1"/>
  <c r="AY936" i="1"/>
  <c r="AX936" i="1"/>
  <c r="AW936" i="1"/>
  <c r="AV936" i="1"/>
  <c r="AU936" i="1"/>
  <c r="AT936" i="1"/>
  <c r="AS936" i="1"/>
  <c r="AR936" i="1"/>
  <c r="AQ936" i="1"/>
  <c r="AN936" i="1"/>
  <c r="AM936" i="1"/>
  <c r="AL936" i="1"/>
  <c r="BA935" i="1"/>
  <c r="AZ935" i="1"/>
  <c r="AY935" i="1"/>
  <c r="AX935" i="1"/>
  <c r="AW935" i="1"/>
  <c r="AV935" i="1"/>
  <c r="AU935" i="1"/>
  <c r="AT935" i="1"/>
  <c r="AS935" i="1"/>
  <c r="AR935" i="1"/>
  <c r="AQ935" i="1"/>
  <c r="AN935" i="1"/>
  <c r="AM935" i="1"/>
  <c r="AP935" i="1" s="1"/>
  <c r="AL935" i="1"/>
  <c r="BA934" i="1"/>
  <c r="AZ934" i="1"/>
  <c r="AY934" i="1"/>
  <c r="AX934" i="1"/>
  <c r="AW934" i="1"/>
  <c r="AV934" i="1"/>
  <c r="AU934" i="1"/>
  <c r="AT934" i="1"/>
  <c r="AS934" i="1"/>
  <c r="AR934" i="1"/>
  <c r="AQ934" i="1"/>
  <c r="AN934" i="1"/>
  <c r="AM934" i="1"/>
  <c r="AP934" i="1" s="1"/>
  <c r="AL934" i="1"/>
  <c r="BA933" i="1"/>
  <c r="AZ933" i="1"/>
  <c r="AY933" i="1"/>
  <c r="AX933" i="1"/>
  <c r="AW933" i="1"/>
  <c r="AV933" i="1"/>
  <c r="AU933" i="1"/>
  <c r="AT933" i="1"/>
  <c r="AS933" i="1"/>
  <c r="AR933" i="1"/>
  <c r="AQ933" i="1"/>
  <c r="AN933" i="1"/>
  <c r="AM933" i="1"/>
  <c r="AL933" i="1"/>
  <c r="BA932" i="1"/>
  <c r="AZ932" i="1"/>
  <c r="AY932" i="1"/>
  <c r="AX932" i="1"/>
  <c r="AW932" i="1"/>
  <c r="AV932" i="1"/>
  <c r="AU932" i="1"/>
  <c r="AT932" i="1"/>
  <c r="AS932" i="1"/>
  <c r="AR932" i="1"/>
  <c r="AQ932" i="1"/>
  <c r="AN932" i="1"/>
  <c r="AM932" i="1"/>
  <c r="AP932" i="1" s="1"/>
  <c r="AL932" i="1"/>
  <c r="BA931" i="1"/>
  <c r="AZ931" i="1"/>
  <c r="AY931" i="1"/>
  <c r="AX931" i="1"/>
  <c r="AW931" i="1"/>
  <c r="AV931" i="1"/>
  <c r="AU931" i="1"/>
  <c r="AT931" i="1"/>
  <c r="AS931" i="1"/>
  <c r="AR931" i="1"/>
  <c r="AQ931" i="1"/>
  <c r="AN931" i="1"/>
  <c r="AM931" i="1"/>
  <c r="AP931" i="1" s="1"/>
  <c r="AL931" i="1"/>
  <c r="BA930" i="1"/>
  <c r="AZ930" i="1"/>
  <c r="AY930" i="1"/>
  <c r="AX930" i="1"/>
  <c r="AW930" i="1"/>
  <c r="AV930" i="1"/>
  <c r="AU930" i="1"/>
  <c r="AT930" i="1"/>
  <c r="AS930" i="1"/>
  <c r="AR930" i="1"/>
  <c r="AQ930" i="1"/>
  <c r="AN930" i="1"/>
  <c r="AM930" i="1"/>
  <c r="AL930" i="1"/>
  <c r="BA929" i="1"/>
  <c r="AZ929" i="1"/>
  <c r="AY929" i="1"/>
  <c r="AX929" i="1"/>
  <c r="AW929" i="1"/>
  <c r="AV929" i="1"/>
  <c r="AU929" i="1"/>
  <c r="AT929" i="1"/>
  <c r="AS929" i="1"/>
  <c r="AR929" i="1"/>
  <c r="AQ929" i="1"/>
  <c r="AN929" i="1"/>
  <c r="AM929" i="1"/>
  <c r="AP929" i="1" s="1"/>
  <c r="AL929" i="1"/>
  <c r="BA928" i="1"/>
  <c r="AZ928" i="1"/>
  <c r="AY928" i="1"/>
  <c r="AX928" i="1"/>
  <c r="AW928" i="1"/>
  <c r="AV928" i="1"/>
  <c r="AU928" i="1"/>
  <c r="AT928" i="1"/>
  <c r="AS928" i="1"/>
  <c r="AR928" i="1"/>
  <c r="AQ928" i="1"/>
  <c r="AN928" i="1"/>
  <c r="AM928" i="1"/>
  <c r="AP928" i="1" s="1"/>
  <c r="AL928" i="1"/>
  <c r="BA927" i="1"/>
  <c r="AZ927" i="1"/>
  <c r="AY927" i="1"/>
  <c r="AX927" i="1"/>
  <c r="AW927" i="1"/>
  <c r="AV927" i="1"/>
  <c r="AU927" i="1"/>
  <c r="AT927" i="1"/>
  <c r="AS927" i="1"/>
  <c r="AR927" i="1"/>
  <c r="AQ927" i="1"/>
  <c r="AN927" i="1"/>
  <c r="AM927" i="1"/>
  <c r="AP927" i="1" s="1"/>
  <c r="AL927" i="1"/>
  <c r="BA926" i="1"/>
  <c r="AZ926" i="1"/>
  <c r="AY926" i="1"/>
  <c r="AX926" i="1"/>
  <c r="AW926" i="1"/>
  <c r="AV926" i="1"/>
  <c r="AU926" i="1"/>
  <c r="AT926" i="1"/>
  <c r="AS926" i="1"/>
  <c r="AR926" i="1"/>
  <c r="AQ926" i="1"/>
  <c r="AN926" i="1"/>
  <c r="AM926" i="1"/>
  <c r="AL926" i="1"/>
  <c r="BA925" i="1"/>
  <c r="AZ925" i="1"/>
  <c r="AY925" i="1"/>
  <c r="AX925" i="1"/>
  <c r="AW925" i="1"/>
  <c r="AV925" i="1"/>
  <c r="AU925" i="1"/>
  <c r="AT925" i="1"/>
  <c r="AS925" i="1"/>
  <c r="AR925" i="1"/>
  <c r="AQ925" i="1"/>
  <c r="AN925" i="1"/>
  <c r="AM925" i="1"/>
  <c r="AL925" i="1"/>
  <c r="BA924" i="1"/>
  <c r="AZ924" i="1"/>
  <c r="AY924" i="1"/>
  <c r="AX924" i="1"/>
  <c r="AW924" i="1"/>
  <c r="AV924" i="1"/>
  <c r="AU924" i="1"/>
  <c r="AT924" i="1"/>
  <c r="AS924" i="1"/>
  <c r="AR924" i="1"/>
  <c r="AQ924" i="1"/>
  <c r="AN924" i="1"/>
  <c r="AM924" i="1"/>
  <c r="AP924" i="1" s="1"/>
  <c r="AL924" i="1"/>
  <c r="BA923" i="1"/>
  <c r="AZ923" i="1"/>
  <c r="AY923" i="1"/>
  <c r="AX923" i="1"/>
  <c r="AW923" i="1"/>
  <c r="AV923" i="1"/>
  <c r="AU923" i="1"/>
  <c r="AT923" i="1"/>
  <c r="AS923" i="1"/>
  <c r="AR923" i="1"/>
  <c r="AQ923" i="1"/>
  <c r="AN923" i="1"/>
  <c r="AM923" i="1"/>
  <c r="AP923" i="1" s="1"/>
  <c r="AL923" i="1"/>
  <c r="BA922" i="1"/>
  <c r="AZ922" i="1"/>
  <c r="AY922" i="1"/>
  <c r="AX922" i="1"/>
  <c r="AW922" i="1"/>
  <c r="AV922" i="1"/>
  <c r="AU922" i="1"/>
  <c r="AT922" i="1"/>
  <c r="AS922" i="1"/>
  <c r="AR922" i="1"/>
  <c r="AQ922" i="1"/>
  <c r="AN922" i="1"/>
  <c r="AM922" i="1"/>
  <c r="AP922" i="1" s="1"/>
  <c r="AL922" i="1"/>
  <c r="BA921" i="1"/>
  <c r="AZ921" i="1"/>
  <c r="AY921" i="1"/>
  <c r="AX921" i="1"/>
  <c r="AW921" i="1"/>
  <c r="AV921" i="1"/>
  <c r="AU921" i="1"/>
  <c r="AT921" i="1"/>
  <c r="AS921" i="1"/>
  <c r="AR921" i="1"/>
  <c r="AQ921" i="1"/>
  <c r="AN921" i="1"/>
  <c r="AM921" i="1"/>
  <c r="AP921" i="1" s="1"/>
  <c r="AL921" i="1"/>
  <c r="BA920" i="1"/>
  <c r="AZ920" i="1"/>
  <c r="AY920" i="1"/>
  <c r="AX920" i="1"/>
  <c r="AW920" i="1"/>
  <c r="AV920" i="1"/>
  <c r="AU920" i="1"/>
  <c r="AT920" i="1"/>
  <c r="AS920" i="1"/>
  <c r="AR920" i="1"/>
  <c r="AQ920" i="1"/>
  <c r="AN920" i="1"/>
  <c r="AM920" i="1"/>
  <c r="AP920" i="1" s="1"/>
  <c r="AL920" i="1"/>
  <c r="BA919" i="1"/>
  <c r="AZ919" i="1"/>
  <c r="AY919" i="1"/>
  <c r="AX919" i="1"/>
  <c r="AW919" i="1"/>
  <c r="AV919" i="1"/>
  <c r="AU919" i="1"/>
  <c r="AT919" i="1"/>
  <c r="AS919" i="1"/>
  <c r="AR919" i="1"/>
  <c r="AQ919" i="1"/>
  <c r="AN919" i="1"/>
  <c r="AM919" i="1"/>
  <c r="AP919" i="1" s="1"/>
  <c r="AL919" i="1"/>
  <c r="BA918" i="1"/>
  <c r="AZ918" i="1"/>
  <c r="AY918" i="1"/>
  <c r="AX918" i="1"/>
  <c r="AW918" i="1"/>
  <c r="AV918" i="1"/>
  <c r="AU918" i="1"/>
  <c r="AT918" i="1"/>
  <c r="AS918" i="1"/>
  <c r="AR918" i="1"/>
  <c r="AQ918" i="1"/>
  <c r="AN918" i="1"/>
  <c r="AO918" i="1" s="1"/>
  <c r="AM918" i="1"/>
  <c r="AP918" i="1" s="1"/>
  <c r="AL918" i="1"/>
  <c r="BA917" i="1"/>
  <c r="AZ917" i="1"/>
  <c r="AY917" i="1"/>
  <c r="AX917" i="1"/>
  <c r="AW917" i="1"/>
  <c r="AV917" i="1"/>
  <c r="AU917" i="1"/>
  <c r="AT917" i="1"/>
  <c r="AS917" i="1"/>
  <c r="AR917" i="1"/>
  <c r="AQ917" i="1"/>
  <c r="AN917" i="1"/>
  <c r="AM917" i="1"/>
  <c r="AL917" i="1"/>
  <c r="BA916" i="1"/>
  <c r="AZ916" i="1"/>
  <c r="AY916" i="1"/>
  <c r="AX916" i="1"/>
  <c r="AW916" i="1"/>
  <c r="AV916" i="1"/>
  <c r="AU916" i="1"/>
  <c r="AT916" i="1"/>
  <c r="AS916" i="1"/>
  <c r="AR916" i="1"/>
  <c r="AQ916" i="1"/>
  <c r="AN916" i="1"/>
  <c r="AM916" i="1"/>
  <c r="AL916" i="1"/>
  <c r="BA915" i="1"/>
  <c r="AZ915" i="1"/>
  <c r="AY915" i="1"/>
  <c r="AX915" i="1"/>
  <c r="AW915" i="1"/>
  <c r="AV915" i="1"/>
  <c r="AU915" i="1"/>
  <c r="AT915" i="1"/>
  <c r="AS915" i="1"/>
  <c r="AR915" i="1"/>
  <c r="AQ915" i="1"/>
  <c r="AN915" i="1"/>
  <c r="AM915" i="1"/>
  <c r="AL915" i="1"/>
  <c r="BA914" i="1"/>
  <c r="AZ914" i="1"/>
  <c r="AY914" i="1"/>
  <c r="AX914" i="1"/>
  <c r="AW914" i="1"/>
  <c r="AV914" i="1"/>
  <c r="AU914" i="1"/>
  <c r="AT914" i="1"/>
  <c r="AS914" i="1"/>
  <c r="AR914" i="1"/>
  <c r="AQ914" i="1"/>
  <c r="AN914" i="1"/>
  <c r="AM914" i="1"/>
  <c r="AL914" i="1"/>
  <c r="BA913" i="1"/>
  <c r="AZ913" i="1"/>
  <c r="AY913" i="1"/>
  <c r="AX913" i="1"/>
  <c r="AW913" i="1"/>
  <c r="AV913" i="1"/>
  <c r="AU913" i="1"/>
  <c r="AT913" i="1"/>
  <c r="AS913" i="1"/>
  <c r="AR913" i="1"/>
  <c r="AQ913" i="1"/>
  <c r="AN913" i="1"/>
  <c r="AM913" i="1"/>
  <c r="AL913" i="1"/>
  <c r="BA912" i="1"/>
  <c r="AZ912" i="1"/>
  <c r="AY912" i="1"/>
  <c r="AX912" i="1"/>
  <c r="AW912" i="1"/>
  <c r="AV912" i="1"/>
  <c r="AU912" i="1"/>
  <c r="AT912" i="1"/>
  <c r="AS912" i="1"/>
  <c r="AR912" i="1"/>
  <c r="AQ912" i="1"/>
  <c r="AN912" i="1"/>
  <c r="AM912" i="1"/>
  <c r="AP912" i="1" s="1"/>
  <c r="AL912" i="1"/>
  <c r="BA911" i="1"/>
  <c r="AZ911" i="1"/>
  <c r="AY911" i="1"/>
  <c r="AX911" i="1"/>
  <c r="AW911" i="1"/>
  <c r="AV911" i="1"/>
  <c r="AU911" i="1"/>
  <c r="AT911" i="1"/>
  <c r="AS911" i="1"/>
  <c r="AR911" i="1"/>
  <c r="AQ911" i="1"/>
  <c r="AN911" i="1"/>
  <c r="AM911" i="1"/>
  <c r="AL911" i="1"/>
  <c r="BA910" i="1"/>
  <c r="AZ910" i="1"/>
  <c r="AY910" i="1"/>
  <c r="AX910" i="1"/>
  <c r="AW910" i="1"/>
  <c r="AV910" i="1"/>
  <c r="AU910" i="1"/>
  <c r="AT910" i="1"/>
  <c r="AS910" i="1"/>
  <c r="AR910" i="1"/>
  <c r="AQ910" i="1"/>
  <c r="AN910" i="1"/>
  <c r="AM910" i="1"/>
  <c r="AP910" i="1" s="1"/>
  <c r="AL910" i="1"/>
  <c r="BA909" i="1"/>
  <c r="AZ909" i="1"/>
  <c r="AY909" i="1"/>
  <c r="AX909" i="1"/>
  <c r="AW909" i="1"/>
  <c r="AV909" i="1"/>
  <c r="AU909" i="1"/>
  <c r="AT909" i="1"/>
  <c r="AS909" i="1"/>
  <c r="AR909" i="1"/>
  <c r="AQ909" i="1"/>
  <c r="AN909" i="1"/>
  <c r="AM909" i="1"/>
  <c r="AP909" i="1" s="1"/>
  <c r="AL909" i="1"/>
  <c r="BA908" i="1"/>
  <c r="AZ908" i="1"/>
  <c r="AY908" i="1"/>
  <c r="AX908" i="1"/>
  <c r="AW908" i="1"/>
  <c r="AV908" i="1"/>
  <c r="AU908" i="1"/>
  <c r="AT908" i="1"/>
  <c r="AS908" i="1"/>
  <c r="AR908" i="1"/>
  <c r="AQ908" i="1"/>
  <c r="AN908" i="1"/>
  <c r="AM908" i="1"/>
  <c r="AL908" i="1"/>
  <c r="BA907" i="1"/>
  <c r="AZ907" i="1"/>
  <c r="AY907" i="1"/>
  <c r="AX907" i="1"/>
  <c r="AW907" i="1"/>
  <c r="AV907" i="1"/>
  <c r="AU907" i="1"/>
  <c r="AT907" i="1"/>
  <c r="AS907" i="1"/>
  <c r="AR907" i="1"/>
  <c r="AQ907" i="1"/>
  <c r="AN907" i="1"/>
  <c r="AM907" i="1"/>
  <c r="AP907" i="1" s="1"/>
  <c r="AL907" i="1"/>
  <c r="BA906" i="1"/>
  <c r="AZ906" i="1"/>
  <c r="AY906" i="1"/>
  <c r="AX906" i="1"/>
  <c r="AW906" i="1"/>
  <c r="AV906" i="1"/>
  <c r="AU906" i="1"/>
  <c r="AT906" i="1"/>
  <c r="AS906" i="1"/>
  <c r="AR906" i="1"/>
  <c r="AQ906" i="1"/>
  <c r="AN906" i="1"/>
  <c r="AM906" i="1"/>
  <c r="AP906" i="1" s="1"/>
  <c r="AL906" i="1"/>
  <c r="BA905" i="1"/>
  <c r="AZ905" i="1"/>
  <c r="AY905" i="1"/>
  <c r="AX905" i="1"/>
  <c r="AW905" i="1"/>
  <c r="AV905" i="1"/>
  <c r="AU905" i="1"/>
  <c r="AT905" i="1"/>
  <c r="AS905" i="1"/>
  <c r="AR905" i="1"/>
  <c r="AQ905" i="1"/>
  <c r="AN905" i="1"/>
  <c r="AM905" i="1"/>
  <c r="AP905" i="1" s="1"/>
  <c r="AL905" i="1"/>
  <c r="BA904" i="1"/>
  <c r="AZ904" i="1"/>
  <c r="AY904" i="1"/>
  <c r="AX904" i="1"/>
  <c r="AW904" i="1"/>
  <c r="AV904" i="1"/>
  <c r="AU904" i="1"/>
  <c r="AT904" i="1"/>
  <c r="AS904" i="1"/>
  <c r="AR904" i="1"/>
  <c r="AQ904" i="1"/>
  <c r="AN904" i="1"/>
  <c r="AM904" i="1"/>
  <c r="AL904" i="1"/>
  <c r="BA903" i="1"/>
  <c r="AZ903" i="1"/>
  <c r="AY903" i="1"/>
  <c r="AX903" i="1"/>
  <c r="AW903" i="1"/>
  <c r="AV903" i="1"/>
  <c r="AU903" i="1"/>
  <c r="AT903" i="1"/>
  <c r="AS903" i="1"/>
  <c r="AR903" i="1"/>
  <c r="AQ903" i="1"/>
  <c r="AN903" i="1"/>
  <c r="AM903" i="1"/>
  <c r="AL903" i="1"/>
  <c r="BA902" i="1"/>
  <c r="AZ902" i="1"/>
  <c r="AY902" i="1"/>
  <c r="AX902" i="1"/>
  <c r="AW902" i="1"/>
  <c r="AV902" i="1"/>
  <c r="AU902" i="1"/>
  <c r="AT902" i="1"/>
  <c r="AS902" i="1"/>
  <c r="AR902" i="1"/>
  <c r="AQ902" i="1"/>
  <c r="AN902" i="1"/>
  <c r="AM902" i="1"/>
  <c r="AL902" i="1"/>
  <c r="BA901" i="1"/>
  <c r="AZ901" i="1"/>
  <c r="AY901" i="1"/>
  <c r="AX901" i="1"/>
  <c r="AW901" i="1"/>
  <c r="AV901" i="1"/>
  <c r="AU901" i="1"/>
  <c r="AT901" i="1"/>
  <c r="AS901" i="1"/>
  <c r="AR901" i="1"/>
  <c r="AQ901" i="1"/>
  <c r="AN901" i="1"/>
  <c r="AM901" i="1"/>
  <c r="AP901" i="1" s="1"/>
  <c r="AL901" i="1"/>
  <c r="BA900" i="1"/>
  <c r="AZ900" i="1"/>
  <c r="AY900" i="1"/>
  <c r="AX900" i="1"/>
  <c r="AW900" i="1"/>
  <c r="AV900" i="1"/>
  <c r="AU900" i="1"/>
  <c r="AT900" i="1"/>
  <c r="AS900" i="1"/>
  <c r="AR900" i="1"/>
  <c r="AQ900" i="1"/>
  <c r="AN900" i="1"/>
  <c r="AM900" i="1"/>
  <c r="AL900" i="1"/>
  <c r="BA899" i="1"/>
  <c r="AZ899" i="1"/>
  <c r="AY899" i="1"/>
  <c r="AX899" i="1"/>
  <c r="AW899" i="1"/>
  <c r="AV899" i="1"/>
  <c r="AU899" i="1"/>
  <c r="AT899" i="1"/>
  <c r="AS899" i="1"/>
  <c r="AR899" i="1"/>
  <c r="AQ899" i="1"/>
  <c r="AN899" i="1"/>
  <c r="AM899" i="1"/>
  <c r="AP899" i="1" s="1"/>
  <c r="AL899" i="1"/>
  <c r="BA898" i="1"/>
  <c r="AZ898" i="1"/>
  <c r="AY898" i="1"/>
  <c r="AX898" i="1"/>
  <c r="AW898" i="1"/>
  <c r="AV898" i="1"/>
  <c r="AU898" i="1"/>
  <c r="AT898" i="1"/>
  <c r="AS898" i="1"/>
  <c r="AR898" i="1"/>
  <c r="AQ898" i="1"/>
  <c r="AN898" i="1"/>
  <c r="AM898" i="1"/>
  <c r="AL898" i="1"/>
  <c r="BA897" i="1"/>
  <c r="AZ897" i="1"/>
  <c r="AY897" i="1"/>
  <c r="AX897" i="1"/>
  <c r="AW897" i="1"/>
  <c r="AV897" i="1"/>
  <c r="AU897" i="1"/>
  <c r="AT897" i="1"/>
  <c r="AS897" i="1"/>
  <c r="AR897" i="1"/>
  <c r="AQ897" i="1"/>
  <c r="AN897" i="1"/>
  <c r="AM897" i="1"/>
  <c r="AP897" i="1" s="1"/>
  <c r="AL897" i="1"/>
  <c r="BA896" i="1"/>
  <c r="AZ896" i="1"/>
  <c r="AY896" i="1"/>
  <c r="AX896" i="1"/>
  <c r="AW896" i="1"/>
  <c r="AV896" i="1"/>
  <c r="AU896" i="1"/>
  <c r="AT896" i="1"/>
  <c r="AS896" i="1"/>
  <c r="AR896" i="1"/>
  <c r="AQ896" i="1"/>
  <c r="AN896" i="1"/>
  <c r="AM896" i="1"/>
  <c r="AL896" i="1"/>
  <c r="BA895" i="1"/>
  <c r="AZ895" i="1"/>
  <c r="AY895" i="1"/>
  <c r="AX895" i="1"/>
  <c r="AW895" i="1"/>
  <c r="AV895" i="1"/>
  <c r="AU895" i="1"/>
  <c r="AT895" i="1"/>
  <c r="AS895" i="1"/>
  <c r="AR895" i="1"/>
  <c r="AQ895" i="1"/>
  <c r="AN895" i="1"/>
  <c r="AM895" i="1"/>
  <c r="AL895" i="1"/>
  <c r="BA894" i="1"/>
  <c r="AZ894" i="1"/>
  <c r="AY894" i="1"/>
  <c r="AX894" i="1"/>
  <c r="AW894" i="1"/>
  <c r="AV894" i="1"/>
  <c r="AU894" i="1"/>
  <c r="AT894" i="1"/>
  <c r="AS894" i="1"/>
  <c r="AR894" i="1"/>
  <c r="AQ894" i="1"/>
  <c r="AN894" i="1"/>
  <c r="AM894" i="1"/>
  <c r="AP894" i="1" s="1"/>
  <c r="AL894" i="1"/>
  <c r="BA893" i="1"/>
  <c r="AZ893" i="1"/>
  <c r="AY893" i="1"/>
  <c r="AX893" i="1"/>
  <c r="AW893" i="1"/>
  <c r="AV893" i="1"/>
  <c r="AU893" i="1"/>
  <c r="AT893" i="1"/>
  <c r="AS893" i="1"/>
  <c r="AR893" i="1"/>
  <c r="AQ893" i="1"/>
  <c r="AN893" i="1"/>
  <c r="AM893" i="1"/>
  <c r="AP893" i="1" s="1"/>
  <c r="AL893" i="1"/>
  <c r="BA892" i="1"/>
  <c r="AZ892" i="1"/>
  <c r="AY892" i="1"/>
  <c r="AX892" i="1"/>
  <c r="AW892" i="1"/>
  <c r="AV892" i="1"/>
  <c r="AU892" i="1"/>
  <c r="AT892" i="1"/>
  <c r="AS892" i="1"/>
  <c r="AR892" i="1"/>
  <c r="AQ892" i="1"/>
  <c r="AN892" i="1"/>
  <c r="AM892" i="1"/>
  <c r="AL892" i="1"/>
  <c r="BA891" i="1"/>
  <c r="AZ891" i="1"/>
  <c r="AY891" i="1"/>
  <c r="AX891" i="1"/>
  <c r="AW891" i="1"/>
  <c r="AV891" i="1"/>
  <c r="AU891" i="1"/>
  <c r="AT891" i="1"/>
  <c r="AS891" i="1"/>
  <c r="AR891" i="1"/>
  <c r="AQ891" i="1"/>
  <c r="AN891" i="1"/>
  <c r="AM891" i="1"/>
  <c r="AP891" i="1" s="1"/>
  <c r="AL891" i="1"/>
  <c r="BA890" i="1"/>
  <c r="AZ890" i="1"/>
  <c r="AY890" i="1"/>
  <c r="AX890" i="1"/>
  <c r="AW890" i="1"/>
  <c r="AV890" i="1"/>
  <c r="AU890" i="1"/>
  <c r="AT890" i="1"/>
  <c r="AS890" i="1"/>
  <c r="AR890" i="1"/>
  <c r="AQ890" i="1"/>
  <c r="AN890" i="1"/>
  <c r="AM890" i="1"/>
  <c r="AP890" i="1" s="1"/>
  <c r="AL890" i="1"/>
  <c r="BA889" i="1"/>
  <c r="AZ889" i="1"/>
  <c r="AY889" i="1"/>
  <c r="AX889" i="1"/>
  <c r="AW889" i="1"/>
  <c r="AV889" i="1"/>
  <c r="AU889" i="1"/>
  <c r="AT889" i="1"/>
  <c r="AS889" i="1"/>
  <c r="AR889" i="1"/>
  <c r="AQ889" i="1"/>
  <c r="AN889" i="1"/>
  <c r="AM889" i="1"/>
  <c r="AP889" i="1" s="1"/>
  <c r="AL889" i="1"/>
  <c r="BA888" i="1"/>
  <c r="AZ888" i="1"/>
  <c r="AY888" i="1"/>
  <c r="AX888" i="1"/>
  <c r="AW888" i="1"/>
  <c r="AV888" i="1"/>
  <c r="AU888" i="1"/>
  <c r="AT888" i="1"/>
  <c r="AS888" i="1"/>
  <c r="AR888" i="1"/>
  <c r="AQ888" i="1"/>
  <c r="AN888" i="1"/>
  <c r="AM888" i="1"/>
  <c r="AL888" i="1"/>
  <c r="BA887" i="1"/>
  <c r="AZ887" i="1"/>
  <c r="AY887" i="1"/>
  <c r="AX887" i="1"/>
  <c r="AW887" i="1"/>
  <c r="AV887" i="1"/>
  <c r="AU887" i="1"/>
  <c r="AT887" i="1"/>
  <c r="AS887" i="1"/>
  <c r="AR887" i="1"/>
  <c r="AQ887" i="1"/>
  <c r="AN887" i="1"/>
  <c r="AM887" i="1"/>
  <c r="AP887" i="1" s="1"/>
  <c r="AL887" i="1"/>
  <c r="BA886" i="1"/>
  <c r="AZ886" i="1"/>
  <c r="AY886" i="1"/>
  <c r="AX886" i="1"/>
  <c r="AW886" i="1"/>
  <c r="AV886" i="1"/>
  <c r="AU886" i="1"/>
  <c r="AT886" i="1"/>
  <c r="AS886" i="1"/>
  <c r="AR886" i="1"/>
  <c r="AQ886" i="1"/>
  <c r="AN886" i="1"/>
  <c r="AO886" i="1" s="1"/>
  <c r="AM886" i="1"/>
  <c r="AP886" i="1" s="1"/>
  <c r="AL886" i="1"/>
  <c r="BA885" i="1"/>
  <c r="AZ885" i="1"/>
  <c r="AY885" i="1"/>
  <c r="AX885" i="1"/>
  <c r="AW885" i="1"/>
  <c r="AV885" i="1"/>
  <c r="AU885" i="1"/>
  <c r="AT885" i="1"/>
  <c r="AS885" i="1"/>
  <c r="AR885" i="1"/>
  <c r="AQ885" i="1"/>
  <c r="AN885" i="1"/>
  <c r="AM885" i="1"/>
  <c r="AL885" i="1"/>
  <c r="BA884" i="1"/>
  <c r="AZ884" i="1"/>
  <c r="AY884" i="1"/>
  <c r="AW884" i="1"/>
  <c r="AV884" i="1"/>
  <c r="AU884" i="1"/>
  <c r="AT884" i="1"/>
  <c r="AS884" i="1"/>
  <c r="AR884" i="1"/>
  <c r="AQ884" i="1"/>
  <c r="AN884" i="1"/>
  <c r="AM884" i="1"/>
  <c r="AL884" i="1"/>
  <c r="BA883" i="1"/>
  <c r="AZ883" i="1"/>
  <c r="AY883" i="1"/>
  <c r="AX883" i="1"/>
  <c r="AW883" i="1"/>
  <c r="AV883" i="1"/>
  <c r="AU883" i="1"/>
  <c r="AT883" i="1"/>
  <c r="AS883" i="1"/>
  <c r="AR883" i="1"/>
  <c r="AQ883" i="1"/>
  <c r="AN883" i="1"/>
  <c r="AM883" i="1"/>
  <c r="AL883" i="1"/>
  <c r="BA882" i="1"/>
  <c r="AZ882" i="1"/>
  <c r="AY882" i="1"/>
  <c r="AX882" i="1"/>
  <c r="AW882" i="1"/>
  <c r="AV882" i="1"/>
  <c r="AU882" i="1"/>
  <c r="AT882" i="1"/>
  <c r="AS882" i="1"/>
  <c r="AR882" i="1"/>
  <c r="AQ882" i="1"/>
  <c r="AN882" i="1"/>
  <c r="AM882" i="1"/>
  <c r="AL882" i="1"/>
  <c r="BA881" i="1"/>
  <c r="AZ881" i="1"/>
  <c r="AY881" i="1"/>
  <c r="AX881" i="1"/>
  <c r="AW881" i="1"/>
  <c r="AV881" i="1"/>
  <c r="AU881" i="1"/>
  <c r="AT881" i="1"/>
  <c r="AS881" i="1"/>
  <c r="AR881" i="1"/>
  <c r="AQ881" i="1"/>
  <c r="AN881" i="1"/>
  <c r="AM881" i="1"/>
  <c r="AL881" i="1"/>
  <c r="BA880" i="1"/>
  <c r="AZ880" i="1"/>
  <c r="AY880" i="1"/>
  <c r="AX880" i="1"/>
  <c r="AW880" i="1"/>
  <c r="AV880" i="1"/>
  <c r="AU880" i="1"/>
  <c r="AT880" i="1"/>
  <c r="AS880" i="1"/>
  <c r="AR880" i="1"/>
  <c r="AQ880" i="1"/>
  <c r="AN880" i="1"/>
  <c r="AM880" i="1"/>
  <c r="AP880" i="1" s="1"/>
  <c r="AL880" i="1"/>
  <c r="BA879" i="1"/>
  <c r="AZ879" i="1"/>
  <c r="AY879" i="1"/>
  <c r="AX879" i="1"/>
  <c r="AW879" i="1"/>
  <c r="AV879" i="1"/>
  <c r="AU879" i="1"/>
  <c r="AT879" i="1"/>
  <c r="AS879" i="1"/>
  <c r="AR879" i="1"/>
  <c r="AQ879" i="1"/>
  <c r="AN879" i="1"/>
  <c r="AM879" i="1"/>
  <c r="AL879" i="1"/>
  <c r="BA878" i="1"/>
  <c r="AZ878" i="1"/>
  <c r="AY878" i="1"/>
  <c r="AX878" i="1"/>
  <c r="AW878" i="1"/>
  <c r="AV878" i="1"/>
  <c r="AU878" i="1"/>
  <c r="AT878" i="1"/>
  <c r="AS878" i="1"/>
  <c r="AR878" i="1"/>
  <c r="AQ878" i="1"/>
  <c r="AN878" i="1"/>
  <c r="AM878" i="1"/>
  <c r="AL878" i="1"/>
  <c r="BA877" i="1"/>
  <c r="AZ877" i="1"/>
  <c r="AY877" i="1"/>
  <c r="AX877" i="1"/>
  <c r="AW877" i="1"/>
  <c r="AV877" i="1"/>
  <c r="AU877" i="1"/>
  <c r="AT877" i="1"/>
  <c r="AS877" i="1"/>
  <c r="AR877" i="1"/>
  <c r="AQ877" i="1"/>
  <c r="AN877" i="1"/>
  <c r="AM877" i="1"/>
  <c r="AL877" i="1"/>
  <c r="BA876" i="1"/>
  <c r="AZ876" i="1"/>
  <c r="AY876" i="1"/>
  <c r="AX876" i="1"/>
  <c r="AW876" i="1"/>
  <c r="AV876" i="1"/>
  <c r="AU876" i="1"/>
  <c r="AT876" i="1"/>
  <c r="AS876" i="1"/>
  <c r="AR876" i="1"/>
  <c r="AQ876" i="1"/>
  <c r="AN876" i="1"/>
  <c r="AM876" i="1"/>
  <c r="AP876" i="1" s="1"/>
  <c r="AL876" i="1"/>
  <c r="BA875" i="1"/>
  <c r="AZ875" i="1"/>
  <c r="AY875" i="1"/>
  <c r="AX875" i="1"/>
  <c r="AW875" i="1"/>
  <c r="AV875" i="1"/>
  <c r="AU875" i="1"/>
  <c r="AT875" i="1"/>
  <c r="AS875" i="1"/>
  <c r="AR875" i="1"/>
  <c r="AQ875" i="1"/>
  <c r="AN875" i="1"/>
  <c r="AM875" i="1"/>
  <c r="AP875" i="1" s="1"/>
  <c r="AL875" i="1"/>
  <c r="BA874" i="1"/>
  <c r="AZ874" i="1"/>
  <c r="AY874" i="1"/>
  <c r="AX874" i="1"/>
  <c r="AW874" i="1"/>
  <c r="AV874" i="1"/>
  <c r="AU874" i="1"/>
  <c r="AT874" i="1"/>
  <c r="AS874" i="1"/>
  <c r="AR874" i="1"/>
  <c r="AQ874" i="1"/>
  <c r="AN874" i="1"/>
  <c r="AM874" i="1"/>
  <c r="AL874" i="1"/>
  <c r="BA873" i="1"/>
  <c r="AZ873" i="1"/>
  <c r="AY873" i="1"/>
  <c r="AX873" i="1"/>
  <c r="AW873" i="1"/>
  <c r="AV873" i="1"/>
  <c r="AU873" i="1"/>
  <c r="AT873" i="1"/>
  <c r="AS873" i="1"/>
  <c r="AR873" i="1"/>
  <c r="AQ873" i="1"/>
  <c r="AN873" i="1"/>
  <c r="AM873" i="1"/>
  <c r="AP873" i="1" s="1"/>
  <c r="AL873" i="1"/>
  <c r="BA872" i="1"/>
  <c r="AZ872" i="1"/>
  <c r="AY872" i="1"/>
  <c r="AX872" i="1"/>
  <c r="AW872" i="1"/>
  <c r="AV872" i="1"/>
  <c r="AU872" i="1"/>
  <c r="AT872" i="1"/>
  <c r="AS872" i="1"/>
  <c r="AR872" i="1"/>
  <c r="AQ872" i="1"/>
  <c r="AN872" i="1"/>
  <c r="AM872" i="1"/>
  <c r="AL872" i="1"/>
  <c r="BA871" i="1"/>
  <c r="AZ871" i="1"/>
  <c r="AY871" i="1"/>
  <c r="AX871" i="1"/>
  <c r="AW871" i="1"/>
  <c r="AV871" i="1"/>
  <c r="AU871" i="1"/>
  <c r="AT871" i="1"/>
  <c r="AS871" i="1"/>
  <c r="AR871" i="1"/>
  <c r="AQ871" i="1"/>
  <c r="AN871" i="1"/>
  <c r="AM871" i="1"/>
  <c r="AP871" i="1" s="1"/>
  <c r="AL871" i="1"/>
  <c r="BA870" i="1"/>
  <c r="AZ870" i="1"/>
  <c r="AY870" i="1"/>
  <c r="AX870" i="1"/>
  <c r="AW870" i="1"/>
  <c r="AV870" i="1"/>
  <c r="AU870" i="1"/>
  <c r="AT870" i="1"/>
  <c r="AS870" i="1"/>
  <c r="AR870" i="1"/>
  <c r="AQ870" i="1"/>
  <c r="AN870" i="1"/>
  <c r="AM870" i="1"/>
  <c r="AP870" i="1" s="1"/>
  <c r="AL870" i="1"/>
  <c r="BA869" i="1"/>
  <c r="AZ869" i="1"/>
  <c r="AY869" i="1"/>
  <c r="AX869" i="1"/>
  <c r="AW869" i="1"/>
  <c r="AV869" i="1"/>
  <c r="AU869" i="1"/>
  <c r="AT869" i="1"/>
  <c r="AS869" i="1"/>
  <c r="AR869" i="1"/>
  <c r="AQ869" i="1"/>
  <c r="AN869" i="1"/>
  <c r="AM869" i="1"/>
  <c r="AL869" i="1"/>
  <c r="BA868" i="1"/>
  <c r="AZ868" i="1"/>
  <c r="AY868" i="1"/>
  <c r="AX868" i="1"/>
  <c r="AW868" i="1"/>
  <c r="AV868" i="1"/>
  <c r="AU868" i="1"/>
  <c r="AT868" i="1"/>
  <c r="AS868" i="1"/>
  <c r="AR868" i="1"/>
  <c r="AQ868" i="1"/>
  <c r="AN868" i="1"/>
  <c r="AM868" i="1"/>
  <c r="AP868" i="1" s="1"/>
  <c r="AL868" i="1"/>
  <c r="BA867" i="1"/>
  <c r="AZ867" i="1"/>
  <c r="AY867" i="1"/>
  <c r="AX867" i="1"/>
  <c r="AW867" i="1"/>
  <c r="AV867" i="1"/>
  <c r="AU867" i="1"/>
  <c r="AT867" i="1"/>
  <c r="AS867" i="1"/>
  <c r="AR867" i="1"/>
  <c r="AQ867" i="1"/>
  <c r="AN867" i="1"/>
  <c r="AM867" i="1"/>
  <c r="AP867" i="1" s="1"/>
  <c r="AL867" i="1"/>
  <c r="BA866" i="1"/>
  <c r="AZ866" i="1"/>
  <c r="AY866" i="1"/>
  <c r="AX866" i="1"/>
  <c r="AW866" i="1"/>
  <c r="AV866" i="1"/>
  <c r="AU866" i="1"/>
  <c r="AT866" i="1"/>
  <c r="AS866" i="1"/>
  <c r="AR866" i="1"/>
  <c r="AQ866" i="1"/>
  <c r="AN866" i="1"/>
  <c r="AM866" i="1"/>
  <c r="AP866" i="1" s="1"/>
  <c r="AL866" i="1"/>
  <c r="BA865" i="1"/>
  <c r="AZ865" i="1"/>
  <c r="AY865" i="1"/>
  <c r="AX865" i="1"/>
  <c r="AW865" i="1"/>
  <c r="AV865" i="1"/>
  <c r="AU865" i="1"/>
  <c r="AT865" i="1"/>
  <c r="AS865" i="1"/>
  <c r="AR865" i="1"/>
  <c r="AQ865" i="1"/>
  <c r="AN865" i="1"/>
  <c r="AM865" i="1"/>
  <c r="AL865" i="1"/>
  <c r="BA864" i="1"/>
  <c r="AZ864" i="1"/>
  <c r="AY864" i="1"/>
  <c r="AX864" i="1"/>
  <c r="AW864" i="1"/>
  <c r="AV864" i="1"/>
  <c r="AU864" i="1"/>
  <c r="AT864" i="1"/>
  <c r="AS864" i="1"/>
  <c r="AR864" i="1"/>
  <c r="AQ864" i="1"/>
  <c r="AN864" i="1"/>
  <c r="AM864" i="1"/>
  <c r="AL864" i="1"/>
  <c r="BA863" i="1"/>
  <c r="AZ863" i="1"/>
  <c r="AY863" i="1"/>
  <c r="AX863" i="1"/>
  <c r="AW863" i="1"/>
  <c r="AV863" i="1"/>
  <c r="AU863" i="1"/>
  <c r="AT863" i="1"/>
  <c r="AS863" i="1"/>
  <c r="AR863" i="1"/>
  <c r="AQ863" i="1"/>
  <c r="AN863" i="1"/>
  <c r="AM863" i="1"/>
  <c r="AL863" i="1"/>
  <c r="BA862" i="1"/>
  <c r="AZ862" i="1"/>
  <c r="AY862" i="1"/>
  <c r="AX862" i="1"/>
  <c r="AW862" i="1"/>
  <c r="AV862" i="1"/>
  <c r="AU862" i="1"/>
  <c r="AT862" i="1"/>
  <c r="AS862" i="1"/>
  <c r="AR862" i="1"/>
  <c r="AQ862" i="1"/>
  <c r="AN862" i="1"/>
  <c r="AM862" i="1"/>
  <c r="AP862" i="1" s="1"/>
  <c r="AL862" i="1"/>
  <c r="BA861" i="1"/>
  <c r="AZ861" i="1"/>
  <c r="AY861" i="1"/>
  <c r="AX861" i="1"/>
  <c r="AW861" i="1"/>
  <c r="AV861" i="1"/>
  <c r="AU861" i="1"/>
  <c r="AT861" i="1"/>
  <c r="AS861" i="1"/>
  <c r="AR861" i="1"/>
  <c r="AQ861" i="1"/>
  <c r="AN861" i="1"/>
  <c r="AM861" i="1"/>
  <c r="AL861" i="1"/>
  <c r="BA860" i="1"/>
  <c r="AZ860" i="1"/>
  <c r="AY860" i="1"/>
  <c r="AX860" i="1"/>
  <c r="AW860" i="1"/>
  <c r="AV860" i="1"/>
  <c r="AU860" i="1"/>
  <c r="AT860" i="1"/>
  <c r="AS860" i="1"/>
  <c r="AR860" i="1"/>
  <c r="AQ860" i="1"/>
  <c r="AN860" i="1"/>
  <c r="AM860" i="1"/>
  <c r="AL860" i="1"/>
  <c r="BA859" i="1"/>
  <c r="AZ859" i="1"/>
  <c r="AY859" i="1"/>
  <c r="AX859" i="1"/>
  <c r="AW859" i="1"/>
  <c r="AV859" i="1"/>
  <c r="AU859" i="1"/>
  <c r="AT859" i="1"/>
  <c r="AS859" i="1"/>
  <c r="AR859" i="1"/>
  <c r="AQ859" i="1"/>
  <c r="AN859" i="1"/>
  <c r="AM859" i="1"/>
  <c r="AL859" i="1"/>
  <c r="BA858" i="1"/>
  <c r="AZ858" i="1"/>
  <c r="AY858" i="1"/>
  <c r="AX858" i="1"/>
  <c r="AW858" i="1"/>
  <c r="AV858" i="1"/>
  <c r="AU858" i="1"/>
  <c r="AT858" i="1"/>
  <c r="AS858" i="1"/>
  <c r="AR858" i="1"/>
  <c r="AQ858" i="1"/>
  <c r="AN858" i="1"/>
  <c r="AM858" i="1"/>
  <c r="AL858" i="1"/>
  <c r="BA857" i="1"/>
  <c r="AZ857" i="1"/>
  <c r="AY857" i="1"/>
  <c r="AX857" i="1"/>
  <c r="AW857" i="1"/>
  <c r="AV857" i="1"/>
  <c r="AU857" i="1"/>
  <c r="AT857" i="1"/>
  <c r="AS857" i="1"/>
  <c r="AR857" i="1"/>
  <c r="AQ857" i="1"/>
  <c r="AN857" i="1"/>
  <c r="AM857" i="1"/>
  <c r="AL857" i="1"/>
  <c r="BA856" i="1"/>
  <c r="AZ856" i="1"/>
  <c r="AY856" i="1"/>
  <c r="AX856" i="1"/>
  <c r="AW856" i="1"/>
  <c r="AV856" i="1"/>
  <c r="AU856" i="1"/>
  <c r="AT856" i="1"/>
  <c r="AS856" i="1"/>
  <c r="AR856" i="1"/>
  <c r="AQ856" i="1"/>
  <c r="AN856" i="1"/>
  <c r="AM856" i="1"/>
  <c r="AP856" i="1" s="1"/>
  <c r="AL856" i="1"/>
  <c r="BA855" i="1"/>
  <c r="AZ855" i="1"/>
  <c r="AY855" i="1"/>
  <c r="AX855" i="1"/>
  <c r="AW855" i="1"/>
  <c r="AV855" i="1"/>
  <c r="AU855" i="1"/>
  <c r="AT855" i="1"/>
  <c r="AS855" i="1"/>
  <c r="AR855" i="1"/>
  <c r="AQ855" i="1"/>
  <c r="AN855" i="1"/>
  <c r="AM855" i="1"/>
  <c r="AL855" i="1"/>
  <c r="BA854" i="1"/>
  <c r="AZ854" i="1"/>
  <c r="AY854" i="1"/>
  <c r="AX854" i="1"/>
  <c r="AW854" i="1"/>
  <c r="AV854" i="1"/>
  <c r="AU854" i="1"/>
  <c r="AT854" i="1"/>
  <c r="AS854" i="1"/>
  <c r="AR854" i="1"/>
  <c r="AQ854" i="1"/>
  <c r="AN854" i="1"/>
  <c r="AM854" i="1"/>
  <c r="AP854" i="1" s="1"/>
  <c r="AL854" i="1"/>
  <c r="BA853" i="1"/>
  <c r="AZ853" i="1"/>
  <c r="AY853" i="1"/>
  <c r="AW853" i="1"/>
  <c r="AV853" i="1"/>
  <c r="AU853" i="1"/>
  <c r="AT853" i="1"/>
  <c r="AS853" i="1"/>
  <c r="AR853" i="1"/>
  <c r="AQ853" i="1"/>
  <c r="AN853" i="1"/>
  <c r="AM853" i="1"/>
  <c r="AL853" i="1"/>
  <c r="BA852" i="1"/>
  <c r="AZ852" i="1"/>
  <c r="AY852" i="1"/>
  <c r="AX852" i="1"/>
  <c r="AW852" i="1"/>
  <c r="AV852" i="1"/>
  <c r="AU852" i="1"/>
  <c r="AT852" i="1"/>
  <c r="AS852" i="1"/>
  <c r="AR852" i="1"/>
  <c r="AQ852" i="1"/>
  <c r="AN852" i="1"/>
  <c r="AM852" i="1"/>
  <c r="AP852" i="1" s="1"/>
  <c r="AL852" i="1"/>
  <c r="BA851" i="1"/>
  <c r="AZ851" i="1"/>
  <c r="AY851" i="1"/>
  <c r="AX851" i="1"/>
  <c r="AW851" i="1"/>
  <c r="AV851" i="1"/>
  <c r="AU851" i="1"/>
  <c r="AT851" i="1"/>
  <c r="AS851" i="1"/>
  <c r="AR851" i="1"/>
  <c r="AQ851" i="1"/>
  <c r="AN851" i="1"/>
  <c r="AM851" i="1"/>
  <c r="AP851" i="1" s="1"/>
  <c r="AL851" i="1"/>
  <c r="BA850" i="1"/>
  <c r="AZ850" i="1"/>
  <c r="AY850" i="1"/>
  <c r="AX850" i="1"/>
  <c r="AW850" i="1"/>
  <c r="AV850" i="1"/>
  <c r="AU850" i="1"/>
  <c r="AT850" i="1"/>
  <c r="AS850" i="1"/>
  <c r="AR850" i="1"/>
  <c r="AQ850" i="1"/>
  <c r="AN850" i="1"/>
  <c r="AM850" i="1"/>
  <c r="AP850" i="1" s="1"/>
  <c r="AL850" i="1"/>
  <c r="BA849" i="1"/>
  <c r="AZ849" i="1"/>
  <c r="AY849" i="1"/>
  <c r="AX849" i="1"/>
  <c r="AW849" i="1"/>
  <c r="AV849" i="1"/>
  <c r="AU849" i="1"/>
  <c r="AT849" i="1"/>
  <c r="AS849" i="1"/>
  <c r="AR849" i="1"/>
  <c r="AQ849" i="1"/>
  <c r="AN849" i="1"/>
  <c r="AM849" i="1"/>
  <c r="AL849" i="1"/>
  <c r="BA848" i="1"/>
  <c r="AZ848" i="1"/>
  <c r="AY848" i="1"/>
  <c r="AX848" i="1"/>
  <c r="AW848" i="1"/>
  <c r="AV848" i="1"/>
  <c r="AU848" i="1"/>
  <c r="AT848" i="1"/>
  <c r="AS848" i="1"/>
  <c r="AR848" i="1"/>
  <c r="AQ848" i="1"/>
  <c r="AN848" i="1"/>
  <c r="AM848" i="1"/>
  <c r="AP848" i="1" s="1"/>
  <c r="AL848" i="1"/>
  <c r="BA847" i="1"/>
  <c r="AZ847" i="1"/>
  <c r="AY847" i="1"/>
  <c r="AX847" i="1"/>
  <c r="AW847" i="1"/>
  <c r="AV847" i="1"/>
  <c r="AU847" i="1"/>
  <c r="AT847" i="1"/>
  <c r="AS847" i="1"/>
  <c r="AR847" i="1"/>
  <c r="AQ847" i="1"/>
  <c r="AN847" i="1"/>
  <c r="AM847" i="1"/>
  <c r="AP847" i="1" s="1"/>
  <c r="AL847" i="1"/>
  <c r="BA846" i="1"/>
  <c r="AZ846" i="1"/>
  <c r="AY846" i="1"/>
  <c r="AX846" i="1"/>
  <c r="AW846" i="1"/>
  <c r="AV846" i="1"/>
  <c r="AU846" i="1"/>
  <c r="AT846" i="1"/>
  <c r="AS846" i="1"/>
  <c r="AR846" i="1"/>
  <c r="AQ846" i="1"/>
  <c r="AN846" i="1"/>
  <c r="AM846" i="1"/>
  <c r="AL846" i="1"/>
  <c r="BA845" i="1"/>
  <c r="AZ845" i="1"/>
  <c r="AY845" i="1"/>
  <c r="AX845" i="1"/>
  <c r="AW845" i="1"/>
  <c r="AV845" i="1"/>
  <c r="AU845" i="1"/>
  <c r="AT845" i="1"/>
  <c r="AS845" i="1"/>
  <c r="AR845" i="1"/>
  <c r="AQ845" i="1"/>
  <c r="AN845" i="1"/>
  <c r="AM845" i="1"/>
  <c r="AP845" i="1" s="1"/>
  <c r="AL845" i="1"/>
  <c r="BA844" i="1"/>
  <c r="AZ844" i="1"/>
  <c r="AY844" i="1"/>
  <c r="AX844" i="1"/>
  <c r="AW844" i="1"/>
  <c r="AV844" i="1"/>
  <c r="AU844" i="1"/>
  <c r="AT844" i="1"/>
  <c r="AS844" i="1"/>
  <c r="AR844" i="1"/>
  <c r="AQ844" i="1"/>
  <c r="AN844" i="1"/>
  <c r="AM844" i="1"/>
  <c r="AP844" i="1" s="1"/>
  <c r="AL844" i="1"/>
  <c r="BA843" i="1"/>
  <c r="AZ843" i="1"/>
  <c r="AY843" i="1"/>
  <c r="AX843" i="1"/>
  <c r="AW843" i="1"/>
  <c r="AV843" i="1"/>
  <c r="AU843" i="1"/>
  <c r="AT843" i="1"/>
  <c r="AS843" i="1"/>
  <c r="AR843" i="1"/>
  <c r="AQ843" i="1"/>
  <c r="AN843" i="1"/>
  <c r="AM843" i="1"/>
  <c r="AP843" i="1" s="1"/>
  <c r="AL843" i="1"/>
  <c r="BA842" i="1"/>
  <c r="AZ842" i="1"/>
  <c r="AY842" i="1"/>
  <c r="AX842" i="1"/>
  <c r="AW842" i="1"/>
  <c r="AV842" i="1"/>
  <c r="AU842" i="1"/>
  <c r="AT842" i="1"/>
  <c r="AS842" i="1"/>
  <c r="AR842" i="1"/>
  <c r="AQ842" i="1"/>
  <c r="AN842" i="1"/>
  <c r="AM842" i="1"/>
  <c r="AP842" i="1" s="1"/>
  <c r="AL842" i="1"/>
  <c r="BA841" i="1"/>
  <c r="AZ841" i="1"/>
  <c r="AY841" i="1"/>
  <c r="AX841" i="1"/>
  <c r="AW841" i="1"/>
  <c r="AV841" i="1"/>
  <c r="AU841" i="1"/>
  <c r="AT841" i="1"/>
  <c r="AS841" i="1"/>
  <c r="AR841" i="1"/>
  <c r="AQ841" i="1"/>
  <c r="AN841" i="1"/>
  <c r="AM841" i="1"/>
  <c r="AL841" i="1"/>
  <c r="BA840" i="1"/>
  <c r="AZ840" i="1"/>
  <c r="AY840" i="1"/>
  <c r="AX840" i="1"/>
  <c r="AW840" i="1"/>
  <c r="AV840" i="1"/>
  <c r="AU840" i="1"/>
  <c r="AT840" i="1"/>
  <c r="AS840" i="1"/>
  <c r="AR840" i="1"/>
  <c r="AQ840" i="1"/>
  <c r="AN840" i="1"/>
  <c r="AM840" i="1"/>
  <c r="AL840" i="1"/>
  <c r="BA839" i="1"/>
  <c r="AZ839" i="1"/>
  <c r="AY839" i="1"/>
  <c r="AX839" i="1"/>
  <c r="AW839" i="1"/>
  <c r="AV839" i="1"/>
  <c r="AU839" i="1"/>
  <c r="AT839" i="1"/>
  <c r="AS839" i="1"/>
  <c r="AR839" i="1"/>
  <c r="AQ839" i="1"/>
  <c r="AN839" i="1"/>
  <c r="AM839" i="1"/>
  <c r="AP839" i="1" s="1"/>
  <c r="AL839" i="1"/>
  <c r="BA838" i="1"/>
  <c r="AZ838" i="1"/>
  <c r="AY838" i="1"/>
  <c r="AX838" i="1"/>
  <c r="AW838" i="1"/>
  <c r="AV838" i="1"/>
  <c r="AU838" i="1"/>
  <c r="AT838" i="1"/>
  <c r="AS838" i="1"/>
  <c r="AR838" i="1"/>
  <c r="AQ838" i="1"/>
  <c r="AN838" i="1"/>
  <c r="AM838" i="1"/>
  <c r="AL838" i="1"/>
  <c r="BA837" i="1"/>
  <c r="AZ837" i="1"/>
  <c r="AY837" i="1"/>
  <c r="AX837" i="1"/>
  <c r="AW837" i="1"/>
  <c r="AV837" i="1"/>
  <c r="AU837" i="1"/>
  <c r="AT837" i="1"/>
  <c r="AS837" i="1"/>
  <c r="AR837" i="1"/>
  <c r="AQ837" i="1"/>
  <c r="AN837" i="1"/>
  <c r="AM837" i="1"/>
  <c r="AL837" i="1"/>
  <c r="BA836" i="1"/>
  <c r="AZ836" i="1"/>
  <c r="AY836" i="1"/>
  <c r="AX836" i="1"/>
  <c r="AW836" i="1"/>
  <c r="AV836" i="1"/>
  <c r="AU836" i="1"/>
  <c r="AT836" i="1"/>
  <c r="AS836" i="1"/>
  <c r="AR836" i="1"/>
  <c r="AQ836" i="1"/>
  <c r="AN836" i="1"/>
  <c r="AM836" i="1"/>
  <c r="AL836" i="1"/>
  <c r="BA835" i="1"/>
  <c r="AZ835" i="1"/>
  <c r="AY835" i="1"/>
  <c r="AX835" i="1"/>
  <c r="AW835" i="1"/>
  <c r="AV835" i="1"/>
  <c r="AU835" i="1"/>
  <c r="AT835" i="1"/>
  <c r="AS835" i="1"/>
  <c r="AR835" i="1"/>
  <c r="AQ835" i="1"/>
  <c r="AN835" i="1"/>
  <c r="AM835" i="1"/>
  <c r="AL835" i="1"/>
  <c r="BA834" i="1"/>
  <c r="AZ834" i="1"/>
  <c r="AY834" i="1"/>
  <c r="AX834" i="1"/>
  <c r="AW834" i="1"/>
  <c r="AV834" i="1"/>
  <c r="AU834" i="1"/>
  <c r="AT834" i="1"/>
  <c r="AS834" i="1"/>
  <c r="AR834" i="1"/>
  <c r="AQ834" i="1"/>
  <c r="AN834" i="1"/>
  <c r="AM834" i="1"/>
  <c r="AL834" i="1"/>
  <c r="BA833" i="1"/>
  <c r="AZ833" i="1"/>
  <c r="AY833" i="1"/>
  <c r="AX833" i="1"/>
  <c r="AW833" i="1"/>
  <c r="AV833" i="1"/>
  <c r="AU833" i="1"/>
  <c r="AT833" i="1"/>
  <c r="AS833" i="1"/>
  <c r="AR833" i="1"/>
  <c r="AQ833" i="1"/>
  <c r="AN833" i="1"/>
  <c r="AM833" i="1"/>
  <c r="AL833" i="1"/>
  <c r="BA832" i="1"/>
  <c r="AZ832" i="1"/>
  <c r="AY832" i="1"/>
  <c r="AW832" i="1"/>
  <c r="AV832" i="1"/>
  <c r="AU832" i="1"/>
  <c r="AT832" i="1"/>
  <c r="AS832" i="1"/>
  <c r="AR832" i="1"/>
  <c r="AQ832" i="1"/>
  <c r="AN832" i="1"/>
  <c r="AM832" i="1"/>
  <c r="AP832" i="1" s="1"/>
  <c r="AL832" i="1"/>
  <c r="BA831" i="1"/>
  <c r="AZ831" i="1"/>
  <c r="AY831" i="1"/>
  <c r="AW831" i="1"/>
  <c r="AV831" i="1"/>
  <c r="AU831" i="1"/>
  <c r="AX831" i="1" s="1"/>
  <c r="AT831" i="1"/>
  <c r="AS831" i="1"/>
  <c r="AR831" i="1"/>
  <c r="AQ831" i="1"/>
  <c r="AN831" i="1"/>
  <c r="AM831" i="1"/>
  <c r="AP831" i="1" s="1"/>
  <c r="AL831" i="1"/>
  <c r="BA830" i="1"/>
  <c r="AZ830" i="1"/>
  <c r="AY830" i="1"/>
  <c r="AX830" i="1"/>
  <c r="AW830" i="1"/>
  <c r="AV830" i="1"/>
  <c r="AU830" i="1"/>
  <c r="AT830" i="1"/>
  <c r="AS830" i="1"/>
  <c r="AR830" i="1"/>
  <c r="AQ830" i="1"/>
  <c r="AN830" i="1"/>
  <c r="AM830" i="1"/>
  <c r="AL830" i="1"/>
  <c r="BA829" i="1"/>
  <c r="AZ829" i="1"/>
  <c r="AY829" i="1"/>
  <c r="AX829" i="1"/>
  <c r="AW829" i="1"/>
  <c r="AV829" i="1"/>
  <c r="AU829" i="1"/>
  <c r="AT829" i="1"/>
  <c r="AS829" i="1"/>
  <c r="AR829" i="1"/>
  <c r="AQ829" i="1"/>
  <c r="AN829" i="1"/>
  <c r="AM829" i="1"/>
  <c r="AL829" i="1"/>
  <c r="BA828" i="1"/>
  <c r="AZ828" i="1"/>
  <c r="AY828" i="1"/>
  <c r="AX828" i="1"/>
  <c r="AW828" i="1"/>
  <c r="AV828" i="1"/>
  <c r="AU828" i="1"/>
  <c r="AT828" i="1"/>
  <c r="AS828" i="1"/>
  <c r="AR828" i="1"/>
  <c r="AQ828" i="1"/>
  <c r="AN828" i="1"/>
  <c r="AM828" i="1"/>
  <c r="AL828" i="1"/>
  <c r="BA827" i="1"/>
  <c r="AZ827" i="1"/>
  <c r="AY827" i="1"/>
  <c r="AX827" i="1"/>
  <c r="AW827" i="1"/>
  <c r="AV827" i="1"/>
  <c r="AU827" i="1"/>
  <c r="AT827" i="1"/>
  <c r="AS827" i="1"/>
  <c r="AR827" i="1"/>
  <c r="AQ827" i="1"/>
  <c r="AN827" i="1"/>
  <c r="AM827" i="1"/>
  <c r="AL827" i="1"/>
  <c r="BA826" i="1"/>
  <c r="AZ826" i="1"/>
  <c r="AY826" i="1"/>
  <c r="AX826" i="1"/>
  <c r="AW826" i="1"/>
  <c r="AV826" i="1"/>
  <c r="AU826" i="1"/>
  <c r="AT826" i="1"/>
  <c r="AS826" i="1"/>
  <c r="AR826" i="1"/>
  <c r="AQ826" i="1"/>
  <c r="AN826" i="1"/>
  <c r="AM826" i="1"/>
  <c r="AP826" i="1" s="1"/>
  <c r="AL826" i="1"/>
  <c r="BA825" i="1"/>
  <c r="AZ825" i="1"/>
  <c r="AY825" i="1"/>
  <c r="AX825" i="1"/>
  <c r="AW825" i="1"/>
  <c r="AV825" i="1"/>
  <c r="AU825" i="1"/>
  <c r="AT825" i="1"/>
  <c r="AS825" i="1"/>
  <c r="AR825" i="1"/>
  <c r="AQ825" i="1"/>
  <c r="AN825" i="1"/>
  <c r="AM825" i="1"/>
  <c r="AP825" i="1" s="1"/>
  <c r="AL825" i="1"/>
  <c r="BA824" i="1"/>
  <c r="AZ824" i="1"/>
  <c r="AY824" i="1"/>
  <c r="AX824" i="1"/>
  <c r="AW824" i="1"/>
  <c r="AV824" i="1"/>
  <c r="AU824" i="1"/>
  <c r="AT824" i="1"/>
  <c r="AS824" i="1"/>
  <c r="AR824" i="1"/>
  <c r="AQ824" i="1"/>
  <c r="AN824" i="1"/>
  <c r="AM824" i="1"/>
  <c r="AP824" i="1" s="1"/>
  <c r="AL824" i="1"/>
  <c r="BA823" i="1"/>
  <c r="AZ823" i="1"/>
  <c r="AY823" i="1"/>
  <c r="AW823" i="1"/>
  <c r="AV823" i="1"/>
  <c r="AU823" i="1"/>
  <c r="AT823" i="1"/>
  <c r="AS823" i="1"/>
  <c r="AR823" i="1"/>
  <c r="AQ823" i="1"/>
  <c r="AN823" i="1"/>
  <c r="AM823" i="1"/>
  <c r="AP823" i="1" s="1"/>
  <c r="AL823" i="1"/>
  <c r="BA822" i="1"/>
  <c r="AZ822" i="1"/>
  <c r="AY822" i="1"/>
  <c r="AX822" i="1"/>
  <c r="AW822" i="1"/>
  <c r="AV822" i="1"/>
  <c r="AU822" i="1"/>
  <c r="AT822" i="1"/>
  <c r="AS822" i="1"/>
  <c r="AR822" i="1"/>
  <c r="AQ822" i="1"/>
  <c r="AN822" i="1"/>
  <c r="AM822" i="1"/>
  <c r="AP822" i="1" s="1"/>
  <c r="AL822" i="1"/>
  <c r="BA821" i="1"/>
  <c r="AZ821" i="1"/>
  <c r="AY821" i="1"/>
  <c r="AX821" i="1"/>
  <c r="AW821" i="1"/>
  <c r="AV821" i="1"/>
  <c r="AU821" i="1"/>
  <c r="AT821" i="1"/>
  <c r="AS821" i="1"/>
  <c r="AR821" i="1"/>
  <c r="AQ821" i="1"/>
  <c r="AN821" i="1"/>
  <c r="AM821" i="1"/>
  <c r="AP821" i="1" s="1"/>
  <c r="AL821" i="1"/>
  <c r="BA820" i="1"/>
  <c r="AZ820" i="1"/>
  <c r="AY820" i="1"/>
  <c r="AX820" i="1"/>
  <c r="AW820" i="1"/>
  <c r="AV820" i="1"/>
  <c r="AU820" i="1"/>
  <c r="AT820" i="1"/>
  <c r="AS820" i="1"/>
  <c r="AR820" i="1"/>
  <c r="AQ820" i="1"/>
  <c r="AN820" i="1"/>
  <c r="AM820" i="1"/>
  <c r="AP820" i="1" s="1"/>
  <c r="AL820" i="1"/>
  <c r="BA819" i="1"/>
  <c r="AZ819" i="1"/>
  <c r="AY819" i="1"/>
  <c r="AX819" i="1"/>
  <c r="AW819" i="1"/>
  <c r="AV819" i="1"/>
  <c r="AU819" i="1"/>
  <c r="AT819" i="1"/>
  <c r="AS819" i="1"/>
  <c r="AR819" i="1"/>
  <c r="AQ819" i="1"/>
  <c r="AN819" i="1"/>
  <c r="AM819" i="1"/>
  <c r="AL819" i="1"/>
  <c r="BA818" i="1"/>
  <c r="AZ818" i="1"/>
  <c r="AY818" i="1"/>
  <c r="AX818" i="1"/>
  <c r="AW818" i="1"/>
  <c r="AV818" i="1"/>
  <c r="AU818" i="1"/>
  <c r="AT818" i="1"/>
  <c r="AS818" i="1"/>
  <c r="AR818" i="1"/>
  <c r="AQ818" i="1"/>
  <c r="AN818" i="1"/>
  <c r="AM818" i="1"/>
  <c r="AP818" i="1" s="1"/>
  <c r="AL818" i="1"/>
  <c r="BA817" i="1"/>
  <c r="AZ817" i="1"/>
  <c r="AY817" i="1"/>
  <c r="AX817" i="1"/>
  <c r="AW817" i="1"/>
  <c r="AV817" i="1"/>
  <c r="AU817" i="1"/>
  <c r="AT817" i="1"/>
  <c r="AS817" i="1"/>
  <c r="AR817" i="1"/>
  <c r="AQ817" i="1"/>
  <c r="AN817" i="1"/>
  <c r="AM817" i="1"/>
  <c r="AL817" i="1"/>
  <c r="BA816" i="1"/>
  <c r="AZ816" i="1"/>
  <c r="AY816" i="1"/>
  <c r="AX816" i="1"/>
  <c r="AW816" i="1"/>
  <c r="AV816" i="1"/>
  <c r="AU816" i="1"/>
  <c r="AT816" i="1"/>
  <c r="AS816" i="1"/>
  <c r="AR816" i="1"/>
  <c r="AQ816" i="1"/>
  <c r="AN816" i="1"/>
  <c r="AM816" i="1"/>
  <c r="AL816" i="1"/>
  <c r="BA815" i="1"/>
  <c r="AZ815" i="1"/>
  <c r="AY815" i="1"/>
  <c r="AX815" i="1"/>
  <c r="AW815" i="1"/>
  <c r="AV815" i="1"/>
  <c r="AU815" i="1"/>
  <c r="AT815" i="1"/>
  <c r="AS815" i="1"/>
  <c r="AR815" i="1"/>
  <c r="AQ815" i="1"/>
  <c r="AN815" i="1"/>
  <c r="AM815" i="1"/>
  <c r="AL815" i="1"/>
  <c r="BA814" i="1"/>
  <c r="AZ814" i="1"/>
  <c r="AY814" i="1"/>
  <c r="AX814" i="1"/>
  <c r="AW814" i="1"/>
  <c r="AV814" i="1"/>
  <c r="AU814" i="1"/>
  <c r="AT814" i="1"/>
  <c r="AS814" i="1"/>
  <c r="AR814" i="1"/>
  <c r="AQ814" i="1"/>
  <c r="AN814" i="1"/>
  <c r="AM814" i="1"/>
  <c r="AP814" i="1" s="1"/>
  <c r="AL814" i="1"/>
  <c r="BA813" i="1"/>
  <c r="AZ813" i="1"/>
  <c r="AY813" i="1"/>
  <c r="AX813" i="1"/>
  <c r="AW813" i="1"/>
  <c r="AV813" i="1"/>
  <c r="AU813" i="1"/>
  <c r="AT813" i="1"/>
  <c r="AS813" i="1"/>
  <c r="AR813" i="1"/>
  <c r="AQ813" i="1"/>
  <c r="AN813" i="1"/>
  <c r="AM813" i="1"/>
  <c r="AP813" i="1" s="1"/>
  <c r="AL813" i="1"/>
  <c r="BA812" i="1"/>
  <c r="AZ812" i="1"/>
  <c r="AY812" i="1"/>
  <c r="AX812" i="1"/>
  <c r="AW812" i="1"/>
  <c r="AV812" i="1"/>
  <c r="AU812" i="1"/>
  <c r="AT812" i="1"/>
  <c r="AS812" i="1"/>
  <c r="AR812" i="1"/>
  <c r="AQ812" i="1"/>
  <c r="AN812" i="1"/>
  <c r="AM812" i="1"/>
  <c r="AP812" i="1" s="1"/>
  <c r="AL812" i="1"/>
  <c r="BA811" i="1"/>
  <c r="AZ811" i="1"/>
  <c r="AY811" i="1"/>
  <c r="AX811" i="1"/>
  <c r="AW811" i="1"/>
  <c r="AV811" i="1"/>
  <c r="AU811" i="1"/>
  <c r="AT811" i="1"/>
  <c r="AS811" i="1"/>
  <c r="AR811" i="1"/>
  <c r="AQ811" i="1"/>
  <c r="AN811" i="1"/>
  <c r="AM811" i="1"/>
  <c r="AL811" i="1"/>
  <c r="BA810" i="1"/>
  <c r="AZ810" i="1"/>
  <c r="AY810" i="1"/>
  <c r="AX810" i="1"/>
  <c r="AW810" i="1"/>
  <c r="AV810" i="1"/>
  <c r="AU810" i="1"/>
  <c r="AT810" i="1"/>
  <c r="AS810" i="1"/>
  <c r="AR810" i="1"/>
  <c r="AQ810" i="1"/>
  <c r="AN810" i="1"/>
  <c r="AM810" i="1"/>
  <c r="AL810" i="1"/>
  <c r="BA809" i="1"/>
  <c r="AZ809" i="1"/>
  <c r="AY809" i="1"/>
  <c r="AX809" i="1"/>
  <c r="AW809" i="1"/>
  <c r="AV809" i="1"/>
  <c r="AU809" i="1"/>
  <c r="AT809" i="1"/>
  <c r="AS809" i="1"/>
  <c r="AR809" i="1"/>
  <c r="AQ809" i="1"/>
  <c r="AN809" i="1"/>
  <c r="AM809" i="1"/>
  <c r="AP809" i="1" s="1"/>
  <c r="AL809" i="1"/>
  <c r="BA808" i="1"/>
  <c r="AZ808" i="1"/>
  <c r="AY808" i="1"/>
  <c r="AX808" i="1"/>
  <c r="AW808" i="1"/>
  <c r="AV808" i="1"/>
  <c r="AU808" i="1"/>
  <c r="AT808" i="1"/>
  <c r="AS808" i="1"/>
  <c r="AR808" i="1"/>
  <c r="AQ808" i="1"/>
  <c r="AN808" i="1"/>
  <c r="AM808" i="1"/>
  <c r="AP808" i="1" s="1"/>
  <c r="AL808" i="1"/>
  <c r="BA807" i="1"/>
  <c r="AZ807" i="1"/>
  <c r="AY807" i="1"/>
  <c r="AX807" i="1"/>
  <c r="AW807" i="1"/>
  <c r="AV807" i="1"/>
  <c r="AU807" i="1"/>
  <c r="AT807" i="1"/>
  <c r="AS807" i="1"/>
  <c r="AR807" i="1"/>
  <c r="AQ807" i="1"/>
  <c r="AN807" i="1"/>
  <c r="AM807" i="1"/>
  <c r="AP807" i="1" s="1"/>
  <c r="AL807" i="1"/>
  <c r="BA806" i="1"/>
  <c r="AZ806" i="1"/>
  <c r="AY806" i="1"/>
  <c r="AX806" i="1"/>
  <c r="AW806" i="1"/>
  <c r="AV806" i="1"/>
  <c r="AU806" i="1"/>
  <c r="AT806" i="1"/>
  <c r="AS806" i="1"/>
  <c r="AR806" i="1"/>
  <c r="AQ806" i="1"/>
  <c r="AN806" i="1"/>
  <c r="AM806" i="1"/>
  <c r="AP806" i="1" s="1"/>
  <c r="AL806" i="1"/>
  <c r="BA805" i="1"/>
  <c r="AZ805" i="1"/>
  <c r="AY805" i="1"/>
  <c r="AX805" i="1"/>
  <c r="AW805" i="1"/>
  <c r="AV805" i="1"/>
  <c r="AU805" i="1"/>
  <c r="AT805" i="1"/>
  <c r="AS805" i="1"/>
  <c r="AR805" i="1"/>
  <c r="AQ805" i="1"/>
  <c r="AN805" i="1"/>
  <c r="AM805" i="1"/>
  <c r="AP805" i="1" s="1"/>
  <c r="AL805" i="1"/>
  <c r="BA804" i="1"/>
  <c r="AZ804" i="1"/>
  <c r="AY804" i="1"/>
  <c r="AX804" i="1"/>
  <c r="AW804" i="1"/>
  <c r="AV804" i="1"/>
  <c r="AU804" i="1"/>
  <c r="AT804" i="1"/>
  <c r="AS804" i="1"/>
  <c r="AR804" i="1"/>
  <c r="AQ804" i="1"/>
  <c r="AN804" i="1"/>
  <c r="AM804" i="1"/>
  <c r="AL804" i="1"/>
  <c r="BA803" i="1"/>
  <c r="AZ803" i="1"/>
  <c r="AY803" i="1"/>
  <c r="AX803" i="1"/>
  <c r="AW803" i="1"/>
  <c r="AV803" i="1"/>
  <c r="AU803" i="1"/>
  <c r="AT803" i="1"/>
  <c r="AS803" i="1"/>
  <c r="AR803" i="1"/>
  <c r="AQ803" i="1"/>
  <c r="AN803" i="1"/>
  <c r="AM803" i="1"/>
  <c r="AP803" i="1" s="1"/>
  <c r="AL803" i="1"/>
  <c r="BA802" i="1"/>
  <c r="AZ802" i="1"/>
  <c r="AY802" i="1"/>
  <c r="AX802" i="1"/>
  <c r="AW802" i="1"/>
  <c r="AV802" i="1"/>
  <c r="AU802" i="1"/>
  <c r="AT802" i="1"/>
  <c r="AS802" i="1"/>
  <c r="AR802" i="1"/>
  <c r="AQ802" i="1"/>
  <c r="AN802" i="1"/>
  <c r="AM802" i="1"/>
  <c r="AL802" i="1"/>
  <c r="BA801" i="1"/>
  <c r="AZ801" i="1"/>
  <c r="AY801" i="1"/>
  <c r="AX801" i="1"/>
  <c r="AW801" i="1"/>
  <c r="AV801" i="1"/>
  <c r="AU801" i="1"/>
  <c r="AT801" i="1"/>
  <c r="AS801" i="1"/>
  <c r="AR801" i="1"/>
  <c r="AQ801" i="1"/>
  <c r="AN801" i="1"/>
  <c r="AM801" i="1"/>
  <c r="AL801" i="1"/>
  <c r="BA800" i="1"/>
  <c r="AZ800" i="1"/>
  <c r="AY800" i="1"/>
  <c r="AX800" i="1"/>
  <c r="AW800" i="1"/>
  <c r="AV800" i="1"/>
  <c r="AU800" i="1"/>
  <c r="AT800" i="1"/>
  <c r="AS800" i="1"/>
  <c r="AR800" i="1"/>
  <c r="AQ800" i="1"/>
  <c r="AN800" i="1"/>
  <c r="AM800" i="1"/>
  <c r="AL800" i="1"/>
  <c r="BA799" i="1"/>
  <c r="AZ799" i="1"/>
  <c r="AY799" i="1"/>
  <c r="AX799" i="1"/>
  <c r="AW799" i="1"/>
  <c r="AV799" i="1"/>
  <c r="AU799" i="1"/>
  <c r="AT799" i="1"/>
  <c r="AS799" i="1"/>
  <c r="AR799" i="1"/>
  <c r="AQ799" i="1"/>
  <c r="AN799" i="1"/>
  <c r="AM799" i="1"/>
  <c r="AP799" i="1" s="1"/>
  <c r="AL799" i="1"/>
  <c r="BA798" i="1"/>
  <c r="AZ798" i="1"/>
  <c r="AY798" i="1"/>
  <c r="AX798" i="1"/>
  <c r="AW798" i="1"/>
  <c r="AV798" i="1"/>
  <c r="AU798" i="1"/>
  <c r="AT798" i="1"/>
  <c r="AS798" i="1"/>
  <c r="AR798" i="1"/>
  <c r="AQ798" i="1"/>
  <c r="AN798" i="1"/>
  <c r="AM798" i="1"/>
  <c r="AL798" i="1"/>
  <c r="BA797" i="1"/>
  <c r="AZ797" i="1"/>
  <c r="AY797" i="1"/>
  <c r="AX797" i="1"/>
  <c r="AW797" i="1"/>
  <c r="AV797" i="1"/>
  <c r="AU797" i="1"/>
  <c r="AT797" i="1"/>
  <c r="AS797" i="1"/>
  <c r="AR797" i="1"/>
  <c r="AQ797" i="1"/>
  <c r="AN797" i="1"/>
  <c r="AM797" i="1"/>
  <c r="AL797" i="1"/>
  <c r="BA796" i="1"/>
  <c r="AZ796" i="1"/>
  <c r="AY796" i="1"/>
  <c r="AX796" i="1"/>
  <c r="AW796" i="1"/>
  <c r="AV796" i="1"/>
  <c r="AU796" i="1"/>
  <c r="AT796" i="1"/>
  <c r="AS796" i="1"/>
  <c r="AR796" i="1"/>
  <c r="AQ796" i="1"/>
  <c r="AN796" i="1"/>
  <c r="AO796" i="1" s="1"/>
  <c r="AM796" i="1"/>
  <c r="AL796" i="1"/>
  <c r="BA795" i="1"/>
  <c r="AZ795" i="1"/>
  <c r="AY795" i="1"/>
  <c r="AX795" i="1"/>
  <c r="AW795" i="1"/>
  <c r="AV795" i="1"/>
  <c r="AU795" i="1"/>
  <c r="AT795" i="1"/>
  <c r="AS795" i="1"/>
  <c r="AR795" i="1"/>
  <c r="AQ795" i="1"/>
  <c r="AN795" i="1"/>
  <c r="AM795" i="1"/>
  <c r="AP795" i="1" s="1"/>
  <c r="AL795" i="1"/>
  <c r="BA794" i="1"/>
  <c r="AZ794" i="1"/>
  <c r="AY794" i="1"/>
  <c r="AX794" i="1"/>
  <c r="AW794" i="1"/>
  <c r="AV794" i="1"/>
  <c r="AU794" i="1"/>
  <c r="AT794" i="1"/>
  <c r="AS794" i="1"/>
  <c r="AR794" i="1"/>
  <c r="AQ794" i="1"/>
  <c r="AN794" i="1"/>
  <c r="AM794" i="1"/>
  <c r="AL794" i="1"/>
  <c r="BA793" i="1"/>
  <c r="AZ793" i="1"/>
  <c r="AY793" i="1"/>
  <c r="AX793" i="1"/>
  <c r="AW793" i="1"/>
  <c r="AV793" i="1"/>
  <c r="AU793" i="1"/>
  <c r="AT793" i="1"/>
  <c r="AS793" i="1"/>
  <c r="AR793" i="1"/>
  <c r="AQ793" i="1"/>
  <c r="AN793" i="1"/>
  <c r="AM793" i="1"/>
  <c r="AL793" i="1"/>
  <c r="BA792" i="1"/>
  <c r="AZ792" i="1"/>
  <c r="AY792" i="1"/>
  <c r="AX792" i="1"/>
  <c r="AW792" i="1"/>
  <c r="AV792" i="1"/>
  <c r="AU792" i="1"/>
  <c r="AT792" i="1"/>
  <c r="AS792" i="1"/>
  <c r="AR792" i="1"/>
  <c r="AQ792" i="1"/>
  <c r="AN792" i="1"/>
  <c r="AM792" i="1"/>
  <c r="AP792" i="1" s="1"/>
  <c r="AL792" i="1"/>
  <c r="BA791" i="1"/>
  <c r="AZ791" i="1"/>
  <c r="AY791" i="1"/>
  <c r="AX791" i="1"/>
  <c r="AW791" i="1"/>
  <c r="AV791" i="1"/>
  <c r="AU791" i="1"/>
  <c r="AT791" i="1"/>
  <c r="AS791" i="1"/>
  <c r="AR791" i="1"/>
  <c r="AQ791" i="1"/>
  <c r="AN791" i="1"/>
  <c r="AM791" i="1"/>
  <c r="AP791" i="1" s="1"/>
  <c r="AL791" i="1"/>
  <c r="BA790" i="1"/>
  <c r="AZ790" i="1"/>
  <c r="AY790" i="1"/>
  <c r="AX790" i="1"/>
  <c r="AW790" i="1"/>
  <c r="AV790" i="1"/>
  <c r="AU790" i="1"/>
  <c r="AT790" i="1"/>
  <c r="AS790" i="1"/>
  <c r="AR790" i="1"/>
  <c r="AQ790" i="1"/>
  <c r="AN790" i="1"/>
  <c r="AM790" i="1"/>
  <c r="AL790" i="1"/>
  <c r="BA789" i="1"/>
  <c r="AZ789" i="1"/>
  <c r="AY789" i="1"/>
  <c r="AX789" i="1"/>
  <c r="AW789" i="1"/>
  <c r="AV789" i="1"/>
  <c r="AU789" i="1"/>
  <c r="AT789" i="1"/>
  <c r="AS789" i="1"/>
  <c r="AR789" i="1"/>
  <c r="AQ789" i="1"/>
  <c r="AN789" i="1"/>
  <c r="AM789" i="1"/>
  <c r="AP789" i="1" s="1"/>
  <c r="AL789" i="1"/>
  <c r="BA788" i="1"/>
  <c r="AZ788" i="1"/>
  <c r="AY788" i="1"/>
  <c r="AX788" i="1"/>
  <c r="AW788" i="1"/>
  <c r="AV788" i="1"/>
  <c r="AU788" i="1"/>
  <c r="AT788" i="1"/>
  <c r="AS788" i="1"/>
  <c r="AR788" i="1"/>
  <c r="AQ788" i="1"/>
  <c r="AN788" i="1"/>
  <c r="AM788" i="1"/>
  <c r="AP788" i="1" s="1"/>
  <c r="AL788" i="1"/>
  <c r="BA787" i="1"/>
  <c r="AZ787" i="1"/>
  <c r="AY787" i="1"/>
  <c r="AX787" i="1"/>
  <c r="AW787" i="1"/>
  <c r="AV787" i="1"/>
  <c r="AU787" i="1"/>
  <c r="AT787" i="1"/>
  <c r="AS787" i="1"/>
  <c r="AR787" i="1"/>
  <c r="AQ787" i="1"/>
  <c r="AN787" i="1"/>
  <c r="AM787" i="1"/>
  <c r="AP787" i="1" s="1"/>
  <c r="AL787" i="1"/>
  <c r="BA786" i="1"/>
  <c r="AZ786" i="1"/>
  <c r="AY786" i="1"/>
  <c r="AX786" i="1"/>
  <c r="AW786" i="1"/>
  <c r="AV786" i="1"/>
  <c r="AU786" i="1"/>
  <c r="AT786" i="1"/>
  <c r="AS786" i="1"/>
  <c r="AR786" i="1"/>
  <c r="AQ786" i="1"/>
  <c r="AN786" i="1"/>
  <c r="AM786" i="1"/>
  <c r="AP786" i="1" s="1"/>
  <c r="AL786" i="1"/>
  <c r="BA785" i="1"/>
  <c r="AZ785" i="1"/>
  <c r="AY785" i="1"/>
  <c r="AX785" i="1"/>
  <c r="AW785" i="1"/>
  <c r="AV785" i="1"/>
  <c r="AU785" i="1"/>
  <c r="AT785" i="1"/>
  <c r="AS785" i="1"/>
  <c r="AR785" i="1"/>
  <c r="AQ785" i="1"/>
  <c r="AN785" i="1"/>
  <c r="AM785" i="1"/>
  <c r="AP785" i="1" s="1"/>
  <c r="AL785" i="1"/>
  <c r="BA784" i="1"/>
  <c r="AZ784" i="1"/>
  <c r="AY784" i="1"/>
  <c r="AX784" i="1"/>
  <c r="AW784" i="1"/>
  <c r="AV784" i="1"/>
  <c r="AU784" i="1"/>
  <c r="AT784" i="1"/>
  <c r="AS784" i="1"/>
  <c r="AR784" i="1"/>
  <c r="AQ784" i="1"/>
  <c r="AN784" i="1"/>
  <c r="AM784" i="1"/>
  <c r="AP784" i="1" s="1"/>
  <c r="AL784" i="1"/>
  <c r="BA783" i="1"/>
  <c r="AZ783" i="1"/>
  <c r="AY783" i="1"/>
  <c r="AX783" i="1"/>
  <c r="AW783" i="1"/>
  <c r="AV783" i="1"/>
  <c r="AU783" i="1"/>
  <c r="AT783" i="1"/>
  <c r="AS783" i="1"/>
  <c r="AR783" i="1"/>
  <c r="AQ783" i="1"/>
  <c r="AN783" i="1"/>
  <c r="AM783" i="1"/>
  <c r="AP783" i="1" s="1"/>
  <c r="AL783" i="1"/>
  <c r="BA782" i="1"/>
  <c r="AZ782" i="1"/>
  <c r="AY782" i="1"/>
  <c r="AX782" i="1"/>
  <c r="AW782" i="1"/>
  <c r="AV782" i="1"/>
  <c r="AU782" i="1"/>
  <c r="AT782" i="1"/>
  <c r="AS782" i="1"/>
  <c r="AR782" i="1"/>
  <c r="AQ782" i="1"/>
  <c r="AN782" i="1"/>
  <c r="AM782" i="1"/>
  <c r="AP782" i="1" s="1"/>
  <c r="AL782" i="1"/>
  <c r="BA781" i="1"/>
  <c r="AZ781" i="1"/>
  <c r="AY781" i="1"/>
  <c r="AX781" i="1"/>
  <c r="AW781" i="1"/>
  <c r="AV781" i="1"/>
  <c r="AU781" i="1"/>
  <c r="AT781" i="1"/>
  <c r="AS781" i="1"/>
  <c r="AR781" i="1"/>
  <c r="AQ781" i="1"/>
  <c r="AN781" i="1"/>
  <c r="AM781" i="1"/>
  <c r="AP781" i="1" s="1"/>
  <c r="AL781" i="1"/>
  <c r="BA780" i="1"/>
  <c r="AZ780" i="1"/>
  <c r="AY780" i="1"/>
  <c r="AX780" i="1"/>
  <c r="AW780" i="1"/>
  <c r="AV780" i="1"/>
  <c r="AU780" i="1"/>
  <c r="AT780" i="1"/>
  <c r="AS780" i="1"/>
  <c r="AR780" i="1"/>
  <c r="AQ780" i="1"/>
  <c r="AN780" i="1"/>
  <c r="AM780" i="1"/>
  <c r="AP780" i="1" s="1"/>
  <c r="AL780" i="1"/>
  <c r="BA779" i="1"/>
  <c r="AZ779" i="1"/>
  <c r="AY779" i="1"/>
  <c r="AX779" i="1"/>
  <c r="AW779" i="1"/>
  <c r="AV779" i="1"/>
  <c r="AU779" i="1"/>
  <c r="AT779" i="1"/>
  <c r="AS779" i="1"/>
  <c r="AR779" i="1"/>
  <c r="AQ779" i="1"/>
  <c r="AN779" i="1"/>
  <c r="AM779" i="1"/>
  <c r="AL779" i="1"/>
  <c r="BA778" i="1"/>
  <c r="AZ778" i="1"/>
  <c r="AY778" i="1"/>
  <c r="AX778" i="1"/>
  <c r="AW778" i="1"/>
  <c r="AV778" i="1"/>
  <c r="AU778" i="1"/>
  <c r="AT778" i="1"/>
  <c r="AS778" i="1"/>
  <c r="AR778" i="1"/>
  <c r="AQ778" i="1"/>
  <c r="AN778" i="1"/>
  <c r="AM778" i="1"/>
  <c r="AP778" i="1" s="1"/>
  <c r="AL778" i="1"/>
  <c r="BA777" i="1"/>
  <c r="AZ777" i="1"/>
  <c r="AY777" i="1"/>
  <c r="AX777" i="1"/>
  <c r="AW777" i="1"/>
  <c r="AV777" i="1"/>
  <c r="AU777" i="1"/>
  <c r="AT777" i="1"/>
  <c r="AS777" i="1"/>
  <c r="AR777" i="1"/>
  <c r="AQ777" i="1"/>
  <c r="AN777" i="1"/>
  <c r="AM777" i="1"/>
  <c r="AL777" i="1"/>
  <c r="BA776" i="1"/>
  <c r="AZ776" i="1"/>
  <c r="AY776" i="1"/>
  <c r="AX776" i="1"/>
  <c r="AW776" i="1"/>
  <c r="AV776" i="1"/>
  <c r="AU776" i="1"/>
  <c r="AT776" i="1"/>
  <c r="AS776" i="1"/>
  <c r="AR776" i="1"/>
  <c r="AQ776" i="1"/>
  <c r="AN776" i="1"/>
  <c r="AM776" i="1"/>
  <c r="AL776" i="1"/>
  <c r="BA775" i="1"/>
  <c r="AZ775" i="1"/>
  <c r="AY775" i="1"/>
  <c r="AX775" i="1"/>
  <c r="AW775" i="1"/>
  <c r="AV775" i="1"/>
  <c r="AU775" i="1"/>
  <c r="AT775" i="1"/>
  <c r="AS775" i="1"/>
  <c r="AR775" i="1"/>
  <c r="AQ775" i="1"/>
  <c r="AN775" i="1"/>
  <c r="AM775" i="1"/>
  <c r="AP775" i="1" s="1"/>
  <c r="AL775" i="1"/>
  <c r="BA774" i="1"/>
  <c r="AZ774" i="1"/>
  <c r="AY774" i="1"/>
  <c r="AX774" i="1"/>
  <c r="AW774" i="1"/>
  <c r="AV774" i="1"/>
  <c r="AU774" i="1"/>
  <c r="AT774" i="1"/>
  <c r="AS774" i="1"/>
  <c r="AR774" i="1"/>
  <c r="AQ774" i="1"/>
  <c r="AN774" i="1"/>
  <c r="AM774" i="1"/>
  <c r="AL774" i="1"/>
  <c r="BA773" i="1"/>
  <c r="AZ773" i="1"/>
  <c r="AY773" i="1"/>
  <c r="AX773" i="1"/>
  <c r="AW773" i="1"/>
  <c r="AV773" i="1"/>
  <c r="AU773" i="1"/>
  <c r="AT773" i="1"/>
  <c r="AS773" i="1"/>
  <c r="AR773" i="1"/>
  <c r="AQ773" i="1"/>
  <c r="AN773" i="1"/>
  <c r="AM773" i="1"/>
  <c r="AP773" i="1" s="1"/>
  <c r="AL773" i="1"/>
  <c r="BA772" i="1"/>
  <c r="AZ772" i="1"/>
  <c r="AY772" i="1"/>
  <c r="AX772" i="1"/>
  <c r="AW772" i="1"/>
  <c r="AV772" i="1"/>
  <c r="AU772" i="1"/>
  <c r="AT772" i="1"/>
  <c r="AS772" i="1"/>
  <c r="AR772" i="1"/>
  <c r="AQ772" i="1"/>
  <c r="AN772" i="1"/>
  <c r="AM772" i="1"/>
  <c r="AP772" i="1" s="1"/>
  <c r="AL772" i="1"/>
  <c r="BA771" i="1"/>
  <c r="AZ771" i="1"/>
  <c r="AY771" i="1"/>
  <c r="AX771" i="1"/>
  <c r="AW771" i="1"/>
  <c r="AV771" i="1"/>
  <c r="AU771" i="1"/>
  <c r="AT771" i="1"/>
  <c r="AS771" i="1"/>
  <c r="AR771" i="1"/>
  <c r="AQ771" i="1"/>
  <c r="AN771" i="1"/>
  <c r="AM771" i="1"/>
  <c r="AP771" i="1" s="1"/>
  <c r="AL771" i="1"/>
  <c r="BA770" i="1"/>
  <c r="AZ770" i="1"/>
  <c r="AY770" i="1"/>
  <c r="AX770" i="1"/>
  <c r="AW770" i="1"/>
  <c r="AV770" i="1"/>
  <c r="AU770" i="1"/>
  <c r="AT770" i="1"/>
  <c r="AS770" i="1"/>
  <c r="AR770" i="1"/>
  <c r="AQ770" i="1"/>
  <c r="AN770" i="1"/>
  <c r="AM770" i="1"/>
  <c r="AP770" i="1" s="1"/>
  <c r="AL770" i="1"/>
  <c r="BA769" i="1"/>
  <c r="AZ769" i="1"/>
  <c r="AY769" i="1"/>
  <c r="AX769" i="1"/>
  <c r="AW769" i="1"/>
  <c r="AV769" i="1"/>
  <c r="AU769" i="1"/>
  <c r="AT769" i="1"/>
  <c r="AS769" i="1"/>
  <c r="AR769" i="1"/>
  <c r="AQ769" i="1"/>
  <c r="AN769" i="1"/>
  <c r="AM769" i="1"/>
  <c r="AP769" i="1" s="1"/>
  <c r="AL769" i="1"/>
  <c r="BA768" i="1"/>
  <c r="AZ768" i="1"/>
  <c r="AY768" i="1"/>
  <c r="AX768" i="1"/>
  <c r="AW768" i="1"/>
  <c r="AV768" i="1"/>
  <c r="AU768" i="1"/>
  <c r="AT768" i="1"/>
  <c r="AS768" i="1"/>
  <c r="AR768" i="1"/>
  <c r="AQ768" i="1"/>
  <c r="AN768" i="1"/>
  <c r="AM768" i="1"/>
  <c r="AP768" i="1" s="1"/>
  <c r="AL768" i="1"/>
  <c r="BA767" i="1"/>
  <c r="AZ767" i="1"/>
  <c r="AY767" i="1"/>
  <c r="AW767" i="1"/>
  <c r="AV767" i="1"/>
  <c r="AU767" i="1"/>
  <c r="AT767" i="1"/>
  <c r="AS767" i="1"/>
  <c r="AR767" i="1"/>
  <c r="AQ767" i="1"/>
  <c r="AN767" i="1"/>
  <c r="AM767" i="1"/>
  <c r="AP767" i="1" s="1"/>
  <c r="AL767" i="1"/>
  <c r="BA766" i="1"/>
  <c r="AZ766" i="1"/>
  <c r="AY766" i="1"/>
  <c r="AX766" i="1"/>
  <c r="AW766" i="1"/>
  <c r="AV766" i="1"/>
  <c r="AU766" i="1"/>
  <c r="AT766" i="1"/>
  <c r="AS766" i="1"/>
  <c r="AR766" i="1"/>
  <c r="AQ766" i="1"/>
  <c r="AN766" i="1"/>
  <c r="AM766" i="1"/>
  <c r="AL766" i="1"/>
  <c r="BA765" i="1"/>
  <c r="AZ765" i="1"/>
  <c r="AY765" i="1"/>
  <c r="AX765" i="1"/>
  <c r="AW765" i="1"/>
  <c r="AV765" i="1"/>
  <c r="AU765" i="1"/>
  <c r="AT765" i="1"/>
  <c r="AS765" i="1"/>
  <c r="AR765" i="1"/>
  <c r="AQ765" i="1"/>
  <c r="AN765" i="1"/>
  <c r="AM765" i="1"/>
  <c r="AP765" i="1" s="1"/>
  <c r="AL765" i="1"/>
  <c r="BA764" i="1"/>
  <c r="AZ764" i="1"/>
  <c r="AY764" i="1"/>
  <c r="AX764" i="1"/>
  <c r="AW764" i="1"/>
  <c r="AV764" i="1"/>
  <c r="AU764" i="1"/>
  <c r="AT764" i="1"/>
  <c r="AS764" i="1"/>
  <c r="AR764" i="1"/>
  <c r="AQ764" i="1"/>
  <c r="AN764" i="1"/>
  <c r="AM764" i="1"/>
  <c r="AL764" i="1"/>
  <c r="BA763" i="1"/>
  <c r="AZ763" i="1"/>
  <c r="AY763" i="1"/>
  <c r="AW763" i="1"/>
  <c r="AV763" i="1"/>
  <c r="AU763" i="1"/>
  <c r="AX763" i="1" s="1"/>
  <c r="AT763" i="1"/>
  <c r="AS763" i="1"/>
  <c r="AR763" i="1"/>
  <c r="AQ763" i="1"/>
  <c r="AN763" i="1"/>
  <c r="AM763" i="1"/>
  <c r="AP763" i="1" s="1"/>
  <c r="AL763" i="1"/>
  <c r="BA762" i="1"/>
  <c r="AZ762" i="1"/>
  <c r="AY762" i="1"/>
  <c r="AX762" i="1"/>
  <c r="AW762" i="1"/>
  <c r="AV762" i="1"/>
  <c r="AU762" i="1"/>
  <c r="AT762" i="1"/>
  <c r="AS762" i="1"/>
  <c r="AR762" i="1"/>
  <c r="AQ762" i="1"/>
  <c r="AN762" i="1"/>
  <c r="AM762" i="1"/>
  <c r="AP762" i="1" s="1"/>
  <c r="AL762" i="1"/>
  <c r="BA761" i="1"/>
  <c r="AZ761" i="1"/>
  <c r="AY761" i="1"/>
  <c r="AX761" i="1"/>
  <c r="AW761" i="1"/>
  <c r="AV761" i="1"/>
  <c r="AU761" i="1"/>
  <c r="AT761" i="1"/>
  <c r="AS761" i="1"/>
  <c r="AR761" i="1"/>
  <c r="AQ761" i="1"/>
  <c r="AN761" i="1"/>
  <c r="AM761" i="1"/>
  <c r="AP761" i="1" s="1"/>
  <c r="AL761" i="1"/>
  <c r="BA760" i="1"/>
  <c r="AZ760" i="1"/>
  <c r="AY760" i="1"/>
  <c r="AX760" i="1"/>
  <c r="AW760" i="1"/>
  <c r="AV760" i="1"/>
  <c r="AU760" i="1"/>
  <c r="AT760" i="1"/>
  <c r="AS760" i="1"/>
  <c r="AR760" i="1"/>
  <c r="AQ760" i="1"/>
  <c r="AN760" i="1"/>
  <c r="AM760" i="1"/>
  <c r="AP760" i="1" s="1"/>
  <c r="AL760" i="1"/>
  <c r="BA759" i="1"/>
  <c r="AZ759" i="1"/>
  <c r="AY759" i="1"/>
  <c r="AX759" i="1"/>
  <c r="AW759" i="1"/>
  <c r="AV759" i="1"/>
  <c r="AU759" i="1"/>
  <c r="AT759" i="1"/>
  <c r="AS759" i="1"/>
  <c r="AR759" i="1"/>
  <c r="AQ759" i="1"/>
  <c r="AN759" i="1"/>
  <c r="AM759" i="1"/>
  <c r="AP759" i="1" s="1"/>
  <c r="AL759" i="1"/>
  <c r="BA758" i="1"/>
  <c r="AZ758" i="1"/>
  <c r="AY758" i="1"/>
  <c r="AX758" i="1"/>
  <c r="AW758" i="1"/>
  <c r="AV758" i="1"/>
  <c r="AU758" i="1"/>
  <c r="AT758" i="1"/>
  <c r="AS758" i="1"/>
  <c r="AR758" i="1"/>
  <c r="AQ758" i="1"/>
  <c r="AN758" i="1"/>
  <c r="AM758" i="1"/>
  <c r="AL758" i="1"/>
  <c r="BA757" i="1"/>
  <c r="AZ757" i="1"/>
  <c r="AY757" i="1"/>
  <c r="AX757" i="1"/>
  <c r="AW757" i="1"/>
  <c r="AV757" i="1"/>
  <c r="AU757" i="1"/>
  <c r="AT757" i="1"/>
  <c r="AS757" i="1"/>
  <c r="AR757" i="1"/>
  <c r="AQ757" i="1"/>
  <c r="AN757" i="1"/>
  <c r="AM757" i="1"/>
  <c r="AP757" i="1" s="1"/>
  <c r="AL757" i="1"/>
  <c r="BA756" i="1"/>
  <c r="AZ756" i="1"/>
  <c r="AY756" i="1"/>
  <c r="AX756" i="1"/>
  <c r="AW756" i="1"/>
  <c r="AV756" i="1"/>
  <c r="AU756" i="1"/>
  <c r="AT756" i="1"/>
  <c r="AS756" i="1"/>
  <c r="AR756" i="1"/>
  <c r="AQ756" i="1"/>
  <c r="AN756" i="1"/>
  <c r="AM756" i="1"/>
  <c r="AP756" i="1" s="1"/>
  <c r="AL756" i="1"/>
  <c r="BA755" i="1"/>
  <c r="AZ755" i="1"/>
  <c r="AY755" i="1"/>
  <c r="AX755" i="1"/>
  <c r="AW755" i="1"/>
  <c r="AV755" i="1"/>
  <c r="AU755" i="1"/>
  <c r="AT755" i="1"/>
  <c r="AS755" i="1"/>
  <c r="AR755" i="1"/>
  <c r="AQ755" i="1"/>
  <c r="AN755" i="1"/>
  <c r="AM755" i="1"/>
  <c r="AL755" i="1"/>
  <c r="BA754" i="1"/>
  <c r="AZ754" i="1"/>
  <c r="AY754" i="1"/>
  <c r="AX754" i="1"/>
  <c r="AW754" i="1"/>
  <c r="AV754" i="1"/>
  <c r="AU754" i="1"/>
  <c r="AT754" i="1"/>
  <c r="AS754" i="1"/>
  <c r="AR754" i="1"/>
  <c r="AQ754" i="1"/>
  <c r="AN754" i="1"/>
  <c r="AM754" i="1"/>
  <c r="AP754" i="1" s="1"/>
  <c r="AL754" i="1"/>
  <c r="BA753" i="1"/>
  <c r="AZ753" i="1"/>
  <c r="AY753" i="1"/>
  <c r="AX753" i="1"/>
  <c r="AW753" i="1"/>
  <c r="AV753" i="1"/>
  <c r="AU753" i="1"/>
  <c r="AT753" i="1"/>
  <c r="AS753" i="1"/>
  <c r="AR753" i="1"/>
  <c r="AQ753" i="1"/>
  <c r="AN753" i="1"/>
  <c r="AM753" i="1"/>
  <c r="AL753" i="1"/>
  <c r="BA752" i="1"/>
  <c r="AZ752" i="1"/>
  <c r="AY752" i="1"/>
  <c r="AX752" i="1"/>
  <c r="AW752" i="1"/>
  <c r="AV752" i="1"/>
  <c r="AU752" i="1"/>
  <c r="AT752" i="1"/>
  <c r="AS752" i="1"/>
  <c r="AR752" i="1"/>
  <c r="AQ752" i="1"/>
  <c r="AN752" i="1"/>
  <c r="AM752" i="1"/>
  <c r="AL752" i="1"/>
  <c r="BA751" i="1"/>
  <c r="AZ751" i="1"/>
  <c r="AY751" i="1"/>
  <c r="AX751" i="1"/>
  <c r="AW751" i="1"/>
  <c r="AV751" i="1"/>
  <c r="AU751" i="1"/>
  <c r="AT751" i="1"/>
  <c r="AS751" i="1"/>
  <c r="AR751" i="1"/>
  <c r="AQ751" i="1"/>
  <c r="AN751" i="1"/>
  <c r="AM751" i="1"/>
  <c r="AP751" i="1" s="1"/>
  <c r="AL751" i="1"/>
  <c r="BA750" i="1"/>
  <c r="AZ750" i="1"/>
  <c r="AY750" i="1"/>
  <c r="AX750" i="1"/>
  <c r="AW750" i="1"/>
  <c r="AV750" i="1"/>
  <c r="AU750" i="1"/>
  <c r="AT750" i="1"/>
  <c r="AS750" i="1"/>
  <c r="AR750" i="1"/>
  <c r="AQ750" i="1"/>
  <c r="AN750" i="1"/>
  <c r="AO750" i="1" s="1"/>
  <c r="AM750" i="1"/>
  <c r="AP750" i="1" s="1"/>
  <c r="AL750" i="1"/>
  <c r="BA749" i="1"/>
  <c r="AZ749" i="1"/>
  <c r="AY749" i="1"/>
  <c r="AX749" i="1"/>
  <c r="AW749" i="1"/>
  <c r="AV749" i="1"/>
  <c r="AU749" i="1"/>
  <c r="AT749" i="1"/>
  <c r="AS749" i="1"/>
  <c r="AR749" i="1"/>
  <c r="AQ749" i="1"/>
  <c r="AN749" i="1"/>
  <c r="AM749" i="1"/>
  <c r="AL749" i="1"/>
  <c r="BA748" i="1"/>
  <c r="AZ748" i="1"/>
  <c r="AY748" i="1"/>
  <c r="AX748" i="1"/>
  <c r="AW748" i="1"/>
  <c r="AV748" i="1"/>
  <c r="AU748" i="1"/>
  <c r="AT748" i="1"/>
  <c r="AS748" i="1"/>
  <c r="AR748" i="1"/>
  <c r="AQ748" i="1"/>
  <c r="AN748" i="1"/>
  <c r="AM748" i="1"/>
  <c r="AP748" i="1" s="1"/>
  <c r="AL748" i="1"/>
  <c r="BA747" i="1"/>
  <c r="AZ747" i="1"/>
  <c r="AY747" i="1"/>
  <c r="AX747" i="1"/>
  <c r="AW747" i="1"/>
  <c r="AV747" i="1"/>
  <c r="AU747" i="1"/>
  <c r="AT747" i="1"/>
  <c r="AS747" i="1"/>
  <c r="AR747" i="1"/>
  <c r="AQ747" i="1"/>
  <c r="AN747" i="1"/>
  <c r="AM747" i="1"/>
  <c r="AL747" i="1"/>
  <c r="BA746" i="1"/>
  <c r="AZ746" i="1"/>
  <c r="AY746" i="1"/>
  <c r="AX746" i="1"/>
  <c r="AW746" i="1"/>
  <c r="AV746" i="1"/>
  <c r="AU746" i="1"/>
  <c r="AT746" i="1"/>
  <c r="AS746" i="1"/>
  <c r="AR746" i="1"/>
  <c r="AQ746" i="1"/>
  <c r="AN746" i="1"/>
  <c r="AM746" i="1"/>
  <c r="AL746" i="1"/>
  <c r="BA745" i="1"/>
  <c r="AZ745" i="1"/>
  <c r="AY745" i="1"/>
  <c r="AX745" i="1"/>
  <c r="AW745" i="1"/>
  <c r="AV745" i="1"/>
  <c r="AU745" i="1"/>
  <c r="AT745" i="1"/>
  <c r="AS745" i="1"/>
  <c r="AR745" i="1"/>
  <c r="AQ745" i="1"/>
  <c r="AN745" i="1"/>
  <c r="AM745" i="1"/>
  <c r="AP745" i="1" s="1"/>
  <c r="AL745" i="1"/>
  <c r="BA744" i="1"/>
  <c r="AZ744" i="1"/>
  <c r="AY744" i="1"/>
  <c r="AX744" i="1"/>
  <c r="AW744" i="1"/>
  <c r="AV744" i="1"/>
  <c r="AU744" i="1"/>
  <c r="AT744" i="1"/>
  <c r="AS744" i="1"/>
  <c r="AR744" i="1"/>
  <c r="AQ744" i="1"/>
  <c r="AN744" i="1"/>
  <c r="AM744" i="1"/>
  <c r="AP744" i="1" s="1"/>
  <c r="AL744" i="1"/>
  <c r="BA743" i="1"/>
  <c r="AZ743" i="1"/>
  <c r="AY743" i="1"/>
  <c r="AX743" i="1"/>
  <c r="AW743" i="1"/>
  <c r="AV743" i="1"/>
  <c r="AU743" i="1"/>
  <c r="AT743" i="1"/>
  <c r="AS743" i="1"/>
  <c r="AR743" i="1"/>
  <c r="AQ743" i="1"/>
  <c r="AN743" i="1"/>
  <c r="AM743" i="1"/>
  <c r="AP743" i="1" s="1"/>
  <c r="AL743" i="1"/>
  <c r="BA742" i="1"/>
  <c r="AZ742" i="1"/>
  <c r="AY742" i="1"/>
  <c r="AX742" i="1"/>
  <c r="AW742" i="1"/>
  <c r="AV742" i="1"/>
  <c r="AU742" i="1"/>
  <c r="AT742" i="1"/>
  <c r="AS742" i="1"/>
  <c r="AR742" i="1"/>
  <c r="AQ742" i="1"/>
  <c r="AN742" i="1"/>
  <c r="AM742" i="1"/>
  <c r="AP742" i="1" s="1"/>
  <c r="AL742" i="1"/>
  <c r="BA741" i="1"/>
  <c r="AZ741" i="1"/>
  <c r="AY741" i="1"/>
  <c r="AX741" i="1"/>
  <c r="AW741" i="1"/>
  <c r="AV741" i="1"/>
  <c r="AU741" i="1"/>
  <c r="AT741" i="1"/>
  <c r="AS741" i="1"/>
  <c r="AR741" i="1"/>
  <c r="AQ741" i="1"/>
  <c r="AN741" i="1"/>
  <c r="AM741" i="1"/>
  <c r="AP741" i="1" s="1"/>
  <c r="AL741" i="1"/>
  <c r="BA740" i="1"/>
  <c r="AZ740" i="1"/>
  <c r="AY740" i="1"/>
  <c r="AX740" i="1"/>
  <c r="AW740" i="1"/>
  <c r="AV740" i="1"/>
  <c r="AU740" i="1"/>
  <c r="AT740" i="1"/>
  <c r="AS740" i="1"/>
  <c r="AR740" i="1"/>
  <c r="AQ740" i="1"/>
  <c r="AN740" i="1"/>
  <c r="AM740" i="1"/>
  <c r="AL740" i="1"/>
  <c r="BA739" i="1"/>
  <c r="AZ739" i="1"/>
  <c r="AY739" i="1"/>
  <c r="AX739" i="1"/>
  <c r="AW739" i="1"/>
  <c r="AV739" i="1"/>
  <c r="AU739" i="1"/>
  <c r="AT739" i="1"/>
  <c r="AS739" i="1"/>
  <c r="AR739" i="1"/>
  <c r="AQ739" i="1"/>
  <c r="AN739" i="1"/>
  <c r="AM739" i="1"/>
  <c r="AP739" i="1" s="1"/>
  <c r="AL739" i="1"/>
  <c r="BA738" i="1"/>
  <c r="AZ738" i="1"/>
  <c r="AY738" i="1"/>
  <c r="AX738" i="1"/>
  <c r="AW738" i="1"/>
  <c r="AV738" i="1"/>
  <c r="AU738" i="1"/>
  <c r="AT738" i="1"/>
  <c r="AS738" i="1"/>
  <c r="AR738" i="1"/>
  <c r="AQ738" i="1"/>
  <c r="AN738" i="1"/>
  <c r="AM738" i="1"/>
  <c r="AL738" i="1"/>
  <c r="BA737" i="1"/>
  <c r="AZ737" i="1"/>
  <c r="AY737" i="1"/>
  <c r="AX737" i="1"/>
  <c r="AW737" i="1"/>
  <c r="AV737" i="1"/>
  <c r="AU737" i="1"/>
  <c r="AT737" i="1"/>
  <c r="AS737" i="1"/>
  <c r="AR737" i="1"/>
  <c r="AQ737" i="1"/>
  <c r="AN737" i="1"/>
  <c r="AM737" i="1"/>
  <c r="AP737" i="1" s="1"/>
  <c r="AL737" i="1"/>
  <c r="BA736" i="1"/>
  <c r="AZ736" i="1"/>
  <c r="AY736" i="1"/>
  <c r="AX736" i="1"/>
  <c r="AW736" i="1"/>
  <c r="AV736" i="1"/>
  <c r="AU736" i="1"/>
  <c r="AT736" i="1"/>
  <c r="AS736" i="1"/>
  <c r="AR736" i="1"/>
  <c r="AQ736" i="1"/>
  <c r="AN736" i="1"/>
  <c r="AM736" i="1"/>
  <c r="AP736" i="1" s="1"/>
  <c r="AL736" i="1"/>
  <c r="BA735" i="1"/>
  <c r="AZ735" i="1"/>
  <c r="AY735" i="1"/>
  <c r="AX735" i="1"/>
  <c r="AW735" i="1"/>
  <c r="AV735" i="1"/>
  <c r="AU735" i="1"/>
  <c r="AT735" i="1"/>
  <c r="AS735" i="1"/>
  <c r="AR735" i="1"/>
  <c r="AQ735" i="1"/>
  <c r="AN735" i="1"/>
  <c r="AM735" i="1"/>
  <c r="AL735" i="1"/>
  <c r="BA734" i="1"/>
  <c r="AZ734" i="1"/>
  <c r="AY734" i="1"/>
  <c r="AX734" i="1"/>
  <c r="AW734" i="1"/>
  <c r="AV734" i="1"/>
  <c r="AU734" i="1"/>
  <c r="AT734" i="1"/>
  <c r="AS734" i="1"/>
  <c r="AR734" i="1"/>
  <c r="AQ734" i="1"/>
  <c r="AN734" i="1"/>
  <c r="AM734" i="1"/>
  <c r="AL734" i="1"/>
  <c r="BA733" i="1"/>
  <c r="AZ733" i="1"/>
  <c r="AY733" i="1"/>
  <c r="AX733" i="1"/>
  <c r="AW733" i="1"/>
  <c r="AV733" i="1"/>
  <c r="AU733" i="1"/>
  <c r="AT733" i="1"/>
  <c r="AS733" i="1"/>
  <c r="AR733" i="1"/>
  <c r="AQ733" i="1"/>
  <c r="AN733" i="1"/>
  <c r="AM733" i="1"/>
  <c r="AP733" i="1" s="1"/>
  <c r="AL733" i="1"/>
  <c r="BA732" i="1"/>
  <c r="AZ732" i="1"/>
  <c r="AY732" i="1"/>
  <c r="AX732" i="1"/>
  <c r="AW732" i="1"/>
  <c r="AV732" i="1"/>
  <c r="AU732" i="1"/>
  <c r="AT732" i="1"/>
  <c r="AS732" i="1"/>
  <c r="AR732" i="1"/>
  <c r="AQ732" i="1"/>
  <c r="AN732" i="1"/>
  <c r="AO732" i="1" s="1"/>
  <c r="AM732" i="1"/>
  <c r="AP732" i="1" s="1"/>
  <c r="AL732" i="1"/>
  <c r="BA731" i="1"/>
  <c r="AZ731" i="1"/>
  <c r="AY731" i="1"/>
  <c r="AX731" i="1"/>
  <c r="AW731" i="1"/>
  <c r="AV731" i="1"/>
  <c r="AU731" i="1"/>
  <c r="AT731" i="1"/>
  <c r="AS731" i="1"/>
  <c r="AR731" i="1"/>
  <c r="AQ731" i="1"/>
  <c r="AN731" i="1"/>
  <c r="AM731" i="1"/>
  <c r="AP731" i="1" s="1"/>
  <c r="AL731" i="1"/>
  <c r="BA730" i="1"/>
  <c r="AZ730" i="1"/>
  <c r="AY730" i="1"/>
  <c r="AX730" i="1"/>
  <c r="AW730" i="1"/>
  <c r="AV730" i="1"/>
  <c r="AU730" i="1"/>
  <c r="AT730" i="1"/>
  <c r="AS730" i="1"/>
  <c r="AR730" i="1"/>
  <c r="AQ730" i="1"/>
  <c r="AN730" i="1"/>
  <c r="AM730" i="1"/>
  <c r="AL730" i="1"/>
  <c r="BA729" i="1"/>
  <c r="AZ729" i="1"/>
  <c r="AY729" i="1"/>
  <c r="AX729" i="1"/>
  <c r="AW729" i="1"/>
  <c r="AV729" i="1"/>
  <c r="AU729" i="1"/>
  <c r="AT729" i="1"/>
  <c r="AS729" i="1"/>
  <c r="AR729" i="1"/>
  <c r="AQ729" i="1"/>
  <c r="AN729" i="1"/>
  <c r="AM729" i="1"/>
  <c r="AL729" i="1"/>
  <c r="BA728" i="1"/>
  <c r="AZ728" i="1"/>
  <c r="AY728" i="1"/>
  <c r="AX728" i="1"/>
  <c r="AW728" i="1"/>
  <c r="AV728" i="1"/>
  <c r="AU728" i="1"/>
  <c r="AT728" i="1"/>
  <c r="AS728" i="1"/>
  <c r="AR728" i="1"/>
  <c r="AQ728" i="1"/>
  <c r="AN728" i="1"/>
  <c r="AM728" i="1"/>
  <c r="AP728" i="1" s="1"/>
  <c r="AL728" i="1"/>
  <c r="BA727" i="1"/>
  <c r="AZ727" i="1"/>
  <c r="AY727" i="1"/>
  <c r="AX727" i="1"/>
  <c r="AW727" i="1"/>
  <c r="AV727" i="1"/>
  <c r="AU727" i="1"/>
  <c r="AT727" i="1"/>
  <c r="AS727" i="1"/>
  <c r="AR727" i="1"/>
  <c r="AQ727" i="1"/>
  <c r="AN727" i="1"/>
  <c r="AM727" i="1"/>
  <c r="AP727" i="1" s="1"/>
  <c r="AL727" i="1"/>
  <c r="BA726" i="1"/>
  <c r="AZ726" i="1"/>
  <c r="AY726" i="1"/>
  <c r="AX726" i="1"/>
  <c r="AW726" i="1"/>
  <c r="AV726" i="1"/>
  <c r="AU726" i="1"/>
  <c r="AT726" i="1"/>
  <c r="AS726" i="1"/>
  <c r="AR726" i="1"/>
  <c r="AQ726" i="1"/>
  <c r="AN726" i="1"/>
  <c r="AM726" i="1"/>
  <c r="AP726" i="1" s="1"/>
  <c r="AL726" i="1"/>
  <c r="BA725" i="1"/>
  <c r="AZ725" i="1"/>
  <c r="AY725" i="1"/>
  <c r="AX725" i="1"/>
  <c r="AW725" i="1"/>
  <c r="AV725" i="1"/>
  <c r="AU725" i="1"/>
  <c r="AT725" i="1"/>
  <c r="AS725" i="1"/>
  <c r="AR725" i="1"/>
  <c r="AQ725" i="1"/>
  <c r="AN725" i="1"/>
  <c r="AM725" i="1"/>
  <c r="AP725" i="1" s="1"/>
  <c r="AL725" i="1"/>
  <c r="BA724" i="1"/>
  <c r="AZ724" i="1"/>
  <c r="AY724" i="1"/>
  <c r="AX724" i="1"/>
  <c r="AW724" i="1"/>
  <c r="AV724" i="1"/>
  <c r="AU724" i="1"/>
  <c r="AT724" i="1"/>
  <c r="AS724" i="1"/>
  <c r="AR724" i="1"/>
  <c r="AQ724" i="1"/>
  <c r="AN724" i="1"/>
  <c r="AM724" i="1"/>
  <c r="AP724" i="1" s="1"/>
  <c r="AL724" i="1"/>
  <c r="BA723" i="1"/>
  <c r="AZ723" i="1"/>
  <c r="AY723" i="1"/>
  <c r="AX723" i="1"/>
  <c r="AW723" i="1"/>
  <c r="AV723" i="1"/>
  <c r="AU723" i="1"/>
  <c r="AT723" i="1"/>
  <c r="AS723" i="1"/>
  <c r="AR723" i="1"/>
  <c r="AQ723" i="1"/>
  <c r="AN723" i="1"/>
  <c r="AM723" i="1"/>
  <c r="AL723" i="1"/>
  <c r="BA722" i="1"/>
  <c r="AZ722" i="1"/>
  <c r="AY722" i="1"/>
  <c r="AX722" i="1"/>
  <c r="AW722" i="1"/>
  <c r="AV722" i="1"/>
  <c r="AU722" i="1"/>
  <c r="AT722" i="1"/>
  <c r="AS722" i="1"/>
  <c r="AR722" i="1"/>
  <c r="AQ722" i="1"/>
  <c r="AN722" i="1"/>
  <c r="AO722" i="1" s="1"/>
  <c r="AM722" i="1"/>
  <c r="AL722" i="1"/>
  <c r="BA721" i="1"/>
  <c r="AZ721" i="1"/>
  <c r="AY721" i="1"/>
  <c r="AX721" i="1"/>
  <c r="AW721" i="1"/>
  <c r="AV721" i="1"/>
  <c r="AU721" i="1"/>
  <c r="AT721" i="1"/>
  <c r="AS721" i="1"/>
  <c r="AR721" i="1"/>
  <c r="AQ721" i="1"/>
  <c r="AN721" i="1"/>
  <c r="AM721" i="1"/>
  <c r="AP721" i="1" s="1"/>
  <c r="AL721" i="1"/>
  <c r="BA720" i="1"/>
  <c r="AZ720" i="1"/>
  <c r="AY720" i="1"/>
  <c r="AX720" i="1"/>
  <c r="AW720" i="1"/>
  <c r="AV720" i="1"/>
  <c r="AU720" i="1"/>
  <c r="AT720" i="1"/>
  <c r="AS720" i="1"/>
  <c r="AR720" i="1"/>
  <c r="AQ720" i="1"/>
  <c r="AN720" i="1"/>
  <c r="AM720" i="1"/>
  <c r="AP720" i="1" s="1"/>
  <c r="AL720" i="1"/>
  <c r="BA719" i="1"/>
  <c r="AZ719" i="1"/>
  <c r="AY719" i="1"/>
  <c r="AX719" i="1"/>
  <c r="AW719" i="1"/>
  <c r="AV719" i="1"/>
  <c r="AU719" i="1"/>
  <c r="AT719" i="1"/>
  <c r="AS719" i="1"/>
  <c r="AR719" i="1"/>
  <c r="AQ719" i="1"/>
  <c r="AN719" i="1"/>
  <c r="AM719" i="1"/>
  <c r="AP719" i="1" s="1"/>
  <c r="AL719" i="1"/>
  <c r="BA718" i="1"/>
  <c r="AZ718" i="1"/>
  <c r="AY718" i="1"/>
  <c r="AX718" i="1"/>
  <c r="AW718" i="1"/>
  <c r="AV718" i="1"/>
  <c r="AU718" i="1"/>
  <c r="AT718" i="1"/>
  <c r="AS718" i="1"/>
  <c r="AR718" i="1"/>
  <c r="AQ718" i="1"/>
  <c r="AN718" i="1"/>
  <c r="AM718" i="1"/>
  <c r="AP718" i="1" s="1"/>
  <c r="AL718" i="1"/>
  <c r="BA717" i="1"/>
  <c r="AZ717" i="1"/>
  <c r="AY717" i="1"/>
  <c r="AX717" i="1"/>
  <c r="AW717" i="1"/>
  <c r="AV717" i="1"/>
  <c r="AU717" i="1"/>
  <c r="AT717" i="1"/>
  <c r="AS717" i="1"/>
  <c r="AR717" i="1"/>
  <c r="AQ717" i="1"/>
  <c r="AN717" i="1"/>
  <c r="AM717" i="1"/>
  <c r="AP717" i="1" s="1"/>
  <c r="AL717" i="1"/>
  <c r="BA716" i="1"/>
  <c r="AZ716" i="1"/>
  <c r="AY716" i="1"/>
  <c r="AX716" i="1"/>
  <c r="AW716" i="1"/>
  <c r="AV716" i="1"/>
  <c r="AU716" i="1"/>
  <c r="AT716" i="1"/>
  <c r="AS716" i="1"/>
  <c r="AR716" i="1"/>
  <c r="AQ716" i="1"/>
  <c r="AN716" i="1"/>
  <c r="AM716" i="1"/>
  <c r="AP716" i="1" s="1"/>
  <c r="AL716" i="1"/>
  <c r="BA715" i="1"/>
  <c r="AZ715" i="1"/>
  <c r="AY715" i="1"/>
  <c r="AX715" i="1"/>
  <c r="AW715" i="1"/>
  <c r="AV715" i="1"/>
  <c r="AU715" i="1"/>
  <c r="AT715" i="1"/>
  <c r="AS715" i="1"/>
  <c r="AR715" i="1"/>
  <c r="AQ715" i="1"/>
  <c r="AN715" i="1"/>
  <c r="AM715" i="1"/>
  <c r="AL715" i="1"/>
  <c r="BA714" i="1"/>
  <c r="AZ714" i="1"/>
  <c r="AY714" i="1"/>
  <c r="AX714" i="1"/>
  <c r="AW714" i="1"/>
  <c r="AV714" i="1"/>
  <c r="AU714" i="1"/>
  <c r="AT714" i="1"/>
  <c r="AS714" i="1"/>
  <c r="AR714" i="1"/>
  <c r="AQ714" i="1"/>
  <c r="AN714" i="1"/>
  <c r="AM714" i="1"/>
  <c r="AP714" i="1" s="1"/>
  <c r="AL714" i="1"/>
  <c r="BA713" i="1"/>
  <c r="AZ713" i="1"/>
  <c r="AY713" i="1"/>
  <c r="AX713" i="1"/>
  <c r="AW713" i="1"/>
  <c r="AV713" i="1"/>
  <c r="AU713" i="1"/>
  <c r="AT713" i="1"/>
  <c r="AS713" i="1"/>
  <c r="AR713" i="1"/>
  <c r="AQ713" i="1"/>
  <c r="AN713" i="1"/>
  <c r="AM713" i="1"/>
  <c r="AL713" i="1"/>
  <c r="BA712" i="1"/>
  <c r="AZ712" i="1"/>
  <c r="AY712" i="1"/>
  <c r="AX712" i="1"/>
  <c r="AW712" i="1"/>
  <c r="AV712" i="1"/>
  <c r="AU712" i="1"/>
  <c r="AT712" i="1"/>
  <c r="AS712" i="1"/>
  <c r="AR712" i="1"/>
  <c r="AQ712" i="1"/>
  <c r="AN712" i="1"/>
  <c r="AM712" i="1"/>
  <c r="AP712" i="1" s="1"/>
  <c r="AL712" i="1"/>
  <c r="BA711" i="1"/>
  <c r="AZ711" i="1"/>
  <c r="AY711" i="1"/>
  <c r="AX711" i="1"/>
  <c r="AW711" i="1"/>
  <c r="AV711" i="1"/>
  <c r="AU711" i="1"/>
  <c r="AT711" i="1"/>
  <c r="AS711" i="1"/>
  <c r="AR711" i="1"/>
  <c r="AQ711" i="1"/>
  <c r="AN711" i="1"/>
  <c r="AM711" i="1"/>
  <c r="AL711" i="1"/>
  <c r="BA710" i="1"/>
  <c r="AZ710" i="1"/>
  <c r="AY710" i="1"/>
  <c r="AX710" i="1"/>
  <c r="AW710" i="1"/>
  <c r="AV710" i="1"/>
  <c r="AU710" i="1"/>
  <c r="AT710" i="1"/>
  <c r="AS710" i="1"/>
  <c r="AR710" i="1"/>
  <c r="AQ710" i="1"/>
  <c r="AN710" i="1"/>
  <c r="AM710" i="1"/>
  <c r="AL710" i="1"/>
  <c r="BA709" i="1"/>
  <c r="AZ709" i="1"/>
  <c r="AY709" i="1"/>
  <c r="AX709" i="1"/>
  <c r="AW709" i="1"/>
  <c r="AV709" i="1"/>
  <c r="AU709" i="1"/>
  <c r="AT709" i="1"/>
  <c r="AS709" i="1"/>
  <c r="AR709" i="1"/>
  <c r="AQ709" i="1"/>
  <c r="AN709" i="1"/>
  <c r="AM709" i="1"/>
  <c r="AP709" i="1" s="1"/>
  <c r="AL709" i="1"/>
  <c r="BA708" i="1"/>
  <c r="AZ708" i="1"/>
  <c r="AY708" i="1"/>
  <c r="AX708" i="1"/>
  <c r="AW708" i="1"/>
  <c r="AV708" i="1"/>
  <c r="AU708" i="1"/>
  <c r="AT708" i="1"/>
  <c r="AS708" i="1"/>
  <c r="AR708" i="1"/>
  <c r="AQ708" i="1"/>
  <c r="AN708" i="1"/>
  <c r="AM708" i="1"/>
  <c r="AP708" i="1" s="1"/>
  <c r="AL708" i="1"/>
  <c r="BA707" i="1"/>
  <c r="AZ707" i="1"/>
  <c r="AY707" i="1"/>
  <c r="AX707" i="1"/>
  <c r="AW707" i="1"/>
  <c r="AV707" i="1"/>
  <c r="AU707" i="1"/>
  <c r="AT707" i="1"/>
  <c r="AS707" i="1"/>
  <c r="AR707" i="1"/>
  <c r="AQ707" i="1"/>
  <c r="AN707" i="1"/>
  <c r="AM707" i="1"/>
  <c r="AP707" i="1" s="1"/>
  <c r="AL707" i="1"/>
  <c r="BA706" i="1"/>
  <c r="AZ706" i="1"/>
  <c r="AY706" i="1"/>
  <c r="AX706" i="1"/>
  <c r="AW706" i="1"/>
  <c r="AV706" i="1"/>
  <c r="AU706" i="1"/>
  <c r="AT706" i="1"/>
  <c r="AS706" i="1"/>
  <c r="AR706" i="1"/>
  <c r="AQ706" i="1"/>
  <c r="AO706" i="1"/>
  <c r="AN706" i="1"/>
  <c r="AM706" i="1"/>
  <c r="AL706" i="1"/>
  <c r="BA705" i="1"/>
  <c r="AZ705" i="1"/>
  <c r="AY705" i="1"/>
  <c r="AX705" i="1"/>
  <c r="AW705" i="1"/>
  <c r="AV705" i="1"/>
  <c r="AU705" i="1"/>
  <c r="AT705" i="1"/>
  <c r="AS705" i="1"/>
  <c r="AR705" i="1"/>
  <c r="AQ705" i="1"/>
  <c r="AN705" i="1"/>
  <c r="AM705" i="1"/>
  <c r="AP705" i="1" s="1"/>
  <c r="AL705" i="1"/>
  <c r="BA704" i="1"/>
  <c r="AZ704" i="1"/>
  <c r="AY704" i="1"/>
  <c r="AX704" i="1"/>
  <c r="AW704" i="1"/>
  <c r="AV704" i="1"/>
  <c r="AU704" i="1"/>
  <c r="AT704" i="1"/>
  <c r="AS704" i="1"/>
  <c r="AR704" i="1"/>
  <c r="AQ704" i="1"/>
  <c r="AN704" i="1"/>
  <c r="AM704" i="1"/>
  <c r="AP704" i="1" s="1"/>
  <c r="AL704" i="1"/>
  <c r="BA703" i="1"/>
  <c r="AZ703" i="1"/>
  <c r="AY703" i="1"/>
  <c r="AX703" i="1"/>
  <c r="AW703" i="1"/>
  <c r="AV703" i="1"/>
  <c r="AU703" i="1"/>
  <c r="AT703" i="1"/>
  <c r="AS703" i="1"/>
  <c r="AR703" i="1"/>
  <c r="AQ703" i="1"/>
  <c r="AN703" i="1"/>
  <c r="AM703" i="1"/>
  <c r="AL703" i="1"/>
  <c r="BA702" i="1"/>
  <c r="AZ702" i="1"/>
  <c r="AY702" i="1"/>
  <c r="AX702" i="1"/>
  <c r="AW702" i="1"/>
  <c r="AV702" i="1"/>
  <c r="AU702" i="1"/>
  <c r="AT702" i="1"/>
  <c r="AS702" i="1"/>
  <c r="AR702" i="1"/>
  <c r="AQ702" i="1"/>
  <c r="AN702" i="1"/>
  <c r="AM702" i="1"/>
  <c r="AP702" i="1" s="1"/>
  <c r="AL702" i="1"/>
  <c r="BA701" i="1"/>
  <c r="AZ701" i="1"/>
  <c r="AY701" i="1"/>
  <c r="AX701" i="1"/>
  <c r="AW701" i="1"/>
  <c r="AV701" i="1"/>
  <c r="AU701" i="1"/>
  <c r="AT701" i="1"/>
  <c r="AS701" i="1"/>
  <c r="AR701" i="1"/>
  <c r="AQ701" i="1"/>
  <c r="AN701" i="1"/>
  <c r="AM701" i="1"/>
  <c r="AP701" i="1" s="1"/>
  <c r="AL701" i="1"/>
  <c r="BA700" i="1"/>
  <c r="AZ700" i="1"/>
  <c r="AY700" i="1"/>
  <c r="AX700" i="1"/>
  <c r="AW700" i="1"/>
  <c r="AV700" i="1"/>
  <c r="AU700" i="1"/>
  <c r="AT700" i="1"/>
  <c r="AS700" i="1"/>
  <c r="AR700" i="1"/>
  <c r="AQ700" i="1"/>
  <c r="AN700" i="1"/>
  <c r="AM700" i="1"/>
  <c r="AL700" i="1"/>
  <c r="BA699" i="1"/>
  <c r="AZ699" i="1"/>
  <c r="AY699" i="1"/>
  <c r="AX699" i="1"/>
  <c r="AW699" i="1"/>
  <c r="AV699" i="1"/>
  <c r="AU699" i="1"/>
  <c r="AT699" i="1"/>
  <c r="AS699" i="1"/>
  <c r="AR699" i="1"/>
  <c r="AQ699" i="1"/>
  <c r="AN699" i="1"/>
  <c r="AM699" i="1"/>
  <c r="AP699" i="1" s="1"/>
  <c r="AL699" i="1"/>
  <c r="BA698" i="1"/>
  <c r="AZ698" i="1"/>
  <c r="AY698" i="1"/>
  <c r="AX698" i="1"/>
  <c r="AW698" i="1"/>
  <c r="AV698" i="1"/>
  <c r="AU698" i="1"/>
  <c r="AT698" i="1"/>
  <c r="AS698" i="1"/>
  <c r="AR698" i="1"/>
  <c r="AQ698" i="1"/>
  <c r="AN698" i="1"/>
  <c r="AM698" i="1"/>
  <c r="AP698" i="1" s="1"/>
  <c r="AL698" i="1"/>
  <c r="BA697" i="1"/>
  <c r="AZ697" i="1"/>
  <c r="AY697" i="1"/>
  <c r="AX697" i="1"/>
  <c r="AW697" i="1"/>
  <c r="AV697" i="1"/>
  <c r="AU697" i="1"/>
  <c r="AT697" i="1"/>
  <c r="AS697" i="1"/>
  <c r="AR697" i="1"/>
  <c r="AQ697" i="1"/>
  <c r="AN697" i="1"/>
  <c r="AO697" i="1" s="1"/>
  <c r="AM697" i="1"/>
  <c r="AP697" i="1" s="1"/>
  <c r="AL697" i="1"/>
  <c r="BA696" i="1"/>
  <c r="AZ696" i="1"/>
  <c r="AY696" i="1"/>
  <c r="AX696" i="1"/>
  <c r="AW696" i="1"/>
  <c r="AV696" i="1"/>
  <c r="AU696" i="1"/>
  <c r="AT696" i="1"/>
  <c r="AS696" i="1"/>
  <c r="AR696" i="1"/>
  <c r="AQ696" i="1"/>
  <c r="AO696" i="1"/>
  <c r="AN696" i="1"/>
  <c r="AM696" i="1"/>
  <c r="AP696" i="1" s="1"/>
  <c r="AL696" i="1"/>
  <c r="BA695" i="1"/>
  <c r="AZ695" i="1"/>
  <c r="AY695" i="1"/>
  <c r="AW695" i="1"/>
  <c r="AV695" i="1"/>
  <c r="AU695" i="1"/>
  <c r="AT695" i="1"/>
  <c r="AS695" i="1"/>
  <c r="AR695" i="1"/>
  <c r="AQ695" i="1"/>
  <c r="AN695" i="1"/>
  <c r="AM695" i="1"/>
  <c r="AL695" i="1"/>
  <c r="BA694" i="1"/>
  <c r="AZ694" i="1"/>
  <c r="AY694" i="1"/>
  <c r="AX694" i="1"/>
  <c r="AW694" i="1"/>
  <c r="AV694" i="1"/>
  <c r="AU694" i="1"/>
  <c r="AT694" i="1"/>
  <c r="AS694" i="1"/>
  <c r="AR694" i="1"/>
  <c r="AQ694" i="1"/>
  <c r="AN694" i="1"/>
  <c r="AM694" i="1"/>
  <c r="AP694" i="1" s="1"/>
  <c r="AL694" i="1"/>
  <c r="BA693" i="1"/>
  <c r="AZ693" i="1"/>
  <c r="AY693" i="1"/>
  <c r="AX693" i="1"/>
  <c r="AW693" i="1"/>
  <c r="AV693" i="1"/>
  <c r="AU693" i="1"/>
  <c r="AT693" i="1"/>
  <c r="AS693" i="1"/>
  <c r="AR693" i="1"/>
  <c r="AQ693" i="1"/>
  <c r="AN693" i="1"/>
  <c r="AM693" i="1"/>
  <c r="AP693" i="1" s="1"/>
  <c r="AL693" i="1"/>
  <c r="BA692" i="1"/>
  <c r="AZ692" i="1"/>
  <c r="AY692" i="1"/>
  <c r="AX692" i="1"/>
  <c r="AW692" i="1"/>
  <c r="AV692" i="1"/>
  <c r="AU692" i="1"/>
  <c r="AT692" i="1"/>
  <c r="AS692" i="1"/>
  <c r="AR692" i="1"/>
  <c r="AQ692" i="1"/>
  <c r="AO692" i="1"/>
  <c r="AN692" i="1"/>
  <c r="AM692" i="1"/>
  <c r="AP692" i="1" s="1"/>
  <c r="AL692" i="1"/>
  <c r="BA691" i="1"/>
  <c r="AZ691" i="1"/>
  <c r="AY691" i="1"/>
  <c r="AX691" i="1"/>
  <c r="AW691" i="1"/>
  <c r="AV691" i="1"/>
  <c r="AU691" i="1"/>
  <c r="AT691" i="1"/>
  <c r="AS691" i="1"/>
  <c r="AR691" i="1"/>
  <c r="AQ691" i="1"/>
  <c r="AN691" i="1"/>
  <c r="AO691" i="1" s="1"/>
  <c r="AM691" i="1"/>
  <c r="AP691" i="1" s="1"/>
  <c r="AL691" i="1"/>
  <c r="BA690" i="1"/>
  <c r="AZ690" i="1"/>
  <c r="AY690" i="1"/>
  <c r="AX690" i="1"/>
  <c r="AW690" i="1"/>
  <c r="AV690" i="1"/>
  <c r="AU690" i="1"/>
  <c r="AT690" i="1"/>
  <c r="AS690" i="1"/>
  <c r="AR690" i="1"/>
  <c r="AQ690" i="1"/>
  <c r="AN690" i="1"/>
  <c r="AM690" i="1"/>
  <c r="AP690" i="1" s="1"/>
  <c r="AL690" i="1"/>
  <c r="BA689" i="1"/>
  <c r="AZ689" i="1"/>
  <c r="AY689" i="1"/>
  <c r="AX689" i="1"/>
  <c r="AW689" i="1"/>
  <c r="AV689" i="1"/>
  <c r="AU689" i="1"/>
  <c r="AT689" i="1"/>
  <c r="AS689" i="1"/>
  <c r="AR689" i="1"/>
  <c r="AQ689" i="1"/>
  <c r="AO689" i="1"/>
  <c r="AN689" i="1"/>
  <c r="AM689" i="1"/>
  <c r="AP689" i="1" s="1"/>
  <c r="AL689" i="1"/>
  <c r="BA688" i="1"/>
  <c r="AZ688" i="1"/>
  <c r="AY688" i="1"/>
  <c r="AX688" i="1"/>
  <c r="AW688" i="1"/>
  <c r="AV688" i="1"/>
  <c r="AU688" i="1"/>
  <c r="AT688" i="1"/>
  <c r="AS688" i="1"/>
  <c r="AR688" i="1"/>
  <c r="AQ688" i="1"/>
  <c r="AO688" i="1"/>
  <c r="AN688" i="1"/>
  <c r="AM688" i="1"/>
  <c r="AP688" i="1" s="1"/>
  <c r="AL688" i="1"/>
  <c r="BA687" i="1"/>
  <c r="AZ687" i="1"/>
  <c r="AY687" i="1"/>
  <c r="AX687" i="1"/>
  <c r="AW687" i="1"/>
  <c r="AV687" i="1"/>
  <c r="AU687" i="1"/>
  <c r="AT687" i="1"/>
  <c r="AS687" i="1"/>
  <c r="AR687" i="1"/>
  <c r="AQ687" i="1"/>
  <c r="AO687" i="1"/>
  <c r="AN687" i="1"/>
  <c r="AM687" i="1"/>
  <c r="AL687" i="1"/>
  <c r="BA686" i="1"/>
  <c r="AZ686" i="1"/>
  <c r="AY686" i="1"/>
  <c r="AX686" i="1"/>
  <c r="AW686" i="1"/>
  <c r="AV686" i="1"/>
  <c r="AU686" i="1"/>
  <c r="AT686" i="1"/>
  <c r="AS686" i="1"/>
  <c r="AR686" i="1"/>
  <c r="AQ686" i="1"/>
  <c r="AO686" i="1"/>
  <c r="AN686" i="1"/>
  <c r="AM686" i="1"/>
  <c r="AP686" i="1" s="1"/>
  <c r="AL686" i="1"/>
  <c r="BA685" i="1"/>
  <c r="AZ685" i="1"/>
  <c r="AY685" i="1"/>
  <c r="AX685" i="1"/>
  <c r="AW685" i="1"/>
  <c r="AV685" i="1"/>
  <c r="AU685" i="1"/>
  <c r="AT685" i="1"/>
  <c r="AS685" i="1"/>
  <c r="AR685" i="1"/>
  <c r="AQ685" i="1"/>
  <c r="AO685" i="1"/>
  <c r="AN685" i="1"/>
  <c r="AM685" i="1"/>
  <c r="AP685" i="1" s="1"/>
  <c r="AL685" i="1"/>
  <c r="BA684" i="1"/>
  <c r="AZ684" i="1"/>
  <c r="AY684" i="1"/>
  <c r="AX684" i="1"/>
  <c r="AW684" i="1"/>
  <c r="AV684" i="1"/>
  <c r="AU684" i="1"/>
  <c r="AT684" i="1"/>
  <c r="AS684" i="1"/>
  <c r="AR684" i="1"/>
  <c r="AQ684" i="1"/>
  <c r="AO684" i="1"/>
  <c r="AN684" i="1"/>
  <c r="AM684" i="1"/>
  <c r="AP684" i="1" s="1"/>
  <c r="AL684" i="1"/>
  <c r="BA683" i="1"/>
  <c r="AZ683" i="1"/>
  <c r="AY683" i="1"/>
  <c r="AX683" i="1"/>
  <c r="AW683" i="1"/>
  <c r="AV683" i="1"/>
  <c r="AU683" i="1"/>
  <c r="AT683" i="1"/>
  <c r="AS683" i="1"/>
  <c r="AR683" i="1"/>
  <c r="AQ683" i="1"/>
  <c r="AO683" i="1"/>
  <c r="AN683" i="1"/>
  <c r="AM683" i="1"/>
  <c r="AP683" i="1" s="1"/>
  <c r="AL683" i="1"/>
  <c r="BA682" i="1"/>
  <c r="AZ682" i="1"/>
  <c r="AY682" i="1"/>
  <c r="AX682" i="1"/>
  <c r="AW682" i="1"/>
  <c r="AV682" i="1"/>
  <c r="AU682" i="1"/>
  <c r="AT682" i="1"/>
  <c r="AS682" i="1"/>
  <c r="AR682" i="1"/>
  <c r="AQ682" i="1"/>
  <c r="AO682" i="1"/>
  <c r="AN682" i="1"/>
  <c r="AM682" i="1"/>
  <c r="AP682" i="1" s="1"/>
  <c r="AL682" i="1"/>
  <c r="BA681" i="1"/>
  <c r="AZ681" i="1"/>
  <c r="AY681" i="1"/>
  <c r="AX681" i="1"/>
  <c r="AW681" i="1"/>
  <c r="AV681" i="1"/>
  <c r="AU681" i="1"/>
  <c r="AT681" i="1"/>
  <c r="AS681" i="1"/>
  <c r="AR681" i="1"/>
  <c r="AQ681" i="1"/>
  <c r="AO681" i="1"/>
  <c r="AN681" i="1"/>
  <c r="AM681" i="1"/>
  <c r="AP681" i="1" s="1"/>
  <c r="AL681" i="1"/>
  <c r="BA680" i="1"/>
  <c r="AZ680" i="1"/>
  <c r="AY680" i="1"/>
  <c r="AX680" i="1"/>
  <c r="AW680" i="1"/>
  <c r="AV680" i="1"/>
  <c r="AU680" i="1"/>
  <c r="AT680" i="1"/>
  <c r="AS680" i="1"/>
  <c r="AR680" i="1"/>
  <c r="AQ680" i="1"/>
  <c r="AO680" i="1"/>
  <c r="AN680" i="1"/>
  <c r="AM680" i="1"/>
  <c r="AP680" i="1" s="1"/>
  <c r="AL680" i="1"/>
  <c r="BA679" i="1"/>
  <c r="AZ679" i="1"/>
  <c r="AY679" i="1"/>
  <c r="AX679" i="1"/>
  <c r="AW679" i="1"/>
  <c r="AV679" i="1"/>
  <c r="AU679" i="1"/>
  <c r="AT679" i="1"/>
  <c r="AS679" i="1"/>
  <c r="AR679" i="1"/>
  <c r="AQ679" i="1"/>
  <c r="AO679" i="1"/>
  <c r="AN679" i="1"/>
  <c r="AM679" i="1"/>
  <c r="AP679" i="1" s="1"/>
  <c r="AL679" i="1"/>
  <c r="BA678" i="1"/>
  <c r="AZ678" i="1"/>
  <c r="AY678" i="1"/>
  <c r="AX678" i="1"/>
  <c r="AW678" i="1"/>
  <c r="AV678" i="1"/>
  <c r="AU678" i="1"/>
  <c r="AT678" i="1"/>
  <c r="AS678" i="1"/>
  <c r="AR678" i="1"/>
  <c r="AQ678" i="1"/>
  <c r="AO678" i="1"/>
  <c r="AN678" i="1"/>
  <c r="AM678" i="1"/>
  <c r="AP678" i="1" s="1"/>
  <c r="AL678" i="1"/>
  <c r="BA677" i="1"/>
  <c r="AZ677" i="1"/>
  <c r="AY677" i="1"/>
  <c r="AX677" i="1"/>
  <c r="AW677" i="1"/>
  <c r="AV677" i="1"/>
  <c r="AU677" i="1"/>
  <c r="AT677" i="1"/>
  <c r="AS677" i="1"/>
  <c r="AR677" i="1"/>
  <c r="AQ677" i="1"/>
  <c r="AO677" i="1"/>
  <c r="AN677" i="1"/>
  <c r="AM677" i="1"/>
  <c r="AP677" i="1" s="1"/>
  <c r="AL677" i="1"/>
  <c r="BA676" i="1"/>
  <c r="AZ676" i="1"/>
  <c r="AY676" i="1"/>
  <c r="AX676" i="1"/>
  <c r="AW676" i="1"/>
  <c r="AV676" i="1"/>
  <c r="AU676" i="1"/>
  <c r="AT676" i="1"/>
  <c r="AS676" i="1"/>
  <c r="AR676" i="1"/>
  <c r="AQ676" i="1"/>
  <c r="AO676" i="1"/>
  <c r="AN676" i="1"/>
  <c r="AM676" i="1"/>
  <c r="AP676" i="1" s="1"/>
  <c r="AL676" i="1"/>
  <c r="BA675" i="1"/>
  <c r="AZ675" i="1"/>
  <c r="AY675" i="1"/>
  <c r="AX675" i="1"/>
  <c r="AW675" i="1"/>
  <c r="AV675" i="1"/>
  <c r="AU675" i="1"/>
  <c r="AT675" i="1"/>
  <c r="AS675" i="1"/>
  <c r="AR675" i="1"/>
  <c r="AQ675" i="1"/>
  <c r="AO675" i="1"/>
  <c r="AN675" i="1"/>
  <c r="AM675" i="1"/>
  <c r="AP675" i="1" s="1"/>
  <c r="AL675" i="1"/>
  <c r="BA674" i="1"/>
  <c r="AZ674" i="1"/>
  <c r="AY674" i="1"/>
  <c r="AX674" i="1"/>
  <c r="AW674" i="1"/>
  <c r="AV674" i="1"/>
  <c r="AU674" i="1"/>
  <c r="AT674" i="1"/>
  <c r="AS674" i="1"/>
  <c r="AR674" i="1"/>
  <c r="AQ674" i="1"/>
  <c r="AO674" i="1"/>
  <c r="AN674" i="1"/>
  <c r="AM674" i="1"/>
  <c r="AP674" i="1" s="1"/>
  <c r="AL674" i="1"/>
  <c r="BA673" i="1"/>
  <c r="AZ673" i="1"/>
  <c r="AY673" i="1"/>
  <c r="AX673" i="1"/>
  <c r="AW673" i="1"/>
  <c r="AV673" i="1"/>
  <c r="AU673" i="1"/>
  <c r="AT673" i="1"/>
  <c r="AS673" i="1"/>
  <c r="AR673" i="1"/>
  <c r="AQ673" i="1"/>
  <c r="AO673" i="1"/>
  <c r="AN673" i="1"/>
  <c r="AM673" i="1"/>
  <c r="AL673" i="1"/>
  <c r="BA672" i="1"/>
  <c r="AZ672" i="1"/>
  <c r="AY672" i="1"/>
  <c r="AX672" i="1"/>
  <c r="AW672" i="1"/>
  <c r="AV672" i="1"/>
  <c r="AU672" i="1"/>
  <c r="AT672" i="1"/>
  <c r="AS672" i="1"/>
  <c r="AR672" i="1"/>
  <c r="AQ672" i="1"/>
  <c r="AO672" i="1"/>
  <c r="AN672" i="1"/>
  <c r="AM672" i="1"/>
  <c r="AL672" i="1"/>
  <c r="BA671" i="1"/>
  <c r="AZ671" i="1"/>
  <c r="AY671" i="1"/>
  <c r="AX671" i="1"/>
  <c r="AW671" i="1"/>
  <c r="AV671" i="1"/>
  <c r="AU671" i="1"/>
  <c r="AT671" i="1"/>
  <c r="AS671" i="1"/>
  <c r="AR671" i="1"/>
  <c r="AQ671" i="1"/>
  <c r="AO671" i="1"/>
  <c r="AN671" i="1"/>
  <c r="AM671" i="1"/>
  <c r="AL671" i="1"/>
  <c r="BA670" i="1"/>
  <c r="AZ670" i="1"/>
  <c r="AY670" i="1"/>
  <c r="AX670" i="1"/>
  <c r="AW670" i="1"/>
  <c r="AV670" i="1"/>
  <c r="AU670" i="1"/>
  <c r="AT670" i="1"/>
  <c r="AS670" i="1"/>
  <c r="AR670" i="1"/>
  <c r="AQ670" i="1"/>
  <c r="AO670" i="1"/>
  <c r="AN670" i="1"/>
  <c r="AM670" i="1"/>
  <c r="AP670" i="1" s="1"/>
  <c r="AL670" i="1"/>
  <c r="BA669" i="1"/>
  <c r="AZ669" i="1"/>
  <c r="AY669" i="1"/>
  <c r="AX669" i="1"/>
  <c r="AW669" i="1"/>
  <c r="AV669" i="1"/>
  <c r="AU669" i="1"/>
  <c r="AT669" i="1"/>
  <c r="AS669" i="1"/>
  <c r="AR669" i="1"/>
  <c r="AQ669" i="1"/>
  <c r="AO669" i="1"/>
  <c r="AN669" i="1"/>
  <c r="AM669" i="1"/>
  <c r="AP669" i="1" s="1"/>
  <c r="AL669" i="1"/>
  <c r="BA668" i="1"/>
  <c r="AZ668" i="1"/>
  <c r="AY668" i="1"/>
  <c r="AX668" i="1"/>
  <c r="AW668" i="1"/>
  <c r="AV668" i="1"/>
  <c r="AU668" i="1"/>
  <c r="AT668" i="1"/>
  <c r="AS668" i="1"/>
  <c r="AR668" i="1"/>
  <c r="AQ668" i="1"/>
  <c r="AO668" i="1"/>
  <c r="AN668" i="1"/>
  <c r="AM668" i="1"/>
  <c r="AP668" i="1" s="1"/>
  <c r="AL668" i="1"/>
  <c r="BA667" i="1"/>
  <c r="AZ667" i="1"/>
  <c r="AY667" i="1"/>
  <c r="AX667" i="1"/>
  <c r="AW667" i="1"/>
  <c r="AV667" i="1"/>
  <c r="AU667" i="1"/>
  <c r="AT667" i="1"/>
  <c r="AS667" i="1"/>
  <c r="AR667" i="1"/>
  <c r="AQ667" i="1"/>
  <c r="AO667" i="1"/>
  <c r="AN667" i="1"/>
  <c r="AM667" i="1"/>
  <c r="AP667" i="1" s="1"/>
  <c r="AL667" i="1"/>
  <c r="BA666" i="1"/>
  <c r="AZ666" i="1"/>
  <c r="AY666" i="1"/>
  <c r="AX666" i="1"/>
  <c r="AW666" i="1"/>
  <c r="AV666" i="1"/>
  <c r="AU666" i="1"/>
  <c r="AT666" i="1"/>
  <c r="AS666" i="1"/>
  <c r="AR666" i="1"/>
  <c r="AQ666" i="1"/>
  <c r="AO666" i="1"/>
  <c r="AN666" i="1"/>
  <c r="AM666" i="1"/>
  <c r="AP666" i="1" s="1"/>
  <c r="AL666" i="1"/>
  <c r="BA665" i="1"/>
  <c r="AZ665" i="1"/>
  <c r="AY665" i="1"/>
  <c r="AW665" i="1"/>
  <c r="AV665" i="1"/>
  <c r="AU665" i="1"/>
  <c r="AX665" i="1" s="1"/>
  <c r="AT665" i="1"/>
  <c r="AS665" i="1"/>
  <c r="AR665" i="1"/>
  <c r="AQ665" i="1"/>
  <c r="AO665" i="1"/>
  <c r="AN665" i="1"/>
  <c r="AM665" i="1"/>
  <c r="AP665" i="1" s="1"/>
  <c r="AL665" i="1"/>
  <c r="BA664" i="1"/>
  <c r="AZ664" i="1"/>
  <c r="AY664" i="1"/>
  <c r="AX664" i="1"/>
  <c r="AW664" i="1"/>
  <c r="AV664" i="1"/>
  <c r="AU664" i="1"/>
  <c r="AT664" i="1"/>
  <c r="AS664" i="1"/>
  <c r="AR664" i="1"/>
  <c r="AQ664" i="1"/>
  <c r="AO664" i="1"/>
  <c r="AN664" i="1"/>
  <c r="AM664" i="1"/>
  <c r="AL664" i="1"/>
  <c r="BA663" i="1"/>
  <c r="AZ663" i="1"/>
  <c r="AY663" i="1"/>
  <c r="AX663" i="1"/>
  <c r="AW663" i="1"/>
  <c r="AV663" i="1"/>
  <c r="AU663" i="1"/>
  <c r="AT663" i="1"/>
  <c r="AS663" i="1"/>
  <c r="AR663" i="1"/>
  <c r="AQ663" i="1"/>
  <c r="AO663" i="1"/>
  <c r="AN663" i="1"/>
  <c r="AM663" i="1"/>
  <c r="AP663" i="1" s="1"/>
  <c r="AL663" i="1"/>
  <c r="BA662" i="1"/>
  <c r="AZ662" i="1"/>
  <c r="AY662" i="1"/>
  <c r="AX662" i="1"/>
  <c r="AW662" i="1"/>
  <c r="AV662" i="1"/>
  <c r="AU662" i="1"/>
  <c r="AT662" i="1"/>
  <c r="AS662" i="1"/>
  <c r="AR662" i="1"/>
  <c r="AQ662" i="1"/>
  <c r="AO662" i="1"/>
  <c r="AN662" i="1"/>
  <c r="AM662" i="1"/>
  <c r="AP662" i="1" s="1"/>
  <c r="AL662" i="1"/>
  <c r="BA661" i="1"/>
  <c r="AZ661" i="1"/>
  <c r="AY661" i="1"/>
  <c r="AX661" i="1"/>
  <c r="AW661" i="1"/>
  <c r="AV661" i="1"/>
  <c r="AU661" i="1"/>
  <c r="AT661" i="1"/>
  <c r="AS661" i="1"/>
  <c r="AR661" i="1"/>
  <c r="AQ661" i="1"/>
  <c r="AO661" i="1"/>
  <c r="AN661" i="1"/>
  <c r="AM661" i="1"/>
  <c r="AP661" i="1" s="1"/>
  <c r="AL661" i="1"/>
  <c r="BA660" i="1"/>
  <c r="AZ660" i="1"/>
  <c r="AY660" i="1"/>
  <c r="AX660" i="1"/>
  <c r="AW660" i="1"/>
  <c r="AV660" i="1"/>
  <c r="AU660" i="1"/>
  <c r="AT660" i="1"/>
  <c r="AS660" i="1"/>
  <c r="AR660" i="1"/>
  <c r="AQ660" i="1"/>
  <c r="AO660" i="1"/>
  <c r="AN660" i="1"/>
  <c r="AM660" i="1"/>
  <c r="AP660" i="1" s="1"/>
  <c r="AL660" i="1"/>
  <c r="BA659" i="1"/>
  <c r="AZ659" i="1"/>
  <c r="AY659" i="1"/>
  <c r="AX659" i="1"/>
  <c r="AW659" i="1"/>
  <c r="AV659" i="1"/>
  <c r="AU659" i="1"/>
  <c r="AT659" i="1"/>
  <c r="AS659" i="1"/>
  <c r="AR659" i="1"/>
  <c r="AQ659" i="1"/>
  <c r="AO659" i="1"/>
  <c r="AN659" i="1"/>
  <c r="AM659" i="1"/>
  <c r="AP659" i="1" s="1"/>
  <c r="AL659" i="1"/>
  <c r="BA658" i="1"/>
  <c r="AZ658" i="1"/>
  <c r="AY658" i="1"/>
  <c r="AX658" i="1"/>
  <c r="AW658" i="1"/>
  <c r="AV658" i="1"/>
  <c r="AU658" i="1"/>
  <c r="AT658" i="1"/>
  <c r="AS658" i="1"/>
  <c r="AR658" i="1"/>
  <c r="AQ658" i="1"/>
  <c r="AO658" i="1"/>
  <c r="AN658" i="1"/>
  <c r="AM658" i="1"/>
  <c r="AP658" i="1" s="1"/>
  <c r="AL658" i="1"/>
  <c r="BA657" i="1"/>
  <c r="AZ657" i="1"/>
  <c r="AY657" i="1"/>
  <c r="AX657" i="1"/>
  <c r="AW657" i="1"/>
  <c r="AV657" i="1"/>
  <c r="AU657" i="1"/>
  <c r="AT657" i="1"/>
  <c r="AS657" i="1"/>
  <c r="AR657" i="1"/>
  <c r="AQ657" i="1"/>
  <c r="AO657" i="1"/>
  <c r="AN657" i="1"/>
  <c r="AM657" i="1"/>
  <c r="AP657" i="1" s="1"/>
  <c r="AL657" i="1"/>
  <c r="BA656" i="1"/>
  <c r="AZ656" i="1"/>
  <c r="AY656" i="1"/>
  <c r="AX656" i="1"/>
  <c r="AW656" i="1"/>
  <c r="AV656" i="1"/>
  <c r="AU656" i="1"/>
  <c r="AT656" i="1"/>
  <c r="AS656" i="1"/>
  <c r="AR656" i="1"/>
  <c r="AQ656" i="1"/>
  <c r="AO656" i="1"/>
  <c r="AN656" i="1"/>
  <c r="AM656" i="1"/>
  <c r="AP656" i="1" s="1"/>
  <c r="AL656" i="1"/>
  <c r="BA655" i="1"/>
  <c r="AZ655" i="1"/>
  <c r="AY655" i="1"/>
  <c r="AX655" i="1"/>
  <c r="AW655" i="1"/>
  <c r="AV655" i="1"/>
  <c r="AU655" i="1"/>
  <c r="AT655" i="1"/>
  <c r="AS655" i="1"/>
  <c r="AR655" i="1"/>
  <c r="AQ655" i="1"/>
  <c r="AO655" i="1"/>
  <c r="AN655" i="1"/>
  <c r="AM655" i="1"/>
  <c r="AP655" i="1" s="1"/>
  <c r="AL655" i="1"/>
  <c r="BA654" i="1"/>
  <c r="AZ654" i="1"/>
  <c r="AY654" i="1"/>
  <c r="AX654" i="1"/>
  <c r="AW654" i="1"/>
  <c r="AV654" i="1"/>
  <c r="AU654" i="1"/>
  <c r="AT654" i="1"/>
  <c r="AS654" i="1"/>
  <c r="AR654" i="1"/>
  <c r="AQ654" i="1"/>
  <c r="AO654" i="1"/>
  <c r="AN654" i="1"/>
  <c r="AM654" i="1"/>
  <c r="AP654" i="1" s="1"/>
  <c r="AL654" i="1"/>
  <c r="BA653" i="1"/>
  <c r="AZ653" i="1"/>
  <c r="AY653" i="1"/>
  <c r="AX653" i="1"/>
  <c r="AW653" i="1"/>
  <c r="AV653" i="1"/>
  <c r="AU653" i="1"/>
  <c r="AT653" i="1"/>
  <c r="AS653" i="1"/>
  <c r="AR653" i="1"/>
  <c r="AQ653" i="1"/>
  <c r="AO653" i="1"/>
  <c r="AN653" i="1"/>
  <c r="AM653" i="1"/>
  <c r="AP653" i="1" s="1"/>
  <c r="AL653" i="1"/>
  <c r="BA652" i="1"/>
  <c r="AZ652" i="1"/>
  <c r="AY652" i="1"/>
  <c r="AX652" i="1"/>
  <c r="AW652" i="1"/>
  <c r="AV652" i="1"/>
  <c r="AU652" i="1"/>
  <c r="AT652" i="1"/>
  <c r="AS652" i="1"/>
  <c r="AR652" i="1"/>
  <c r="AQ652" i="1"/>
  <c r="AO652" i="1"/>
  <c r="AN652" i="1"/>
  <c r="AM652" i="1"/>
  <c r="AP652" i="1" s="1"/>
  <c r="AL652" i="1"/>
  <c r="BA651" i="1"/>
  <c r="AZ651" i="1"/>
  <c r="AY651" i="1"/>
  <c r="AX651" i="1"/>
  <c r="AW651" i="1"/>
  <c r="AV651" i="1"/>
  <c r="AU651" i="1"/>
  <c r="AT651" i="1"/>
  <c r="AS651" i="1"/>
  <c r="AR651" i="1"/>
  <c r="AQ651" i="1"/>
  <c r="AO651" i="1"/>
  <c r="AN651" i="1"/>
  <c r="AM651" i="1"/>
  <c r="AP651" i="1" s="1"/>
  <c r="AL651" i="1"/>
  <c r="BA650" i="1"/>
  <c r="AZ650" i="1"/>
  <c r="AY650" i="1"/>
  <c r="AX650" i="1"/>
  <c r="AW650" i="1"/>
  <c r="AV650" i="1"/>
  <c r="AU650" i="1"/>
  <c r="AT650" i="1"/>
  <c r="AS650" i="1"/>
  <c r="AR650" i="1"/>
  <c r="AQ650" i="1"/>
  <c r="AO650" i="1"/>
  <c r="AN650" i="1"/>
  <c r="AM650" i="1"/>
  <c r="AP650" i="1" s="1"/>
  <c r="AL650" i="1"/>
  <c r="BA649" i="1"/>
  <c r="AZ649" i="1"/>
  <c r="AY649" i="1"/>
  <c r="AX649" i="1"/>
  <c r="AW649" i="1"/>
  <c r="AV649" i="1"/>
  <c r="AU649" i="1"/>
  <c r="AT649" i="1"/>
  <c r="AS649" i="1"/>
  <c r="AR649" i="1"/>
  <c r="AQ649" i="1"/>
  <c r="AO649" i="1"/>
  <c r="AN649" i="1"/>
  <c r="AM649" i="1"/>
  <c r="AP649" i="1" s="1"/>
  <c r="AL649" i="1"/>
  <c r="BA648" i="1"/>
  <c r="AZ648" i="1"/>
  <c r="AY648" i="1"/>
  <c r="AX648" i="1"/>
  <c r="AW648" i="1"/>
  <c r="AV648" i="1"/>
  <c r="AU648" i="1"/>
  <c r="AT648" i="1"/>
  <c r="AS648" i="1"/>
  <c r="AR648" i="1"/>
  <c r="AQ648" i="1"/>
  <c r="AO648" i="1"/>
  <c r="AN648" i="1"/>
  <c r="AM648" i="1"/>
  <c r="AP648" i="1" s="1"/>
  <c r="AL648" i="1"/>
  <c r="BA647" i="1"/>
  <c r="AZ647" i="1"/>
  <c r="AY647" i="1"/>
  <c r="AX647" i="1"/>
  <c r="AW647" i="1"/>
  <c r="AV647" i="1"/>
  <c r="AU647" i="1"/>
  <c r="AT647" i="1"/>
  <c r="AS647" i="1"/>
  <c r="AR647" i="1"/>
  <c r="AQ647" i="1"/>
  <c r="AO647" i="1"/>
  <c r="AN647" i="1"/>
  <c r="AM647" i="1"/>
  <c r="AP647" i="1" s="1"/>
  <c r="AL647" i="1"/>
  <c r="BA646" i="1"/>
  <c r="AZ646" i="1"/>
  <c r="AY646" i="1"/>
  <c r="AX646" i="1"/>
  <c r="AW646" i="1"/>
  <c r="AV646" i="1"/>
  <c r="AU646" i="1"/>
  <c r="AT646" i="1"/>
  <c r="AS646" i="1"/>
  <c r="AR646" i="1"/>
  <c r="AQ646" i="1"/>
  <c r="AO646" i="1"/>
  <c r="AN646" i="1"/>
  <c r="AM646" i="1"/>
  <c r="AP646" i="1" s="1"/>
  <c r="AL646" i="1"/>
  <c r="BA645" i="1"/>
  <c r="AZ645" i="1"/>
  <c r="AY645" i="1"/>
  <c r="AX645" i="1"/>
  <c r="AW645" i="1"/>
  <c r="AV645" i="1"/>
  <c r="AU645" i="1"/>
  <c r="AT645" i="1"/>
  <c r="AS645" i="1"/>
  <c r="AR645" i="1"/>
  <c r="AQ645" i="1"/>
  <c r="AO645" i="1"/>
  <c r="AN645" i="1"/>
  <c r="AM645" i="1"/>
  <c r="AP645" i="1" s="1"/>
  <c r="AL645" i="1"/>
  <c r="BA644" i="1"/>
  <c r="AZ644" i="1"/>
  <c r="AY644" i="1"/>
  <c r="AX644" i="1"/>
  <c r="AW644" i="1"/>
  <c r="AV644" i="1"/>
  <c r="AU644" i="1"/>
  <c r="AT644" i="1"/>
  <c r="AS644" i="1"/>
  <c r="AR644" i="1"/>
  <c r="AQ644" i="1"/>
  <c r="AO644" i="1"/>
  <c r="AN644" i="1"/>
  <c r="AM644" i="1"/>
  <c r="AP644" i="1" s="1"/>
  <c r="AL644" i="1"/>
  <c r="BA643" i="1"/>
  <c r="AZ643" i="1"/>
  <c r="AY643" i="1"/>
  <c r="AX643" i="1"/>
  <c r="AW643" i="1"/>
  <c r="AV643" i="1"/>
  <c r="AU643" i="1"/>
  <c r="AT643" i="1"/>
  <c r="AS643" i="1"/>
  <c r="AR643" i="1"/>
  <c r="AQ643" i="1"/>
  <c r="AO643" i="1"/>
  <c r="AN643" i="1"/>
  <c r="AM643" i="1"/>
  <c r="AP643" i="1" s="1"/>
  <c r="AL643" i="1"/>
  <c r="BA642" i="1"/>
  <c r="AZ642" i="1"/>
  <c r="AY642" i="1"/>
  <c r="AX642" i="1"/>
  <c r="AW642" i="1"/>
  <c r="AV642" i="1"/>
  <c r="AU642" i="1"/>
  <c r="AT642" i="1"/>
  <c r="AS642" i="1"/>
  <c r="AR642" i="1"/>
  <c r="AQ642" i="1"/>
  <c r="AO642" i="1"/>
  <c r="AN642" i="1"/>
  <c r="AM642" i="1"/>
  <c r="AP642" i="1" s="1"/>
  <c r="AL642" i="1"/>
  <c r="BA641" i="1"/>
  <c r="AZ641" i="1"/>
  <c r="AY641" i="1"/>
  <c r="AX641" i="1"/>
  <c r="AW641" i="1"/>
  <c r="AV641" i="1"/>
  <c r="AU641" i="1"/>
  <c r="AT641" i="1"/>
  <c r="AS641" i="1"/>
  <c r="AR641" i="1"/>
  <c r="AQ641" i="1"/>
  <c r="AO641" i="1"/>
  <c r="AN641" i="1"/>
  <c r="AM641" i="1"/>
  <c r="AP641" i="1" s="1"/>
  <c r="AL641" i="1"/>
  <c r="BA640" i="1"/>
  <c r="AZ640" i="1"/>
  <c r="AY640" i="1"/>
  <c r="AX640" i="1"/>
  <c r="AW640" i="1"/>
  <c r="AV640" i="1"/>
  <c r="AU640" i="1"/>
  <c r="AT640" i="1"/>
  <c r="AS640" i="1"/>
  <c r="AR640" i="1"/>
  <c r="AQ640" i="1"/>
  <c r="AO640" i="1"/>
  <c r="AN640" i="1"/>
  <c r="AM640" i="1"/>
  <c r="AP640" i="1" s="1"/>
  <c r="AL640" i="1"/>
  <c r="BA639" i="1"/>
  <c r="AZ639" i="1"/>
  <c r="AY639" i="1"/>
  <c r="AX639" i="1"/>
  <c r="AW639" i="1"/>
  <c r="AV639" i="1"/>
  <c r="AU639" i="1"/>
  <c r="AT639" i="1"/>
  <c r="AS639" i="1"/>
  <c r="AR639" i="1"/>
  <c r="AQ639" i="1"/>
  <c r="AO639" i="1"/>
  <c r="AN639" i="1"/>
  <c r="AM639" i="1"/>
  <c r="AP639" i="1" s="1"/>
  <c r="AL639" i="1"/>
  <c r="BA638" i="1"/>
  <c r="AZ638" i="1"/>
  <c r="AY638" i="1"/>
  <c r="AX638" i="1"/>
  <c r="AW638" i="1"/>
  <c r="AV638" i="1"/>
  <c r="AU638" i="1"/>
  <c r="AT638" i="1"/>
  <c r="AS638" i="1"/>
  <c r="AR638" i="1"/>
  <c r="AQ638" i="1"/>
  <c r="AO638" i="1"/>
  <c r="AN638" i="1"/>
  <c r="AM638" i="1"/>
  <c r="AP638" i="1" s="1"/>
  <c r="AL638" i="1"/>
  <c r="BA637" i="1"/>
  <c r="AZ637" i="1"/>
  <c r="AY637" i="1"/>
  <c r="AX637" i="1"/>
  <c r="AW637" i="1"/>
  <c r="AV637" i="1"/>
  <c r="AU637" i="1"/>
  <c r="AT637" i="1"/>
  <c r="AS637" i="1"/>
  <c r="AR637" i="1"/>
  <c r="AQ637" i="1"/>
  <c r="AO637" i="1"/>
  <c r="AN637" i="1"/>
  <c r="AM637" i="1"/>
  <c r="AP637" i="1" s="1"/>
  <c r="AL637" i="1"/>
  <c r="BA636" i="1"/>
  <c r="AZ636" i="1"/>
  <c r="AY636" i="1"/>
  <c r="AX636" i="1"/>
  <c r="AW636" i="1"/>
  <c r="AV636" i="1"/>
  <c r="AU636" i="1"/>
  <c r="AT636" i="1"/>
  <c r="AS636" i="1"/>
  <c r="AR636" i="1"/>
  <c r="AQ636" i="1"/>
  <c r="AO636" i="1"/>
  <c r="AN636" i="1"/>
  <c r="AM636" i="1"/>
  <c r="AP636" i="1" s="1"/>
  <c r="AL636" i="1"/>
  <c r="BA635" i="1"/>
  <c r="AZ635" i="1"/>
  <c r="AY635" i="1"/>
  <c r="AX635" i="1"/>
  <c r="AW635" i="1"/>
  <c r="AV635" i="1"/>
  <c r="AU635" i="1"/>
  <c r="AT635" i="1"/>
  <c r="AS635" i="1"/>
  <c r="AR635" i="1"/>
  <c r="AQ635" i="1"/>
  <c r="AO635" i="1"/>
  <c r="AN635" i="1"/>
  <c r="AM635" i="1"/>
  <c r="AP635" i="1" s="1"/>
  <c r="AL635" i="1"/>
  <c r="BA634" i="1"/>
  <c r="AZ634" i="1"/>
  <c r="AY634" i="1"/>
  <c r="AX634" i="1"/>
  <c r="AW634" i="1"/>
  <c r="AV634" i="1"/>
  <c r="AU634" i="1"/>
  <c r="AT634" i="1"/>
  <c r="AS634" i="1"/>
  <c r="AR634" i="1"/>
  <c r="AQ634" i="1"/>
  <c r="AO634" i="1"/>
  <c r="AN634" i="1"/>
  <c r="AM634" i="1"/>
  <c r="AP634" i="1" s="1"/>
  <c r="AL634" i="1"/>
  <c r="BA633" i="1"/>
  <c r="AZ633" i="1"/>
  <c r="AY633" i="1"/>
  <c r="AX633" i="1"/>
  <c r="AW633" i="1"/>
  <c r="AV633" i="1"/>
  <c r="AU633" i="1"/>
  <c r="AT633" i="1"/>
  <c r="AS633" i="1"/>
  <c r="AR633" i="1"/>
  <c r="AQ633" i="1"/>
  <c r="AO633" i="1"/>
  <c r="AN633" i="1"/>
  <c r="AM633" i="1"/>
  <c r="AP633" i="1" s="1"/>
  <c r="AL633" i="1"/>
  <c r="BA632" i="1"/>
  <c r="AZ632" i="1"/>
  <c r="AY632" i="1"/>
  <c r="AX632" i="1"/>
  <c r="AW632" i="1"/>
  <c r="AV632" i="1"/>
  <c r="AU632" i="1"/>
  <c r="AT632" i="1"/>
  <c r="AS632" i="1"/>
  <c r="AR632" i="1"/>
  <c r="AQ632" i="1"/>
  <c r="AO632" i="1"/>
  <c r="AN632" i="1"/>
  <c r="AM632" i="1"/>
  <c r="AP632" i="1" s="1"/>
  <c r="AL632" i="1"/>
  <c r="BA631" i="1"/>
  <c r="AZ631" i="1"/>
  <c r="AY631" i="1"/>
  <c r="AW631" i="1"/>
  <c r="AV631" i="1"/>
  <c r="AU631" i="1"/>
  <c r="AX631" i="1" s="1"/>
  <c r="AT631" i="1"/>
  <c r="AS631" i="1"/>
  <c r="AR631" i="1"/>
  <c r="AQ631" i="1"/>
  <c r="AO631" i="1"/>
  <c r="AN631" i="1"/>
  <c r="AM631" i="1"/>
  <c r="AP631" i="1" s="1"/>
  <c r="AL631" i="1"/>
  <c r="BA630" i="1"/>
  <c r="AZ630" i="1"/>
  <c r="AY630" i="1"/>
  <c r="AX630" i="1"/>
  <c r="AW630" i="1"/>
  <c r="AV630" i="1"/>
  <c r="AU630" i="1"/>
  <c r="AT630" i="1"/>
  <c r="AS630" i="1"/>
  <c r="AR630" i="1"/>
  <c r="AQ630" i="1"/>
  <c r="AO630" i="1"/>
  <c r="AN630" i="1"/>
  <c r="AM630" i="1"/>
  <c r="AP630" i="1" s="1"/>
  <c r="AL630" i="1"/>
  <c r="BA629" i="1"/>
  <c r="AZ629" i="1"/>
  <c r="AY629" i="1"/>
  <c r="AW629" i="1"/>
  <c r="AV629" i="1"/>
  <c r="AU629" i="1"/>
  <c r="AX629" i="1" s="1"/>
  <c r="AT629" i="1"/>
  <c r="AS629" i="1"/>
  <c r="AR629" i="1"/>
  <c r="AQ629" i="1"/>
  <c r="AO629" i="1"/>
  <c r="AN629" i="1"/>
  <c r="AM629" i="1"/>
  <c r="AP629" i="1" s="1"/>
  <c r="AL629" i="1"/>
  <c r="BA628" i="1"/>
  <c r="AZ628" i="1"/>
  <c r="AY628" i="1"/>
  <c r="AW628" i="1"/>
  <c r="AV628" i="1"/>
  <c r="AU628" i="1"/>
  <c r="AT628" i="1"/>
  <c r="AS628" i="1"/>
  <c r="AR628" i="1"/>
  <c r="AQ628" i="1"/>
  <c r="AO628" i="1"/>
  <c r="AN628" i="1"/>
  <c r="AM628" i="1"/>
  <c r="AP628" i="1" s="1"/>
  <c r="AL628" i="1"/>
  <c r="BA627" i="1"/>
  <c r="AZ627" i="1"/>
  <c r="AY627" i="1"/>
  <c r="AW627" i="1"/>
  <c r="AV627" i="1"/>
  <c r="AU627" i="1"/>
  <c r="AT627" i="1"/>
  <c r="AS627" i="1"/>
  <c r="AR627" i="1"/>
  <c r="AQ627" i="1"/>
  <c r="AO627" i="1"/>
  <c r="AN627" i="1"/>
  <c r="AM627" i="1"/>
  <c r="AP627" i="1" s="1"/>
  <c r="AL627" i="1"/>
  <c r="BA626" i="1"/>
  <c r="AZ626" i="1"/>
  <c r="AY626" i="1"/>
  <c r="AX626" i="1"/>
  <c r="AW626" i="1"/>
  <c r="AV626" i="1"/>
  <c r="AU626" i="1"/>
  <c r="AT626" i="1"/>
  <c r="AS626" i="1"/>
  <c r="AR626" i="1"/>
  <c r="AQ626" i="1"/>
  <c r="AO626" i="1"/>
  <c r="AN626" i="1"/>
  <c r="AM626" i="1"/>
  <c r="AP626" i="1" s="1"/>
  <c r="AL626" i="1"/>
  <c r="BA625" i="1"/>
  <c r="AZ625" i="1"/>
  <c r="AY625" i="1"/>
  <c r="AX625" i="1"/>
  <c r="AW625" i="1"/>
  <c r="AV625" i="1"/>
  <c r="AU625" i="1"/>
  <c r="AT625" i="1"/>
  <c r="AS625" i="1"/>
  <c r="AR625" i="1"/>
  <c r="AQ625" i="1"/>
  <c r="AO625" i="1"/>
  <c r="AN625" i="1"/>
  <c r="AM625" i="1"/>
  <c r="AP625" i="1" s="1"/>
  <c r="AL625" i="1"/>
  <c r="BA624" i="1"/>
  <c r="AZ624" i="1"/>
  <c r="AY624" i="1"/>
  <c r="AX624" i="1"/>
  <c r="AW624" i="1"/>
  <c r="AV624" i="1"/>
  <c r="AU624" i="1"/>
  <c r="AT624" i="1"/>
  <c r="AS624" i="1"/>
  <c r="AR624" i="1"/>
  <c r="AQ624" i="1"/>
  <c r="AO624" i="1"/>
  <c r="AN624" i="1"/>
  <c r="AM624" i="1"/>
  <c r="AP624" i="1" s="1"/>
  <c r="AL624" i="1"/>
  <c r="BA623" i="1"/>
  <c r="AZ623" i="1"/>
  <c r="AY623" i="1"/>
  <c r="AW623" i="1"/>
  <c r="AV623" i="1"/>
  <c r="AU623" i="1"/>
  <c r="AT623" i="1"/>
  <c r="AS623" i="1"/>
  <c r="AR623" i="1"/>
  <c r="AQ623" i="1"/>
  <c r="AO623" i="1"/>
  <c r="AN623" i="1"/>
  <c r="AM623" i="1"/>
  <c r="AP623" i="1" s="1"/>
  <c r="AL623" i="1"/>
  <c r="BA622" i="1"/>
  <c r="AZ622" i="1"/>
  <c r="AY622" i="1"/>
  <c r="AX622" i="1"/>
  <c r="AW622" i="1"/>
  <c r="AV622" i="1"/>
  <c r="AU622" i="1"/>
  <c r="AT622" i="1"/>
  <c r="AS622" i="1"/>
  <c r="AR622" i="1"/>
  <c r="AQ622" i="1"/>
  <c r="AO622" i="1"/>
  <c r="AN622" i="1"/>
  <c r="AM622" i="1"/>
  <c r="AP622" i="1" s="1"/>
  <c r="AL622" i="1"/>
  <c r="BA621" i="1"/>
  <c r="AZ621" i="1"/>
  <c r="AY621" i="1"/>
  <c r="AX621" i="1"/>
  <c r="AW621" i="1"/>
  <c r="AV621" i="1"/>
  <c r="AU621" i="1"/>
  <c r="AT621" i="1"/>
  <c r="AS621" i="1"/>
  <c r="AR621" i="1"/>
  <c r="AQ621" i="1"/>
  <c r="AO621" i="1"/>
  <c r="AN621" i="1"/>
  <c r="AM621" i="1"/>
  <c r="AP621" i="1" s="1"/>
  <c r="AL621" i="1"/>
  <c r="BA620" i="1"/>
  <c r="AZ620" i="1"/>
  <c r="AY620" i="1"/>
  <c r="AX620" i="1"/>
  <c r="AW620" i="1"/>
  <c r="AV620" i="1"/>
  <c r="AU620" i="1"/>
  <c r="AT620" i="1"/>
  <c r="AS620" i="1"/>
  <c r="AR620" i="1"/>
  <c r="AQ620" i="1"/>
  <c r="AO620" i="1"/>
  <c r="AN620" i="1"/>
  <c r="AM620" i="1"/>
  <c r="AP620" i="1" s="1"/>
  <c r="AL620" i="1"/>
  <c r="BA619" i="1"/>
  <c r="AZ619" i="1"/>
  <c r="AY619" i="1"/>
  <c r="AW619" i="1"/>
  <c r="AV619" i="1"/>
  <c r="AU619" i="1"/>
  <c r="AX619" i="1" s="1"/>
  <c r="AT619" i="1"/>
  <c r="AS619" i="1"/>
  <c r="AR619" i="1"/>
  <c r="AQ619" i="1"/>
  <c r="AO619" i="1"/>
  <c r="AN619" i="1"/>
  <c r="AM619" i="1"/>
  <c r="AP619" i="1" s="1"/>
  <c r="AL619" i="1"/>
  <c r="BA618" i="1"/>
  <c r="AZ618" i="1"/>
  <c r="AY618" i="1"/>
  <c r="AX618" i="1"/>
  <c r="AW618" i="1"/>
  <c r="AV618" i="1"/>
  <c r="AU618" i="1"/>
  <c r="AT618" i="1"/>
  <c r="AS618" i="1"/>
  <c r="AR618" i="1"/>
  <c r="AQ618" i="1"/>
  <c r="AO618" i="1"/>
  <c r="AN618" i="1"/>
  <c r="AM618" i="1"/>
  <c r="AP618" i="1" s="1"/>
  <c r="AL618" i="1"/>
  <c r="BA617" i="1"/>
  <c r="AZ617" i="1"/>
  <c r="AY617" i="1"/>
  <c r="AX617" i="1"/>
  <c r="AW617" i="1"/>
  <c r="AV617" i="1"/>
  <c r="AU617" i="1"/>
  <c r="AT617" i="1"/>
  <c r="AS617" i="1"/>
  <c r="AR617" i="1"/>
  <c r="AQ617" i="1"/>
  <c r="AO617" i="1"/>
  <c r="AN617" i="1"/>
  <c r="AM617" i="1"/>
  <c r="AL617" i="1"/>
  <c r="BA616" i="1"/>
  <c r="AZ616" i="1"/>
  <c r="AY616" i="1"/>
  <c r="AX616" i="1"/>
  <c r="AW616" i="1"/>
  <c r="AV616" i="1"/>
  <c r="AU616" i="1"/>
  <c r="AT616" i="1"/>
  <c r="AS616" i="1"/>
  <c r="AR616" i="1"/>
  <c r="AQ616" i="1"/>
  <c r="AO616" i="1"/>
  <c r="AN616" i="1"/>
  <c r="AM616" i="1"/>
  <c r="AP616" i="1" s="1"/>
  <c r="AL616" i="1"/>
  <c r="BA615" i="1"/>
  <c r="AZ615" i="1"/>
  <c r="AY615" i="1"/>
  <c r="AX615" i="1"/>
  <c r="AW615" i="1"/>
  <c r="AV615" i="1"/>
  <c r="AU615" i="1"/>
  <c r="AT615" i="1"/>
  <c r="AS615" i="1"/>
  <c r="AR615" i="1"/>
  <c r="AQ615" i="1"/>
  <c r="AO615" i="1"/>
  <c r="AN615" i="1"/>
  <c r="AM615" i="1"/>
  <c r="AP615" i="1" s="1"/>
  <c r="AL615" i="1"/>
  <c r="BA614" i="1"/>
  <c r="AZ614" i="1"/>
  <c r="AY614" i="1"/>
  <c r="AX614" i="1"/>
  <c r="AW614" i="1"/>
  <c r="AV614" i="1"/>
  <c r="AU614" i="1"/>
  <c r="AT614" i="1"/>
  <c r="AS614" i="1"/>
  <c r="AR614" i="1"/>
  <c r="AQ614" i="1"/>
  <c r="AO614" i="1"/>
  <c r="AN614" i="1"/>
  <c r="AM614" i="1"/>
  <c r="AL614" i="1"/>
  <c r="BA613" i="1"/>
  <c r="AZ613" i="1"/>
  <c r="AY613" i="1"/>
  <c r="AX613" i="1"/>
  <c r="AW613" i="1"/>
  <c r="AV613" i="1"/>
  <c r="AU613" i="1"/>
  <c r="AT613" i="1"/>
  <c r="AS613" i="1"/>
  <c r="AR613" i="1"/>
  <c r="AQ613" i="1"/>
  <c r="AO613" i="1"/>
  <c r="AN613" i="1"/>
  <c r="AM613" i="1"/>
  <c r="AP613" i="1" s="1"/>
  <c r="AL613" i="1"/>
  <c r="BA612" i="1"/>
  <c r="AZ612" i="1"/>
  <c r="AY612" i="1"/>
  <c r="AX612" i="1"/>
  <c r="AW612" i="1"/>
  <c r="AV612" i="1"/>
  <c r="AU612" i="1"/>
  <c r="AT612" i="1"/>
  <c r="AS612" i="1"/>
  <c r="AR612" i="1"/>
  <c r="AQ612" i="1"/>
  <c r="AO612" i="1"/>
  <c r="AN612" i="1"/>
  <c r="AM612" i="1"/>
  <c r="AP612" i="1" s="1"/>
  <c r="AL612" i="1"/>
  <c r="BA611" i="1"/>
  <c r="AZ611" i="1"/>
  <c r="AY611" i="1"/>
  <c r="AX611" i="1"/>
  <c r="AW611" i="1"/>
  <c r="AV611" i="1"/>
  <c r="AU611" i="1"/>
  <c r="AT611" i="1"/>
  <c r="AS611" i="1"/>
  <c r="AR611" i="1"/>
  <c r="AQ611" i="1"/>
  <c r="AO611" i="1"/>
  <c r="AN611" i="1"/>
  <c r="AM611" i="1"/>
  <c r="AP611" i="1" s="1"/>
  <c r="AL611" i="1"/>
  <c r="BA610" i="1"/>
  <c r="AZ610" i="1"/>
  <c r="AY610" i="1"/>
  <c r="AX610" i="1"/>
  <c r="AW610" i="1"/>
  <c r="AV610" i="1"/>
  <c r="AU610" i="1"/>
  <c r="AT610" i="1"/>
  <c r="AS610" i="1"/>
  <c r="AR610" i="1"/>
  <c r="AQ610" i="1"/>
  <c r="AO610" i="1"/>
  <c r="AN610" i="1"/>
  <c r="AM610" i="1"/>
  <c r="AP610" i="1" s="1"/>
  <c r="AL610" i="1"/>
  <c r="BA609" i="1"/>
  <c r="AZ609" i="1"/>
  <c r="AY609" i="1"/>
  <c r="AX609" i="1"/>
  <c r="AW609" i="1"/>
  <c r="AV609" i="1"/>
  <c r="AU609" i="1"/>
  <c r="AT609" i="1"/>
  <c r="AS609" i="1"/>
  <c r="AR609" i="1"/>
  <c r="AQ609" i="1"/>
  <c r="AO609" i="1"/>
  <c r="AN609" i="1"/>
  <c r="AM609" i="1"/>
  <c r="AP609" i="1" s="1"/>
  <c r="AL609" i="1"/>
  <c r="BA608" i="1"/>
  <c r="AZ608" i="1"/>
  <c r="AY608" i="1"/>
  <c r="AX608" i="1"/>
  <c r="AW608" i="1"/>
  <c r="AV608" i="1"/>
  <c r="AU608" i="1"/>
  <c r="AT608" i="1"/>
  <c r="AS608" i="1"/>
  <c r="AR608" i="1"/>
  <c r="AQ608" i="1"/>
  <c r="AO608" i="1"/>
  <c r="AN608" i="1"/>
  <c r="AM608" i="1"/>
  <c r="AP608" i="1" s="1"/>
  <c r="AL608" i="1"/>
  <c r="BA607" i="1"/>
  <c r="AZ607" i="1"/>
  <c r="AY607" i="1"/>
  <c r="AX607" i="1"/>
  <c r="AW607" i="1"/>
  <c r="AV607" i="1"/>
  <c r="AU607" i="1"/>
  <c r="AT607" i="1"/>
  <c r="AS607" i="1"/>
  <c r="AR607" i="1"/>
  <c r="AQ607" i="1"/>
  <c r="AO607" i="1"/>
  <c r="AN607" i="1"/>
  <c r="AM607" i="1"/>
  <c r="AP607" i="1" s="1"/>
  <c r="AL607" i="1"/>
  <c r="BA606" i="1"/>
  <c r="AZ606" i="1"/>
  <c r="AY606" i="1"/>
  <c r="AW606" i="1"/>
  <c r="AV606" i="1"/>
  <c r="AU606" i="1"/>
  <c r="AT606" i="1"/>
  <c r="AS606" i="1"/>
  <c r="AR606" i="1"/>
  <c r="AQ606" i="1"/>
  <c r="AO606" i="1"/>
  <c r="AN606" i="1"/>
  <c r="AM606" i="1"/>
  <c r="AP606" i="1" s="1"/>
  <c r="AL606" i="1"/>
  <c r="BA605" i="1"/>
  <c r="AZ605" i="1"/>
  <c r="AY605" i="1"/>
  <c r="AX605" i="1"/>
  <c r="AW605" i="1"/>
  <c r="AV605" i="1"/>
  <c r="AU605" i="1"/>
  <c r="AT605" i="1"/>
  <c r="AS605" i="1"/>
  <c r="AR605" i="1"/>
  <c r="AQ605" i="1"/>
  <c r="AO605" i="1"/>
  <c r="AN605" i="1"/>
  <c r="AM605" i="1"/>
  <c r="AP605" i="1" s="1"/>
  <c r="AL605" i="1"/>
  <c r="BA604" i="1"/>
  <c r="AZ604" i="1"/>
  <c r="AY604" i="1"/>
  <c r="AX604" i="1"/>
  <c r="AW604" i="1"/>
  <c r="AV604" i="1"/>
  <c r="AU604" i="1"/>
  <c r="AT604" i="1"/>
  <c r="AS604" i="1"/>
  <c r="AR604" i="1"/>
  <c r="AQ604" i="1"/>
  <c r="AO604" i="1"/>
  <c r="AN604" i="1"/>
  <c r="AM604" i="1"/>
  <c r="AP604" i="1" s="1"/>
  <c r="AL604" i="1"/>
  <c r="BA603" i="1"/>
  <c r="AZ603" i="1"/>
  <c r="AY603" i="1"/>
  <c r="AX603" i="1"/>
  <c r="AW603" i="1"/>
  <c r="AV603" i="1"/>
  <c r="AU603" i="1"/>
  <c r="AT603" i="1"/>
  <c r="AS603" i="1"/>
  <c r="AR603" i="1"/>
  <c r="AQ603" i="1"/>
  <c r="AO603" i="1"/>
  <c r="AN603" i="1"/>
  <c r="AM603" i="1"/>
  <c r="AP603" i="1" s="1"/>
  <c r="AL603" i="1"/>
  <c r="BA602" i="1"/>
  <c r="AZ602" i="1"/>
  <c r="AY602" i="1"/>
  <c r="AX602" i="1"/>
  <c r="AW602" i="1"/>
  <c r="AV602" i="1"/>
  <c r="AU602" i="1"/>
  <c r="AT602" i="1"/>
  <c r="AS602" i="1"/>
  <c r="AR602" i="1"/>
  <c r="AQ602" i="1"/>
  <c r="AO602" i="1"/>
  <c r="AN602" i="1"/>
  <c r="AM602" i="1"/>
  <c r="AP602" i="1" s="1"/>
  <c r="AL602" i="1"/>
  <c r="BA601" i="1"/>
  <c r="AZ601" i="1"/>
  <c r="AY601" i="1"/>
  <c r="AX601" i="1"/>
  <c r="AW601" i="1"/>
  <c r="AV601" i="1"/>
  <c r="AU601" i="1"/>
  <c r="AT601" i="1"/>
  <c r="AS601" i="1"/>
  <c r="AR601" i="1"/>
  <c r="AQ601" i="1"/>
  <c r="AO601" i="1"/>
  <c r="AN601" i="1"/>
  <c r="AM601" i="1"/>
  <c r="AP601" i="1" s="1"/>
  <c r="AL601" i="1"/>
  <c r="BA600" i="1"/>
  <c r="AZ600" i="1"/>
  <c r="AY600" i="1"/>
  <c r="AX600" i="1"/>
  <c r="AW600" i="1"/>
  <c r="AV600" i="1"/>
  <c r="AU600" i="1"/>
  <c r="AT600" i="1"/>
  <c r="AS600" i="1"/>
  <c r="AR600" i="1"/>
  <c r="AQ600" i="1"/>
  <c r="AO600" i="1"/>
  <c r="AN600" i="1"/>
  <c r="AM600" i="1"/>
  <c r="AL600" i="1"/>
  <c r="BA599" i="1"/>
  <c r="AZ599" i="1"/>
  <c r="AY599" i="1"/>
  <c r="AX599" i="1"/>
  <c r="AW599" i="1"/>
  <c r="AV599" i="1"/>
  <c r="AU599" i="1"/>
  <c r="AT599" i="1"/>
  <c r="AS599" i="1"/>
  <c r="AR599" i="1"/>
  <c r="AQ599" i="1"/>
  <c r="AO599" i="1"/>
  <c r="AN599" i="1"/>
  <c r="AM599" i="1"/>
  <c r="AP599" i="1" s="1"/>
  <c r="AL599" i="1"/>
  <c r="BA598" i="1"/>
  <c r="AZ598" i="1"/>
  <c r="AY598" i="1"/>
  <c r="AX598" i="1"/>
  <c r="AW598" i="1"/>
  <c r="AV598" i="1"/>
  <c r="AU598" i="1"/>
  <c r="AT598" i="1"/>
  <c r="AS598" i="1"/>
  <c r="AR598" i="1"/>
  <c r="AQ598" i="1"/>
  <c r="AO598" i="1"/>
  <c r="AN598" i="1"/>
  <c r="AM598" i="1"/>
  <c r="AP598" i="1" s="1"/>
  <c r="AL598" i="1"/>
  <c r="BA597" i="1"/>
  <c r="AZ597" i="1"/>
  <c r="AY597" i="1"/>
  <c r="AX597" i="1"/>
  <c r="AW597" i="1"/>
  <c r="AV597" i="1"/>
  <c r="AU597" i="1"/>
  <c r="AT597" i="1"/>
  <c r="AS597" i="1"/>
  <c r="AR597" i="1"/>
  <c r="AQ597" i="1"/>
  <c r="AO597" i="1"/>
  <c r="AN597" i="1"/>
  <c r="AM597" i="1"/>
  <c r="AP597" i="1" s="1"/>
  <c r="AL597" i="1"/>
  <c r="BA596" i="1"/>
  <c r="AZ596" i="1"/>
  <c r="AY596" i="1"/>
  <c r="AX596" i="1"/>
  <c r="AW596" i="1"/>
  <c r="AV596" i="1"/>
  <c r="AU596" i="1"/>
  <c r="AT596" i="1"/>
  <c r="AS596" i="1"/>
  <c r="AR596" i="1"/>
  <c r="AQ596" i="1"/>
  <c r="AO596" i="1"/>
  <c r="AN596" i="1"/>
  <c r="AM596" i="1"/>
  <c r="AP596" i="1" s="1"/>
  <c r="AL596" i="1"/>
  <c r="BA595" i="1"/>
  <c r="AZ595" i="1"/>
  <c r="AY595" i="1"/>
  <c r="AX595" i="1"/>
  <c r="AW595" i="1"/>
  <c r="AV595" i="1"/>
  <c r="AU595" i="1"/>
  <c r="AT595" i="1"/>
  <c r="AS595" i="1"/>
  <c r="AR595" i="1"/>
  <c r="AQ595" i="1"/>
  <c r="AO595" i="1"/>
  <c r="AN595" i="1"/>
  <c r="AM595" i="1"/>
  <c r="AP595" i="1" s="1"/>
  <c r="AL595" i="1"/>
  <c r="BA594" i="1"/>
  <c r="AZ594" i="1"/>
  <c r="AY594" i="1"/>
  <c r="AX594" i="1"/>
  <c r="AW594" i="1"/>
  <c r="AV594" i="1"/>
  <c r="AU594" i="1"/>
  <c r="AT594" i="1"/>
  <c r="AS594" i="1"/>
  <c r="AR594" i="1"/>
  <c r="AQ594" i="1"/>
  <c r="AO594" i="1"/>
  <c r="AN594" i="1"/>
  <c r="AM594" i="1"/>
  <c r="AL594" i="1"/>
  <c r="BA593" i="1"/>
  <c r="AZ593" i="1"/>
  <c r="AY593" i="1"/>
  <c r="AX593" i="1"/>
  <c r="AW593" i="1"/>
  <c r="AV593" i="1"/>
  <c r="AU593" i="1"/>
  <c r="AT593" i="1"/>
  <c r="AS593" i="1"/>
  <c r="AR593" i="1"/>
  <c r="AQ593" i="1"/>
  <c r="AO593" i="1"/>
  <c r="AN593" i="1"/>
  <c r="AM593" i="1"/>
  <c r="AP593" i="1" s="1"/>
  <c r="AL593" i="1"/>
  <c r="BA592" i="1"/>
  <c r="AZ592" i="1"/>
  <c r="AY592" i="1"/>
  <c r="AX592" i="1"/>
  <c r="AW592" i="1"/>
  <c r="AV592" i="1"/>
  <c r="AU592" i="1"/>
  <c r="AT592" i="1"/>
  <c r="AS592" i="1"/>
  <c r="AR592" i="1"/>
  <c r="AQ592" i="1"/>
  <c r="AO592" i="1"/>
  <c r="AN592" i="1"/>
  <c r="AM592" i="1"/>
  <c r="AL592" i="1"/>
  <c r="BA591" i="1"/>
  <c r="AZ591" i="1"/>
  <c r="AY591" i="1"/>
  <c r="AX591" i="1"/>
  <c r="AW591" i="1"/>
  <c r="AV591" i="1"/>
  <c r="AU591" i="1"/>
  <c r="AT591" i="1"/>
  <c r="AS591" i="1"/>
  <c r="AR591" i="1"/>
  <c r="AQ591" i="1"/>
  <c r="AO591" i="1"/>
  <c r="AN591" i="1"/>
  <c r="AM591" i="1"/>
  <c r="AL591" i="1"/>
  <c r="BA590" i="1"/>
  <c r="AZ590" i="1"/>
  <c r="AY590" i="1"/>
  <c r="AX590" i="1"/>
  <c r="AW590" i="1"/>
  <c r="AV590" i="1"/>
  <c r="AU590" i="1"/>
  <c r="AT590" i="1"/>
  <c r="AS590" i="1"/>
  <c r="AR590" i="1"/>
  <c r="AQ590" i="1"/>
  <c r="AO590" i="1"/>
  <c r="AN590" i="1"/>
  <c r="AM590" i="1"/>
  <c r="AP590" i="1" s="1"/>
  <c r="AL590" i="1"/>
  <c r="BA589" i="1"/>
  <c r="AZ589" i="1"/>
  <c r="AY589" i="1"/>
  <c r="AX589" i="1"/>
  <c r="AW589" i="1"/>
  <c r="AV589" i="1"/>
  <c r="AU589" i="1"/>
  <c r="AT589" i="1"/>
  <c r="AS589" i="1"/>
  <c r="AR589" i="1"/>
  <c r="AQ589" i="1"/>
  <c r="AO589" i="1"/>
  <c r="AN589" i="1"/>
  <c r="AM589" i="1"/>
  <c r="AP589" i="1" s="1"/>
  <c r="AL589" i="1"/>
  <c r="BA588" i="1"/>
  <c r="AZ588" i="1"/>
  <c r="AY588" i="1"/>
  <c r="AX588" i="1"/>
  <c r="AW588" i="1"/>
  <c r="AV588" i="1"/>
  <c r="AU588" i="1"/>
  <c r="AT588" i="1"/>
  <c r="AS588" i="1"/>
  <c r="AR588" i="1"/>
  <c r="AQ588" i="1"/>
  <c r="AO588" i="1"/>
  <c r="AN588" i="1"/>
  <c r="AM588" i="1"/>
  <c r="AP588" i="1" s="1"/>
  <c r="AL588" i="1"/>
  <c r="BA587" i="1"/>
  <c r="AZ587" i="1"/>
  <c r="AY587" i="1"/>
  <c r="AX587" i="1"/>
  <c r="AW587" i="1"/>
  <c r="AV587" i="1"/>
  <c r="AU587" i="1"/>
  <c r="AT587" i="1"/>
  <c r="AS587" i="1"/>
  <c r="AR587" i="1"/>
  <c r="AQ587" i="1"/>
  <c r="AO587" i="1"/>
  <c r="AN587" i="1"/>
  <c r="AM587" i="1"/>
  <c r="AP587" i="1" s="1"/>
  <c r="AL587" i="1"/>
  <c r="BA586" i="1"/>
  <c r="AZ586" i="1"/>
  <c r="AY586" i="1"/>
  <c r="AX586" i="1"/>
  <c r="AW586" i="1"/>
  <c r="AV586" i="1"/>
  <c r="AU586" i="1"/>
  <c r="AT586" i="1"/>
  <c r="AS586" i="1"/>
  <c r="AR586" i="1"/>
  <c r="AQ586" i="1"/>
  <c r="AO586" i="1"/>
  <c r="AN586" i="1"/>
  <c r="AM586" i="1"/>
  <c r="AL586" i="1"/>
  <c r="BA585" i="1"/>
  <c r="AZ585" i="1"/>
  <c r="AY585" i="1"/>
  <c r="AX585" i="1"/>
  <c r="AW585" i="1"/>
  <c r="AV585" i="1"/>
  <c r="AU585" i="1"/>
  <c r="AT585" i="1"/>
  <c r="AS585" i="1"/>
  <c r="AR585" i="1"/>
  <c r="AQ585" i="1"/>
  <c r="AO585" i="1"/>
  <c r="AN585" i="1"/>
  <c r="AM585" i="1"/>
  <c r="AL585" i="1"/>
  <c r="BA584" i="1"/>
  <c r="AZ584" i="1"/>
  <c r="AY584" i="1"/>
  <c r="AX584" i="1"/>
  <c r="AW584" i="1"/>
  <c r="AV584" i="1"/>
  <c r="AU584" i="1"/>
  <c r="AT584" i="1"/>
  <c r="AS584" i="1"/>
  <c r="AR584" i="1"/>
  <c r="AQ584" i="1"/>
  <c r="AO584" i="1"/>
  <c r="AN584" i="1"/>
  <c r="AM584" i="1"/>
  <c r="AL584" i="1"/>
  <c r="BA583" i="1"/>
  <c r="AZ583" i="1"/>
  <c r="AY583" i="1"/>
  <c r="AW583" i="1"/>
  <c r="AV583" i="1"/>
  <c r="AU583" i="1"/>
  <c r="AT583" i="1"/>
  <c r="AS583" i="1"/>
  <c r="AR583" i="1"/>
  <c r="AQ583" i="1"/>
  <c r="AO583" i="1"/>
  <c r="AN583" i="1"/>
  <c r="AM583" i="1"/>
  <c r="AP583" i="1" s="1"/>
  <c r="AL583" i="1"/>
  <c r="BA582" i="1"/>
  <c r="AZ582" i="1"/>
  <c r="AY582" i="1"/>
  <c r="AX582" i="1"/>
  <c r="AW582" i="1"/>
  <c r="AV582" i="1"/>
  <c r="AU582" i="1"/>
  <c r="AT582" i="1"/>
  <c r="AS582" i="1"/>
  <c r="AR582" i="1"/>
  <c r="AQ582" i="1"/>
  <c r="AO582" i="1"/>
  <c r="AN582" i="1"/>
  <c r="AM582" i="1"/>
  <c r="AP582" i="1" s="1"/>
  <c r="AL582" i="1"/>
  <c r="BA581" i="1"/>
  <c r="AZ581" i="1"/>
  <c r="AY581" i="1"/>
  <c r="AX581" i="1"/>
  <c r="AW581" i="1"/>
  <c r="AV581" i="1"/>
  <c r="AU581" i="1"/>
  <c r="AT581" i="1"/>
  <c r="AS581" i="1"/>
  <c r="AR581" i="1"/>
  <c r="AQ581" i="1"/>
  <c r="AO581" i="1"/>
  <c r="AN581" i="1"/>
  <c r="AM581" i="1"/>
  <c r="AP581" i="1" s="1"/>
  <c r="AL581" i="1"/>
  <c r="BA580" i="1"/>
  <c r="AZ580" i="1"/>
  <c r="AY580" i="1"/>
  <c r="AX580" i="1"/>
  <c r="AW580" i="1"/>
  <c r="AV580" i="1"/>
  <c r="AU580" i="1"/>
  <c r="AT580" i="1"/>
  <c r="AS580" i="1"/>
  <c r="AR580" i="1"/>
  <c r="AQ580" i="1"/>
  <c r="AO580" i="1"/>
  <c r="AN580" i="1"/>
  <c r="AM580" i="1"/>
  <c r="AP580" i="1" s="1"/>
  <c r="AL580" i="1"/>
  <c r="BA579" i="1"/>
  <c r="AZ579" i="1"/>
  <c r="AY579" i="1"/>
  <c r="AX579" i="1"/>
  <c r="AW579" i="1"/>
  <c r="AV579" i="1"/>
  <c r="AU579" i="1"/>
  <c r="AT579" i="1"/>
  <c r="AS579" i="1"/>
  <c r="AR579" i="1"/>
  <c r="AQ579" i="1"/>
  <c r="AO579" i="1"/>
  <c r="AN579" i="1"/>
  <c r="AM579" i="1"/>
  <c r="AL579" i="1"/>
  <c r="BA578" i="1"/>
  <c r="AZ578" i="1"/>
  <c r="AY578" i="1"/>
  <c r="AX578" i="1"/>
  <c r="AW578" i="1"/>
  <c r="AV578" i="1"/>
  <c r="AU578" i="1"/>
  <c r="AT578" i="1"/>
  <c r="AS578" i="1"/>
  <c r="AR578" i="1"/>
  <c r="AQ578" i="1"/>
  <c r="AO578" i="1"/>
  <c r="AN578" i="1"/>
  <c r="AM578" i="1"/>
  <c r="AP578" i="1" s="1"/>
  <c r="AL578" i="1"/>
  <c r="BA577" i="1"/>
  <c r="AZ577" i="1"/>
  <c r="AY577" i="1"/>
  <c r="AX577" i="1"/>
  <c r="AW577" i="1"/>
  <c r="AV577" i="1"/>
  <c r="AU577" i="1"/>
  <c r="AT577" i="1"/>
  <c r="AS577" i="1"/>
  <c r="AR577" i="1"/>
  <c r="AQ577" i="1"/>
  <c r="AO577" i="1"/>
  <c r="AN577" i="1"/>
  <c r="AM577" i="1"/>
  <c r="AP577" i="1" s="1"/>
  <c r="AL577" i="1"/>
  <c r="BA576" i="1"/>
  <c r="AZ576" i="1"/>
  <c r="AY576" i="1"/>
  <c r="AX576" i="1"/>
  <c r="AW576" i="1"/>
  <c r="AV576" i="1"/>
  <c r="AU576" i="1"/>
  <c r="AT576" i="1"/>
  <c r="AS576" i="1"/>
  <c r="AR576" i="1"/>
  <c r="AQ576" i="1"/>
  <c r="AO576" i="1"/>
  <c r="AN576" i="1"/>
  <c r="AM576" i="1"/>
  <c r="AL576" i="1"/>
  <c r="BA575" i="1"/>
  <c r="AZ575" i="1"/>
  <c r="AY575" i="1"/>
  <c r="AX575" i="1"/>
  <c r="AW575" i="1"/>
  <c r="AV575" i="1"/>
  <c r="AU575" i="1"/>
  <c r="AT575" i="1"/>
  <c r="AS575" i="1"/>
  <c r="AR575" i="1"/>
  <c r="AQ575" i="1"/>
  <c r="AO575" i="1"/>
  <c r="AN575" i="1"/>
  <c r="AM575" i="1"/>
  <c r="AP575" i="1" s="1"/>
  <c r="AL575" i="1"/>
  <c r="BA574" i="1"/>
  <c r="AZ574" i="1"/>
  <c r="AY574" i="1"/>
  <c r="AX574" i="1"/>
  <c r="AW574" i="1"/>
  <c r="AV574" i="1"/>
  <c r="AU574" i="1"/>
  <c r="AT574" i="1"/>
  <c r="AS574" i="1"/>
  <c r="AR574" i="1"/>
  <c r="AQ574" i="1"/>
  <c r="AO574" i="1"/>
  <c r="AN574" i="1"/>
  <c r="AM574" i="1"/>
  <c r="AP574" i="1" s="1"/>
  <c r="AL574" i="1"/>
  <c r="BA573" i="1"/>
  <c r="AZ573" i="1"/>
  <c r="AY573" i="1"/>
  <c r="AX573" i="1"/>
  <c r="AW573" i="1"/>
  <c r="AV573" i="1"/>
  <c r="AU573" i="1"/>
  <c r="AT573" i="1"/>
  <c r="AS573" i="1"/>
  <c r="AR573" i="1"/>
  <c r="AQ573" i="1"/>
  <c r="AO573" i="1"/>
  <c r="AN573" i="1"/>
  <c r="AM573" i="1"/>
  <c r="AP573" i="1" s="1"/>
  <c r="AL573" i="1"/>
  <c r="BA572" i="1"/>
  <c r="AZ572" i="1"/>
  <c r="AY572" i="1"/>
  <c r="AX572" i="1"/>
  <c r="AW572" i="1"/>
  <c r="AV572" i="1"/>
  <c r="AU572" i="1"/>
  <c r="AT572" i="1"/>
  <c r="AS572" i="1"/>
  <c r="AR572" i="1"/>
  <c r="AQ572" i="1"/>
  <c r="AO572" i="1"/>
  <c r="AN572" i="1"/>
  <c r="AM572" i="1"/>
  <c r="AP572" i="1" s="1"/>
  <c r="AL572" i="1"/>
  <c r="BA571" i="1"/>
  <c r="AZ571" i="1"/>
  <c r="AY571" i="1"/>
  <c r="AX571" i="1"/>
  <c r="AW571" i="1"/>
  <c r="AV571" i="1"/>
  <c r="AU571" i="1"/>
  <c r="AT571" i="1"/>
  <c r="AS571" i="1"/>
  <c r="AR571" i="1"/>
  <c r="AQ571" i="1"/>
  <c r="AO571" i="1"/>
  <c r="AN571" i="1"/>
  <c r="AM571" i="1"/>
  <c r="AP571" i="1" s="1"/>
  <c r="AL571" i="1"/>
  <c r="BA570" i="1"/>
  <c r="AZ570" i="1"/>
  <c r="AY570" i="1"/>
  <c r="AX570" i="1"/>
  <c r="AW570" i="1"/>
  <c r="AV570" i="1"/>
  <c r="AU570" i="1"/>
  <c r="AT570" i="1"/>
  <c r="AS570" i="1"/>
  <c r="AR570" i="1"/>
  <c r="AQ570" i="1"/>
  <c r="AO570" i="1"/>
  <c r="AN570" i="1"/>
  <c r="AM570" i="1"/>
  <c r="AP570" i="1" s="1"/>
  <c r="AL570" i="1"/>
  <c r="BA569" i="1"/>
  <c r="AZ569" i="1"/>
  <c r="AY569" i="1"/>
  <c r="AX569" i="1"/>
  <c r="AW569" i="1"/>
  <c r="AV569" i="1"/>
  <c r="AU569" i="1"/>
  <c r="AT569" i="1"/>
  <c r="AS569" i="1"/>
  <c r="AR569" i="1"/>
  <c r="AQ569" i="1"/>
  <c r="AO569" i="1"/>
  <c r="AN569" i="1"/>
  <c r="AM569" i="1"/>
  <c r="AL569" i="1"/>
  <c r="BA568" i="1"/>
  <c r="AZ568" i="1"/>
  <c r="AY568" i="1"/>
  <c r="AX568" i="1"/>
  <c r="AW568" i="1"/>
  <c r="AV568" i="1"/>
  <c r="AU568" i="1"/>
  <c r="AT568" i="1"/>
  <c r="AS568" i="1"/>
  <c r="AR568" i="1"/>
  <c r="AQ568" i="1"/>
  <c r="AO568" i="1"/>
  <c r="AN568" i="1"/>
  <c r="AM568" i="1"/>
  <c r="AL568" i="1"/>
  <c r="BA567" i="1"/>
  <c r="AZ567" i="1"/>
  <c r="AY567" i="1"/>
  <c r="AX567" i="1"/>
  <c r="AW567" i="1"/>
  <c r="AV567" i="1"/>
  <c r="AU567" i="1"/>
  <c r="AT567" i="1"/>
  <c r="AS567" i="1"/>
  <c r="AR567" i="1"/>
  <c r="AQ567" i="1"/>
  <c r="AO567" i="1"/>
  <c r="AN567" i="1"/>
  <c r="AM567" i="1"/>
  <c r="AP567" i="1" s="1"/>
  <c r="AL567" i="1"/>
  <c r="BA566" i="1"/>
  <c r="AZ566" i="1"/>
  <c r="AY566" i="1"/>
  <c r="AX566" i="1"/>
  <c r="AW566" i="1"/>
  <c r="AV566" i="1"/>
  <c r="AU566" i="1"/>
  <c r="AT566" i="1"/>
  <c r="AS566" i="1"/>
  <c r="AR566" i="1"/>
  <c r="AQ566" i="1"/>
  <c r="AO566" i="1"/>
  <c r="AN566" i="1"/>
  <c r="AM566" i="1"/>
  <c r="AP566" i="1" s="1"/>
  <c r="AL566" i="1"/>
  <c r="BA565" i="1"/>
  <c r="AZ565" i="1"/>
  <c r="AY565" i="1"/>
  <c r="AX565" i="1"/>
  <c r="AW565" i="1"/>
  <c r="AV565" i="1"/>
  <c r="AU565" i="1"/>
  <c r="AT565" i="1"/>
  <c r="AS565" i="1"/>
  <c r="AR565" i="1"/>
  <c r="AQ565" i="1"/>
  <c r="AO565" i="1"/>
  <c r="AN565" i="1"/>
  <c r="AM565" i="1"/>
  <c r="AP565" i="1" s="1"/>
  <c r="AL565" i="1"/>
  <c r="BA564" i="1"/>
  <c r="AZ564" i="1"/>
  <c r="AY564" i="1"/>
  <c r="AX564" i="1"/>
  <c r="AW564" i="1"/>
  <c r="AV564" i="1"/>
  <c r="AU564" i="1"/>
  <c r="AT564" i="1"/>
  <c r="AS564" i="1"/>
  <c r="AR564" i="1"/>
  <c r="AQ564" i="1"/>
  <c r="AO564" i="1"/>
  <c r="AN564" i="1"/>
  <c r="AM564" i="1"/>
  <c r="AP564" i="1" s="1"/>
  <c r="AL564" i="1"/>
  <c r="BA563" i="1"/>
  <c r="AZ563" i="1"/>
  <c r="AY563" i="1"/>
  <c r="AX563" i="1"/>
  <c r="AW563" i="1"/>
  <c r="AV563" i="1"/>
  <c r="AU563" i="1"/>
  <c r="AT563" i="1"/>
  <c r="AS563" i="1"/>
  <c r="AR563" i="1"/>
  <c r="AQ563" i="1"/>
  <c r="AO563" i="1"/>
  <c r="AN563" i="1"/>
  <c r="AM563" i="1"/>
  <c r="AP563" i="1" s="1"/>
  <c r="AL563" i="1"/>
  <c r="BA562" i="1"/>
  <c r="AZ562" i="1"/>
  <c r="AY562" i="1"/>
  <c r="AX562" i="1"/>
  <c r="AW562" i="1"/>
  <c r="AV562" i="1"/>
  <c r="AU562" i="1"/>
  <c r="AT562" i="1"/>
  <c r="AS562" i="1"/>
  <c r="AR562" i="1"/>
  <c r="AQ562" i="1"/>
  <c r="AO562" i="1"/>
  <c r="AN562" i="1"/>
  <c r="AM562" i="1"/>
  <c r="AP562" i="1" s="1"/>
  <c r="AL562" i="1"/>
  <c r="BA561" i="1"/>
  <c r="AZ561" i="1"/>
  <c r="AY561" i="1"/>
  <c r="AX561" i="1"/>
  <c r="AW561" i="1"/>
  <c r="AV561" i="1"/>
  <c r="AU561" i="1"/>
  <c r="AT561" i="1"/>
  <c r="AS561" i="1"/>
  <c r="AR561" i="1"/>
  <c r="AQ561" i="1"/>
  <c r="AO561" i="1"/>
  <c r="AN561" i="1"/>
  <c r="AM561" i="1"/>
  <c r="AP561" i="1" s="1"/>
  <c r="AL561" i="1"/>
  <c r="BA560" i="1"/>
  <c r="AZ560" i="1"/>
  <c r="AY560" i="1"/>
  <c r="AX560" i="1"/>
  <c r="AW560" i="1"/>
  <c r="AV560" i="1"/>
  <c r="AU560" i="1"/>
  <c r="AT560" i="1"/>
  <c r="AS560" i="1"/>
  <c r="AR560" i="1"/>
  <c r="AQ560" i="1"/>
  <c r="AO560" i="1"/>
  <c r="AN560" i="1"/>
  <c r="AM560" i="1"/>
  <c r="AL560" i="1"/>
  <c r="BA559" i="1"/>
  <c r="AZ559" i="1"/>
  <c r="AY559" i="1"/>
  <c r="AX559" i="1"/>
  <c r="AW559" i="1"/>
  <c r="AV559" i="1"/>
  <c r="AU559" i="1"/>
  <c r="AT559" i="1"/>
  <c r="AS559" i="1"/>
  <c r="AR559" i="1"/>
  <c r="AQ559" i="1"/>
  <c r="AO559" i="1"/>
  <c r="AN559" i="1"/>
  <c r="AM559" i="1"/>
  <c r="AP559" i="1" s="1"/>
  <c r="AL559" i="1"/>
  <c r="BA558" i="1"/>
  <c r="AZ558" i="1"/>
  <c r="AY558" i="1"/>
  <c r="AX558" i="1"/>
  <c r="AW558" i="1"/>
  <c r="AV558" i="1"/>
  <c r="AU558" i="1"/>
  <c r="AT558" i="1"/>
  <c r="AS558" i="1"/>
  <c r="AR558" i="1"/>
  <c r="AQ558" i="1"/>
  <c r="AO558" i="1"/>
  <c r="AN558" i="1"/>
  <c r="AM558" i="1"/>
  <c r="AP558" i="1" s="1"/>
  <c r="AL558" i="1"/>
  <c r="BA557" i="1"/>
  <c r="AZ557" i="1"/>
  <c r="AY557" i="1"/>
  <c r="AW557" i="1"/>
  <c r="AV557" i="1"/>
  <c r="AU557" i="1"/>
  <c r="AX557" i="1" s="1"/>
  <c r="AT557" i="1"/>
  <c r="AS557" i="1"/>
  <c r="AR557" i="1"/>
  <c r="AQ557" i="1"/>
  <c r="AO557" i="1"/>
  <c r="AN557" i="1"/>
  <c r="AM557" i="1"/>
  <c r="AP557" i="1" s="1"/>
  <c r="AL557" i="1"/>
  <c r="BA556" i="1"/>
  <c r="AZ556" i="1"/>
  <c r="AY556" i="1"/>
  <c r="AX556" i="1"/>
  <c r="AW556" i="1"/>
  <c r="AV556" i="1"/>
  <c r="AU556" i="1"/>
  <c r="AT556" i="1"/>
  <c r="AS556" i="1"/>
  <c r="AR556" i="1"/>
  <c r="AQ556" i="1"/>
  <c r="AO556" i="1"/>
  <c r="AN556" i="1"/>
  <c r="AM556" i="1"/>
  <c r="AP556" i="1" s="1"/>
  <c r="AL556" i="1"/>
  <c r="BA555" i="1"/>
  <c r="AZ555" i="1"/>
  <c r="AY555" i="1"/>
  <c r="AX555" i="1"/>
  <c r="AW555" i="1"/>
  <c r="AV555" i="1"/>
  <c r="AU555" i="1"/>
  <c r="AT555" i="1"/>
  <c r="AS555" i="1"/>
  <c r="AR555" i="1"/>
  <c r="AQ555" i="1"/>
  <c r="AO555" i="1"/>
  <c r="AN555" i="1"/>
  <c r="AM555" i="1"/>
  <c r="AP555" i="1" s="1"/>
  <c r="AL555" i="1"/>
  <c r="BA554" i="1"/>
  <c r="AZ554" i="1"/>
  <c r="AY554" i="1"/>
  <c r="AX554" i="1"/>
  <c r="AW554" i="1"/>
  <c r="AV554" i="1"/>
  <c r="AU554" i="1"/>
  <c r="AT554" i="1"/>
  <c r="AS554" i="1"/>
  <c r="AR554" i="1"/>
  <c r="AQ554" i="1"/>
  <c r="AO554" i="1"/>
  <c r="AN554" i="1"/>
  <c r="AM554" i="1"/>
  <c r="AP554" i="1" s="1"/>
  <c r="AL554" i="1"/>
  <c r="BA553" i="1"/>
  <c r="AZ553" i="1"/>
  <c r="AY553" i="1"/>
  <c r="AX553" i="1"/>
  <c r="AW553" i="1"/>
  <c r="AV553" i="1"/>
  <c r="AU553" i="1"/>
  <c r="AT553" i="1"/>
  <c r="AS553" i="1"/>
  <c r="AR553" i="1"/>
  <c r="AQ553" i="1"/>
  <c r="AO553" i="1"/>
  <c r="AN553" i="1"/>
  <c r="AM553" i="1"/>
  <c r="AP553" i="1" s="1"/>
  <c r="AL553" i="1"/>
  <c r="BA552" i="1"/>
  <c r="AZ552" i="1"/>
  <c r="AY552" i="1"/>
  <c r="AX552" i="1"/>
  <c r="AW552" i="1"/>
  <c r="AV552" i="1"/>
  <c r="AU552" i="1"/>
  <c r="AT552" i="1"/>
  <c r="AS552" i="1"/>
  <c r="AR552" i="1"/>
  <c r="AQ552" i="1"/>
  <c r="AO552" i="1"/>
  <c r="AN552" i="1"/>
  <c r="AM552" i="1"/>
  <c r="AP552" i="1" s="1"/>
  <c r="AL552" i="1"/>
  <c r="BA551" i="1"/>
  <c r="AZ551" i="1"/>
  <c r="AY551" i="1"/>
  <c r="AW551" i="1"/>
  <c r="AV551" i="1"/>
  <c r="AU551" i="1"/>
  <c r="AX551" i="1" s="1"/>
  <c r="AT551" i="1"/>
  <c r="AS551" i="1"/>
  <c r="AR551" i="1"/>
  <c r="AQ551" i="1"/>
  <c r="AO551" i="1"/>
  <c r="AN551" i="1"/>
  <c r="AM551" i="1"/>
  <c r="AP551" i="1" s="1"/>
  <c r="AL551" i="1"/>
  <c r="BA550" i="1"/>
  <c r="AZ550" i="1"/>
  <c r="AY550" i="1"/>
  <c r="AX550" i="1"/>
  <c r="AW550" i="1"/>
  <c r="AV550" i="1"/>
  <c r="AU550" i="1"/>
  <c r="AT550" i="1"/>
  <c r="AS550" i="1"/>
  <c r="AR550" i="1"/>
  <c r="AQ550" i="1"/>
  <c r="AO550" i="1"/>
  <c r="AN550" i="1"/>
  <c r="AM550" i="1"/>
  <c r="AP550" i="1" s="1"/>
  <c r="AL550" i="1"/>
  <c r="BA549" i="1"/>
  <c r="AZ549" i="1"/>
  <c r="AY549" i="1"/>
  <c r="AX549" i="1"/>
  <c r="AW549" i="1"/>
  <c r="AV549" i="1"/>
  <c r="AU549" i="1"/>
  <c r="AT549" i="1"/>
  <c r="AS549" i="1"/>
  <c r="AR549" i="1"/>
  <c r="AQ549" i="1"/>
  <c r="AO549" i="1"/>
  <c r="AN549" i="1"/>
  <c r="AM549" i="1"/>
  <c r="AP549" i="1" s="1"/>
  <c r="AL549" i="1"/>
  <c r="BA548" i="1"/>
  <c r="AZ548" i="1"/>
  <c r="AY548" i="1"/>
  <c r="AX548" i="1"/>
  <c r="AW548" i="1"/>
  <c r="AV548" i="1"/>
  <c r="AU548" i="1"/>
  <c r="AT548" i="1"/>
  <c r="AS548" i="1"/>
  <c r="AR548" i="1"/>
  <c r="AQ548" i="1"/>
  <c r="AO548" i="1"/>
  <c r="AN548" i="1"/>
  <c r="AM548" i="1"/>
  <c r="AP548" i="1" s="1"/>
  <c r="AL548" i="1"/>
  <c r="BA547" i="1"/>
  <c r="AZ547" i="1"/>
  <c r="AY547" i="1"/>
  <c r="AX547" i="1"/>
  <c r="AW547" i="1"/>
  <c r="AV547" i="1"/>
  <c r="AU547" i="1"/>
  <c r="AT547" i="1"/>
  <c r="AS547" i="1"/>
  <c r="AR547" i="1"/>
  <c r="AQ547" i="1"/>
  <c r="AO547" i="1"/>
  <c r="AN547" i="1"/>
  <c r="AM547" i="1"/>
  <c r="AP547" i="1" s="1"/>
  <c r="AL547" i="1"/>
  <c r="BA546" i="1"/>
  <c r="AZ546" i="1"/>
  <c r="AY546" i="1"/>
  <c r="AX546" i="1"/>
  <c r="AW546" i="1"/>
  <c r="AV546" i="1"/>
  <c r="AU546" i="1"/>
  <c r="AT546" i="1"/>
  <c r="AS546" i="1"/>
  <c r="AR546" i="1"/>
  <c r="AQ546" i="1"/>
  <c r="AO546" i="1"/>
  <c r="AN546" i="1"/>
  <c r="AM546" i="1"/>
  <c r="AP546" i="1" s="1"/>
  <c r="AL546" i="1"/>
  <c r="BA545" i="1"/>
  <c r="AZ545" i="1"/>
  <c r="AY545" i="1"/>
  <c r="AX545" i="1"/>
  <c r="AW545" i="1"/>
  <c r="AV545" i="1"/>
  <c r="AU545" i="1"/>
  <c r="AT545" i="1"/>
  <c r="AS545" i="1"/>
  <c r="AR545" i="1"/>
  <c r="AQ545" i="1"/>
  <c r="AO545" i="1"/>
  <c r="AN545" i="1"/>
  <c r="AM545" i="1"/>
  <c r="AP545" i="1" s="1"/>
  <c r="AL545" i="1"/>
  <c r="BA544" i="1"/>
  <c r="AZ544" i="1"/>
  <c r="AY544" i="1"/>
  <c r="AX544" i="1"/>
  <c r="AW544" i="1"/>
  <c r="AV544" i="1"/>
  <c r="AU544" i="1"/>
  <c r="AT544" i="1"/>
  <c r="AS544" i="1"/>
  <c r="AR544" i="1"/>
  <c r="AQ544" i="1"/>
  <c r="AO544" i="1"/>
  <c r="AN544" i="1"/>
  <c r="AM544" i="1"/>
  <c r="AP544" i="1" s="1"/>
  <c r="AL544" i="1"/>
  <c r="BA543" i="1"/>
  <c r="AZ543" i="1"/>
  <c r="AY543" i="1"/>
  <c r="AX543" i="1"/>
  <c r="AW543" i="1"/>
  <c r="AV543" i="1"/>
  <c r="AU543" i="1"/>
  <c r="AT543" i="1"/>
  <c r="AS543" i="1"/>
  <c r="AR543" i="1"/>
  <c r="AQ543" i="1"/>
  <c r="AO543" i="1"/>
  <c r="AN543" i="1"/>
  <c r="AM543" i="1"/>
  <c r="AP543" i="1" s="1"/>
  <c r="AL543" i="1"/>
  <c r="BA542" i="1"/>
  <c r="AZ542" i="1"/>
  <c r="AY542" i="1"/>
  <c r="AX542" i="1"/>
  <c r="AW542" i="1"/>
  <c r="AV542" i="1"/>
  <c r="AU542" i="1"/>
  <c r="AT542" i="1"/>
  <c r="AS542" i="1"/>
  <c r="AR542" i="1"/>
  <c r="AQ542" i="1"/>
  <c r="AO542" i="1"/>
  <c r="AN542" i="1"/>
  <c r="AM542" i="1"/>
  <c r="AP542" i="1" s="1"/>
  <c r="AL542" i="1"/>
  <c r="BA541" i="1"/>
  <c r="AZ541" i="1"/>
  <c r="AY541" i="1"/>
  <c r="AX541" i="1"/>
  <c r="AW541" i="1"/>
  <c r="AV541" i="1"/>
  <c r="AU541" i="1"/>
  <c r="AT541" i="1"/>
  <c r="AS541" i="1"/>
  <c r="AR541" i="1"/>
  <c r="AQ541" i="1"/>
  <c r="AO541" i="1"/>
  <c r="AN541" i="1"/>
  <c r="AM541" i="1"/>
  <c r="AL541" i="1"/>
  <c r="BA540" i="1"/>
  <c r="AZ540" i="1"/>
  <c r="AY540" i="1"/>
  <c r="AX540" i="1"/>
  <c r="AW540" i="1"/>
  <c r="AV540" i="1"/>
  <c r="AU540" i="1"/>
  <c r="AT540" i="1"/>
  <c r="AS540" i="1"/>
  <c r="AR540" i="1"/>
  <c r="AQ540" i="1"/>
  <c r="AO540" i="1"/>
  <c r="AN540" i="1"/>
  <c r="AM540" i="1"/>
  <c r="AP540" i="1" s="1"/>
  <c r="AL540" i="1"/>
  <c r="BA539" i="1"/>
  <c r="AZ539" i="1"/>
  <c r="AY539" i="1"/>
  <c r="AX539" i="1"/>
  <c r="AW539" i="1"/>
  <c r="AV539" i="1"/>
  <c r="AU539" i="1"/>
  <c r="AT539" i="1"/>
  <c r="AS539" i="1"/>
  <c r="AR539" i="1"/>
  <c r="AQ539" i="1"/>
  <c r="AO539" i="1"/>
  <c r="AN539" i="1"/>
  <c r="AM539" i="1"/>
  <c r="AP539" i="1" s="1"/>
  <c r="AL539" i="1"/>
  <c r="BA538" i="1"/>
  <c r="AZ538" i="1"/>
  <c r="AY538" i="1"/>
  <c r="AX538" i="1"/>
  <c r="AW538" i="1"/>
  <c r="AV538" i="1"/>
  <c r="AU538" i="1"/>
  <c r="AT538" i="1"/>
  <c r="AS538" i="1"/>
  <c r="AR538" i="1"/>
  <c r="AQ538" i="1"/>
  <c r="AO538" i="1"/>
  <c r="AN538" i="1"/>
  <c r="AM538" i="1"/>
  <c r="AL538" i="1"/>
  <c r="BA537" i="1"/>
  <c r="AZ537" i="1"/>
  <c r="AY537" i="1"/>
  <c r="AW537" i="1"/>
  <c r="AV537" i="1"/>
  <c r="AU537" i="1"/>
  <c r="AX537" i="1" s="1"/>
  <c r="AT537" i="1"/>
  <c r="AS537" i="1"/>
  <c r="AR537" i="1"/>
  <c r="AQ537" i="1"/>
  <c r="AO537" i="1"/>
  <c r="AN537" i="1"/>
  <c r="AM537" i="1"/>
  <c r="AP537" i="1" s="1"/>
  <c r="AL537" i="1"/>
  <c r="BA536" i="1"/>
  <c r="AZ536" i="1"/>
  <c r="AY536" i="1"/>
  <c r="AW536" i="1"/>
  <c r="AV536" i="1"/>
  <c r="AU536" i="1"/>
  <c r="AX536" i="1" s="1"/>
  <c r="AT536" i="1"/>
  <c r="AS536" i="1"/>
  <c r="AR536" i="1"/>
  <c r="AQ536" i="1"/>
  <c r="AO536" i="1"/>
  <c r="AN536" i="1"/>
  <c r="AM536" i="1"/>
  <c r="AP536" i="1" s="1"/>
  <c r="AL536" i="1"/>
  <c r="BA535" i="1"/>
  <c r="AZ535" i="1"/>
  <c r="AY535" i="1"/>
  <c r="AW535" i="1"/>
  <c r="AV535" i="1"/>
  <c r="AU535" i="1"/>
  <c r="AT535" i="1"/>
  <c r="AS535" i="1"/>
  <c r="AR535" i="1"/>
  <c r="AQ535" i="1"/>
  <c r="AO535" i="1"/>
  <c r="AN535" i="1"/>
  <c r="AM535" i="1"/>
  <c r="AP535" i="1" s="1"/>
  <c r="AL535" i="1"/>
  <c r="BA534" i="1"/>
  <c r="AZ534" i="1"/>
  <c r="AY534" i="1"/>
  <c r="AX534" i="1"/>
  <c r="AW534" i="1"/>
  <c r="AV534" i="1"/>
  <c r="AU534" i="1"/>
  <c r="AT534" i="1"/>
  <c r="AS534" i="1"/>
  <c r="AR534" i="1"/>
  <c r="AQ534" i="1"/>
  <c r="AO534" i="1"/>
  <c r="AN534" i="1"/>
  <c r="AM534" i="1"/>
  <c r="AP534" i="1" s="1"/>
  <c r="AL534" i="1"/>
  <c r="BA533" i="1"/>
  <c r="AZ533" i="1"/>
  <c r="AY533" i="1"/>
  <c r="AX533" i="1"/>
  <c r="AW533" i="1"/>
  <c r="AV533" i="1"/>
  <c r="AU533" i="1"/>
  <c r="AT533" i="1"/>
  <c r="AS533" i="1"/>
  <c r="AR533" i="1"/>
  <c r="AQ533" i="1"/>
  <c r="AO533" i="1"/>
  <c r="AN533" i="1"/>
  <c r="AM533" i="1"/>
  <c r="AL533" i="1"/>
  <c r="BA532" i="1"/>
  <c r="AZ532" i="1"/>
  <c r="AY532" i="1"/>
  <c r="AX532" i="1"/>
  <c r="AW532" i="1"/>
  <c r="AV532" i="1"/>
  <c r="AU532" i="1"/>
  <c r="AT532" i="1"/>
  <c r="AS532" i="1"/>
  <c r="AR532" i="1"/>
  <c r="AQ532" i="1"/>
  <c r="AO532" i="1"/>
  <c r="AN532" i="1"/>
  <c r="AM532" i="1"/>
  <c r="AP532" i="1" s="1"/>
  <c r="AL532" i="1"/>
  <c r="BA531" i="1"/>
  <c r="AZ531" i="1"/>
  <c r="AY531" i="1"/>
  <c r="AX531" i="1"/>
  <c r="AW531" i="1"/>
  <c r="AV531" i="1"/>
  <c r="AU531" i="1"/>
  <c r="AT531" i="1"/>
  <c r="AS531" i="1"/>
  <c r="AR531" i="1"/>
  <c r="AQ531" i="1"/>
  <c r="AO531" i="1"/>
  <c r="AN531" i="1"/>
  <c r="AM531" i="1"/>
  <c r="AP531" i="1" s="1"/>
  <c r="AL531" i="1"/>
  <c r="BA530" i="1"/>
  <c r="AZ530" i="1"/>
  <c r="AY530" i="1"/>
  <c r="AX530" i="1"/>
  <c r="AW530" i="1"/>
  <c r="AV530" i="1"/>
  <c r="AU530" i="1"/>
  <c r="AT530" i="1"/>
  <c r="AS530" i="1"/>
  <c r="AR530" i="1"/>
  <c r="AQ530" i="1"/>
  <c r="AO530" i="1"/>
  <c r="AN530" i="1"/>
  <c r="AM530" i="1"/>
  <c r="AP530" i="1" s="1"/>
  <c r="AL530" i="1"/>
  <c r="BA529" i="1"/>
  <c r="AZ529" i="1"/>
  <c r="AY529" i="1"/>
  <c r="AX529" i="1"/>
  <c r="AW529" i="1"/>
  <c r="AV529" i="1"/>
  <c r="AU529" i="1"/>
  <c r="AT529" i="1"/>
  <c r="AS529" i="1"/>
  <c r="AR529" i="1"/>
  <c r="AQ529" i="1"/>
  <c r="AO529" i="1"/>
  <c r="AN529" i="1"/>
  <c r="AM529" i="1"/>
  <c r="AP529" i="1" s="1"/>
  <c r="AL529" i="1"/>
  <c r="BA528" i="1"/>
  <c r="AZ528" i="1"/>
  <c r="AY528" i="1"/>
  <c r="AX528" i="1"/>
  <c r="AW528" i="1"/>
  <c r="AV528" i="1"/>
  <c r="AU528" i="1"/>
  <c r="AT528" i="1"/>
  <c r="AS528" i="1"/>
  <c r="AR528" i="1"/>
  <c r="AQ528" i="1"/>
  <c r="AO528" i="1"/>
  <c r="AN528" i="1"/>
  <c r="AM528" i="1"/>
  <c r="AP528" i="1" s="1"/>
  <c r="AL528" i="1"/>
  <c r="BA527" i="1"/>
  <c r="AZ527" i="1"/>
  <c r="AY527" i="1"/>
  <c r="AX527" i="1"/>
  <c r="AW527" i="1"/>
  <c r="AV527" i="1"/>
  <c r="AU527" i="1"/>
  <c r="AT527" i="1"/>
  <c r="AS527" i="1"/>
  <c r="AR527" i="1"/>
  <c r="AQ527" i="1"/>
  <c r="AO527" i="1"/>
  <c r="AN527" i="1"/>
  <c r="AM527" i="1"/>
  <c r="AP527" i="1" s="1"/>
  <c r="AL527" i="1"/>
  <c r="BA526" i="1"/>
  <c r="AZ526" i="1"/>
  <c r="AY526" i="1"/>
  <c r="AX526" i="1"/>
  <c r="AW526" i="1"/>
  <c r="AV526" i="1"/>
  <c r="AU526" i="1"/>
  <c r="AT526" i="1"/>
  <c r="AS526" i="1"/>
  <c r="AR526" i="1"/>
  <c r="AQ526" i="1"/>
  <c r="AO526" i="1"/>
  <c r="AN526" i="1"/>
  <c r="AM526" i="1"/>
  <c r="AP526" i="1" s="1"/>
  <c r="AL526" i="1"/>
  <c r="BA525" i="1"/>
  <c r="AZ525" i="1"/>
  <c r="AY525" i="1"/>
  <c r="AX525" i="1"/>
  <c r="AW525" i="1"/>
  <c r="AV525" i="1"/>
  <c r="AU525" i="1"/>
  <c r="AT525" i="1"/>
  <c r="AS525" i="1"/>
  <c r="AR525" i="1"/>
  <c r="AQ525" i="1"/>
  <c r="AO525" i="1"/>
  <c r="AN525" i="1"/>
  <c r="AM525" i="1"/>
  <c r="AL525" i="1"/>
  <c r="BA524" i="1"/>
  <c r="AZ524" i="1"/>
  <c r="AY524" i="1"/>
  <c r="AW524" i="1"/>
  <c r="AV524" i="1"/>
  <c r="AU524" i="1"/>
  <c r="AX524" i="1" s="1"/>
  <c r="AT524" i="1"/>
  <c r="AS524" i="1"/>
  <c r="AR524" i="1"/>
  <c r="AQ524" i="1"/>
  <c r="AO524" i="1"/>
  <c r="AN524" i="1"/>
  <c r="AM524" i="1"/>
  <c r="AP524" i="1" s="1"/>
  <c r="AL524" i="1"/>
  <c r="BA523" i="1"/>
  <c r="AZ523" i="1"/>
  <c r="AY523" i="1"/>
  <c r="AX523" i="1"/>
  <c r="AW523" i="1"/>
  <c r="AV523" i="1"/>
  <c r="AU523" i="1"/>
  <c r="AT523" i="1"/>
  <c r="AS523" i="1"/>
  <c r="AR523" i="1"/>
  <c r="AQ523" i="1"/>
  <c r="AO523" i="1"/>
  <c r="AN523" i="1"/>
  <c r="AM523" i="1"/>
  <c r="AP523" i="1" s="1"/>
  <c r="AL523" i="1"/>
  <c r="BA522" i="1"/>
  <c r="AZ522" i="1"/>
  <c r="AY522" i="1"/>
  <c r="AX522" i="1"/>
  <c r="AW522" i="1"/>
  <c r="AV522" i="1"/>
  <c r="AU522" i="1"/>
  <c r="AT522" i="1"/>
  <c r="AS522" i="1"/>
  <c r="AR522" i="1"/>
  <c r="AQ522" i="1"/>
  <c r="AO522" i="1"/>
  <c r="AN522" i="1"/>
  <c r="AM522" i="1"/>
  <c r="AP522" i="1" s="1"/>
  <c r="AL522" i="1"/>
  <c r="BA521" i="1"/>
  <c r="AZ521" i="1"/>
  <c r="AY521" i="1"/>
  <c r="AX521" i="1"/>
  <c r="AW521" i="1"/>
  <c r="AV521" i="1"/>
  <c r="AU521" i="1"/>
  <c r="AT521" i="1"/>
  <c r="AS521" i="1"/>
  <c r="AR521" i="1"/>
  <c r="AQ521" i="1"/>
  <c r="AO521" i="1"/>
  <c r="AN521" i="1"/>
  <c r="AM521" i="1"/>
  <c r="AL521" i="1"/>
  <c r="BA520" i="1"/>
  <c r="AZ520" i="1"/>
  <c r="AY520" i="1"/>
  <c r="AX520" i="1"/>
  <c r="AW520" i="1"/>
  <c r="AV520" i="1"/>
  <c r="AU520" i="1"/>
  <c r="AT520" i="1"/>
  <c r="AS520" i="1"/>
  <c r="AR520" i="1"/>
  <c r="AQ520" i="1"/>
  <c r="AO520" i="1"/>
  <c r="AN520" i="1"/>
  <c r="AM520" i="1"/>
  <c r="AP520" i="1" s="1"/>
  <c r="AL520" i="1"/>
  <c r="BA519" i="1"/>
  <c r="AZ519" i="1"/>
  <c r="AY519" i="1"/>
  <c r="AX519" i="1"/>
  <c r="AW519" i="1"/>
  <c r="AV519" i="1"/>
  <c r="AU519" i="1"/>
  <c r="AT519" i="1"/>
  <c r="AS519" i="1"/>
  <c r="AR519" i="1"/>
  <c r="AQ519" i="1"/>
  <c r="AO519" i="1"/>
  <c r="AN519" i="1"/>
  <c r="AM519" i="1"/>
  <c r="AL519" i="1"/>
  <c r="BA518" i="1"/>
  <c r="AZ518" i="1"/>
  <c r="AY518" i="1"/>
  <c r="AX518" i="1"/>
  <c r="AW518" i="1"/>
  <c r="AV518" i="1"/>
  <c r="AU518" i="1"/>
  <c r="AT518" i="1"/>
  <c r="AS518" i="1"/>
  <c r="AR518" i="1"/>
  <c r="AQ518" i="1"/>
  <c r="AO518" i="1"/>
  <c r="AN518" i="1"/>
  <c r="AM518" i="1"/>
  <c r="AP518" i="1" s="1"/>
  <c r="AL518" i="1"/>
  <c r="BA517" i="1"/>
  <c r="AZ517" i="1"/>
  <c r="AY517" i="1"/>
  <c r="AX517" i="1"/>
  <c r="AW517" i="1"/>
  <c r="AV517" i="1"/>
  <c r="AU517" i="1"/>
  <c r="AT517" i="1"/>
  <c r="AS517" i="1"/>
  <c r="AR517" i="1"/>
  <c r="AQ517" i="1"/>
  <c r="AO517" i="1"/>
  <c r="AN517" i="1"/>
  <c r="AM517" i="1"/>
  <c r="AP517" i="1" s="1"/>
  <c r="AL517" i="1"/>
  <c r="BA516" i="1"/>
  <c r="AZ516" i="1"/>
  <c r="AY516" i="1"/>
  <c r="AX516" i="1"/>
  <c r="AW516" i="1"/>
  <c r="AV516" i="1"/>
  <c r="AU516" i="1"/>
  <c r="AT516" i="1"/>
  <c r="AS516" i="1"/>
  <c r="AR516" i="1"/>
  <c r="AQ516" i="1"/>
  <c r="AO516" i="1"/>
  <c r="AN516" i="1"/>
  <c r="AM516" i="1"/>
  <c r="AP516" i="1" s="1"/>
  <c r="AL516" i="1"/>
  <c r="BA515" i="1"/>
  <c r="AZ515" i="1"/>
  <c r="AY515" i="1"/>
  <c r="AX515" i="1"/>
  <c r="AW515" i="1"/>
  <c r="AV515" i="1"/>
  <c r="AU515" i="1"/>
  <c r="AT515" i="1"/>
  <c r="AS515" i="1"/>
  <c r="AR515" i="1"/>
  <c r="AQ515" i="1"/>
  <c r="AO515" i="1"/>
  <c r="AN515" i="1"/>
  <c r="AM515" i="1"/>
  <c r="AP515" i="1" s="1"/>
  <c r="AL515" i="1"/>
  <c r="BA514" i="1"/>
  <c r="AZ514" i="1"/>
  <c r="AY514" i="1"/>
  <c r="AX514" i="1"/>
  <c r="AW514" i="1"/>
  <c r="AV514" i="1"/>
  <c r="AU514" i="1"/>
  <c r="AT514" i="1"/>
  <c r="AS514" i="1"/>
  <c r="AR514" i="1"/>
  <c r="AQ514" i="1"/>
  <c r="AO514" i="1"/>
  <c r="AN514" i="1"/>
  <c r="AM514" i="1"/>
  <c r="AP514" i="1" s="1"/>
  <c r="AL514" i="1"/>
  <c r="BA513" i="1"/>
  <c r="AZ513" i="1"/>
  <c r="AY513" i="1"/>
  <c r="AX513" i="1"/>
  <c r="AW513" i="1"/>
  <c r="AV513" i="1"/>
  <c r="AU513" i="1"/>
  <c r="AT513" i="1"/>
  <c r="AS513" i="1"/>
  <c r="AR513" i="1"/>
  <c r="AQ513" i="1"/>
  <c r="AP513" i="1"/>
  <c r="AO513" i="1"/>
  <c r="AN513" i="1"/>
  <c r="AM513" i="1"/>
  <c r="AL513" i="1"/>
  <c r="BA512" i="1"/>
  <c r="AZ512" i="1"/>
  <c r="AY512" i="1"/>
  <c r="AX512" i="1"/>
  <c r="AW512" i="1"/>
  <c r="AV512" i="1"/>
  <c r="AU512" i="1"/>
  <c r="AT512" i="1"/>
  <c r="AS512" i="1"/>
  <c r="AR512" i="1"/>
  <c r="AQ512" i="1"/>
  <c r="AP512" i="1"/>
  <c r="AO512" i="1"/>
  <c r="AN512" i="1"/>
  <c r="AM512" i="1"/>
  <c r="AL512" i="1"/>
  <c r="BA511" i="1"/>
  <c r="AZ511" i="1"/>
  <c r="AY511" i="1"/>
  <c r="AX511" i="1"/>
  <c r="AW511" i="1"/>
  <c r="AV511" i="1"/>
  <c r="AU511" i="1"/>
  <c r="AT511" i="1"/>
  <c r="AS511" i="1"/>
  <c r="AR511" i="1"/>
  <c r="AQ511" i="1"/>
  <c r="AP511" i="1"/>
  <c r="AO511" i="1"/>
  <c r="AN511" i="1"/>
  <c r="AM511" i="1"/>
  <c r="AL511" i="1"/>
  <c r="BA510" i="1"/>
  <c r="AZ510" i="1"/>
  <c r="AY510" i="1"/>
  <c r="AX510" i="1"/>
  <c r="AW510" i="1"/>
  <c r="AV510" i="1"/>
  <c r="AU510" i="1"/>
  <c r="AT510" i="1"/>
  <c r="AS510" i="1"/>
  <c r="AR510" i="1"/>
  <c r="AQ510" i="1"/>
  <c r="AP510" i="1"/>
  <c r="AO510" i="1"/>
  <c r="AN510" i="1"/>
  <c r="AM510" i="1"/>
  <c r="AL510" i="1"/>
  <c r="BA509" i="1"/>
  <c r="AZ509" i="1"/>
  <c r="AY509" i="1"/>
  <c r="AX509" i="1"/>
  <c r="AW509" i="1"/>
  <c r="AV509" i="1"/>
  <c r="AU509" i="1"/>
  <c r="AT509" i="1"/>
  <c r="AS509" i="1"/>
  <c r="AR509" i="1"/>
  <c r="AQ509" i="1"/>
  <c r="AP509" i="1"/>
  <c r="AO509" i="1"/>
  <c r="AN509" i="1"/>
  <c r="AM509" i="1"/>
  <c r="AL509" i="1"/>
  <c r="BA508" i="1"/>
  <c r="AZ508" i="1"/>
  <c r="AY508" i="1"/>
  <c r="AX508" i="1"/>
  <c r="AW508" i="1"/>
  <c r="AV508" i="1"/>
  <c r="AU508" i="1"/>
  <c r="AT508" i="1"/>
  <c r="AS508" i="1"/>
  <c r="AR508" i="1"/>
  <c r="AQ508" i="1"/>
  <c r="AP508" i="1"/>
  <c r="AO508" i="1"/>
  <c r="AN508" i="1"/>
  <c r="AM508" i="1"/>
  <c r="AL508" i="1"/>
  <c r="BA507" i="1"/>
  <c r="AZ507" i="1"/>
  <c r="AY507" i="1"/>
  <c r="AX507" i="1"/>
  <c r="AW507" i="1"/>
  <c r="AV507" i="1"/>
  <c r="AU507" i="1"/>
  <c r="AT507" i="1"/>
  <c r="AS507" i="1"/>
  <c r="AR507" i="1"/>
  <c r="AQ507" i="1"/>
  <c r="AP507" i="1"/>
  <c r="AO507" i="1"/>
  <c r="AN507" i="1"/>
  <c r="AM507" i="1"/>
  <c r="AL507" i="1"/>
  <c r="BA506" i="1"/>
  <c r="AZ506" i="1"/>
  <c r="AY506" i="1"/>
  <c r="AX506" i="1"/>
  <c r="AW506" i="1"/>
  <c r="AV506" i="1"/>
  <c r="AU506" i="1"/>
  <c r="AT506" i="1"/>
  <c r="AS506" i="1"/>
  <c r="AR506" i="1"/>
  <c r="AQ506" i="1"/>
  <c r="AP506" i="1"/>
  <c r="AO506" i="1"/>
  <c r="AN506" i="1"/>
  <c r="AM506" i="1"/>
  <c r="AL506" i="1"/>
  <c r="BA505" i="1"/>
  <c r="AZ505" i="1"/>
  <c r="AY505" i="1"/>
  <c r="AX505" i="1"/>
  <c r="AW505" i="1"/>
  <c r="AV505" i="1"/>
  <c r="AU505" i="1"/>
  <c r="AT505" i="1"/>
  <c r="AS505" i="1"/>
  <c r="AR505" i="1"/>
  <c r="AQ505" i="1"/>
  <c r="AP505" i="1"/>
  <c r="AO505" i="1"/>
  <c r="AN505" i="1"/>
  <c r="AM505" i="1"/>
  <c r="AL505" i="1"/>
  <c r="BA504" i="1"/>
  <c r="AZ504" i="1"/>
  <c r="AY504" i="1"/>
  <c r="AX504" i="1"/>
  <c r="AW504" i="1"/>
  <c r="AV504" i="1"/>
  <c r="AU504" i="1"/>
  <c r="AT504" i="1"/>
  <c r="AS504" i="1"/>
  <c r="AR504" i="1"/>
  <c r="AQ504" i="1"/>
  <c r="AP504" i="1"/>
  <c r="AO504" i="1"/>
  <c r="AN504" i="1"/>
  <c r="AM504" i="1"/>
  <c r="AL504" i="1"/>
  <c r="BA503" i="1"/>
  <c r="AZ503" i="1"/>
  <c r="AY503" i="1"/>
  <c r="AX503" i="1"/>
  <c r="AW503" i="1"/>
  <c r="AV503" i="1"/>
  <c r="AU503" i="1"/>
  <c r="AT503" i="1"/>
  <c r="AS503" i="1"/>
  <c r="AR503" i="1"/>
  <c r="AQ503" i="1"/>
  <c r="AP503" i="1"/>
  <c r="AO503" i="1"/>
  <c r="AN503" i="1"/>
  <c r="AM503" i="1"/>
  <c r="AL503" i="1"/>
  <c r="BA502" i="1"/>
  <c r="AZ502" i="1"/>
  <c r="AY502" i="1"/>
  <c r="AX502" i="1"/>
  <c r="AW502" i="1"/>
  <c r="AV502" i="1"/>
  <c r="AU502" i="1"/>
  <c r="AT502" i="1"/>
  <c r="AS502" i="1"/>
  <c r="AR502" i="1"/>
  <c r="AQ502" i="1"/>
  <c r="AP502" i="1"/>
  <c r="AO502" i="1"/>
  <c r="AN502" i="1"/>
  <c r="AM502" i="1"/>
  <c r="AL502" i="1"/>
  <c r="BA501" i="1"/>
  <c r="AZ501" i="1"/>
  <c r="AY501" i="1"/>
  <c r="AX501" i="1"/>
  <c r="AW501" i="1"/>
  <c r="AV501" i="1"/>
  <c r="AU501" i="1"/>
  <c r="AT501" i="1"/>
  <c r="AS501" i="1"/>
  <c r="AR501" i="1"/>
  <c r="AQ501" i="1"/>
  <c r="AP501" i="1"/>
  <c r="AO501" i="1"/>
  <c r="AN501" i="1"/>
  <c r="AM501" i="1"/>
  <c r="AL501" i="1"/>
  <c r="BA500" i="1"/>
  <c r="AZ500" i="1"/>
  <c r="AY500" i="1"/>
  <c r="AX500" i="1"/>
  <c r="AW500" i="1"/>
  <c r="AV500" i="1"/>
  <c r="AU500" i="1"/>
  <c r="AT500" i="1"/>
  <c r="AS500" i="1"/>
  <c r="AR500" i="1"/>
  <c r="AQ500" i="1"/>
  <c r="AP500" i="1"/>
  <c r="AO500" i="1"/>
  <c r="AN500" i="1"/>
  <c r="AM500" i="1"/>
  <c r="AL500" i="1"/>
  <c r="BA499" i="1"/>
  <c r="AZ499" i="1"/>
  <c r="AY499" i="1"/>
  <c r="AX499" i="1"/>
  <c r="AW499" i="1"/>
  <c r="AV499" i="1"/>
  <c r="AU499" i="1"/>
  <c r="AT499" i="1"/>
  <c r="AS499" i="1"/>
  <c r="AR499" i="1"/>
  <c r="AQ499" i="1"/>
  <c r="AP499" i="1"/>
  <c r="AO499" i="1"/>
  <c r="AN499" i="1"/>
  <c r="AM499" i="1"/>
  <c r="AL499" i="1"/>
  <c r="BA498" i="1"/>
  <c r="AZ498" i="1"/>
  <c r="AY498" i="1"/>
  <c r="AX498" i="1"/>
  <c r="AW498" i="1"/>
  <c r="AV498" i="1"/>
  <c r="AU498" i="1"/>
  <c r="AT498" i="1"/>
  <c r="AS498" i="1"/>
  <c r="AR498" i="1"/>
  <c r="AQ498" i="1"/>
  <c r="AP498" i="1"/>
  <c r="AO498" i="1"/>
  <c r="AN498" i="1"/>
  <c r="AM498" i="1"/>
  <c r="AL498" i="1"/>
  <c r="BA497" i="1"/>
  <c r="AZ497" i="1"/>
  <c r="AY497" i="1"/>
  <c r="AX497" i="1"/>
  <c r="AW497" i="1"/>
  <c r="AV497" i="1"/>
  <c r="AU497" i="1"/>
  <c r="AT497" i="1"/>
  <c r="AS497" i="1"/>
  <c r="AR497" i="1"/>
  <c r="AQ497" i="1"/>
  <c r="AP497" i="1"/>
  <c r="AO497" i="1"/>
  <c r="AN497" i="1"/>
  <c r="AM497" i="1"/>
  <c r="AL497" i="1"/>
  <c r="BA496" i="1"/>
  <c r="AZ496" i="1"/>
  <c r="AY496" i="1"/>
  <c r="AX496" i="1"/>
  <c r="AW496" i="1"/>
  <c r="AV496" i="1"/>
  <c r="AU496" i="1"/>
  <c r="AT496" i="1"/>
  <c r="AS496" i="1"/>
  <c r="AR496" i="1"/>
  <c r="AQ496" i="1"/>
  <c r="AP496" i="1"/>
  <c r="AO496" i="1"/>
  <c r="AN496" i="1"/>
  <c r="AM496" i="1"/>
  <c r="AL496" i="1"/>
  <c r="BA495" i="1"/>
  <c r="AZ495" i="1"/>
  <c r="AY495" i="1"/>
  <c r="AX495" i="1"/>
  <c r="AW495" i="1"/>
  <c r="AV495" i="1"/>
  <c r="AU495" i="1"/>
  <c r="AT495" i="1"/>
  <c r="AS495" i="1"/>
  <c r="AR495" i="1"/>
  <c r="AQ495" i="1"/>
  <c r="AP495" i="1"/>
  <c r="AO495" i="1"/>
  <c r="AN495" i="1"/>
  <c r="AM495" i="1"/>
  <c r="AL495" i="1"/>
  <c r="BA494" i="1"/>
  <c r="AZ494" i="1"/>
  <c r="AY494" i="1"/>
  <c r="AX494" i="1"/>
  <c r="AW494" i="1"/>
  <c r="AV494" i="1"/>
  <c r="AU494" i="1"/>
  <c r="AT494" i="1"/>
  <c r="AS494" i="1"/>
  <c r="AR494" i="1"/>
  <c r="AQ494" i="1"/>
  <c r="AP494" i="1"/>
  <c r="AO494" i="1"/>
  <c r="AN494" i="1"/>
  <c r="AM494" i="1"/>
  <c r="AL494" i="1"/>
  <c r="BA493" i="1"/>
  <c r="AZ493" i="1"/>
  <c r="AY493" i="1"/>
  <c r="AX493" i="1"/>
  <c r="AW493" i="1"/>
  <c r="AV493" i="1"/>
  <c r="AU493" i="1"/>
  <c r="AT493" i="1"/>
  <c r="AS493" i="1"/>
  <c r="AR493" i="1"/>
  <c r="AQ493" i="1"/>
  <c r="AP493" i="1"/>
  <c r="AO493" i="1"/>
  <c r="AN493" i="1"/>
  <c r="AM493" i="1"/>
  <c r="AL493" i="1"/>
  <c r="BA492" i="1"/>
  <c r="AZ492" i="1"/>
  <c r="AY492" i="1"/>
  <c r="AX492" i="1"/>
  <c r="AW492" i="1"/>
  <c r="AV492" i="1"/>
  <c r="AU492" i="1"/>
  <c r="AT492" i="1"/>
  <c r="AS492" i="1"/>
  <c r="AR492" i="1"/>
  <c r="AQ492" i="1"/>
  <c r="AP492" i="1"/>
  <c r="AO492" i="1"/>
  <c r="AN492" i="1"/>
  <c r="AM492" i="1"/>
  <c r="AL492" i="1"/>
  <c r="BA491" i="1"/>
  <c r="AZ491" i="1"/>
  <c r="AY491" i="1"/>
  <c r="AX491" i="1"/>
  <c r="AW491" i="1"/>
  <c r="AV491" i="1"/>
  <c r="AU491" i="1"/>
  <c r="AT491" i="1"/>
  <c r="AS491" i="1"/>
  <c r="AR491" i="1"/>
  <c r="AQ491" i="1"/>
  <c r="AP491" i="1"/>
  <c r="AO491" i="1"/>
  <c r="AN491" i="1"/>
  <c r="AM491" i="1"/>
  <c r="AL491" i="1"/>
  <c r="BA490" i="1"/>
  <c r="AZ490" i="1"/>
  <c r="AY490" i="1"/>
  <c r="AX490" i="1"/>
  <c r="AW490" i="1"/>
  <c r="AV490" i="1"/>
  <c r="AU490" i="1"/>
  <c r="AT490" i="1"/>
  <c r="AS490" i="1"/>
  <c r="AR490" i="1"/>
  <c r="AQ490" i="1"/>
  <c r="AP490" i="1"/>
  <c r="AO490" i="1"/>
  <c r="AN490" i="1"/>
  <c r="AM490" i="1"/>
  <c r="AL490" i="1"/>
  <c r="BA489" i="1"/>
  <c r="AZ489" i="1"/>
  <c r="AY489" i="1"/>
  <c r="AX489" i="1"/>
  <c r="AW489" i="1"/>
  <c r="AV489" i="1"/>
  <c r="AU489" i="1"/>
  <c r="AT489" i="1"/>
  <c r="AS489" i="1"/>
  <c r="AR489" i="1"/>
  <c r="AQ489" i="1"/>
  <c r="AP489" i="1"/>
  <c r="AO489" i="1"/>
  <c r="AN489" i="1"/>
  <c r="AM489" i="1"/>
  <c r="AL489" i="1"/>
  <c r="BA488" i="1"/>
  <c r="AZ488" i="1"/>
  <c r="AY488" i="1"/>
  <c r="AX488" i="1"/>
  <c r="AW488" i="1"/>
  <c r="AV488" i="1"/>
  <c r="AU488" i="1"/>
  <c r="AT488" i="1"/>
  <c r="AS488" i="1"/>
  <c r="AR488" i="1"/>
  <c r="AQ488" i="1"/>
  <c r="AP488" i="1"/>
  <c r="AO488" i="1"/>
  <c r="AN488" i="1"/>
  <c r="AM488" i="1"/>
  <c r="AL488" i="1"/>
  <c r="BA487" i="1"/>
  <c r="AZ487" i="1"/>
  <c r="AY487" i="1"/>
  <c r="AX487" i="1"/>
  <c r="AW487" i="1"/>
  <c r="AV487" i="1"/>
  <c r="AU487" i="1"/>
  <c r="AT487" i="1"/>
  <c r="AS487" i="1"/>
  <c r="AR487" i="1"/>
  <c r="AQ487" i="1"/>
  <c r="AP487" i="1"/>
  <c r="AO487" i="1"/>
  <c r="AN487" i="1"/>
  <c r="AM487" i="1"/>
  <c r="AL487" i="1"/>
  <c r="BA486" i="1"/>
  <c r="AZ486" i="1"/>
  <c r="AY486" i="1"/>
  <c r="AX486" i="1"/>
  <c r="AW486" i="1"/>
  <c r="AV486" i="1"/>
  <c r="AU486" i="1"/>
  <c r="AT486" i="1"/>
  <c r="AS486" i="1"/>
  <c r="AR486" i="1"/>
  <c r="AQ486" i="1"/>
  <c r="AP486" i="1"/>
  <c r="AO486" i="1"/>
  <c r="AN486" i="1"/>
  <c r="AM486" i="1"/>
  <c r="AL486" i="1"/>
  <c r="BA485" i="1"/>
  <c r="AZ485" i="1"/>
  <c r="AY485" i="1"/>
  <c r="AX485" i="1"/>
  <c r="AW485" i="1"/>
  <c r="AV485" i="1"/>
  <c r="AU485" i="1"/>
  <c r="AT485" i="1"/>
  <c r="AS485" i="1"/>
  <c r="AR485" i="1"/>
  <c r="AQ485" i="1"/>
  <c r="AP485" i="1"/>
  <c r="AO485" i="1"/>
  <c r="AN485" i="1"/>
  <c r="AM485" i="1"/>
  <c r="AL485" i="1"/>
  <c r="BA484" i="1"/>
  <c r="AZ484" i="1"/>
  <c r="AY484" i="1"/>
  <c r="AX484" i="1"/>
  <c r="AW484" i="1"/>
  <c r="AV484" i="1"/>
  <c r="AU484" i="1"/>
  <c r="AT484" i="1"/>
  <c r="AS484" i="1"/>
  <c r="AR484" i="1"/>
  <c r="AQ484" i="1"/>
  <c r="AP484" i="1"/>
  <c r="AO484" i="1"/>
  <c r="AN484" i="1"/>
  <c r="AM484" i="1"/>
  <c r="AL484" i="1"/>
  <c r="BA483" i="1"/>
  <c r="AZ483" i="1"/>
  <c r="AY483" i="1"/>
  <c r="AX483" i="1"/>
  <c r="AW483" i="1"/>
  <c r="AV483" i="1"/>
  <c r="AU483" i="1"/>
  <c r="AT483" i="1"/>
  <c r="AS483" i="1"/>
  <c r="AR483" i="1"/>
  <c r="AQ483" i="1"/>
  <c r="AP483" i="1"/>
  <c r="AO483" i="1"/>
  <c r="AN483" i="1"/>
  <c r="AM483" i="1"/>
  <c r="AL483" i="1"/>
  <c r="BA482" i="1"/>
  <c r="AZ482" i="1"/>
  <c r="AY482" i="1"/>
  <c r="AX482" i="1"/>
  <c r="AW482" i="1"/>
  <c r="AV482" i="1"/>
  <c r="AU482" i="1"/>
  <c r="AT482" i="1"/>
  <c r="AS482" i="1"/>
  <c r="AR482" i="1"/>
  <c r="AQ482" i="1"/>
  <c r="AP482" i="1"/>
  <c r="AO482" i="1"/>
  <c r="AN482" i="1"/>
  <c r="AM482" i="1"/>
  <c r="AL482" i="1"/>
  <c r="BA481" i="1"/>
  <c r="AZ481" i="1"/>
  <c r="AY481" i="1"/>
  <c r="AX481" i="1"/>
  <c r="AW481" i="1"/>
  <c r="AV481" i="1"/>
  <c r="AU481" i="1"/>
  <c r="AT481" i="1"/>
  <c r="AS481" i="1"/>
  <c r="AR481" i="1"/>
  <c r="AQ481" i="1"/>
  <c r="AP481" i="1"/>
  <c r="AO481" i="1"/>
  <c r="AN481" i="1"/>
  <c r="AM481" i="1"/>
  <c r="AL481" i="1"/>
  <c r="BA480" i="1"/>
  <c r="AZ480" i="1"/>
  <c r="AY480" i="1"/>
  <c r="AX480" i="1"/>
  <c r="AW480" i="1"/>
  <c r="AV480" i="1"/>
  <c r="AU480" i="1"/>
  <c r="AT480" i="1"/>
  <c r="AS480" i="1"/>
  <c r="AR480" i="1"/>
  <c r="AQ480" i="1"/>
  <c r="AP480" i="1"/>
  <c r="AO480" i="1"/>
  <c r="AN480" i="1"/>
  <c r="AM480" i="1"/>
  <c r="AL480" i="1"/>
  <c r="BA479" i="1"/>
  <c r="AZ479" i="1"/>
  <c r="AY479" i="1"/>
  <c r="AX479" i="1"/>
  <c r="AW479" i="1"/>
  <c r="AV479" i="1"/>
  <c r="AU479" i="1"/>
  <c r="AT479" i="1"/>
  <c r="AS479" i="1"/>
  <c r="AR479" i="1"/>
  <c r="AQ479" i="1"/>
  <c r="AP479" i="1"/>
  <c r="AO479" i="1"/>
  <c r="AN479" i="1"/>
  <c r="AM479" i="1"/>
  <c r="AL479" i="1"/>
  <c r="BA478" i="1"/>
  <c r="AZ478" i="1"/>
  <c r="AY478" i="1"/>
  <c r="AX478" i="1"/>
  <c r="AW478" i="1"/>
  <c r="AV478" i="1"/>
  <c r="AU478" i="1"/>
  <c r="AT478" i="1"/>
  <c r="AS478" i="1"/>
  <c r="AR478" i="1"/>
  <c r="AQ478" i="1"/>
  <c r="AP478" i="1"/>
  <c r="AO478" i="1"/>
  <c r="AN478" i="1"/>
  <c r="AM478" i="1"/>
  <c r="AL478" i="1"/>
  <c r="BA477" i="1"/>
  <c r="AZ477" i="1"/>
  <c r="AY477" i="1"/>
  <c r="AX477" i="1"/>
  <c r="AW477" i="1"/>
  <c r="AV477" i="1"/>
  <c r="AU477" i="1"/>
  <c r="AT477" i="1"/>
  <c r="AS477" i="1"/>
  <c r="AR477" i="1"/>
  <c r="AQ477" i="1"/>
  <c r="AP477" i="1"/>
  <c r="AO477" i="1"/>
  <c r="AN477" i="1"/>
  <c r="AM477" i="1"/>
  <c r="AL477" i="1"/>
  <c r="BA476" i="1"/>
  <c r="AZ476" i="1"/>
  <c r="AY476" i="1"/>
  <c r="AX476" i="1"/>
  <c r="AW476" i="1"/>
  <c r="AV476" i="1"/>
  <c r="AU476" i="1"/>
  <c r="AT476" i="1"/>
  <c r="AS476" i="1"/>
  <c r="AR476" i="1"/>
  <c r="AQ476" i="1"/>
  <c r="AP476" i="1"/>
  <c r="AO476" i="1"/>
  <c r="AN476" i="1"/>
  <c r="AM476" i="1"/>
  <c r="AL476" i="1"/>
  <c r="BA475" i="1"/>
  <c r="AZ475" i="1"/>
  <c r="AY475" i="1"/>
  <c r="AX475" i="1"/>
  <c r="AW475" i="1"/>
  <c r="AV475" i="1"/>
  <c r="AU475" i="1"/>
  <c r="AT475" i="1"/>
  <c r="AS475" i="1"/>
  <c r="AR475" i="1"/>
  <c r="AQ475" i="1"/>
  <c r="AP475" i="1"/>
  <c r="AO475" i="1"/>
  <c r="AN475" i="1"/>
  <c r="AM475" i="1"/>
  <c r="AL475" i="1"/>
  <c r="BA474" i="1"/>
  <c r="AZ474" i="1"/>
  <c r="AY474" i="1"/>
  <c r="AX474" i="1"/>
  <c r="AW474" i="1"/>
  <c r="AV474" i="1"/>
  <c r="AU474" i="1"/>
  <c r="AT474" i="1"/>
  <c r="AS474" i="1"/>
  <c r="AR474" i="1"/>
  <c r="AQ474" i="1"/>
  <c r="AP474" i="1"/>
  <c r="AO474" i="1"/>
  <c r="AN474" i="1"/>
  <c r="AM474" i="1"/>
  <c r="AL474" i="1"/>
  <c r="BA473" i="1"/>
  <c r="AZ473" i="1"/>
  <c r="AY473" i="1"/>
  <c r="AX473" i="1"/>
  <c r="AW473" i="1"/>
  <c r="AV473" i="1"/>
  <c r="AU473" i="1"/>
  <c r="AT473" i="1"/>
  <c r="AS473" i="1"/>
  <c r="AR473" i="1"/>
  <c r="AQ473" i="1"/>
  <c r="AP473" i="1"/>
  <c r="AO473" i="1"/>
  <c r="AN473" i="1"/>
  <c r="AM473" i="1"/>
  <c r="AL473" i="1"/>
  <c r="BA472" i="1"/>
  <c r="AZ472" i="1"/>
  <c r="AY472" i="1"/>
  <c r="AX472" i="1"/>
  <c r="AW472" i="1"/>
  <c r="AV472" i="1"/>
  <c r="AU472" i="1"/>
  <c r="AT472" i="1"/>
  <c r="AS472" i="1"/>
  <c r="AR472" i="1"/>
  <c r="AQ472" i="1"/>
  <c r="AP472" i="1"/>
  <c r="AO472" i="1"/>
  <c r="AN472" i="1"/>
  <c r="AM472" i="1"/>
  <c r="AL472" i="1"/>
  <c r="BA471" i="1"/>
  <c r="AZ471" i="1"/>
  <c r="AY471" i="1"/>
  <c r="AX471" i="1"/>
  <c r="AW471" i="1"/>
  <c r="AV471" i="1"/>
  <c r="AU471" i="1"/>
  <c r="AT471" i="1"/>
  <c r="AS471" i="1"/>
  <c r="AR471" i="1"/>
  <c r="AQ471" i="1"/>
  <c r="AP471" i="1"/>
  <c r="AO471" i="1"/>
  <c r="AN471" i="1"/>
  <c r="AM471" i="1"/>
  <c r="AL471" i="1"/>
  <c r="BA470" i="1"/>
  <c r="AZ470" i="1"/>
  <c r="AY470" i="1"/>
  <c r="AX470" i="1"/>
  <c r="AW470" i="1"/>
  <c r="AV470" i="1"/>
  <c r="AU470" i="1"/>
  <c r="AT470" i="1"/>
  <c r="AS470" i="1"/>
  <c r="AR470" i="1"/>
  <c r="AQ470" i="1"/>
  <c r="AP470" i="1"/>
  <c r="AO470" i="1"/>
  <c r="AN470" i="1"/>
  <c r="AM470" i="1"/>
  <c r="AL470" i="1"/>
  <c r="BA469" i="1"/>
  <c r="AZ469" i="1"/>
  <c r="AY469" i="1"/>
  <c r="AX469" i="1"/>
  <c r="AW469" i="1"/>
  <c r="AV469" i="1"/>
  <c r="AU469" i="1"/>
  <c r="AT469" i="1"/>
  <c r="AS469" i="1"/>
  <c r="AR469" i="1"/>
  <c r="AQ469" i="1"/>
  <c r="AP469" i="1"/>
  <c r="AO469" i="1"/>
  <c r="AN469" i="1"/>
  <c r="AM469" i="1"/>
  <c r="AL469" i="1"/>
  <c r="BA468" i="1"/>
  <c r="AZ468" i="1"/>
  <c r="AY468" i="1"/>
  <c r="AX468" i="1"/>
  <c r="AW468" i="1"/>
  <c r="AV468" i="1"/>
  <c r="AU468" i="1"/>
  <c r="AT468" i="1"/>
  <c r="AS468" i="1"/>
  <c r="AR468" i="1"/>
  <c r="AQ468" i="1"/>
  <c r="AP468" i="1"/>
  <c r="AO468" i="1"/>
  <c r="AN468" i="1"/>
  <c r="AM468" i="1"/>
  <c r="AL468" i="1"/>
  <c r="BA467" i="1"/>
  <c r="AZ467" i="1"/>
  <c r="AY467" i="1"/>
  <c r="AX467" i="1"/>
  <c r="AW467" i="1"/>
  <c r="AV467" i="1"/>
  <c r="AU467" i="1"/>
  <c r="AT467" i="1"/>
  <c r="AS467" i="1"/>
  <c r="AR467" i="1"/>
  <c r="AQ467" i="1"/>
  <c r="AO467" i="1"/>
  <c r="AP467" i="1" s="1"/>
  <c r="AN467" i="1"/>
  <c r="AM467" i="1"/>
  <c r="AL467" i="1"/>
  <c r="BA466" i="1"/>
  <c r="AZ466" i="1"/>
  <c r="AY466" i="1"/>
  <c r="AX466" i="1"/>
  <c r="AW466" i="1"/>
  <c r="AV466" i="1"/>
  <c r="AU466" i="1"/>
  <c r="AT466" i="1"/>
  <c r="AS466" i="1"/>
  <c r="AR466" i="1"/>
  <c r="AQ466" i="1"/>
  <c r="AP466" i="1"/>
  <c r="AO466" i="1"/>
  <c r="AN466" i="1"/>
  <c r="AM466" i="1"/>
  <c r="AL466" i="1"/>
  <c r="BA465" i="1"/>
  <c r="AZ465" i="1"/>
  <c r="AY465" i="1"/>
  <c r="AX465" i="1"/>
  <c r="AW465" i="1"/>
  <c r="AV465" i="1"/>
  <c r="AU465" i="1"/>
  <c r="AT465" i="1"/>
  <c r="AS465" i="1"/>
  <c r="AR465" i="1"/>
  <c r="AQ465" i="1"/>
  <c r="AP465" i="1"/>
  <c r="AO465" i="1"/>
  <c r="AN465" i="1"/>
  <c r="AM465" i="1"/>
  <c r="AL465" i="1"/>
  <c r="BA464" i="1"/>
  <c r="AZ464" i="1"/>
  <c r="AY464" i="1"/>
  <c r="AX464" i="1"/>
  <c r="AW464" i="1"/>
  <c r="AV464" i="1"/>
  <c r="AU464" i="1"/>
  <c r="AT464" i="1"/>
  <c r="AS464" i="1"/>
  <c r="AR464" i="1"/>
  <c r="AQ464" i="1"/>
  <c r="AP464" i="1"/>
  <c r="AO464" i="1"/>
  <c r="AN464" i="1"/>
  <c r="AM464" i="1"/>
  <c r="AL464" i="1"/>
  <c r="BA463" i="1"/>
  <c r="AZ463" i="1"/>
  <c r="AY463" i="1"/>
  <c r="AW463" i="1"/>
  <c r="AX463" i="1" s="1"/>
  <c r="AV463" i="1"/>
  <c r="AU463" i="1"/>
  <c r="AT463" i="1"/>
  <c r="AS463" i="1"/>
  <c r="AR463" i="1"/>
  <c r="AQ463" i="1"/>
  <c r="AP463" i="1"/>
  <c r="AO463" i="1"/>
  <c r="AN463" i="1"/>
  <c r="AM463" i="1"/>
  <c r="AL463" i="1"/>
  <c r="BA462" i="1"/>
  <c r="AZ462" i="1"/>
  <c r="AY462" i="1"/>
  <c r="AX462" i="1"/>
  <c r="AW462" i="1"/>
  <c r="AV462" i="1"/>
  <c r="AU462" i="1"/>
  <c r="AT462" i="1"/>
  <c r="AS462" i="1"/>
  <c r="AR462" i="1"/>
  <c r="AQ462" i="1"/>
  <c r="AP462" i="1"/>
  <c r="AO462" i="1"/>
  <c r="AN462" i="1"/>
  <c r="AM462" i="1"/>
  <c r="AL462" i="1"/>
  <c r="BA461" i="1"/>
  <c r="AZ461" i="1"/>
  <c r="AY461" i="1"/>
  <c r="AX461" i="1"/>
  <c r="AW461" i="1"/>
  <c r="AV461" i="1"/>
  <c r="AU461" i="1"/>
  <c r="AT461" i="1"/>
  <c r="AS461" i="1"/>
  <c r="AR461" i="1"/>
  <c r="AQ461" i="1"/>
  <c r="AP461" i="1"/>
  <c r="AO461" i="1"/>
  <c r="AN461" i="1"/>
  <c r="AM461" i="1"/>
  <c r="AL461" i="1"/>
  <c r="BA460" i="1"/>
  <c r="AZ460" i="1"/>
  <c r="AY460" i="1"/>
  <c r="AX460" i="1"/>
  <c r="AW460" i="1"/>
  <c r="AV460" i="1"/>
  <c r="AU460" i="1"/>
  <c r="AT460" i="1"/>
  <c r="AS460" i="1"/>
  <c r="AR460" i="1"/>
  <c r="AQ460" i="1"/>
  <c r="AP460" i="1"/>
  <c r="AO460" i="1"/>
  <c r="AN460" i="1"/>
  <c r="AM460" i="1"/>
  <c r="AL460" i="1"/>
  <c r="BA459" i="1"/>
  <c r="AZ459" i="1"/>
  <c r="AY459" i="1"/>
  <c r="AX459" i="1"/>
  <c r="AW459" i="1"/>
  <c r="AV459" i="1"/>
  <c r="AU459" i="1"/>
  <c r="AT459" i="1"/>
  <c r="AS459" i="1"/>
  <c r="AR459" i="1"/>
  <c r="AQ459" i="1"/>
  <c r="AP459" i="1"/>
  <c r="AO459" i="1"/>
  <c r="AN459" i="1"/>
  <c r="AM459" i="1"/>
  <c r="AL459" i="1"/>
  <c r="BA458" i="1"/>
  <c r="AZ458" i="1"/>
  <c r="AY458" i="1"/>
  <c r="AX458" i="1"/>
  <c r="AW458" i="1"/>
  <c r="AV458" i="1"/>
  <c r="AU458" i="1"/>
  <c r="AT458" i="1"/>
  <c r="AS458" i="1"/>
  <c r="AR458" i="1"/>
  <c r="AQ458" i="1"/>
  <c r="AO458" i="1"/>
  <c r="AP458" i="1" s="1"/>
  <c r="AN458" i="1"/>
  <c r="AM458" i="1"/>
  <c r="AL458" i="1"/>
  <c r="BA457" i="1"/>
  <c r="AZ457" i="1"/>
  <c r="AY457" i="1"/>
  <c r="AX457" i="1"/>
  <c r="AW457" i="1"/>
  <c r="AV457" i="1"/>
  <c r="AU457" i="1"/>
  <c r="AT457" i="1"/>
  <c r="AS457" i="1"/>
  <c r="AR457" i="1"/>
  <c r="AQ457" i="1"/>
  <c r="AP457" i="1"/>
  <c r="AO457" i="1"/>
  <c r="AN457" i="1"/>
  <c r="AM457" i="1"/>
  <c r="AL457" i="1"/>
  <c r="BA456" i="1"/>
  <c r="AZ456" i="1"/>
  <c r="AY456" i="1"/>
  <c r="AX456" i="1"/>
  <c r="AW456" i="1"/>
  <c r="AV456" i="1"/>
  <c r="AU456" i="1"/>
  <c r="AT456" i="1"/>
  <c r="AS456" i="1"/>
  <c r="AR456" i="1"/>
  <c r="AQ456" i="1"/>
  <c r="AP456" i="1"/>
  <c r="AO456" i="1"/>
  <c r="AN456" i="1"/>
  <c r="AM456" i="1"/>
  <c r="AL456" i="1"/>
  <c r="BA455" i="1"/>
  <c r="AZ455" i="1"/>
  <c r="AY455" i="1"/>
  <c r="AX455" i="1"/>
  <c r="AW455" i="1"/>
  <c r="AV455" i="1"/>
  <c r="AU455" i="1"/>
  <c r="AT455" i="1"/>
  <c r="AS455" i="1"/>
  <c r="AR455" i="1"/>
  <c r="AQ455" i="1"/>
  <c r="AP455" i="1"/>
  <c r="AO455" i="1"/>
  <c r="AN455" i="1"/>
  <c r="AM455" i="1"/>
  <c r="AL455" i="1"/>
  <c r="BA454" i="1"/>
  <c r="AZ454" i="1"/>
  <c r="AY454" i="1"/>
  <c r="AX454" i="1"/>
  <c r="AW454" i="1"/>
  <c r="AV454" i="1"/>
  <c r="AU454" i="1"/>
  <c r="AT454" i="1"/>
  <c r="AS454" i="1"/>
  <c r="AR454" i="1"/>
  <c r="AQ454" i="1"/>
  <c r="AO454" i="1"/>
  <c r="AP454" i="1" s="1"/>
  <c r="AN454" i="1"/>
  <c r="AM454" i="1"/>
  <c r="AL454" i="1"/>
  <c r="BA453" i="1"/>
  <c r="AZ453" i="1"/>
  <c r="AY453" i="1"/>
  <c r="AX453" i="1"/>
  <c r="AW453" i="1"/>
  <c r="AV453" i="1"/>
  <c r="AU453" i="1"/>
  <c r="AT453" i="1"/>
  <c r="AS453" i="1"/>
  <c r="AR453" i="1"/>
  <c r="AQ453" i="1"/>
  <c r="AP453" i="1"/>
  <c r="AO453" i="1"/>
  <c r="AN453" i="1"/>
  <c r="AM453" i="1"/>
  <c r="AL453" i="1"/>
  <c r="BA452" i="1"/>
  <c r="AZ452" i="1"/>
  <c r="AY452" i="1"/>
  <c r="AX452" i="1"/>
  <c r="AW452" i="1"/>
  <c r="AV452" i="1"/>
  <c r="AU452" i="1"/>
  <c r="AT452" i="1"/>
  <c r="AS452" i="1"/>
  <c r="AR452" i="1"/>
  <c r="AQ452" i="1"/>
  <c r="AP452" i="1"/>
  <c r="AO452" i="1"/>
  <c r="AN452" i="1"/>
  <c r="AM452" i="1"/>
  <c r="AL452" i="1"/>
  <c r="BA451" i="1"/>
  <c r="AZ451" i="1"/>
  <c r="AY451" i="1"/>
  <c r="AX451" i="1"/>
  <c r="AW451" i="1"/>
  <c r="AV451" i="1"/>
  <c r="AU451" i="1"/>
  <c r="AT451" i="1"/>
  <c r="AS451" i="1"/>
  <c r="AR451" i="1"/>
  <c r="AQ451" i="1"/>
  <c r="AP451" i="1"/>
  <c r="AO451" i="1"/>
  <c r="AN451" i="1"/>
  <c r="AM451" i="1"/>
  <c r="AL451" i="1"/>
  <c r="BA450" i="1"/>
  <c r="AZ450" i="1"/>
  <c r="AY450" i="1"/>
  <c r="AX450" i="1"/>
  <c r="AW450" i="1"/>
  <c r="AV450" i="1"/>
  <c r="AU450" i="1"/>
  <c r="AT450" i="1"/>
  <c r="AS450" i="1"/>
  <c r="AR450" i="1"/>
  <c r="AQ450" i="1"/>
  <c r="AP450" i="1"/>
  <c r="AO450" i="1"/>
  <c r="AN450" i="1"/>
  <c r="AM450" i="1"/>
  <c r="AL450" i="1"/>
  <c r="BA449" i="1"/>
  <c r="AZ449" i="1"/>
  <c r="AY449" i="1"/>
  <c r="AW449" i="1"/>
  <c r="AX449" i="1" s="1"/>
  <c r="AV449" i="1"/>
  <c r="AU449" i="1"/>
  <c r="AT449" i="1"/>
  <c r="AS449" i="1"/>
  <c r="AR449" i="1"/>
  <c r="AQ449" i="1"/>
  <c r="AP449" i="1"/>
  <c r="AO449" i="1"/>
  <c r="AN449" i="1"/>
  <c r="AM449" i="1"/>
  <c r="AL449" i="1"/>
  <c r="BA448" i="1"/>
  <c r="AZ448" i="1"/>
  <c r="AY448" i="1"/>
  <c r="AX448" i="1"/>
  <c r="AW448" i="1"/>
  <c r="AV448" i="1"/>
  <c r="AU448" i="1"/>
  <c r="AT448" i="1"/>
  <c r="AS448" i="1"/>
  <c r="AR448" i="1"/>
  <c r="AQ448" i="1"/>
  <c r="AP448" i="1"/>
  <c r="AO448" i="1"/>
  <c r="AN448" i="1"/>
  <c r="AM448" i="1"/>
  <c r="AL448" i="1"/>
  <c r="BA447" i="1"/>
  <c r="AZ447" i="1"/>
  <c r="AY447" i="1"/>
  <c r="AX447" i="1"/>
  <c r="AW447" i="1"/>
  <c r="AV447" i="1"/>
  <c r="AU447" i="1"/>
  <c r="AT447" i="1"/>
  <c r="AS447" i="1"/>
  <c r="AR447" i="1"/>
  <c r="AQ447" i="1"/>
  <c r="AP447" i="1"/>
  <c r="AO447" i="1"/>
  <c r="AN447" i="1"/>
  <c r="AM447" i="1"/>
  <c r="AL447" i="1"/>
  <c r="BA446" i="1"/>
  <c r="AZ446" i="1"/>
  <c r="AY446" i="1"/>
  <c r="AX446" i="1"/>
  <c r="AW446" i="1"/>
  <c r="AV446" i="1"/>
  <c r="AU446" i="1"/>
  <c r="AT446" i="1"/>
  <c r="AS446" i="1"/>
  <c r="AR446" i="1"/>
  <c r="AQ446" i="1"/>
  <c r="AO446" i="1"/>
  <c r="AP446" i="1" s="1"/>
  <c r="AN446" i="1"/>
  <c r="AM446" i="1"/>
  <c r="AL446" i="1"/>
  <c r="BA445" i="1"/>
  <c r="AZ445" i="1"/>
  <c r="AY445" i="1"/>
  <c r="AX445" i="1"/>
  <c r="AW445" i="1"/>
  <c r="AV445" i="1"/>
  <c r="AU445" i="1"/>
  <c r="AT445" i="1"/>
  <c r="AS445" i="1"/>
  <c r="AR445" i="1"/>
  <c r="AQ445" i="1"/>
  <c r="AO445" i="1"/>
  <c r="AP445" i="1" s="1"/>
  <c r="AN445" i="1"/>
  <c r="AM445" i="1"/>
  <c r="AL445" i="1"/>
  <c r="BA444" i="1"/>
  <c r="AZ444" i="1"/>
  <c r="AY444" i="1"/>
  <c r="AX444" i="1"/>
  <c r="AW444" i="1"/>
  <c r="AV444" i="1"/>
  <c r="AU444" i="1"/>
  <c r="AT444" i="1"/>
  <c r="AS444" i="1"/>
  <c r="AR444" i="1"/>
  <c r="AQ444" i="1"/>
  <c r="AO444" i="1"/>
  <c r="AP444" i="1" s="1"/>
  <c r="AN444" i="1"/>
  <c r="AM444" i="1"/>
  <c r="AL444" i="1"/>
  <c r="BA443" i="1"/>
  <c r="AZ443" i="1"/>
  <c r="AY443" i="1"/>
  <c r="AX443" i="1"/>
  <c r="AW443" i="1"/>
  <c r="AV443" i="1"/>
  <c r="AU443" i="1"/>
  <c r="AT443" i="1"/>
  <c r="AS443" i="1"/>
  <c r="AR443" i="1"/>
  <c r="AQ443" i="1"/>
  <c r="AP443" i="1"/>
  <c r="AO443" i="1"/>
  <c r="AN443" i="1"/>
  <c r="AM443" i="1"/>
  <c r="AL443" i="1"/>
  <c r="BA442" i="1"/>
  <c r="AZ442" i="1"/>
  <c r="AY442" i="1"/>
  <c r="AW442" i="1"/>
  <c r="AX442" i="1" s="1"/>
  <c r="AV442" i="1"/>
  <c r="AU442" i="1"/>
  <c r="AT442" i="1"/>
  <c r="AS442" i="1"/>
  <c r="AR442" i="1"/>
  <c r="AQ442" i="1"/>
  <c r="AO442" i="1"/>
  <c r="AP442" i="1" s="1"/>
  <c r="AN442" i="1"/>
  <c r="AM442" i="1"/>
  <c r="AL442" i="1"/>
  <c r="BA441" i="1"/>
  <c r="AZ441" i="1"/>
  <c r="AY441" i="1"/>
  <c r="AX441" i="1"/>
  <c r="AW441" i="1"/>
  <c r="AV441" i="1"/>
  <c r="AU441" i="1"/>
  <c r="AT441" i="1"/>
  <c r="AS441" i="1"/>
  <c r="AR441" i="1"/>
  <c r="AQ441" i="1"/>
  <c r="AP441" i="1"/>
  <c r="AO441" i="1"/>
  <c r="AN441" i="1"/>
  <c r="AM441" i="1"/>
  <c r="AL441" i="1"/>
  <c r="BA440" i="1"/>
  <c r="AZ440" i="1"/>
  <c r="AY440" i="1"/>
  <c r="AW440" i="1"/>
  <c r="AX440" i="1" s="1"/>
  <c r="AV440" i="1"/>
  <c r="AU440" i="1"/>
  <c r="AT440" i="1"/>
  <c r="AS440" i="1"/>
  <c r="AR440" i="1"/>
  <c r="AQ440" i="1"/>
  <c r="AP440" i="1"/>
  <c r="AO440" i="1"/>
  <c r="AN440" i="1"/>
  <c r="AM440" i="1"/>
  <c r="AL440" i="1"/>
  <c r="BA439" i="1"/>
  <c r="AZ439" i="1"/>
  <c r="AY439" i="1"/>
  <c r="AX439" i="1"/>
  <c r="AW439" i="1"/>
  <c r="AV439" i="1"/>
  <c r="AU439" i="1"/>
  <c r="AT439" i="1"/>
  <c r="AS439" i="1"/>
  <c r="AR439" i="1"/>
  <c r="AQ439" i="1"/>
  <c r="AP439" i="1"/>
  <c r="AO439" i="1"/>
  <c r="AN439" i="1"/>
  <c r="AM439" i="1"/>
  <c r="AL439" i="1"/>
  <c r="BA438" i="1"/>
  <c r="AZ438" i="1"/>
  <c r="AY438" i="1"/>
  <c r="AX438" i="1"/>
  <c r="AW438" i="1"/>
  <c r="AV438" i="1"/>
  <c r="AU438" i="1"/>
  <c r="AT438" i="1"/>
  <c r="AS438" i="1"/>
  <c r="AR438" i="1"/>
  <c r="AQ438" i="1"/>
  <c r="AO438" i="1"/>
  <c r="AP438" i="1" s="1"/>
  <c r="AN438" i="1"/>
  <c r="AM438" i="1"/>
  <c r="AL438" i="1"/>
  <c r="BA437" i="1"/>
  <c r="AZ437" i="1"/>
  <c r="AY437" i="1"/>
  <c r="AX437" i="1"/>
  <c r="AW437" i="1"/>
  <c r="AV437" i="1"/>
  <c r="AU437" i="1"/>
  <c r="AT437" i="1"/>
  <c r="AS437" i="1"/>
  <c r="AR437" i="1"/>
  <c r="AQ437" i="1"/>
  <c r="AO437" i="1"/>
  <c r="AP437" i="1" s="1"/>
  <c r="AN437" i="1"/>
  <c r="AM437" i="1"/>
  <c r="AL437" i="1"/>
  <c r="BA436" i="1"/>
  <c r="AZ436" i="1"/>
  <c r="AY436" i="1"/>
  <c r="AX436" i="1"/>
  <c r="AW436" i="1"/>
  <c r="AV436" i="1"/>
  <c r="AU436" i="1"/>
  <c r="AT436" i="1"/>
  <c r="AS436" i="1"/>
  <c r="AR436" i="1"/>
  <c r="AQ436" i="1"/>
  <c r="AP436" i="1"/>
  <c r="AO436" i="1"/>
  <c r="AN436" i="1"/>
  <c r="AM436" i="1"/>
  <c r="AL436" i="1"/>
  <c r="BA435" i="1"/>
  <c r="AZ435" i="1"/>
  <c r="AY435" i="1"/>
  <c r="AX435" i="1"/>
  <c r="AW435" i="1"/>
  <c r="AV435" i="1"/>
  <c r="AU435" i="1"/>
  <c r="AT435" i="1"/>
  <c r="AS435" i="1"/>
  <c r="AR435" i="1"/>
  <c r="AQ435" i="1"/>
  <c r="AP435" i="1"/>
  <c r="AO435" i="1"/>
  <c r="AN435" i="1"/>
  <c r="AM435" i="1"/>
  <c r="AL435" i="1"/>
  <c r="BA434" i="1"/>
  <c r="AZ434" i="1"/>
  <c r="AY434" i="1"/>
  <c r="AX434" i="1"/>
  <c r="AW434" i="1"/>
  <c r="AV434" i="1"/>
  <c r="AU434" i="1"/>
  <c r="AT434" i="1"/>
  <c r="AS434" i="1"/>
  <c r="AR434" i="1"/>
  <c r="AQ434" i="1"/>
  <c r="AO434" i="1"/>
  <c r="AP434" i="1" s="1"/>
  <c r="AN434" i="1"/>
  <c r="AM434" i="1"/>
  <c r="AL434" i="1"/>
  <c r="BA433" i="1"/>
  <c r="AZ433" i="1"/>
  <c r="AY433" i="1"/>
  <c r="AW433" i="1"/>
  <c r="AX433" i="1" s="1"/>
  <c r="AV433" i="1"/>
  <c r="AU433" i="1"/>
  <c r="AT433" i="1"/>
  <c r="AS433" i="1"/>
  <c r="AR433" i="1"/>
  <c r="AQ433" i="1"/>
  <c r="AO433" i="1"/>
  <c r="AP433" i="1" s="1"/>
  <c r="AN433" i="1"/>
  <c r="AM433" i="1"/>
  <c r="AL433" i="1"/>
  <c r="BA432" i="1"/>
  <c r="AZ432" i="1"/>
  <c r="AY432" i="1"/>
  <c r="AX432" i="1"/>
  <c r="AW432" i="1"/>
  <c r="AV432" i="1"/>
  <c r="AU432" i="1"/>
  <c r="AT432" i="1"/>
  <c r="AS432" i="1"/>
  <c r="AR432" i="1"/>
  <c r="AQ432" i="1"/>
  <c r="AO432" i="1"/>
  <c r="AP432" i="1" s="1"/>
  <c r="AN432" i="1"/>
  <c r="AM432" i="1"/>
  <c r="AL432" i="1"/>
  <c r="BA431" i="1"/>
  <c r="AZ431" i="1"/>
  <c r="AY431" i="1"/>
  <c r="AW431" i="1"/>
  <c r="AX431" i="1" s="1"/>
  <c r="AV431" i="1"/>
  <c r="AU431" i="1"/>
  <c r="AT431" i="1"/>
  <c r="AS431" i="1"/>
  <c r="AR431" i="1"/>
  <c r="AQ431" i="1"/>
  <c r="AO431" i="1"/>
  <c r="AP431" i="1" s="1"/>
  <c r="AN431" i="1"/>
  <c r="AM431" i="1"/>
  <c r="AL431" i="1"/>
  <c r="BA430" i="1"/>
  <c r="AZ430" i="1"/>
  <c r="AY430" i="1"/>
  <c r="AW430" i="1"/>
  <c r="AX430" i="1" s="1"/>
  <c r="AV430" i="1"/>
  <c r="AU430" i="1"/>
  <c r="AT430" i="1"/>
  <c r="AS430" i="1"/>
  <c r="AR430" i="1"/>
  <c r="AQ430" i="1"/>
  <c r="AP430" i="1"/>
  <c r="AO430" i="1"/>
  <c r="AN430" i="1"/>
  <c r="AM430" i="1"/>
  <c r="AL430" i="1"/>
  <c r="BA429" i="1"/>
  <c r="AZ429" i="1"/>
  <c r="AY429" i="1"/>
  <c r="AX429" i="1"/>
  <c r="AW429" i="1"/>
  <c r="AV429" i="1"/>
  <c r="AU429" i="1"/>
  <c r="AT429" i="1"/>
  <c r="AS429" i="1"/>
  <c r="AR429" i="1"/>
  <c r="AQ429" i="1"/>
  <c r="AP429" i="1"/>
  <c r="AO429" i="1"/>
  <c r="AN429" i="1"/>
  <c r="AM429" i="1"/>
  <c r="AL429" i="1"/>
  <c r="BA428" i="1"/>
  <c r="AZ428" i="1"/>
  <c r="AY428" i="1"/>
  <c r="AX428" i="1"/>
  <c r="AW428" i="1"/>
  <c r="AV428" i="1"/>
  <c r="AU428" i="1"/>
  <c r="AT428" i="1"/>
  <c r="AS428" i="1"/>
  <c r="AR428" i="1"/>
  <c r="AQ428" i="1"/>
  <c r="AP428" i="1"/>
  <c r="AO428" i="1"/>
  <c r="AN428" i="1"/>
  <c r="AM428" i="1"/>
  <c r="AL428" i="1"/>
  <c r="BA427" i="1"/>
  <c r="AZ427" i="1"/>
  <c r="AY427" i="1"/>
  <c r="AX427" i="1"/>
  <c r="AW427" i="1"/>
  <c r="AV427" i="1"/>
  <c r="AU427" i="1"/>
  <c r="AT427" i="1"/>
  <c r="AS427" i="1"/>
  <c r="AR427" i="1"/>
  <c r="AQ427" i="1"/>
  <c r="AP427" i="1"/>
  <c r="AO427" i="1"/>
  <c r="AN427" i="1"/>
  <c r="AM427" i="1"/>
  <c r="AL427" i="1"/>
  <c r="BA426" i="1"/>
  <c r="AZ426" i="1"/>
  <c r="AY426" i="1"/>
  <c r="AX426" i="1"/>
  <c r="AW426" i="1"/>
  <c r="AV426" i="1"/>
  <c r="AU426" i="1"/>
  <c r="AT426" i="1"/>
  <c r="AS426" i="1"/>
  <c r="AR426" i="1"/>
  <c r="AQ426" i="1"/>
  <c r="AO426" i="1"/>
  <c r="AP426" i="1" s="1"/>
  <c r="AN426" i="1"/>
  <c r="AM426" i="1"/>
  <c r="AL426" i="1"/>
  <c r="BA425" i="1"/>
  <c r="AZ425" i="1"/>
  <c r="AY425" i="1"/>
  <c r="AX425" i="1"/>
  <c r="AW425" i="1"/>
  <c r="AV425" i="1"/>
  <c r="AU425" i="1"/>
  <c r="AT425" i="1"/>
  <c r="AS425" i="1"/>
  <c r="AR425" i="1"/>
  <c r="AQ425" i="1"/>
  <c r="AP425" i="1"/>
  <c r="AO425" i="1"/>
  <c r="AN425" i="1"/>
  <c r="AM425" i="1"/>
  <c r="AL425" i="1"/>
  <c r="BA424" i="1"/>
  <c r="AZ424" i="1"/>
  <c r="AY424" i="1"/>
  <c r="AX424" i="1"/>
  <c r="AW424" i="1"/>
  <c r="AV424" i="1"/>
  <c r="AU424" i="1"/>
  <c r="AT424" i="1"/>
  <c r="AS424" i="1"/>
  <c r="AR424" i="1"/>
  <c r="AQ424" i="1"/>
  <c r="AP424" i="1"/>
  <c r="AO424" i="1"/>
  <c r="AN424" i="1"/>
  <c r="AM424" i="1"/>
  <c r="AL424" i="1"/>
  <c r="BA423" i="1"/>
  <c r="AZ423" i="1"/>
  <c r="AY423" i="1"/>
  <c r="AX423" i="1"/>
  <c r="AW423" i="1"/>
  <c r="AV423" i="1"/>
  <c r="AU423" i="1"/>
  <c r="AT423" i="1"/>
  <c r="AS423" i="1"/>
  <c r="AR423" i="1"/>
  <c r="AQ423" i="1"/>
  <c r="AP423" i="1"/>
  <c r="AO423" i="1"/>
  <c r="AN423" i="1"/>
  <c r="AM423" i="1"/>
  <c r="AL423" i="1"/>
  <c r="BA422" i="1"/>
  <c r="AZ422" i="1"/>
  <c r="AY422" i="1"/>
  <c r="AX422" i="1"/>
  <c r="AW422" i="1"/>
  <c r="AV422" i="1"/>
  <c r="AU422" i="1"/>
  <c r="AT422" i="1"/>
  <c r="AS422" i="1"/>
  <c r="AR422" i="1"/>
  <c r="AQ422" i="1"/>
  <c r="AO422" i="1"/>
  <c r="AP422" i="1" s="1"/>
  <c r="AN422" i="1"/>
  <c r="AM422" i="1"/>
  <c r="AL422" i="1"/>
  <c r="BA421" i="1"/>
  <c r="AZ421" i="1"/>
  <c r="AY421" i="1"/>
  <c r="AX421" i="1"/>
  <c r="AW421" i="1"/>
  <c r="AV421" i="1"/>
  <c r="AU421" i="1"/>
  <c r="AT421" i="1"/>
  <c r="AS421" i="1"/>
  <c r="AR421" i="1"/>
  <c r="AQ421" i="1"/>
  <c r="AP421" i="1"/>
  <c r="AO421" i="1"/>
  <c r="AN421" i="1"/>
  <c r="AM421" i="1"/>
  <c r="AL421" i="1"/>
  <c r="BA420" i="1"/>
  <c r="AZ420" i="1"/>
  <c r="AY420" i="1"/>
  <c r="AX420" i="1"/>
  <c r="AW420" i="1"/>
  <c r="AV420" i="1"/>
  <c r="AU420" i="1"/>
  <c r="AT420" i="1"/>
  <c r="AS420" i="1"/>
  <c r="AR420" i="1"/>
  <c r="AQ420" i="1"/>
  <c r="AP420" i="1"/>
  <c r="AO420" i="1"/>
  <c r="AN420" i="1"/>
  <c r="AM420" i="1"/>
  <c r="AL420" i="1"/>
  <c r="BA419" i="1"/>
  <c r="AZ419" i="1"/>
  <c r="AY419" i="1"/>
  <c r="AX419" i="1"/>
  <c r="AW419" i="1"/>
  <c r="AV419" i="1"/>
  <c r="AU419" i="1"/>
  <c r="AT419" i="1"/>
  <c r="AS419" i="1"/>
  <c r="AR419" i="1"/>
  <c r="AQ419" i="1"/>
  <c r="AP419" i="1"/>
  <c r="AO419" i="1"/>
  <c r="AN419" i="1"/>
  <c r="AM419" i="1"/>
  <c r="AL419" i="1"/>
  <c r="BA418" i="1"/>
  <c r="AZ418" i="1"/>
  <c r="AY418" i="1"/>
  <c r="AX418" i="1"/>
  <c r="AW418" i="1"/>
  <c r="AV418" i="1"/>
  <c r="AU418" i="1"/>
  <c r="AT418" i="1"/>
  <c r="AS418" i="1"/>
  <c r="AR418" i="1"/>
  <c r="AQ418" i="1"/>
  <c r="AO418" i="1"/>
  <c r="AP418" i="1" s="1"/>
  <c r="AN418" i="1"/>
  <c r="AM418" i="1"/>
  <c r="AL418" i="1"/>
  <c r="BA417" i="1"/>
  <c r="AZ417" i="1"/>
  <c r="AY417" i="1"/>
  <c r="AX417" i="1"/>
  <c r="AW417" i="1"/>
  <c r="AV417" i="1"/>
  <c r="AU417" i="1"/>
  <c r="AT417" i="1"/>
  <c r="AS417" i="1"/>
  <c r="AR417" i="1"/>
  <c r="AQ417" i="1"/>
  <c r="AP417" i="1"/>
  <c r="AO417" i="1"/>
  <c r="AN417" i="1"/>
  <c r="AM417" i="1"/>
  <c r="AL417" i="1"/>
  <c r="BA416" i="1"/>
  <c r="AZ416" i="1"/>
  <c r="AY416" i="1"/>
  <c r="AX416" i="1"/>
  <c r="AW416" i="1"/>
  <c r="AV416" i="1"/>
  <c r="AU416" i="1"/>
  <c r="AT416" i="1"/>
  <c r="AS416" i="1"/>
  <c r="AR416" i="1"/>
  <c r="AQ416" i="1"/>
  <c r="AP416" i="1"/>
  <c r="AO416" i="1"/>
  <c r="AN416" i="1"/>
  <c r="AM416" i="1"/>
  <c r="AL416" i="1"/>
  <c r="BA415" i="1"/>
  <c r="AZ415" i="1"/>
  <c r="AY415" i="1"/>
  <c r="AX415" i="1"/>
  <c r="AW415" i="1"/>
  <c r="AV415" i="1"/>
  <c r="AU415" i="1"/>
  <c r="AT415" i="1"/>
  <c r="AS415" i="1"/>
  <c r="AR415" i="1"/>
  <c r="AQ415" i="1"/>
  <c r="AP415" i="1"/>
  <c r="AO415" i="1"/>
  <c r="AN415" i="1"/>
  <c r="AM415" i="1"/>
  <c r="AL415" i="1"/>
  <c r="BA414" i="1"/>
  <c r="AZ414" i="1"/>
  <c r="AY414" i="1"/>
  <c r="AX414" i="1"/>
  <c r="AW414" i="1"/>
  <c r="AV414" i="1"/>
  <c r="AU414" i="1"/>
  <c r="AT414" i="1"/>
  <c r="AS414" i="1"/>
  <c r="AR414" i="1"/>
  <c r="AQ414" i="1"/>
  <c r="AP414" i="1"/>
  <c r="AO414" i="1"/>
  <c r="AN414" i="1"/>
  <c r="AM414" i="1"/>
  <c r="AL414" i="1"/>
  <c r="BA413" i="1"/>
  <c r="AZ413" i="1"/>
  <c r="AY413" i="1"/>
  <c r="AX413" i="1"/>
  <c r="AW413" i="1"/>
  <c r="AV413" i="1"/>
  <c r="AU413" i="1"/>
  <c r="AT413" i="1"/>
  <c r="AS413" i="1"/>
  <c r="AR413" i="1"/>
  <c r="AQ413" i="1"/>
  <c r="AP413" i="1"/>
  <c r="AO413" i="1"/>
  <c r="AN413" i="1"/>
  <c r="AM413" i="1"/>
  <c r="AL413" i="1"/>
  <c r="BA412" i="1"/>
  <c r="AZ412" i="1"/>
  <c r="AY412" i="1"/>
  <c r="AX412" i="1"/>
  <c r="AW412" i="1"/>
  <c r="AV412" i="1"/>
  <c r="AU412" i="1"/>
  <c r="AT412" i="1"/>
  <c r="AS412" i="1"/>
  <c r="AR412" i="1"/>
  <c r="AQ412" i="1"/>
  <c r="AP412" i="1"/>
  <c r="AO412" i="1"/>
  <c r="AN412" i="1"/>
  <c r="AM412" i="1"/>
  <c r="AL412" i="1"/>
  <c r="BA411" i="1"/>
  <c r="AZ411" i="1"/>
  <c r="AY411" i="1"/>
  <c r="AX411" i="1"/>
  <c r="AW411" i="1"/>
  <c r="AV411" i="1"/>
  <c r="AU411" i="1"/>
  <c r="AT411" i="1"/>
  <c r="AS411" i="1"/>
  <c r="AR411" i="1"/>
  <c r="AQ411" i="1"/>
  <c r="AP411" i="1"/>
  <c r="AO411" i="1"/>
  <c r="AN411" i="1"/>
  <c r="AM411" i="1"/>
  <c r="AL411" i="1"/>
  <c r="BA410" i="1"/>
  <c r="AZ410" i="1"/>
  <c r="AY410" i="1"/>
  <c r="AX410" i="1"/>
  <c r="AW410" i="1"/>
  <c r="AV410" i="1"/>
  <c r="AU410" i="1"/>
  <c r="AT410" i="1"/>
  <c r="AS410" i="1"/>
  <c r="AR410" i="1"/>
  <c r="AQ410" i="1"/>
  <c r="AP410" i="1"/>
  <c r="AO410" i="1"/>
  <c r="AN410" i="1"/>
  <c r="AM410" i="1"/>
  <c r="AL410" i="1"/>
  <c r="BA409" i="1"/>
  <c r="AZ409" i="1"/>
  <c r="AY409" i="1"/>
  <c r="AX409" i="1"/>
  <c r="AW409" i="1"/>
  <c r="AV409" i="1"/>
  <c r="AU409" i="1"/>
  <c r="AT409" i="1"/>
  <c r="AS409" i="1"/>
  <c r="AR409" i="1"/>
  <c r="AQ409" i="1"/>
  <c r="AP409" i="1"/>
  <c r="AO409" i="1"/>
  <c r="AN409" i="1"/>
  <c r="AM409" i="1"/>
  <c r="AL409" i="1"/>
  <c r="BA408" i="1"/>
  <c r="AZ408" i="1"/>
  <c r="AY408" i="1"/>
  <c r="AX408" i="1"/>
  <c r="AW408" i="1"/>
  <c r="AV408" i="1"/>
  <c r="AU408" i="1"/>
  <c r="AT408" i="1"/>
  <c r="AS408" i="1"/>
  <c r="AR408" i="1"/>
  <c r="AQ408" i="1"/>
  <c r="AP408" i="1"/>
  <c r="AO408" i="1"/>
  <c r="AN408" i="1"/>
  <c r="AM408" i="1"/>
  <c r="AL408" i="1"/>
  <c r="BA407" i="1"/>
  <c r="AZ407" i="1"/>
  <c r="AY407" i="1"/>
  <c r="AX407" i="1"/>
  <c r="AW407" i="1"/>
  <c r="AV407" i="1"/>
  <c r="AU407" i="1"/>
  <c r="AT407" i="1"/>
  <c r="AS407" i="1"/>
  <c r="AR407" i="1"/>
  <c r="AQ407" i="1"/>
  <c r="AP407" i="1"/>
  <c r="AO407" i="1"/>
  <c r="AN407" i="1"/>
  <c r="AM407" i="1"/>
  <c r="AL407" i="1"/>
  <c r="BA406" i="1"/>
  <c r="AZ406" i="1"/>
  <c r="AY406" i="1"/>
  <c r="AX406" i="1"/>
  <c r="AW406" i="1"/>
  <c r="AV406" i="1"/>
  <c r="AU406" i="1"/>
  <c r="AT406" i="1"/>
  <c r="AS406" i="1"/>
  <c r="AR406" i="1"/>
  <c r="AQ406" i="1"/>
  <c r="AO406" i="1"/>
  <c r="AP406" i="1" s="1"/>
  <c r="AN406" i="1"/>
  <c r="AM406" i="1"/>
  <c r="AL406" i="1"/>
  <c r="BA405" i="1"/>
  <c r="AZ405" i="1"/>
  <c r="AY405" i="1"/>
  <c r="AX405" i="1"/>
  <c r="AW405" i="1"/>
  <c r="AV405" i="1"/>
  <c r="AU405" i="1"/>
  <c r="AT405" i="1"/>
  <c r="AS405" i="1"/>
  <c r="AR405" i="1"/>
  <c r="AQ405" i="1"/>
  <c r="AP405" i="1"/>
  <c r="AO405" i="1"/>
  <c r="AN405" i="1"/>
  <c r="AM405" i="1"/>
  <c r="AL405" i="1"/>
  <c r="BA404" i="1"/>
  <c r="AZ404" i="1"/>
  <c r="AY404" i="1"/>
  <c r="AW404" i="1"/>
  <c r="AX404" i="1" s="1"/>
  <c r="AV404" i="1"/>
  <c r="AU404" i="1"/>
  <c r="AT404" i="1"/>
  <c r="AS404" i="1"/>
  <c r="AR404" i="1"/>
  <c r="AQ404" i="1"/>
  <c r="AO404" i="1"/>
  <c r="AP404" i="1" s="1"/>
  <c r="AN404" i="1"/>
  <c r="AM404" i="1"/>
  <c r="AL404" i="1"/>
  <c r="BA403" i="1"/>
  <c r="AZ403" i="1"/>
  <c r="AY403" i="1"/>
  <c r="AX403" i="1"/>
  <c r="AW403" i="1"/>
  <c r="AV403" i="1"/>
  <c r="AU403" i="1"/>
  <c r="AT403" i="1"/>
  <c r="AS403" i="1"/>
  <c r="AR403" i="1"/>
  <c r="AQ403" i="1"/>
  <c r="AO403" i="1"/>
  <c r="AP403" i="1" s="1"/>
  <c r="AN403" i="1"/>
  <c r="AM403" i="1"/>
  <c r="AL403" i="1"/>
  <c r="BA402" i="1"/>
  <c r="AZ402" i="1"/>
  <c r="AY402" i="1"/>
  <c r="AX402" i="1"/>
  <c r="AW402" i="1"/>
  <c r="AV402" i="1"/>
  <c r="AU402" i="1"/>
  <c r="AT402" i="1"/>
  <c r="AS402" i="1"/>
  <c r="AR402" i="1"/>
  <c r="AQ402" i="1"/>
  <c r="AP402" i="1"/>
  <c r="AO402" i="1"/>
  <c r="AN402" i="1"/>
  <c r="AM402" i="1"/>
  <c r="AL402" i="1"/>
  <c r="BA401" i="1"/>
  <c r="AZ401" i="1"/>
  <c r="AY401" i="1"/>
  <c r="AX401" i="1"/>
  <c r="AW401" i="1"/>
  <c r="AV401" i="1"/>
  <c r="AU401" i="1"/>
  <c r="AT401" i="1"/>
  <c r="AS401" i="1"/>
  <c r="AR401" i="1"/>
  <c r="AQ401" i="1"/>
  <c r="AO401" i="1"/>
  <c r="AP401" i="1" s="1"/>
  <c r="AN401" i="1"/>
  <c r="AM401" i="1"/>
  <c r="AL401" i="1"/>
  <c r="BA400" i="1"/>
  <c r="AZ400" i="1"/>
  <c r="AY400" i="1"/>
  <c r="AX400" i="1"/>
  <c r="AW400" i="1"/>
  <c r="AV400" i="1"/>
  <c r="AU400" i="1"/>
  <c r="AT400" i="1"/>
  <c r="AS400" i="1"/>
  <c r="AR400" i="1"/>
  <c r="AQ400" i="1"/>
  <c r="AP400" i="1"/>
  <c r="AO400" i="1"/>
  <c r="AN400" i="1"/>
  <c r="AM400" i="1"/>
  <c r="AL400" i="1"/>
  <c r="BA399" i="1"/>
  <c r="AZ399" i="1"/>
  <c r="AY399" i="1"/>
  <c r="AX399" i="1"/>
  <c r="AW399" i="1"/>
  <c r="AV399" i="1"/>
  <c r="AU399" i="1"/>
  <c r="AT399" i="1"/>
  <c r="AS399" i="1"/>
  <c r="AR399" i="1"/>
  <c r="AQ399" i="1"/>
  <c r="AO399" i="1"/>
  <c r="AP399" i="1" s="1"/>
  <c r="AN399" i="1"/>
  <c r="AM399" i="1"/>
  <c r="AL399" i="1"/>
  <c r="BA398" i="1"/>
  <c r="AZ398" i="1"/>
  <c r="AY398" i="1"/>
  <c r="AX398" i="1"/>
  <c r="AW398" i="1"/>
  <c r="AV398" i="1"/>
  <c r="AU398" i="1"/>
  <c r="AT398" i="1"/>
  <c r="AS398" i="1"/>
  <c r="AR398" i="1"/>
  <c r="AQ398" i="1"/>
  <c r="AP398" i="1"/>
  <c r="AO398" i="1"/>
  <c r="AN398" i="1"/>
  <c r="AM398" i="1"/>
  <c r="AL398" i="1"/>
  <c r="BA397" i="1"/>
  <c r="AZ397" i="1"/>
  <c r="AY397" i="1"/>
  <c r="AX397" i="1"/>
  <c r="AW397" i="1"/>
  <c r="AV397" i="1"/>
  <c r="AU397" i="1"/>
  <c r="AT397" i="1"/>
  <c r="AS397" i="1"/>
  <c r="AR397" i="1"/>
  <c r="AQ397" i="1"/>
  <c r="AP397" i="1"/>
  <c r="AO397" i="1"/>
  <c r="AN397" i="1"/>
  <c r="AM397" i="1"/>
  <c r="AL397" i="1"/>
  <c r="BA396" i="1"/>
  <c r="AZ396" i="1"/>
  <c r="AY396" i="1"/>
  <c r="AX396" i="1"/>
  <c r="AW396" i="1"/>
  <c r="AV396" i="1"/>
  <c r="AU396" i="1"/>
  <c r="AT396" i="1"/>
  <c r="AS396" i="1"/>
  <c r="AR396" i="1"/>
  <c r="AQ396" i="1"/>
  <c r="AO396" i="1"/>
  <c r="AP396" i="1" s="1"/>
  <c r="AN396" i="1"/>
  <c r="AM396" i="1"/>
  <c r="AL396" i="1"/>
  <c r="BA395" i="1"/>
  <c r="AZ395" i="1"/>
  <c r="AY395" i="1"/>
  <c r="AX395" i="1"/>
  <c r="AW395" i="1"/>
  <c r="AV395" i="1"/>
  <c r="AU395" i="1"/>
  <c r="AT395" i="1"/>
  <c r="AS395" i="1"/>
  <c r="AR395" i="1"/>
  <c r="AQ395" i="1"/>
  <c r="AO395" i="1"/>
  <c r="AP395" i="1" s="1"/>
  <c r="AN395" i="1"/>
  <c r="AM395" i="1"/>
  <c r="AL395" i="1"/>
  <c r="BA394" i="1"/>
  <c r="AZ394" i="1"/>
  <c r="AY394" i="1"/>
  <c r="AX394" i="1"/>
  <c r="AW394" i="1"/>
  <c r="AV394" i="1"/>
  <c r="AU394" i="1"/>
  <c r="AT394" i="1"/>
  <c r="AS394" i="1"/>
  <c r="AR394" i="1"/>
  <c r="AQ394" i="1"/>
  <c r="AP394" i="1"/>
  <c r="AO394" i="1"/>
  <c r="AN394" i="1"/>
  <c r="AM394" i="1"/>
  <c r="AL394" i="1"/>
  <c r="BA393" i="1"/>
  <c r="AZ393" i="1"/>
  <c r="AY393" i="1"/>
  <c r="AX393" i="1"/>
  <c r="AW393" i="1"/>
  <c r="AV393" i="1"/>
  <c r="AU393" i="1"/>
  <c r="AT393" i="1"/>
  <c r="AS393" i="1"/>
  <c r="AR393" i="1"/>
  <c r="AQ393" i="1"/>
  <c r="AO393" i="1"/>
  <c r="AP393" i="1" s="1"/>
  <c r="AN393" i="1"/>
  <c r="AM393" i="1"/>
  <c r="AL393" i="1"/>
  <c r="BA392" i="1"/>
  <c r="AZ392" i="1"/>
  <c r="AY392" i="1"/>
  <c r="AX392" i="1"/>
  <c r="AW392" i="1"/>
  <c r="AV392" i="1"/>
  <c r="AU392" i="1"/>
  <c r="AT392" i="1"/>
  <c r="AS392" i="1"/>
  <c r="AR392" i="1"/>
  <c r="AQ392" i="1"/>
  <c r="AO392" i="1"/>
  <c r="AP392" i="1" s="1"/>
  <c r="AN392" i="1"/>
  <c r="AM392" i="1"/>
  <c r="AL392" i="1"/>
  <c r="BA391" i="1"/>
  <c r="AZ391" i="1"/>
  <c r="AY391" i="1"/>
  <c r="AX391" i="1"/>
  <c r="AW391" i="1"/>
  <c r="AV391" i="1"/>
  <c r="AU391" i="1"/>
  <c r="AT391" i="1"/>
  <c r="AS391" i="1"/>
  <c r="AR391" i="1"/>
  <c r="AQ391" i="1"/>
  <c r="AO391" i="1"/>
  <c r="AP391" i="1" s="1"/>
  <c r="AN391" i="1"/>
  <c r="AM391" i="1"/>
  <c r="AL391" i="1"/>
  <c r="BA390" i="1"/>
  <c r="AZ390" i="1"/>
  <c r="AY390" i="1"/>
  <c r="AX390" i="1"/>
  <c r="AW390" i="1"/>
  <c r="AV390" i="1"/>
  <c r="AU390" i="1"/>
  <c r="AT390" i="1"/>
  <c r="AS390" i="1"/>
  <c r="AR390" i="1"/>
  <c r="AQ390" i="1"/>
  <c r="AP390" i="1"/>
  <c r="AO390" i="1"/>
  <c r="AN390" i="1"/>
  <c r="AM390" i="1"/>
  <c r="AL390" i="1"/>
  <c r="BA389" i="1"/>
  <c r="AZ389" i="1"/>
  <c r="AY389" i="1"/>
  <c r="AX389" i="1"/>
  <c r="AW389" i="1"/>
  <c r="AV389" i="1"/>
  <c r="AU389" i="1"/>
  <c r="AT389" i="1"/>
  <c r="AS389" i="1"/>
  <c r="AR389" i="1"/>
  <c r="AQ389" i="1"/>
  <c r="AO389" i="1"/>
  <c r="AP389" i="1" s="1"/>
  <c r="AN389" i="1"/>
  <c r="AM389" i="1"/>
  <c r="AL389" i="1"/>
  <c r="BA388" i="1"/>
  <c r="AZ388" i="1"/>
  <c r="AY388" i="1"/>
  <c r="AW388" i="1"/>
  <c r="AX388" i="1" s="1"/>
  <c r="AV388" i="1"/>
  <c r="AU388" i="1"/>
  <c r="AT388" i="1"/>
  <c r="AS388" i="1"/>
  <c r="AR388" i="1"/>
  <c r="AQ388" i="1"/>
  <c r="AO388" i="1"/>
  <c r="AP388" i="1" s="1"/>
  <c r="AN388" i="1"/>
  <c r="AM388" i="1"/>
  <c r="AL388" i="1"/>
  <c r="BA387" i="1"/>
  <c r="AZ387" i="1"/>
  <c r="AY387" i="1"/>
  <c r="AX387" i="1"/>
  <c r="AW387" i="1"/>
  <c r="AV387" i="1"/>
  <c r="AU387" i="1"/>
  <c r="AT387" i="1"/>
  <c r="AS387" i="1"/>
  <c r="AR387" i="1"/>
  <c r="AQ387" i="1"/>
  <c r="AP387" i="1"/>
  <c r="AO387" i="1"/>
  <c r="AN387" i="1"/>
  <c r="AM387" i="1"/>
  <c r="AL387" i="1"/>
  <c r="BA386" i="1"/>
  <c r="AZ386" i="1"/>
  <c r="AY386" i="1"/>
  <c r="AX386" i="1"/>
  <c r="AW386" i="1"/>
  <c r="AV386" i="1"/>
  <c r="AU386" i="1"/>
  <c r="AT386" i="1"/>
  <c r="AS386" i="1"/>
  <c r="AR386" i="1"/>
  <c r="AQ386" i="1"/>
  <c r="AP386" i="1"/>
  <c r="AO386" i="1"/>
  <c r="AN386" i="1"/>
  <c r="AM386" i="1"/>
  <c r="AL386" i="1"/>
  <c r="BA385" i="1"/>
  <c r="AZ385" i="1"/>
  <c r="AY385" i="1"/>
  <c r="AX385" i="1"/>
  <c r="AW385" i="1"/>
  <c r="AV385" i="1"/>
  <c r="AU385" i="1"/>
  <c r="AT385" i="1"/>
  <c r="AS385" i="1"/>
  <c r="AR385" i="1"/>
  <c r="AQ385" i="1"/>
  <c r="AP385" i="1"/>
  <c r="AO385" i="1"/>
  <c r="AN385" i="1"/>
  <c r="AM385" i="1"/>
  <c r="AL385" i="1"/>
  <c r="BA384" i="1"/>
  <c r="AZ384" i="1"/>
  <c r="AY384" i="1"/>
  <c r="AX384" i="1"/>
  <c r="AW384" i="1"/>
  <c r="AV384" i="1"/>
  <c r="AU384" i="1"/>
  <c r="AT384" i="1"/>
  <c r="AS384" i="1"/>
  <c r="AR384" i="1"/>
  <c r="AQ384" i="1"/>
  <c r="AP384" i="1"/>
  <c r="AO384" i="1"/>
  <c r="AN384" i="1"/>
  <c r="AM384" i="1"/>
  <c r="AL384" i="1"/>
  <c r="BA383" i="1"/>
  <c r="AZ383" i="1"/>
  <c r="AY383" i="1"/>
  <c r="AX383" i="1"/>
  <c r="AW383" i="1"/>
  <c r="AV383" i="1"/>
  <c r="AU383" i="1"/>
  <c r="AT383" i="1"/>
  <c r="AS383" i="1"/>
  <c r="AR383" i="1"/>
  <c r="AQ383" i="1"/>
  <c r="AP383" i="1"/>
  <c r="AO383" i="1"/>
  <c r="AN383" i="1"/>
  <c r="AM383" i="1"/>
  <c r="AL383" i="1"/>
  <c r="BA382" i="1"/>
  <c r="AZ382" i="1"/>
  <c r="AY382" i="1"/>
  <c r="AW382" i="1"/>
  <c r="AX382" i="1" s="1"/>
  <c r="AV382" i="1"/>
  <c r="AU382" i="1"/>
  <c r="AT382" i="1"/>
  <c r="AS382" i="1"/>
  <c r="AR382" i="1"/>
  <c r="AQ382" i="1"/>
  <c r="AP382" i="1"/>
  <c r="AO382" i="1"/>
  <c r="AN382" i="1"/>
  <c r="AM382" i="1"/>
  <c r="AL382" i="1"/>
  <c r="BA381" i="1"/>
  <c r="AZ381" i="1"/>
  <c r="AY381" i="1"/>
  <c r="AX381" i="1"/>
  <c r="AW381" i="1"/>
  <c r="AV381" i="1"/>
  <c r="AU381" i="1"/>
  <c r="AT381" i="1"/>
  <c r="AS381" i="1"/>
  <c r="AR381" i="1"/>
  <c r="AQ381" i="1"/>
  <c r="AP381" i="1"/>
  <c r="AO381" i="1"/>
  <c r="AN381" i="1"/>
  <c r="AM381" i="1"/>
  <c r="AL381" i="1"/>
  <c r="BA380" i="1"/>
  <c r="AZ380" i="1"/>
  <c r="AY380" i="1"/>
  <c r="AX380" i="1"/>
  <c r="AW380" i="1"/>
  <c r="AV380" i="1"/>
  <c r="AU380" i="1"/>
  <c r="AT380" i="1"/>
  <c r="AS380" i="1"/>
  <c r="AR380" i="1"/>
  <c r="AQ380" i="1"/>
  <c r="AO380" i="1"/>
  <c r="AP380" i="1" s="1"/>
  <c r="AN380" i="1"/>
  <c r="AM380" i="1"/>
  <c r="AL380" i="1"/>
  <c r="BA379" i="1"/>
  <c r="AZ379" i="1"/>
  <c r="AY379" i="1"/>
  <c r="AX379" i="1"/>
  <c r="AW379" i="1"/>
  <c r="AV379" i="1"/>
  <c r="AU379" i="1"/>
  <c r="AT379" i="1"/>
  <c r="AS379" i="1"/>
  <c r="AR379" i="1"/>
  <c r="AQ379" i="1"/>
  <c r="AP379" i="1"/>
  <c r="AO379" i="1"/>
  <c r="AN379" i="1"/>
  <c r="AM379" i="1"/>
  <c r="AL379" i="1"/>
  <c r="BA378" i="1"/>
  <c r="AZ378" i="1"/>
  <c r="AY378" i="1"/>
  <c r="AX378" i="1"/>
  <c r="AW378" i="1"/>
  <c r="AV378" i="1"/>
  <c r="AU378" i="1"/>
  <c r="AT378" i="1"/>
  <c r="AS378" i="1"/>
  <c r="AR378" i="1"/>
  <c r="AQ378" i="1"/>
  <c r="AO378" i="1"/>
  <c r="AP378" i="1" s="1"/>
  <c r="AN378" i="1"/>
  <c r="AM378" i="1"/>
  <c r="AL378" i="1"/>
  <c r="BA377" i="1"/>
  <c r="AZ377" i="1"/>
  <c r="AY377" i="1"/>
  <c r="AW377" i="1"/>
  <c r="AX377" i="1" s="1"/>
  <c r="AV377" i="1"/>
  <c r="AU377" i="1"/>
  <c r="AT377" i="1"/>
  <c r="AS377" i="1"/>
  <c r="AR377" i="1"/>
  <c r="AQ377" i="1"/>
  <c r="AP377" i="1"/>
  <c r="AO377" i="1"/>
  <c r="AN377" i="1"/>
  <c r="AM377" i="1"/>
  <c r="AL377" i="1"/>
  <c r="BA376" i="1"/>
  <c r="AZ376" i="1"/>
  <c r="AY376" i="1"/>
  <c r="AX376" i="1"/>
  <c r="AW376" i="1"/>
  <c r="AV376" i="1"/>
  <c r="AU376" i="1"/>
  <c r="AT376" i="1"/>
  <c r="AS376" i="1"/>
  <c r="AR376" i="1"/>
  <c r="AQ376" i="1"/>
  <c r="AP376" i="1"/>
  <c r="AO376" i="1"/>
  <c r="AN376" i="1"/>
  <c r="AM376" i="1"/>
  <c r="AL376" i="1"/>
  <c r="BA375" i="1"/>
  <c r="AZ375" i="1"/>
  <c r="AY375" i="1"/>
  <c r="AX375" i="1"/>
  <c r="AW375" i="1"/>
  <c r="AV375" i="1"/>
  <c r="AU375" i="1"/>
  <c r="AT375" i="1"/>
  <c r="AS375" i="1"/>
  <c r="AR375" i="1"/>
  <c r="AQ375" i="1"/>
  <c r="AO375" i="1"/>
  <c r="AP375" i="1" s="1"/>
  <c r="AN375" i="1"/>
  <c r="AM375" i="1"/>
  <c r="AL375" i="1"/>
  <c r="BA374" i="1"/>
  <c r="AZ374" i="1"/>
  <c r="AY374" i="1"/>
  <c r="AX374" i="1"/>
  <c r="AW374" i="1"/>
  <c r="AV374" i="1"/>
  <c r="AU374" i="1"/>
  <c r="AT374" i="1"/>
  <c r="AS374" i="1"/>
  <c r="AR374" i="1"/>
  <c r="AQ374" i="1"/>
  <c r="AP374" i="1"/>
  <c r="AO374" i="1"/>
  <c r="AN374" i="1"/>
  <c r="AM374" i="1"/>
  <c r="AL374" i="1"/>
  <c r="BA373" i="1"/>
  <c r="AZ373" i="1"/>
  <c r="AY373" i="1"/>
  <c r="AX373" i="1"/>
  <c r="AW373" i="1"/>
  <c r="AV373" i="1"/>
  <c r="AU373" i="1"/>
  <c r="AT373" i="1"/>
  <c r="AS373" i="1"/>
  <c r="AR373" i="1"/>
  <c r="AQ373" i="1"/>
  <c r="AO373" i="1"/>
  <c r="AP373" i="1" s="1"/>
  <c r="AN373" i="1"/>
  <c r="AM373" i="1"/>
  <c r="AL373" i="1"/>
  <c r="BA372" i="1"/>
  <c r="AZ372" i="1"/>
  <c r="AY372" i="1"/>
  <c r="AX372" i="1"/>
  <c r="AW372" i="1"/>
  <c r="AV372" i="1"/>
  <c r="AU372" i="1"/>
  <c r="AT372" i="1"/>
  <c r="AS372" i="1"/>
  <c r="AR372" i="1"/>
  <c r="AQ372" i="1"/>
  <c r="AO372" i="1"/>
  <c r="AP372" i="1" s="1"/>
  <c r="AN372" i="1"/>
  <c r="AM372" i="1"/>
  <c r="AL372" i="1"/>
  <c r="BA371" i="1"/>
  <c r="AZ371" i="1"/>
  <c r="AY371" i="1"/>
  <c r="AX371" i="1"/>
  <c r="AW371" i="1"/>
  <c r="AV371" i="1"/>
  <c r="AU371" i="1"/>
  <c r="AT371" i="1"/>
  <c r="AS371" i="1"/>
  <c r="AR371" i="1"/>
  <c r="AQ371" i="1"/>
  <c r="AO371" i="1"/>
  <c r="AP371" i="1" s="1"/>
  <c r="AN371" i="1"/>
  <c r="AM371" i="1"/>
  <c r="AL371" i="1"/>
  <c r="BA370" i="1"/>
  <c r="AZ370" i="1"/>
  <c r="AY370" i="1"/>
  <c r="AX370" i="1"/>
  <c r="AW370" i="1"/>
  <c r="AV370" i="1"/>
  <c r="AU370" i="1"/>
  <c r="AT370" i="1"/>
  <c r="AS370" i="1"/>
  <c r="AR370" i="1"/>
  <c r="AQ370" i="1"/>
  <c r="AO370" i="1"/>
  <c r="AP370" i="1" s="1"/>
  <c r="AN370" i="1"/>
  <c r="AM370" i="1"/>
  <c r="AL370" i="1"/>
  <c r="BA369" i="1"/>
  <c r="AZ369" i="1"/>
  <c r="AY369" i="1"/>
  <c r="AW369" i="1"/>
  <c r="AX369" i="1" s="1"/>
  <c r="AV369" i="1"/>
  <c r="AU369" i="1"/>
  <c r="AT369" i="1"/>
  <c r="AS369" i="1"/>
  <c r="AR369" i="1"/>
  <c r="AQ369" i="1"/>
  <c r="AP369" i="1"/>
  <c r="AO369" i="1"/>
  <c r="AN369" i="1"/>
  <c r="AM369" i="1"/>
  <c r="AL369" i="1"/>
  <c r="BA368" i="1"/>
  <c r="AZ368" i="1"/>
  <c r="AY368" i="1"/>
  <c r="AX368" i="1"/>
  <c r="AW368" i="1"/>
  <c r="AV368" i="1"/>
  <c r="AU368" i="1"/>
  <c r="AT368" i="1"/>
  <c r="AS368" i="1"/>
  <c r="AR368" i="1"/>
  <c r="AQ368" i="1"/>
  <c r="AP368" i="1"/>
  <c r="AO368" i="1"/>
  <c r="AN368" i="1"/>
  <c r="AM368" i="1"/>
  <c r="AL368" i="1"/>
  <c r="BA367" i="1"/>
  <c r="AZ367" i="1"/>
  <c r="AY367" i="1"/>
  <c r="AX367" i="1"/>
  <c r="AW367" i="1"/>
  <c r="AV367" i="1"/>
  <c r="AU367" i="1"/>
  <c r="AT367" i="1"/>
  <c r="AS367" i="1"/>
  <c r="AR367" i="1"/>
  <c r="AQ367" i="1"/>
  <c r="AP367" i="1"/>
  <c r="AO367" i="1"/>
  <c r="AN367" i="1"/>
  <c r="AM367" i="1"/>
  <c r="AL367" i="1"/>
  <c r="BA366" i="1"/>
  <c r="AZ366" i="1"/>
  <c r="AY366" i="1"/>
  <c r="AX366" i="1"/>
  <c r="AW366" i="1"/>
  <c r="AV366" i="1"/>
  <c r="AU366" i="1"/>
  <c r="AT366" i="1"/>
  <c r="AS366" i="1"/>
  <c r="AR366" i="1"/>
  <c r="AQ366" i="1"/>
  <c r="AO366" i="1"/>
  <c r="AP366" i="1" s="1"/>
  <c r="AN366" i="1"/>
  <c r="AM366" i="1"/>
  <c r="AL366" i="1"/>
  <c r="BA365" i="1"/>
  <c r="AZ365" i="1"/>
  <c r="AY365" i="1"/>
  <c r="AX365" i="1"/>
  <c r="AW365" i="1"/>
  <c r="AV365" i="1"/>
  <c r="AU365" i="1"/>
  <c r="AT365" i="1"/>
  <c r="AS365" i="1"/>
  <c r="AR365" i="1"/>
  <c r="AQ365" i="1"/>
  <c r="AP365" i="1"/>
  <c r="AO365" i="1"/>
  <c r="AN365" i="1"/>
  <c r="AM365" i="1"/>
  <c r="AL365" i="1"/>
  <c r="BA364" i="1"/>
  <c r="AZ364" i="1"/>
  <c r="AY364" i="1"/>
  <c r="AW364" i="1"/>
  <c r="AX364" i="1" s="1"/>
  <c r="AV364" i="1"/>
  <c r="AU364" i="1"/>
  <c r="AT364" i="1"/>
  <c r="AS364" i="1"/>
  <c r="AR364" i="1"/>
  <c r="AQ364" i="1"/>
  <c r="AP364" i="1"/>
  <c r="AO364" i="1"/>
  <c r="AN364" i="1"/>
  <c r="AM364" i="1"/>
  <c r="AL364" i="1"/>
  <c r="BA363" i="1"/>
  <c r="AZ363" i="1"/>
  <c r="AY363" i="1"/>
  <c r="AX363" i="1"/>
  <c r="AW363" i="1"/>
  <c r="AV363" i="1"/>
  <c r="AU363" i="1"/>
  <c r="AT363" i="1"/>
  <c r="AS363" i="1"/>
  <c r="AR363" i="1"/>
  <c r="AQ363" i="1"/>
  <c r="AP363" i="1"/>
  <c r="AO363" i="1"/>
  <c r="AN363" i="1"/>
  <c r="AM363" i="1"/>
  <c r="AL363" i="1"/>
  <c r="BA362" i="1"/>
  <c r="AZ362" i="1"/>
  <c r="AY362" i="1"/>
  <c r="AW362" i="1"/>
  <c r="AX362" i="1" s="1"/>
  <c r="AV362" i="1"/>
  <c r="AU362" i="1"/>
  <c r="AT362" i="1"/>
  <c r="AS362" i="1"/>
  <c r="AR362" i="1"/>
  <c r="AQ362" i="1"/>
  <c r="AP362" i="1"/>
  <c r="AO362" i="1"/>
  <c r="AN362" i="1"/>
  <c r="AM362" i="1"/>
  <c r="AL362" i="1"/>
  <c r="BA361" i="1"/>
  <c r="AZ361" i="1"/>
  <c r="AY361" i="1"/>
  <c r="AX361" i="1"/>
  <c r="AW361" i="1"/>
  <c r="AV361" i="1"/>
  <c r="AU361" i="1"/>
  <c r="AT361" i="1"/>
  <c r="AS361" i="1"/>
  <c r="AR361" i="1"/>
  <c r="AQ361" i="1"/>
  <c r="AP361" i="1"/>
  <c r="AO361" i="1"/>
  <c r="AN361" i="1"/>
  <c r="AM361" i="1"/>
  <c r="AL361" i="1"/>
  <c r="BA360" i="1"/>
  <c r="AZ360" i="1"/>
  <c r="AY360" i="1"/>
  <c r="AX360" i="1"/>
  <c r="AW360" i="1"/>
  <c r="AV360" i="1"/>
  <c r="AU360" i="1"/>
  <c r="AT360" i="1"/>
  <c r="AS360" i="1"/>
  <c r="AR360" i="1"/>
  <c r="AQ360" i="1"/>
  <c r="AP360" i="1"/>
  <c r="AO360" i="1"/>
  <c r="AN360" i="1"/>
  <c r="AM360" i="1"/>
  <c r="AL360" i="1"/>
  <c r="BA359" i="1"/>
  <c r="AZ359" i="1"/>
  <c r="AY359" i="1"/>
  <c r="AW359" i="1"/>
  <c r="AX359" i="1" s="1"/>
  <c r="AV359" i="1"/>
  <c r="AU359" i="1"/>
  <c r="AT359" i="1"/>
  <c r="AS359" i="1"/>
  <c r="AR359" i="1"/>
  <c r="AQ359" i="1"/>
  <c r="AO359" i="1"/>
  <c r="AP359" i="1" s="1"/>
  <c r="AN359" i="1"/>
  <c r="AM359" i="1"/>
  <c r="AL359" i="1"/>
  <c r="BA358" i="1"/>
  <c r="AZ358" i="1"/>
  <c r="AY358" i="1"/>
  <c r="AX358" i="1"/>
  <c r="AW358" i="1"/>
  <c r="AV358" i="1"/>
  <c r="AU358" i="1"/>
  <c r="AT358" i="1"/>
  <c r="AS358" i="1"/>
  <c r="AR358" i="1"/>
  <c r="AQ358" i="1"/>
  <c r="AP358" i="1"/>
  <c r="AO358" i="1"/>
  <c r="AN358" i="1"/>
  <c r="AM358" i="1"/>
  <c r="AL358" i="1"/>
  <c r="BA357" i="1"/>
  <c r="AZ357" i="1"/>
  <c r="AY357" i="1"/>
  <c r="AX357" i="1"/>
  <c r="AW357" i="1"/>
  <c r="AV357" i="1"/>
  <c r="AU357" i="1"/>
  <c r="AT357" i="1"/>
  <c r="AS357" i="1"/>
  <c r="AR357" i="1"/>
  <c r="AQ357" i="1"/>
  <c r="AP357" i="1"/>
  <c r="AO357" i="1"/>
  <c r="AN357" i="1"/>
  <c r="AM357" i="1"/>
  <c r="AL357" i="1"/>
  <c r="BA356" i="1"/>
  <c r="AZ356" i="1"/>
  <c r="AY356" i="1"/>
  <c r="AX356" i="1"/>
  <c r="AW356" i="1"/>
  <c r="AV356" i="1"/>
  <c r="AU356" i="1"/>
  <c r="AT356" i="1"/>
  <c r="AS356" i="1"/>
  <c r="AR356" i="1"/>
  <c r="AQ356" i="1"/>
  <c r="AP356" i="1"/>
  <c r="AO356" i="1"/>
  <c r="AN356" i="1"/>
  <c r="AM356" i="1"/>
  <c r="AL356" i="1"/>
  <c r="BA355" i="1"/>
  <c r="AZ355" i="1"/>
  <c r="AY355" i="1"/>
  <c r="AX355" i="1"/>
  <c r="AW355" i="1"/>
  <c r="AV355" i="1"/>
  <c r="AU355" i="1"/>
  <c r="AT355" i="1"/>
  <c r="AS355" i="1"/>
  <c r="AR355" i="1"/>
  <c r="AQ355" i="1"/>
  <c r="AP355" i="1"/>
  <c r="AO355" i="1"/>
  <c r="AN355" i="1"/>
  <c r="AM355" i="1"/>
  <c r="AL355" i="1"/>
  <c r="BA354" i="1"/>
  <c r="AZ354" i="1"/>
  <c r="AY354" i="1"/>
  <c r="AX354" i="1"/>
  <c r="AW354" i="1"/>
  <c r="AV354" i="1"/>
  <c r="AU354" i="1"/>
  <c r="AT354" i="1"/>
  <c r="AS354" i="1"/>
  <c r="AR354" i="1"/>
  <c r="AQ354" i="1"/>
  <c r="AP354" i="1"/>
  <c r="AO354" i="1"/>
  <c r="AN354" i="1"/>
  <c r="AM354" i="1"/>
  <c r="AL354" i="1"/>
  <c r="BA353" i="1"/>
  <c r="AZ353" i="1"/>
  <c r="AY353" i="1"/>
  <c r="AX353" i="1"/>
  <c r="AW353" i="1"/>
  <c r="AV353" i="1"/>
  <c r="AU353" i="1"/>
  <c r="AT353" i="1"/>
  <c r="AS353" i="1"/>
  <c r="AR353" i="1"/>
  <c r="AQ353" i="1"/>
  <c r="AP353" i="1"/>
  <c r="AO353" i="1"/>
  <c r="AN353" i="1"/>
  <c r="AM353" i="1"/>
  <c r="AL353" i="1"/>
  <c r="BA352" i="1"/>
  <c r="AZ352" i="1"/>
  <c r="AY352" i="1"/>
  <c r="AX352" i="1"/>
  <c r="AW352" i="1"/>
  <c r="AV352" i="1"/>
  <c r="AU352" i="1"/>
  <c r="AT352" i="1"/>
  <c r="AS352" i="1"/>
  <c r="AR352" i="1"/>
  <c r="AQ352" i="1"/>
  <c r="AO352" i="1"/>
  <c r="AN352" i="1"/>
  <c r="AM352" i="1"/>
  <c r="AP352" i="1" s="1"/>
  <c r="AL352" i="1"/>
  <c r="BA351" i="1"/>
  <c r="AZ351" i="1"/>
  <c r="AY351" i="1"/>
  <c r="AX351" i="1"/>
  <c r="AW351" i="1"/>
  <c r="AV351" i="1"/>
  <c r="AU351" i="1"/>
  <c r="AT351" i="1"/>
  <c r="AS351" i="1"/>
  <c r="AR351" i="1"/>
  <c r="AQ351" i="1"/>
  <c r="AO351" i="1"/>
  <c r="AN351" i="1"/>
  <c r="AM351" i="1"/>
  <c r="AP351" i="1" s="1"/>
  <c r="AL351" i="1"/>
  <c r="BA350" i="1"/>
  <c r="AZ350" i="1"/>
  <c r="AY350" i="1"/>
  <c r="AX350" i="1"/>
  <c r="AW350" i="1"/>
  <c r="AV350" i="1"/>
  <c r="AU350" i="1"/>
  <c r="AT350" i="1"/>
  <c r="AS350" i="1"/>
  <c r="AR350" i="1"/>
  <c r="AQ350" i="1"/>
  <c r="AO350" i="1"/>
  <c r="AN350" i="1"/>
  <c r="AM350" i="1"/>
  <c r="AP350" i="1" s="1"/>
  <c r="AL350" i="1"/>
  <c r="BA349" i="1"/>
  <c r="AZ349" i="1"/>
  <c r="AY349" i="1"/>
  <c r="AX349" i="1"/>
  <c r="AW349" i="1"/>
  <c r="AV349" i="1"/>
  <c r="AU349" i="1"/>
  <c r="AT349" i="1"/>
  <c r="AS349" i="1"/>
  <c r="AR349" i="1"/>
  <c r="AQ349" i="1"/>
  <c r="AO349" i="1"/>
  <c r="AN349" i="1"/>
  <c r="AM349" i="1"/>
  <c r="AP349" i="1" s="1"/>
  <c r="AL349" i="1"/>
  <c r="BA348" i="1"/>
  <c r="AZ348" i="1"/>
  <c r="AY348" i="1"/>
  <c r="AX348" i="1"/>
  <c r="AW348" i="1"/>
  <c r="AV348" i="1"/>
  <c r="AU348" i="1"/>
  <c r="AT348" i="1"/>
  <c r="AS348" i="1"/>
  <c r="AR348" i="1"/>
  <c r="AQ348" i="1"/>
  <c r="AO348" i="1"/>
  <c r="AN348" i="1"/>
  <c r="AM348" i="1"/>
  <c r="AP348" i="1" s="1"/>
  <c r="AL348" i="1"/>
  <c r="BA347" i="1"/>
  <c r="AZ347" i="1"/>
  <c r="AY347" i="1"/>
  <c r="AX347" i="1"/>
  <c r="AW347" i="1"/>
  <c r="AV347" i="1"/>
  <c r="AU347" i="1"/>
  <c r="AT347" i="1"/>
  <c r="AS347" i="1"/>
  <c r="AR347" i="1"/>
  <c r="AQ347" i="1"/>
  <c r="AO347" i="1"/>
  <c r="AN347" i="1"/>
  <c r="AM347" i="1"/>
  <c r="AP347" i="1" s="1"/>
  <c r="AL347" i="1"/>
  <c r="BA346" i="1"/>
  <c r="AZ346" i="1"/>
  <c r="AY346" i="1"/>
  <c r="AX346" i="1"/>
  <c r="AW346" i="1"/>
  <c r="AV346" i="1"/>
  <c r="AU346" i="1"/>
  <c r="AT346" i="1"/>
  <c r="AS346" i="1"/>
  <c r="AR346" i="1"/>
  <c r="AQ346" i="1"/>
  <c r="AO346" i="1"/>
  <c r="AN346" i="1"/>
  <c r="AM346" i="1"/>
  <c r="AP346" i="1" s="1"/>
  <c r="AL346" i="1"/>
  <c r="BA345" i="1"/>
  <c r="AZ345" i="1"/>
  <c r="AY345" i="1"/>
  <c r="AX345" i="1"/>
  <c r="AW345" i="1"/>
  <c r="AV345" i="1"/>
  <c r="AU345" i="1"/>
  <c r="AT345" i="1"/>
  <c r="AS345" i="1"/>
  <c r="AR345" i="1"/>
  <c r="AQ345" i="1"/>
  <c r="AO345" i="1"/>
  <c r="AN345" i="1"/>
  <c r="AM345" i="1"/>
  <c r="AP345" i="1" s="1"/>
  <c r="AL345" i="1"/>
  <c r="BA344" i="1"/>
  <c r="AZ344" i="1"/>
  <c r="AY344" i="1"/>
  <c r="AX344" i="1"/>
  <c r="AW344" i="1"/>
  <c r="AV344" i="1"/>
  <c r="AU344" i="1"/>
  <c r="AT344" i="1"/>
  <c r="AS344" i="1"/>
  <c r="AR344" i="1"/>
  <c r="AQ344" i="1"/>
  <c r="AO344" i="1"/>
  <c r="AN344" i="1"/>
  <c r="AM344" i="1"/>
  <c r="AP344" i="1" s="1"/>
  <c r="AL344" i="1"/>
  <c r="BA343" i="1"/>
  <c r="AZ343" i="1"/>
  <c r="AY343" i="1"/>
  <c r="AX343" i="1"/>
  <c r="AW343" i="1"/>
  <c r="AV343" i="1"/>
  <c r="AU343" i="1"/>
  <c r="AT343" i="1"/>
  <c r="AS343" i="1"/>
  <c r="AR343" i="1"/>
  <c r="AQ343" i="1"/>
  <c r="AO343" i="1"/>
  <c r="AN343" i="1"/>
  <c r="AM343" i="1"/>
  <c r="AP343" i="1" s="1"/>
  <c r="AL343" i="1"/>
  <c r="BA342" i="1"/>
  <c r="AZ342" i="1"/>
  <c r="AY342" i="1"/>
  <c r="AW342" i="1"/>
  <c r="AV342" i="1"/>
  <c r="AU342" i="1"/>
  <c r="AX342" i="1" s="1"/>
  <c r="AT342" i="1"/>
  <c r="AS342" i="1"/>
  <c r="AR342" i="1"/>
  <c r="AQ342" i="1"/>
  <c r="AO342" i="1"/>
  <c r="AN342" i="1"/>
  <c r="AM342" i="1"/>
  <c r="AP342" i="1" s="1"/>
  <c r="AL342" i="1"/>
  <c r="BA341" i="1"/>
  <c r="AZ341" i="1"/>
  <c r="AY341" i="1"/>
  <c r="AX341" i="1"/>
  <c r="AW341" i="1"/>
  <c r="AV341" i="1"/>
  <c r="AU341" i="1"/>
  <c r="AT341" i="1"/>
  <c r="AS341" i="1"/>
  <c r="AR341" i="1"/>
  <c r="AQ341" i="1"/>
  <c r="AO341" i="1"/>
  <c r="AN341" i="1"/>
  <c r="AM341" i="1"/>
  <c r="AP341" i="1" s="1"/>
  <c r="AL341" i="1"/>
  <c r="BA340" i="1"/>
  <c r="AZ340" i="1"/>
  <c r="AY340" i="1"/>
  <c r="AX340" i="1"/>
  <c r="AW340" i="1"/>
  <c r="AV340" i="1"/>
  <c r="AU340" i="1"/>
  <c r="AT340" i="1"/>
  <c r="AS340" i="1"/>
  <c r="AR340" i="1"/>
  <c r="AQ340" i="1"/>
  <c r="AO340" i="1"/>
  <c r="AN340" i="1"/>
  <c r="AM340" i="1"/>
  <c r="AP340" i="1" s="1"/>
  <c r="AL340" i="1"/>
  <c r="BA339" i="1"/>
  <c r="AZ339" i="1"/>
  <c r="AY339" i="1"/>
  <c r="AX339" i="1"/>
  <c r="AW339" i="1"/>
  <c r="AV339" i="1"/>
  <c r="AU339" i="1"/>
  <c r="AT339" i="1"/>
  <c r="AS339" i="1"/>
  <c r="AR339" i="1"/>
  <c r="AQ339" i="1"/>
  <c r="AO339" i="1"/>
  <c r="AN339" i="1"/>
  <c r="AM339" i="1"/>
  <c r="AP339" i="1" s="1"/>
  <c r="AL339" i="1"/>
  <c r="BA338" i="1"/>
  <c r="AZ338" i="1"/>
  <c r="AY338" i="1"/>
  <c r="AX338" i="1"/>
  <c r="AW338" i="1"/>
  <c r="AV338" i="1"/>
  <c r="AU338" i="1"/>
  <c r="AT338" i="1"/>
  <c r="AS338" i="1"/>
  <c r="AR338" i="1"/>
  <c r="AQ338" i="1"/>
  <c r="AO338" i="1"/>
  <c r="AN338" i="1"/>
  <c r="AM338" i="1"/>
  <c r="AP338" i="1" s="1"/>
  <c r="AL338" i="1"/>
  <c r="BA337" i="1"/>
  <c r="AZ337" i="1"/>
  <c r="AY337" i="1"/>
  <c r="AX337" i="1"/>
  <c r="AW337" i="1"/>
  <c r="AV337" i="1"/>
  <c r="AU337" i="1"/>
  <c r="AT337" i="1"/>
  <c r="AS337" i="1"/>
  <c r="AR337" i="1"/>
  <c r="AQ337" i="1"/>
  <c r="AO337" i="1"/>
  <c r="AN337" i="1"/>
  <c r="AM337" i="1"/>
  <c r="AP337" i="1" s="1"/>
  <c r="AL337" i="1"/>
  <c r="BA336" i="1"/>
  <c r="AZ336" i="1"/>
  <c r="AY336" i="1"/>
  <c r="AX336" i="1"/>
  <c r="AW336" i="1"/>
  <c r="AV336" i="1"/>
  <c r="AU336" i="1"/>
  <c r="AT336" i="1"/>
  <c r="AS336" i="1"/>
  <c r="AR336" i="1"/>
  <c r="AQ336" i="1"/>
  <c r="AO336" i="1"/>
  <c r="AN336" i="1"/>
  <c r="AM336" i="1"/>
  <c r="AP336" i="1" s="1"/>
  <c r="AL336" i="1"/>
  <c r="BA335" i="1"/>
  <c r="AZ335" i="1"/>
  <c r="AY335" i="1"/>
  <c r="AX335" i="1"/>
  <c r="AW335" i="1"/>
  <c r="AV335" i="1"/>
  <c r="AU335" i="1"/>
  <c r="AT335" i="1"/>
  <c r="AS335" i="1"/>
  <c r="AR335" i="1"/>
  <c r="AQ335" i="1"/>
  <c r="AO335" i="1"/>
  <c r="AN335" i="1"/>
  <c r="AM335" i="1"/>
  <c r="AP335" i="1" s="1"/>
  <c r="AL335" i="1"/>
  <c r="BA334" i="1"/>
  <c r="AZ334" i="1"/>
  <c r="AY334" i="1"/>
  <c r="AX334" i="1"/>
  <c r="AW334" i="1"/>
  <c r="AV334" i="1"/>
  <c r="AU334" i="1"/>
  <c r="AT334" i="1"/>
  <c r="AS334" i="1"/>
  <c r="AR334" i="1"/>
  <c r="AQ334" i="1"/>
  <c r="AO334" i="1"/>
  <c r="AN334" i="1"/>
  <c r="AM334" i="1"/>
  <c r="AP334" i="1" s="1"/>
  <c r="AL334" i="1"/>
  <c r="BA333" i="1"/>
  <c r="AZ333" i="1"/>
  <c r="AY333" i="1"/>
  <c r="AX333" i="1"/>
  <c r="AW333" i="1"/>
  <c r="AV333" i="1"/>
  <c r="AU333" i="1"/>
  <c r="AT333" i="1"/>
  <c r="AS333" i="1"/>
  <c r="AR333" i="1"/>
  <c r="AQ333" i="1"/>
  <c r="AO333" i="1"/>
  <c r="AN333" i="1"/>
  <c r="AM333" i="1"/>
  <c r="AP333" i="1" s="1"/>
  <c r="AL333" i="1"/>
  <c r="BA332" i="1"/>
  <c r="AZ332" i="1"/>
  <c r="AY332" i="1"/>
  <c r="AX332" i="1"/>
  <c r="AW332" i="1"/>
  <c r="AV332" i="1"/>
  <c r="AU332" i="1"/>
  <c r="AT332" i="1"/>
  <c r="AS332" i="1"/>
  <c r="AR332" i="1"/>
  <c r="AQ332" i="1"/>
  <c r="AO332" i="1"/>
  <c r="AN332" i="1"/>
  <c r="AM332" i="1"/>
  <c r="AP332" i="1" s="1"/>
  <c r="AL332" i="1"/>
  <c r="BA331" i="1"/>
  <c r="AZ331" i="1"/>
  <c r="AY331" i="1"/>
  <c r="AX331" i="1"/>
  <c r="AW331" i="1"/>
  <c r="AV331" i="1"/>
  <c r="AU331" i="1"/>
  <c r="AT331" i="1"/>
  <c r="AS331" i="1"/>
  <c r="AR331" i="1"/>
  <c r="AQ331" i="1"/>
  <c r="AO331" i="1"/>
  <c r="AN331" i="1"/>
  <c r="AM331" i="1"/>
  <c r="AP331" i="1" s="1"/>
  <c r="AL331" i="1"/>
  <c r="BA330" i="1"/>
  <c r="AZ330" i="1"/>
  <c r="AY330" i="1"/>
  <c r="AX330" i="1"/>
  <c r="AW330" i="1"/>
  <c r="AV330" i="1"/>
  <c r="AU330" i="1"/>
  <c r="AT330" i="1"/>
  <c r="AS330" i="1"/>
  <c r="AR330" i="1"/>
  <c r="AQ330" i="1"/>
  <c r="AO330" i="1"/>
  <c r="AN330" i="1"/>
  <c r="AM330" i="1"/>
  <c r="AP330" i="1" s="1"/>
  <c r="AL330" i="1"/>
  <c r="BA329" i="1"/>
  <c r="AZ329" i="1"/>
  <c r="AY329" i="1"/>
  <c r="AX329" i="1"/>
  <c r="AW329" i="1"/>
  <c r="AV329" i="1"/>
  <c r="AU329" i="1"/>
  <c r="AT329" i="1"/>
  <c r="AS329" i="1"/>
  <c r="AR329" i="1"/>
  <c r="AQ329" i="1"/>
  <c r="AO329" i="1"/>
  <c r="AN329" i="1"/>
  <c r="AM329" i="1"/>
  <c r="AP329" i="1" s="1"/>
  <c r="AL329" i="1"/>
  <c r="BA328" i="1"/>
  <c r="AZ328" i="1"/>
  <c r="AY328" i="1"/>
  <c r="AX328" i="1"/>
  <c r="AW328" i="1"/>
  <c r="AV328" i="1"/>
  <c r="AU328" i="1"/>
  <c r="AT328" i="1"/>
  <c r="AS328" i="1"/>
  <c r="AR328" i="1"/>
  <c r="AQ328" i="1"/>
  <c r="AO328" i="1"/>
  <c r="AN328" i="1"/>
  <c r="AM328" i="1"/>
  <c r="AP328" i="1" s="1"/>
  <c r="AL328" i="1"/>
  <c r="BA327" i="1"/>
  <c r="AZ327" i="1"/>
  <c r="AY327" i="1"/>
  <c r="AX327" i="1"/>
  <c r="AW327" i="1"/>
  <c r="AV327" i="1"/>
  <c r="AU327" i="1"/>
  <c r="AT327" i="1"/>
  <c r="AS327" i="1"/>
  <c r="AR327" i="1"/>
  <c r="AQ327" i="1"/>
  <c r="AO327" i="1"/>
  <c r="AN327" i="1"/>
  <c r="AM327" i="1"/>
  <c r="AP327" i="1" s="1"/>
  <c r="AL327" i="1"/>
  <c r="BA326" i="1"/>
  <c r="AZ326" i="1"/>
  <c r="AY326" i="1"/>
  <c r="AX326" i="1"/>
  <c r="AW326" i="1"/>
  <c r="AV326" i="1"/>
  <c r="AU326" i="1"/>
  <c r="AT326" i="1"/>
  <c r="AS326" i="1"/>
  <c r="AR326" i="1"/>
  <c r="AQ326" i="1"/>
  <c r="AO326" i="1"/>
  <c r="AN326" i="1"/>
  <c r="AM326" i="1"/>
  <c r="AP326" i="1" s="1"/>
  <c r="AL326" i="1"/>
  <c r="BA325" i="1"/>
  <c r="AZ325" i="1"/>
  <c r="AY325" i="1"/>
  <c r="AX325" i="1"/>
  <c r="AW325" i="1"/>
  <c r="AV325" i="1"/>
  <c r="AU325" i="1"/>
  <c r="AT325" i="1"/>
  <c r="AS325" i="1"/>
  <c r="AR325" i="1"/>
  <c r="AQ325" i="1"/>
  <c r="AO325" i="1"/>
  <c r="AN325" i="1"/>
  <c r="AM325" i="1"/>
  <c r="AP325" i="1" s="1"/>
  <c r="AL325" i="1"/>
  <c r="BA324" i="1"/>
  <c r="AZ324" i="1"/>
  <c r="AY324" i="1"/>
  <c r="AX324" i="1"/>
  <c r="AW324" i="1"/>
  <c r="AV324" i="1"/>
  <c r="AU324" i="1"/>
  <c r="AT324" i="1"/>
  <c r="AS324" i="1"/>
  <c r="AR324" i="1"/>
  <c r="AQ324" i="1"/>
  <c r="AO324" i="1"/>
  <c r="AN324" i="1"/>
  <c r="AM324" i="1"/>
  <c r="AP324" i="1" s="1"/>
  <c r="AL324" i="1"/>
  <c r="BA323" i="1"/>
  <c r="AZ323" i="1"/>
  <c r="AY323" i="1"/>
  <c r="AX323" i="1"/>
  <c r="AW323" i="1"/>
  <c r="AV323" i="1"/>
  <c r="AU323" i="1"/>
  <c r="AT323" i="1"/>
  <c r="AS323" i="1"/>
  <c r="AR323" i="1"/>
  <c r="AQ323" i="1"/>
  <c r="AO323" i="1"/>
  <c r="AN323" i="1"/>
  <c r="AM323" i="1"/>
  <c r="AP323" i="1" s="1"/>
  <c r="AL323" i="1"/>
  <c r="BA322" i="1"/>
  <c r="AZ322" i="1"/>
  <c r="AY322" i="1"/>
  <c r="AX322" i="1"/>
  <c r="AW322" i="1"/>
  <c r="AV322" i="1"/>
  <c r="AU322" i="1"/>
  <c r="AT322" i="1"/>
  <c r="AS322" i="1"/>
  <c r="AR322" i="1"/>
  <c r="AQ322" i="1"/>
  <c r="AO322" i="1"/>
  <c r="AN322" i="1"/>
  <c r="AM322" i="1"/>
  <c r="AP322" i="1" s="1"/>
  <c r="AL322" i="1"/>
  <c r="BA321" i="1"/>
  <c r="AZ321" i="1"/>
  <c r="AY321" i="1"/>
  <c r="AX321" i="1"/>
  <c r="AW321" i="1"/>
  <c r="AV321" i="1"/>
  <c r="AU321" i="1"/>
  <c r="AT321" i="1"/>
  <c r="AS321" i="1"/>
  <c r="AR321" i="1"/>
  <c r="AQ321" i="1"/>
  <c r="AO321" i="1"/>
  <c r="AN321" i="1"/>
  <c r="AM321" i="1"/>
  <c r="AP321" i="1" s="1"/>
  <c r="AL321" i="1"/>
  <c r="BA320" i="1"/>
  <c r="AZ320" i="1"/>
  <c r="AY320" i="1"/>
  <c r="AX320" i="1"/>
  <c r="AW320" i="1"/>
  <c r="AV320" i="1"/>
  <c r="AU320" i="1"/>
  <c r="AT320" i="1"/>
  <c r="AS320" i="1"/>
  <c r="AR320" i="1"/>
  <c r="AQ320" i="1"/>
  <c r="AO320" i="1"/>
  <c r="AN320" i="1"/>
  <c r="AM320" i="1"/>
  <c r="AP320" i="1" s="1"/>
  <c r="AL320" i="1"/>
  <c r="BA319" i="1"/>
  <c r="AZ319" i="1"/>
  <c r="AY319" i="1"/>
  <c r="AX319" i="1"/>
  <c r="AW319" i="1"/>
  <c r="AV319" i="1"/>
  <c r="AU319" i="1"/>
  <c r="AT319" i="1"/>
  <c r="AS319" i="1"/>
  <c r="AR319" i="1"/>
  <c r="AQ319" i="1"/>
  <c r="AO319" i="1"/>
  <c r="AN319" i="1"/>
  <c r="AM319" i="1"/>
  <c r="AP319" i="1" s="1"/>
  <c r="AL319" i="1"/>
  <c r="BA318" i="1"/>
  <c r="AZ318" i="1"/>
  <c r="AY318" i="1"/>
  <c r="AX318" i="1"/>
  <c r="AW318" i="1"/>
  <c r="AV318" i="1"/>
  <c r="AU318" i="1"/>
  <c r="AT318" i="1"/>
  <c r="AS318" i="1"/>
  <c r="AR318" i="1"/>
  <c r="AQ318" i="1"/>
  <c r="AO318" i="1"/>
  <c r="AN318" i="1"/>
  <c r="AM318" i="1"/>
  <c r="AP318" i="1" s="1"/>
  <c r="AL318" i="1"/>
  <c r="BA317" i="1"/>
  <c r="AZ317" i="1"/>
  <c r="AY317" i="1"/>
  <c r="AW317" i="1"/>
  <c r="AV317" i="1"/>
  <c r="AU317" i="1"/>
  <c r="AX317" i="1" s="1"/>
  <c r="AT317" i="1"/>
  <c r="AS317" i="1"/>
  <c r="AR317" i="1"/>
  <c r="AQ317" i="1"/>
  <c r="AO317" i="1"/>
  <c r="AN317" i="1"/>
  <c r="AM317" i="1"/>
  <c r="AP317" i="1" s="1"/>
  <c r="AL317" i="1"/>
  <c r="BA316" i="1"/>
  <c r="AZ316" i="1"/>
  <c r="AY316" i="1"/>
  <c r="AX316" i="1"/>
  <c r="AW316" i="1"/>
  <c r="AV316" i="1"/>
  <c r="AU316" i="1"/>
  <c r="AT316" i="1"/>
  <c r="AS316" i="1"/>
  <c r="AR316" i="1"/>
  <c r="AQ316" i="1"/>
  <c r="AO316" i="1"/>
  <c r="AN316" i="1"/>
  <c r="AM316" i="1"/>
  <c r="AP316" i="1" s="1"/>
  <c r="AL316" i="1"/>
  <c r="BA315" i="1"/>
  <c r="AZ315" i="1"/>
  <c r="AY315" i="1"/>
  <c r="AX315" i="1"/>
  <c r="AW315" i="1"/>
  <c r="AV315" i="1"/>
  <c r="AU315" i="1"/>
  <c r="AT315" i="1"/>
  <c r="AS315" i="1"/>
  <c r="AR315" i="1"/>
  <c r="AQ315" i="1"/>
  <c r="AO315" i="1"/>
  <c r="AN315" i="1"/>
  <c r="AM315" i="1"/>
  <c r="AP315" i="1" s="1"/>
  <c r="AL315" i="1"/>
  <c r="BA314" i="1"/>
  <c r="AZ314" i="1"/>
  <c r="AY314" i="1"/>
  <c r="AX314" i="1"/>
  <c r="AW314" i="1"/>
  <c r="AV314" i="1"/>
  <c r="AU314" i="1"/>
  <c r="AT314" i="1"/>
  <c r="AS314" i="1"/>
  <c r="AR314" i="1"/>
  <c r="AQ314" i="1"/>
  <c r="AO314" i="1"/>
  <c r="AN314" i="1"/>
  <c r="AM314" i="1"/>
  <c r="AP314" i="1" s="1"/>
  <c r="AL314" i="1"/>
  <c r="BA313" i="1"/>
  <c r="AZ313" i="1"/>
  <c r="AY313" i="1"/>
  <c r="AX313" i="1"/>
  <c r="AW313" i="1"/>
  <c r="AV313" i="1"/>
  <c r="AU313" i="1"/>
  <c r="AT313" i="1"/>
  <c r="AS313" i="1"/>
  <c r="AR313" i="1"/>
  <c r="AQ313" i="1"/>
  <c r="AO313" i="1"/>
  <c r="AN313" i="1"/>
  <c r="AM313" i="1"/>
  <c r="AP313" i="1" s="1"/>
  <c r="AL313" i="1"/>
  <c r="BA312" i="1"/>
  <c r="AZ312" i="1"/>
  <c r="AY312" i="1"/>
  <c r="AX312" i="1"/>
  <c r="AW312" i="1"/>
  <c r="AV312" i="1"/>
  <c r="AU312" i="1"/>
  <c r="AT312" i="1"/>
  <c r="AS312" i="1"/>
  <c r="AR312" i="1"/>
  <c r="AQ312" i="1"/>
  <c r="AO312" i="1"/>
  <c r="AN312" i="1"/>
  <c r="AM312" i="1"/>
  <c r="AP312" i="1" s="1"/>
  <c r="AL312" i="1"/>
  <c r="BA311" i="1"/>
  <c r="AZ311" i="1"/>
  <c r="AY311" i="1"/>
  <c r="AX311" i="1"/>
  <c r="AW311" i="1"/>
  <c r="AV311" i="1"/>
  <c r="AU311" i="1"/>
  <c r="AT311" i="1"/>
  <c r="AS311" i="1"/>
  <c r="AR311" i="1"/>
  <c r="AQ311" i="1"/>
  <c r="AO311" i="1"/>
  <c r="AN311" i="1"/>
  <c r="AM311" i="1"/>
  <c r="AP311" i="1" s="1"/>
  <c r="AL311" i="1"/>
  <c r="BA310" i="1"/>
  <c r="AZ310" i="1"/>
  <c r="AY310" i="1"/>
  <c r="AX310" i="1"/>
  <c r="AW310" i="1"/>
  <c r="AV310" i="1"/>
  <c r="AU310" i="1"/>
  <c r="AT310" i="1"/>
  <c r="AS310" i="1"/>
  <c r="AR310" i="1"/>
  <c r="AQ310" i="1"/>
  <c r="AO310" i="1"/>
  <c r="AN310" i="1"/>
  <c r="AM310" i="1"/>
  <c r="AP310" i="1" s="1"/>
  <c r="AL310" i="1"/>
  <c r="BA309" i="1"/>
  <c r="AZ309" i="1"/>
  <c r="AY309" i="1"/>
  <c r="AX309" i="1"/>
  <c r="AW309" i="1"/>
  <c r="AV309" i="1"/>
  <c r="AU309" i="1"/>
  <c r="AT309" i="1"/>
  <c r="AS309" i="1"/>
  <c r="AR309" i="1"/>
  <c r="AQ309" i="1"/>
  <c r="AO309" i="1"/>
  <c r="AN309" i="1"/>
  <c r="AM309" i="1"/>
  <c r="AP309" i="1" s="1"/>
  <c r="AL309" i="1"/>
  <c r="BA308" i="1"/>
  <c r="AZ308" i="1"/>
  <c r="AY308" i="1"/>
  <c r="AX308" i="1"/>
  <c r="AW308" i="1"/>
  <c r="AV308" i="1"/>
  <c r="AU308" i="1"/>
  <c r="AT308" i="1"/>
  <c r="AS308" i="1"/>
  <c r="AR308" i="1"/>
  <c r="AQ308" i="1"/>
  <c r="AO308" i="1"/>
  <c r="AN308" i="1"/>
  <c r="AM308" i="1"/>
  <c r="AP308" i="1" s="1"/>
  <c r="AL308" i="1"/>
  <c r="BA307" i="1"/>
  <c r="AZ307" i="1"/>
  <c r="AY307" i="1"/>
  <c r="AX307" i="1"/>
  <c r="AW307" i="1"/>
  <c r="AV307" i="1"/>
  <c r="AU307" i="1"/>
  <c r="AT307" i="1"/>
  <c r="AS307" i="1"/>
  <c r="AR307" i="1"/>
  <c r="AQ307" i="1"/>
  <c r="AO307" i="1"/>
  <c r="AN307" i="1"/>
  <c r="AM307" i="1"/>
  <c r="AP307" i="1" s="1"/>
  <c r="AL307" i="1"/>
  <c r="BA306" i="1"/>
  <c r="AZ306" i="1"/>
  <c r="AY306" i="1"/>
  <c r="AX306" i="1"/>
  <c r="AW306" i="1"/>
  <c r="AV306" i="1"/>
  <c r="AU306" i="1"/>
  <c r="AT306" i="1"/>
  <c r="AS306" i="1"/>
  <c r="AR306" i="1"/>
  <c r="AQ306" i="1"/>
  <c r="AO306" i="1"/>
  <c r="AN306" i="1"/>
  <c r="AM306" i="1"/>
  <c r="AP306" i="1" s="1"/>
  <c r="AL306" i="1"/>
  <c r="BA305" i="1"/>
  <c r="AZ305" i="1"/>
  <c r="AY305" i="1"/>
  <c r="AX305" i="1"/>
  <c r="AW305" i="1"/>
  <c r="AV305" i="1"/>
  <c r="AU305" i="1"/>
  <c r="AT305" i="1"/>
  <c r="AS305" i="1"/>
  <c r="AR305" i="1"/>
  <c r="AQ305" i="1"/>
  <c r="AO305" i="1"/>
  <c r="AN305" i="1"/>
  <c r="AM305" i="1"/>
  <c r="AP305" i="1" s="1"/>
  <c r="AL305" i="1"/>
  <c r="BA304" i="1"/>
  <c r="AZ304" i="1"/>
  <c r="AY304" i="1"/>
  <c r="AX304" i="1"/>
  <c r="AW304" i="1"/>
  <c r="AV304" i="1"/>
  <c r="AU304" i="1"/>
  <c r="AT304" i="1"/>
  <c r="AS304" i="1"/>
  <c r="AR304" i="1"/>
  <c r="AQ304" i="1"/>
  <c r="AO304" i="1"/>
  <c r="AN304" i="1"/>
  <c r="AM304" i="1"/>
  <c r="AP304" i="1" s="1"/>
  <c r="AL304" i="1"/>
  <c r="BA303" i="1"/>
  <c r="AZ303" i="1"/>
  <c r="AY303" i="1"/>
  <c r="AX303" i="1"/>
  <c r="AW303" i="1"/>
  <c r="AV303" i="1"/>
  <c r="AU303" i="1"/>
  <c r="AT303" i="1"/>
  <c r="AS303" i="1"/>
  <c r="AR303" i="1"/>
  <c r="AQ303" i="1"/>
  <c r="AO303" i="1"/>
  <c r="AN303" i="1"/>
  <c r="AM303" i="1"/>
  <c r="AP303" i="1" s="1"/>
  <c r="AL303" i="1"/>
  <c r="BA302" i="1"/>
  <c r="AZ302" i="1"/>
  <c r="AY302" i="1"/>
  <c r="AX302" i="1"/>
  <c r="AW302" i="1"/>
  <c r="AV302" i="1"/>
  <c r="AU302" i="1"/>
  <c r="AT302" i="1"/>
  <c r="AS302" i="1"/>
  <c r="AR302" i="1"/>
  <c r="AQ302" i="1"/>
  <c r="AO302" i="1"/>
  <c r="AN302" i="1"/>
  <c r="AM302" i="1"/>
  <c r="AP302" i="1" s="1"/>
  <c r="AL302" i="1"/>
  <c r="BA301" i="1"/>
  <c r="AZ301" i="1"/>
  <c r="AY301" i="1"/>
  <c r="AX301" i="1"/>
  <c r="AW301" i="1"/>
  <c r="AV301" i="1"/>
  <c r="AU301" i="1"/>
  <c r="AT301" i="1"/>
  <c r="AS301" i="1"/>
  <c r="AR301" i="1"/>
  <c r="AQ301" i="1"/>
  <c r="AO301" i="1"/>
  <c r="AN301" i="1"/>
  <c r="AM301" i="1"/>
  <c r="AP301" i="1" s="1"/>
  <c r="AL301" i="1"/>
  <c r="BA300" i="1"/>
  <c r="AZ300" i="1"/>
  <c r="AY300" i="1"/>
  <c r="AX300" i="1"/>
  <c r="AW300" i="1"/>
  <c r="AV300" i="1"/>
  <c r="AU300" i="1"/>
  <c r="AT300" i="1"/>
  <c r="AS300" i="1"/>
  <c r="AR300" i="1"/>
  <c r="AQ300" i="1"/>
  <c r="AO300" i="1"/>
  <c r="AN300" i="1"/>
  <c r="AM300" i="1"/>
  <c r="AP300" i="1" s="1"/>
  <c r="AL300" i="1"/>
  <c r="BA299" i="1"/>
  <c r="AZ299" i="1"/>
  <c r="AY299" i="1"/>
  <c r="AX299" i="1"/>
  <c r="AW299" i="1"/>
  <c r="AV299" i="1"/>
  <c r="AU299" i="1"/>
  <c r="AT299" i="1"/>
  <c r="AS299" i="1"/>
  <c r="AR299" i="1"/>
  <c r="AQ299" i="1"/>
  <c r="AO299" i="1"/>
  <c r="AN299" i="1"/>
  <c r="AM299" i="1"/>
  <c r="AP299" i="1" s="1"/>
  <c r="AL299" i="1"/>
  <c r="BA298" i="1"/>
  <c r="AZ298" i="1"/>
  <c r="AY298" i="1"/>
  <c r="AX298" i="1"/>
  <c r="AW298" i="1"/>
  <c r="AV298" i="1"/>
  <c r="AU298" i="1"/>
  <c r="AT298" i="1"/>
  <c r="AS298" i="1"/>
  <c r="AR298" i="1"/>
  <c r="AQ298" i="1"/>
  <c r="AO298" i="1"/>
  <c r="AN298" i="1"/>
  <c r="AM298" i="1"/>
  <c r="AP298" i="1" s="1"/>
  <c r="AL298" i="1"/>
  <c r="BA297" i="1"/>
  <c r="AZ297" i="1"/>
  <c r="AY297" i="1"/>
  <c r="AX297" i="1"/>
  <c r="AW297" i="1"/>
  <c r="AV297" i="1"/>
  <c r="AU297" i="1"/>
  <c r="AT297" i="1"/>
  <c r="AS297" i="1"/>
  <c r="AR297" i="1"/>
  <c r="AQ297" i="1"/>
  <c r="AO297" i="1"/>
  <c r="AN297" i="1"/>
  <c r="AM297" i="1"/>
  <c r="AP297" i="1" s="1"/>
  <c r="AL297" i="1"/>
  <c r="BA296" i="1"/>
  <c r="AZ296" i="1"/>
  <c r="AY296" i="1"/>
  <c r="AW296" i="1"/>
  <c r="AV296" i="1"/>
  <c r="AU296" i="1"/>
  <c r="AX296" i="1" s="1"/>
  <c r="AT296" i="1"/>
  <c r="AS296" i="1"/>
  <c r="AR296" i="1"/>
  <c r="AQ296" i="1"/>
  <c r="AO296" i="1"/>
  <c r="AN296" i="1"/>
  <c r="AM296" i="1"/>
  <c r="AP296" i="1" s="1"/>
  <c r="AL296" i="1"/>
  <c r="BA295" i="1"/>
  <c r="AZ295" i="1"/>
  <c r="AY295" i="1"/>
  <c r="AX295" i="1"/>
  <c r="AW295" i="1"/>
  <c r="AV295" i="1"/>
  <c r="AU295" i="1"/>
  <c r="AT295" i="1"/>
  <c r="AS295" i="1"/>
  <c r="AR295" i="1"/>
  <c r="AQ295" i="1"/>
  <c r="AO295" i="1"/>
  <c r="AN295" i="1"/>
  <c r="AM295" i="1"/>
  <c r="AP295" i="1" s="1"/>
  <c r="AL295" i="1"/>
  <c r="BA294" i="1"/>
  <c r="AZ294" i="1"/>
  <c r="AY294" i="1"/>
  <c r="AX294" i="1"/>
  <c r="AW294" i="1"/>
  <c r="AV294" i="1"/>
  <c r="AU294" i="1"/>
  <c r="AT294" i="1"/>
  <c r="AS294" i="1"/>
  <c r="AR294" i="1"/>
  <c r="AQ294" i="1"/>
  <c r="AO294" i="1"/>
  <c r="AN294" i="1"/>
  <c r="AM294" i="1"/>
  <c r="AP294" i="1" s="1"/>
  <c r="AL294" i="1"/>
  <c r="BA293" i="1"/>
  <c r="AZ293" i="1"/>
  <c r="AY293" i="1"/>
  <c r="AX293" i="1"/>
  <c r="AW293" i="1"/>
  <c r="AV293" i="1"/>
  <c r="AU293" i="1"/>
  <c r="AT293" i="1"/>
  <c r="AS293" i="1"/>
  <c r="AR293" i="1"/>
  <c r="AQ293" i="1"/>
  <c r="AO293" i="1"/>
  <c r="AN293" i="1"/>
  <c r="AM293" i="1"/>
  <c r="AP293" i="1" s="1"/>
  <c r="AL293" i="1"/>
  <c r="BA292" i="1"/>
  <c r="AZ292" i="1"/>
  <c r="AY292" i="1"/>
  <c r="AX292" i="1"/>
  <c r="AW292" i="1"/>
  <c r="AV292" i="1"/>
  <c r="AU292" i="1"/>
  <c r="AT292" i="1"/>
  <c r="AS292" i="1"/>
  <c r="AR292" i="1"/>
  <c r="AQ292" i="1"/>
  <c r="AO292" i="1"/>
  <c r="AN292" i="1"/>
  <c r="AM292" i="1"/>
  <c r="AP292" i="1" s="1"/>
  <c r="AL292" i="1"/>
  <c r="BA291" i="1"/>
  <c r="AZ291" i="1"/>
  <c r="AY291" i="1"/>
  <c r="AX291" i="1"/>
  <c r="AW291" i="1"/>
  <c r="AV291" i="1"/>
  <c r="AU291" i="1"/>
  <c r="AT291" i="1"/>
  <c r="AS291" i="1"/>
  <c r="AR291" i="1"/>
  <c r="AQ291" i="1"/>
  <c r="AO291" i="1"/>
  <c r="AN291" i="1"/>
  <c r="AM291" i="1"/>
  <c r="AP291" i="1" s="1"/>
  <c r="AL291" i="1"/>
  <c r="BA290" i="1"/>
  <c r="AZ290" i="1"/>
  <c r="AY290" i="1"/>
  <c r="AX290" i="1"/>
  <c r="AW290" i="1"/>
  <c r="AV290" i="1"/>
  <c r="AU290" i="1"/>
  <c r="AT290" i="1"/>
  <c r="AS290" i="1"/>
  <c r="AR290" i="1"/>
  <c r="AQ290" i="1"/>
  <c r="AO290" i="1"/>
  <c r="AN290" i="1"/>
  <c r="AM290" i="1"/>
  <c r="AP290" i="1" s="1"/>
  <c r="AL290" i="1"/>
  <c r="BA289" i="1"/>
  <c r="AZ289" i="1"/>
  <c r="AY289" i="1"/>
  <c r="AX289" i="1"/>
  <c r="AW289" i="1"/>
  <c r="AV289" i="1"/>
  <c r="AU289" i="1"/>
  <c r="AT289" i="1"/>
  <c r="AS289" i="1"/>
  <c r="AR289" i="1"/>
  <c r="AQ289" i="1"/>
  <c r="AO289" i="1"/>
  <c r="AN289" i="1"/>
  <c r="AM289" i="1"/>
  <c r="AP289" i="1" s="1"/>
  <c r="AL289" i="1"/>
  <c r="BA288" i="1"/>
  <c r="AZ288" i="1"/>
  <c r="AY288" i="1"/>
  <c r="AX288" i="1"/>
  <c r="AW288" i="1"/>
  <c r="AV288" i="1"/>
  <c r="AU288" i="1"/>
  <c r="AT288" i="1"/>
  <c r="AS288" i="1"/>
  <c r="AR288" i="1"/>
  <c r="AQ288" i="1"/>
  <c r="AO288" i="1"/>
  <c r="AN288" i="1"/>
  <c r="AM288" i="1"/>
  <c r="AP288" i="1" s="1"/>
  <c r="AL288" i="1"/>
  <c r="BA287" i="1"/>
  <c r="AZ287" i="1"/>
  <c r="AY287" i="1"/>
  <c r="AX287" i="1"/>
  <c r="AW287" i="1"/>
  <c r="AV287" i="1"/>
  <c r="AU287" i="1"/>
  <c r="AT287" i="1"/>
  <c r="AS287" i="1"/>
  <c r="AR287" i="1"/>
  <c r="AQ287" i="1"/>
  <c r="AO287" i="1"/>
  <c r="AN287" i="1"/>
  <c r="AM287" i="1"/>
  <c r="AP287" i="1" s="1"/>
  <c r="AL287" i="1"/>
  <c r="BA286" i="1"/>
  <c r="AZ286" i="1"/>
  <c r="AY286" i="1"/>
  <c r="AX286" i="1"/>
  <c r="AW286" i="1"/>
  <c r="AV286" i="1"/>
  <c r="AU286" i="1"/>
  <c r="AT286" i="1"/>
  <c r="AS286" i="1"/>
  <c r="AR286" i="1"/>
  <c r="AQ286" i="1"/>
  <c r="AO286" i="1"/>
  <c r="AN286" i="1"/>
  <c r="AM286" i="1"/>
  <c r="AP286" i="1" s="1"/>
  <c r="AL286" i="1"/>
  <c r="BA285" i="1"/>
  <c r="AZ285" i="1"/>
  <c r="AY285" i="1"/>
  <c r="AX285" i="1"/>
  <c r="AW285" i="1"/>
  <c r="AV285" i="1"/>
  <c r="AU285" i="1"/>
  <c r="AT285" i="1"/>
  <c r="AS285" i="1"/>
  <c r="AR285" i="1"/>
  <c r="AQ285" i="1"/>
  <c r="AO285" i="1"/>
  <c r="AN285" i="1"/>
  <c r="AM285" i="1"/>
  <c r="AP285" i="1" s="1"/>
  <c r="AL285" i="1"/>
  <c r="BA284" i="1"/>
  <c r="AZ284" i="1"/>
  <c r="AY284" i="1"/>
  <c r="AX284" i="1"/>
  <c r="AW284" i="1"/>
  <c r="AV284" i="1"/>
  <c r="AU284" i="1"/>
  <c r="AT284" i="1"/>
  <c r="AS284" i="1"/>
  <c r="AR284" i="1"/>
  <c r="AQ284" i="1"/>
  <c r="AO284" i="1"/>
  <c r="AN284" i="1"/>
  <c r="AM284" i="1"/>
  <c r="AP284" i="1" s="1"/>
  <c r="AL284" i="1"/>
  <c r="BA283" i="1"/>
  <c r="AZ283" i="1"/>
  <c r="AY283" i="1"/>
  <c r="AX283" i="1"/>
  <c r="AW283" i="1"/>
  <c r="AV283" i="1"/>
  <c r="AU283" i="1"/>
  <c r="AT283" i="1"/>
  <c r="AS283" i="1"/>
  <c r="AR283" i="1"/>
  <c r="AQ283" i="1"/>
  <c r="AO283" i="1"/>
  <c r="AN283" i="1"/>
  <c r="AM283" i="1"/>
  <c r="AP283" i="1" s="1"/>
  <c r="AL283" i="1"/>
  <c r="BA282" i="1"/>
  <c r="AZ282" i="1"/>
  <c r="AY282" i="1"/>
  <c r="AX282" i="1"/>
  <c r="AW282" i="1"/>
  <c r="AV282" i="1"/>
  <c r="AU282" i="1"/>
  <c r="AT282" i="1"/>
  <c r="AS282" i="1"/>
  <c r="AR282" i="1"/>
  <c r="AQ282" i="1"/>
  <c r="AO282" i="1"/>
  <c r="AN282" i="1"/>
  <c r="AM282" i="1"/>
  <c r="AP282" i="1" s="1"/>
  <c r="AL282" i="1"/>
  <c r="BA281" i="1"/>
  <c r="AZ281" i="1"/>
  <c r="AY281" i="1"/>
  <c r="AX281" i="1"/>
  <c r="AW281" i="1"/>
  <c r="AV281" i="1"/>
  <c r="AU281" i="1"/>
  <c r="AT281" i="1"/>
  <c r="AS281" i="1"/>
  <c r="AR281" i="1"/>
  <c r="AQ281" i="1"/>
  <c r="AO281" i="1"/>
  <c r="AN281" i="1"/>
  <c r="AM281" i="1"/>
  <c r="AP281" i="1" s="1"/>
  <c r="AL281" i="1"/>
  <c r="BA280" i="1"/>
  <c r="AZ280" i="1"/>
  <c r="AY280" i="1"/>
  <c r="AX280" i="1"/>
  <c r="AW280" i="1"/>
  <c r="AV280" i="1"/>
  <c r="AU280" i="1"/>
  <c r="AT280" i="1"/>
  <c r="AS280" i="1"/>
  <c r="AR280" i="1"/>
  <c r="AQ280" i="1"/>
  <c r="AO280" i="1"/>
  <c r="AN280" i="1"/>
  <c r="AM280" i="1"/>
  <c r="AP280" i="1" s="1"/>
  <c r="AL280" i="1"/>
  <c r="BA279" i="1"/>
  <c r="AZ279" i="1"/>
  <c r="AY279" i="1"/>
  <c r="AW279" i="1"/>
  <c r="AV279" i="1"/>
  <c r="AU279" i="1"/>
  <c r="AX279" i="1" s="1"/>
  <c r="AT279" i="1"/>
  <c r="AS279" i="1"/>
  <c r="AR279" i="1"/>
  <c r="AQ279" i="1"/>
  <c r="AO279" i="1"/>
  <c r="AN279" i="1"/>
  <c r="AM279" i="1"/>
  <c r="AP279" i="1" s="1"/>
  <c r="AL279" i="1"/>
  <c r="BA278" i="1"/>
  <c r="AZ278" i="1"/>
  <c r="AY278" i="1"/>
  <c r="AX278" i="1"/>
  <c r="AW278" i="1"/>
  <c r="AV278" i="1"/>
  <c r="AU278" i="1"/>
  <c r="AT278" i="1"/>
  <c r="AS278" i="1"/>
  <c r="AR278" i="1"/>
  <c r="AQ278" i="1"/>
  <c r="AO278" i="1"/>
  <c r="AN278" i="1"/>
  <c r="AM278" i="1"/>
  <c r="AP278" i="1" s="1"/>
  <c r="AL278" i="1"/>
  <c r="BA277" i="1"/>
  <c r="AZ277" i="1"/>
  <c r="AY277" i="1"/>
  <c r="AW277" i="1"/>
  <c r="AV277" i="1"/>
  <c r="AU277" i="1"/>
  <c r="AX277" i="1" s="1"/>
  <c r="AT277" i="1"/>
  <c r="AS277" i="1"/>
  <c r="AR277" i="1"/>
  <c r="AQ277" i="1"/>
  <c r="AO277" i="1"/>
  <c r="AN277" i="1"/>
  <c r="AM277" i="1"/>
  <c r="AP277" i="1" s="1"/>
  <c r="AL277" i="1"/>
  <c r="BA276" i="1"/>
  <c r="AZ276" i="1"/>
  <c r="AY276" i="1"/>
  <c r="AX276" i="1"/>
  <c r="AW276" i="1"/>
  <c r="AV276" i="1"/>
  <c r="AU276" i="1"/>
  <c r="AT276" i="1"/>
  <c r="AS276" i="1"/>
  <c r="AR276" i="1"/>
  <c r="AQ276" i="1"/>
  <c r="AO276" i="1"/>
  <c r="AN276" i="1"/>
  <c r="AM276" i="1"/>
  <c r="AP276" i="1" s="1"/>
  <c r="AL276" i="1"/>
  <c r="BA275" i="1"/>
  <c r="AZ275" i="1"/>
  <c r="AY275" i="1"/>
  <c r="AX275" i="1"/>
  <c r="AW275" i="1"/>
  <c r="AV275" i="1"/>
  <c r="AU275" i="1"/>
  <c r="AT275" i="1"/>
  <c r="AS275" i="1"/>
  <c r="AR275" i="1"/>
  <c r="AQ275" i="1"/>
  <c r="AO275" i="1"/>
  <c r="AN275" i="1"/>
  <c r="AM275" i="1"/>
  <c r="AP275" i="1" s="1"/>
  <c r="AL275" i="1"/>
  <c r="BA274" i="1"/>
  <c r="AZ274" i="1"/>
  <c r="AY274" i="1"/>
  <c r="AW274" i="1"/>
  <c r="AV274" i="1"/>
  <c r="AU274" i="1"/>
  <c r="AX274" i="1" s="1"/>
  <c r="AT274" i="1"/>
  <c r="AS274" i="1"/>
  <c r="AR274" i="1"/>
  <c r="AQ274" i="1"/>
  <c r="AO274" i="1"/>
  <c r="AN274" i="1"/>
  <c r="AM274" i="1"/>
  <c r="AP274" i="1" s="1"/>
  <c r="AL274" i="1"/>
  <c r="BA273" i="1"/>
  <c r="AZ273" i="1"/>
  <c r="AY273" i="1"/>
  <c r="AX273" i="1"/>
  <c r="AW273" i="1"/>
  <c r="AV273" i="1"/>
  <c r="AU273" i="1"/>
  <c r="AT273" i="1"/>
  <c r="AS273" i="1"/>
  <c r="AR273" i="1"/>
  <c r="AQ273" i="1"/>
  <c r="AO273" i="1"/>
  <c r="AN273" i="1"/>
  <c r="AM273" i="1"/>
  <c r="AP273" i="1" s="1"/>
  <c r="AL273" i="1"/>
  <c r="BA272" i="1"/>
  <c r="AZ272" i="1"/>
  <c r="AY272" i="1"/>
  <c r="AX272" i="1"/>
  <c r="AW272" i="1"/>
  <c r="AV272" i="1"/>
  <c r="AU272" i="1"/>
  <c r="AT272" i="1"/>
  <c r="AS272" i="1"/>
  <c r="AR272" i="1"/>
  <c r="AQ272" i="1"/>
  <c r="AO272" i="1"/>
  <c r="AN272" i="1"/>
  <c r="AM272" i="1"/>
  <c r="AP272" i="1" s="1"/>
  <c r="AL272" i="1"/>
  <c r="BA271" i="1"/>
  <c r="AZ271" i="1"/>
  <c r="AY271" i="1"/>
  <c r="AX271" i="1"/>
  <c r="AW271" i="1"/>
  <c r="AV271" i="1"/>
  <c r="AU271" i="1"/>
  <c r="AT271" i="1"/>
  <c r="AS271" i="1"/>
  <c r="AR271" i="1"/>
  <c r="AQ271" i="1"/>
  <c r="AO271" i="1"/>
  <c r="AN271" i="1"/>
  <c r="AM271" i="1"/>
  <c r="AP271" i="1" s="1"/>
  <c r="AL271" i="1"/>
  <c r="BA270" i="1"/>
  <c r="AZ270" i="1"/>
  <c r="AY270" i="1"/>
  <c r="AX270" i="1"/>
  <c r="AW270" i="1"/>
  <c r="AV270" i="1"/>
  <c r="AU270" i="1"/>
  <c r="AT270" i="1"/>
  <c r="AS270" i="1"/>
  <c r="AR270" i="1"/>
  <c r="AQ270" i="1"/>
  <c r="AO270" i="1"/>
  <c r="AN270" i="1"/>
  <c r="AM270" i="1"/>
  <c r="AP270" i="1" s="1"/>
  <c r="AL270" i="1"/>
  <c r="BA269" i="1"/>
  <c r="AZ269" i="1"/>
  <c r="AY269" i="1"/>
  <c r="AW269" i="1"/>
  <c r="AV269" i="1"/>
  <c r="AU269" i="1"/>
  <c r="AX269" i="1" s="1"/>
  <c r="AT269" i="1"/>
  <c r="AS269" i="1"/>
  <c r="AR269" i="1"/>
  <c r="AQ269" i="1"/>
  <c r="AO269" i="1"/>
  <c r="AN269" i="1"/>
  <c r="AM269" i="1"/>
  <c r="AP269" i="1" s="1"/>
  <c r="AL269" i="1"/>
  <c r="BA268" i="1"/>
  <c r="AZ268" i="1"/>
  <c r="AY268" i="1"/>
  <c r="AX268" i="1"/>
  <c r="AW268" i="1"/>
  <c r="AV268" i="1"/>
  <c r="AU268" i="1"/>
  <c r="AT268" i="1"/>
  <c r="AS268" i="1"/>
  <c r="AR268" i="1"/>
  <c r="AQ268" i="1"/>
  <c r="AO268" i="1"/>
  <c r="AN268" i="1"/>
  <c r="AM268" i="1"/>
  <c r="AP268" i="1" s="1"/>
  <c r="AL268" i="1"/>
  <c r="BA267" i="1"/>
  <c r="AZ267" i="1"/>
  <c r="AY267" i="1"/>
  <c r="AX267" i="1"/>
  <c r="AW267" i="1"/>
  <c r="AV267" i="1"/>
  <c r="AU267" i="1"/>
  <c r="AT267" i="1"/>
  <c r="AS267" i="1"/>
  <c r="AR267" i="1"/>
  <c r="AQ267" i="1"/>
  <c r="AO267" i="1"/>
  <c r="AN267" i="1"/>
  <c r="AM267" i="1"/>
  <c r="AP267" i="1" s="1"/>
  <c r="AL267" i="1"/>
  <c r="BA266" i="1"/>
  <c r="AZ266" i="1"/>
  <c r="AY266" i="1"/>
  <c r="AX266" i="1"/>
  <c r="AW266" i="1"/>
  <c r="AV266" i="1"/>
  <c r="AU266" i="1"/>
  <c r="AT266" i="1"/>
  <c r="AS266" i="1"/>
  <c r="AR266" i="1"/>
  <c r="AQ266" i="1"/>
  <c r="AO266" i="1"/>
  <c r="AN266" i="1"/>
  <c r="AM266" i="1"/>
  <c r="AP266" i="1" s="1"/>
  <c r="AL266" i="1"/>
  <c r="BA265" i="1"/>
  <c r="AZ265" i="1"/>
  <c r="AY265" i="1"/>
  <c r="AX265" i="1"/>
  <c r="AW265" i="1"/>
  <c r="AV265" i="1"/>
  <c r="AU265" i="1"/>
  <c r="AT265" i="1"/>
  <c r="AS265" i="1"/>
  <c r="AR265" i="1"/>
  <c r="AQ265" i="1"/>
  <c r="AO265" i="1"/>
  <c r="AN265" i="1"/>
  <c r="AM265" i="1"/>
  <c r="AP265" i="1" s="1"/>
  <c r="AL265" i="1"/>
  <c r="BA264" i="1"/>
  <c r="AZ264" i="1"/>
  <c r="AY264" i="1"/>
  <c r="AX264" i="1"/>
  <c r="AW264" i="1"/>
  <c r="AV264" i="1"/>
  <c r="AU264" i="1"/>
  <c r="AT264" i="1"/>
  <c r="AS264" i="1"/>
  <c r="AR264" i="1"/>
  <c r="AQ264" i="1"/>
  <c r="AO264" i="1"/>
  <c r="AN264" i="1"/>
  <c r="AM264" i="1"/>
  <c r="AP264" i="1" s="1"/>
  <c r="AL264" i="1"/>
  <c r="BA263" i="1"/>
  <c r="AZ263" i="1"/>
  <c r="AY263" i="1"/>
  <c r="AX263" i="1"/>
  <c r="AW263" i="1"/>
  <c r="AV263" i="1"/>
  <c r="AU263" i="1"/>
  <c r="AT263" i="1"/>
  <c r="AS263" i="1"/>
  <c r="AR263" i="1"/>
  <c r="AQ263" i="1"/>
  <c r="AO263" i="1"/>
  <c r="AN263" i="1"/>
  <c r="AM263" i="1"/>
  <c r="AP263" i="1" s="1"/>
  <c r="AL263" i="1"/>
  <c r="BA262" i="1"/>
  <c r="AZ262" i="1"/>
  <c r="AY262" i="1"/>
  <c r="AX262" i="1"/>
  <c r="AW262" i="1"/>
  <c r="AV262" i="1"/>
  <c r="AU262" i="1"/>
  <c r="AT262" i="1"/>
  <c r="AS262" i="1"/>
  <c r="AR262" i="1"/>
  <c r="AQ262" i="1"/>
  <c r="AO262" i="1"/>
  <c r="AN262" i="1"/>
  <c r="AM262" i="1"/>
  <c r="AP262" i="1" s="1"/>
  <c r="AL262" i="1"/>
  <c r="BA261" i="1"/>
  <c r="AZ261" i="1"/>
  <c r="AY261" i="1"/>
  <c r="AX261" i="1"/>
  <c r="AW261" i="1"/>
  <c r="AV261" i="1"/>
  <c r="AU261" i="1"/>
  <c r="AT261" i="1"/>
  <c r="AS261" i="1"/>
  <c r="AR261" i="1"/>
  <c r="AQ261" i="1"/>
  <c r="AO261" i="1"/>
  <c r="AN261" i="1"/>
  <c r="AM261" i="1"/>
  <c r="AP261" i="1" s="1"/>
  <c r="AL261" i="1"/>
  <c r="BA260" i="1"/>
  <c r="AZ260" i="1"/>
  <c r="AY260" i="1"/>
  <c r="AX260" i="1"/>
  <c r="AW260" i="1"/>
  <c r="AV260" i="1"/>
  <c r="AU260" i="1"/>
  <c r="AT260" i="1"/>
  <c r="AS260" i="1"/>
  <c r="AR260" i="1"/>
  <c r="AQ260" i="1"/>
  <c r="AO260" i="1"/>
  <c r="AN260" i="1"/>
  <c r="AM260" i="1"/>
  <c r="AP260" i="1" s="1"/>
  <c r="AL260" i="1"/>
  <c r="BA259" i="1"/>
  <c r="AZ259" i="1"/>
  <c r="AY259" i="1"/>
  <c r="AX259" i="1"/>
  <c r="AW259" i="1"/>
  <c r="AV259" i="1"/>
  <c r="AU259" i="1"/>
  <c r="AT259" i="1"/>
  <c r="AS259" i="1"/>
  <c r="AR259" i="1"/>
  <c r="AQ259" i="1"/>
  <c r="AO259" i="1"/>
  <c r="AN259" i="1"/>
  <c r="AM259" i="1"/>
  <c r="AP259" i="1" s="1"/>
  <c r="AL259" i="1"/>
  <c r="BA258" i="1"/>
  <c r="AZ258" i="1"/>
  <c r="AY258" i="1"/>
  <c r="AX258" i="1"/>
  <c r="AW258" i="1"/>
  <c r="AV258" i="1"/>
  <c r="AU258" i="1"/>
  <c r="AT258" i="1"/>
  <c r="AS258" i="1"/>
  <c r="AR258" i="1"/>
  <c r="AQ258" i="1"/>
  <c r="AO258" i="1"/>
  <c r="AN258" i="1"/>
  <c r="AM258" i="1"/>
  <c r="AP258" i="1" s="1"/>
  <c r="AL258" i="1"/>
  <c r="BA257" i="1"/>
  <c r="AZ257" i="1"/>
  <c r="AY257" i="1"/>
  <c r="AX257" i="1"/>
  <c r="AW257" i="1"/>
  <c r="AV257" i="1"/>
  <c r="AU257" i="1"/>
  <c r="AT257" i="1"/>
  <c r="AS257" i="1"/>
  <c r="AR257" i="1"/>
  <c r="AQ257" i="1"/>
  <c r="AO257" i="1"/>
  <c r="AN257" i="1"/>
  <c r="AM257" i="1"/>
  <c r="AP257" i="1" s="1"/>
  <c r="AL257" i="1"/>
  <c r="BA256" i="1"/>
  <c r="AZ256" i="1"/>
  <c r="AY256" i="1"/>
  <c r="AX256" i="1"/>
  <c r="AW256" i="1"/>
  <c r="AV256" i="1"/>
  <c r="AU256" i="1"/>
  <c r="AT256" i="1"/>
  <c r="AS256" i="1"/>
  <c r="AR256" i="1"/>
  <c r="AQ256" i="1"/>
  <c r="AO256" i="1"/>
  <c r="AN256" i="1"/>
  <c r="AM256" i="1"/>
  <c r="AP256" i="1" s="1"/>
  <c r="AL256" i="1"/>
  <c r="BA255" i="1"/>
  <c r="AZ255" i="1"/>
  <c r="AY255" i="1"/>
  <c r="AX255" i="1"/>
  <c r="AW255" i="1"/>
  <c r="AV255" i="1"/>
  <c r="AU255" i="1"/>
  <c r="AT255" i="1"/>
  <c r="AS255" i="1"/>
  <c r="AR255" i="1"/>
  <c r="AQ255" i="1"/>
  <c r="AO255" i="1"/>
  <c r="AN255" i="1"/>
  <c r="AM255" i="1"/>
  <c r="AP255" i="1" s="1"/>
  <c r="AL255" i="1"/>
  <c r="BA254" i="1"/>
  <c r="AZ254" i="1"/>
  <c r="AY254" i="1"/>
  <c r="AX254" i="1"/>
  <c r="AW254" i="1"/>
  <c r="AV254" i="1"/>
  <c r="AU254" i="1"/>
  <c r="AT254" i="1"/>
  <c r="AS254" i="1"/>
  <c r="AR254" i="1"/>
  <c r="AQ254" i="1"/>
  <c r="AO254" i="1"/>
  <c r="AN254" i="1"/>
  <c r="AM254" i="1"/>
  <c r="AP254" i="1" s="1"/>
  <c r="AL254" i="1"/>
  <c r="BA253" i="1"/>
  <c r="AZ253" i="1"/>
  <c r="AY253" i="1"/>
  <c r="AX253" i="1"/>
  <c r="AW253" i="1"/>
  <c r="AV253" i="1"/>
  <c r="AU253" i="1"/>
  <c r="AT253" i="1"/>
  <c r="AS253" i="1"/>
  <c r="AR253" i="1"/>
  <c r="AQ253" i="1"/>
  <c r="AO253" i="1"/>
  <c r="AN253" i="1"/>
  <c r="AM253" i="1"/>
  <c r="AP253" i="1" s="1"/>
  <c r="AL253" i="1"/>
  <c r="BA252" i="1"/>
  <c r="AZ252" i="1"/>
  <c r="AY252" i="1"/>
  <c r="AX252" i="1"/>
  <c r="AW252" i="1"/>
  <c r="AV252" i="1"/>
  <c r="AU252" i="1"/>
  <c r="AT252" i="1"/>
  <c r="AS252" i="1"/>
  <c r="AR252" i="1"/>
  <c r="AQ252" i="1"/>
  <c r="AO252" i="1"/>
  <c r="AN252" i="1"/>
  <c r="AM252" i="1"/>
  <c r="AP252" i="1" s="1"/>
  <c r="AL252" i="1"/>
  <c r="BA251" i="1"/>
  <c r="AZ251" i="1"/>
  <c r="AY251" i="1"/>
  <c r="AX251" i="1"/>
  <c r="AW251" i="1"/>
  <c r="AV251" i="1"/>
  <c r="AU251" i="1"/>
  <c r="AT251" i="1"/>
  <c r="AS251" i="1"/>
  <c r="AR251" i="1"/>
  <c r="AQ251" i="1"/>
  <c r="AO251" i="1"/>
  <c r="AN251" i="1"/>
  <c r="AM251" i="1"/>
  <c r="AP251" i="1" s="1"/>
  <c r="AL251" i="1"/>
  <c r="BA250" i="1"/>
  <c r="AZ250" i="1"/>
  <c r="AY250" i="1"/>
  <c r="AX250" i="1"/>
  <c r="AW250" i="1"/>
  <c r="AV250" i="1"/>
  <c r="AU250" i="1"/>
  <c r="AT250" i="1"/>
  <c r="AS250" i="1"/>
  <c r="AR250" i="1"/>
  <c r="AQ250" i="1"/>
  <c r="AO250" i="1"/>
  <c r="AN250" i="1"/>
  <c r="AM250" i="1"/>
  <c r="AP250" i="1" s="1"/>
  <c r="AL250" i="1"/>
  <c r="BA249" i="1"/>
  <c r="AZ249" i="1"/>
  <c r="AY249" i="1"/>
  <c r="AX249" i="1"/>
  <c r="AW249" i="1"/>
  <c r="AV249" i="1"/>
  <c r="AU249" i="1"/>
  <c r="AT249" i="1"/>
  <c r="AS249" i="1"/>
  <c r="AR249" i="1"/>
  <c r="AQ249" i="1"/>
  <c r="AO249" i="1"/>
  <c r="AN249" i="1"/>
  <c r="AM249" i="1"/>
  <c r="AP249" i="1" s="1"/>
  <c r="AL249" i="1"/>
  <c r="BA248" i="1"/>
  <c r="AZ248" i="1"/>
  <c r="AY248" i="1"/>
  <c r="AX248" i="1"/>
  <c r="AW248" i="1"/>
  <c r="AV248" i="1"/>
  <c r="AU248" i="1"/>
  <c r="AT248" i="1"/>
  <c r="AS248" i="1"/>
  <c r="AR248" i="1"/>
  <c r="AQ248" i="1"/>
  <c r="AO248" i="1"/>
  <c r="AN248" i="1"/>
  <c r="AM248" i="1"/>
  <c r="AP248" i="1" s="1"/>
  <c r="AL248" i="1"/>
  <c r="BA247" i="1"/>
  <c r="AZ247" i="1"/>
  <c r="AY247" i="1"/>
  <c r="AX247" i="1"/>
  <c r="AW247" i="1"/>
  <c r="AV247" i="1"/>
  <c r="AU247" i="1"/>
  <c r="AT247" i="1"/>
  <c r="AS247" i="1"/>
  <c r="AR247" i="1"/>
  <c r="AQ247" i="1"/>
  <c r="AO247" i="1"/>
  <c r="AN247" i="1"/>
  <c r="AM247" i="1"/>
  <c r="AP247" i="1" s="1"/>
  <c r="AL247" i="1"/>
  <c r="BA246" i="1"/>
  <c r="AZ246" i="1"/>
  <c r="AY246" i="1"/>
  <c r="AX246" i="1"/>
  <c r="AW246" i="1"/>
  <c r="AV246" i="1"/>
  <c r="AU246" i="1"/>
  <c r="AT246" i="1"/>
  <c r="AS246" i="1"/>
  <c r="AR246" i="1"/>
  <c r="AQ246" i="1"/>
  <c r="AO246" i="1"/>
  <c r="AN246" i="1"/>
  <c r="AM246" i="1"/>
  <c r="AP246" i="1" s="1"/>
  <c r="AL246" i="1"/>
  <c r="BA245" i="1"/>
  <c r="AZ245" i="1"/>
  <c r="AY245" i="1"/>
  <c r="AX245" i="1"/>
  <c r="AW245" i="1"/>
  <c r="AV245" i="1"/>
  <c r="AU245" i="1"/>
  <c r="AT245" i="1"/>
  <c r="AS245" i="1"/>
  <c r="AR245" i="1"/>
  <c r="AQ245" i="1"/>
  <c r="AO245" i="1"/>
  <c r="AN245" i="1"/>
  <c r="AM245" i="1"/>
  <c r="AP245" i="1" s="1"/>
  <c r="AL245" i="1"/>
  <c r="BA244" i="1"/>
  <c r="AZ244" i="1"/>
  <c r="AY244" i="1"/>
  <c r="AX244" i="1"/>
  <c r="AW244" i="1"/>
  <c r="AV244" i="1"/>
  <c r="AU244" i="1"/>
  <c r="AT244" i="1"/>
  <c r="AS244" i="1"/>
  <c r="AR244" i="1"/>
  <c r="AQ244" i="1"/>
  <c r="AO244" i="1"/>
  <c r="AN244" i="1"/>
  <c r="AM244" i="1"/>
  <c r="AP244" i="1" s="1"/>
  <c r="AL244" i="1"/>
  <c r="BA243" i="1"/>
  <c r="AZ243" i="1"/>
  <c r="AY243" i="1"/>
  <c r="AX243" i="1"/>
  <c r="AW243" i="1"/>
  <c r="AV243" i="1"/>
  <c r="AU243" i="1"/>
  <c r="AT243" i="1"/>
  <c r="AS243" i="1"/>
  <c r="AR243" i="1"/>
  <c r="AQ243" i="1"/>
  <c r="AO243" i="1"/>
  <c r="AN243" i="1"/>
  <c r="AM243" i="1"/>
  <c r="AP243" i="1" s="1"/>
  <c r="AL243" i="1"/>
  <c r="BA242" i="1"/>
  <c r="AZ242" i="1"/>
  <c r="AY242" i="1"/>
  <c r="AX242" i="1"/>
  <c r="AW242" i="1"/>
  <c r="AV242" i="1"/>
  <c r="AU242" i="1"/>
  <c r="AT242" i="1"/>
  <c r="AS242" i="1"/>
  <c r="AR242" i="1"/>
  <c r="AQ242" i="1"/>
  <c r="AO242" i="1"/>
  <c r="AN242" i="1"/>
  <c r="AM242" i="1"/>
  <c r="AP242" i="1" s="1"/>
  <c r="AL242" i="1"/>
  <c r="BA241" i="1"/>
  <c r="AZ241" i="1"/>
  <c r="AY241" i="1"/>
  <c r="AX241" i="1"/>
  <c r="AW241" i="1"/>
  <c r="AV241" i="1"/>
  <c r="AU241" i="1"/>
  <c r="AT241" i="1"/>
  <c r="AS241" i="1"/>
  <c r="AR241" i="1"/>
  <c r="AQ241" i="1"/>
  <c r="AO241" i="1"/>
  <c r="AN241" i="1"/>
  <c r="AM241" i="1"/>
  <c r="AP241" i="1" s="1"/>
  <c r="AL241" i="1"/>
  <c r="BA240" i="1"/>
  <c r="AZ240" i="1"/>
  <c r="AY240" i="1"/>
  <c r="AX240" i="1"/>
  <c r="AW240" i="1"/>
  <c r="AV240" i="1"/>
  <c r="AU240" i="1"/>
  <c r="AT240" i="1"/>
  <c r="AS240" i="1"/>
  <c r="AR240" i="1"/>
  <c r="AQ240" i="1"/>
  <c r="AO240" i="1"/>
  <c r="AN240" i="1"/>
  <c r="AM240" i="1"/>
  <c r="AP240" i="1" s="1"/>
  <c r="AL240" i="1"/>
  <c r="BA239" i="1"/>
  <c r="AZ239" i="1"/>
  <c r="AY239" i="1"/>
  <c r="AX239" i="1"/>
  <c r="AW239" i="1"/>
  <c r="AV239" i="1"/>
  <c r="AU239" i="1"/>
  <c r="AT239" i="1"/>
  <c r="AS239" i="1"/>
  <c r="AR239" i="1"/>
  <c r="AQ239" i="1"/>
  <c r="AO239" i="1"/>
  <c r="AN239" i="1"/>
  <c r="AM239" i="1"/>
  <c r="AP239" i="1" s="1"/>
  <c r="AL239" i="1"/>
  <c r="BA238" i="1"/>
  <c r="AZ238" i="1"/>
  <c r="AY238" i="1"/>
  <c r="AX238" i="1"/>
  <c r="AW238" i="1"/>
  <c r="AV238" i="1"/>
  <c r="AU238" i="1"/>
  <c r="AT238" i="1"/>
  <c r="AS238" i="1"/>
  <c r="AR238" i="1"/>
  <c r="AQ238" i="1"/>
  <c r="AO238" i="1"/>
  <c r="AN238" i="1"/>
  <c r="AM238" i="1"/>
  <c r="AP238" i="1" s="1"/>
  <c r="AL238" i="1"/>
  <c r="BA237" i="1"/>
  <c r="AZ237" i="1"/>
  <c r="AY237" i="1"/>
  <c r="AX237" i="1"/>
  <c r="AW237" i="1"/>
  <c r="AV237" i="1"/>
  <c r="AU237" i="1"/>
  <c r="AT237" i="1"/>
  <c r="AS237" i="1"/>
  <c r="AR237" i="1"/>
  <c r="AQ237" i="1"/>
  <c r="AO237" i="1"/>
  <c r="AN237" i="1"/>
  <c r="AM237" i="1"/>
  <c r="AP237" i="1" s="1"/>
  <c r="AL237" i="1"/>
  <c r="BA236" i="1"/>
  <c r="AZ236" i="1"/>
  <c r="AY236" i="1"/>
  <c r="AX236" i="1"/>
  <c r="AW236" i="1"/>
  <c r="AV236" i="1"/>
  <c r="AU236" i="1"/>
  <c r="AT236" i="1"/>
  <c r="AS236" i="1"/>
  <c r="AR236" i="1"/>
  <c r="AQ236" i="1"/>
  <c r="AO236" i="1"/>
  <c r="AN236" i="1"/>
  <c r="AM236" i="1"/>
  <c r="AP236" i="1" s="1"/>
  <c r="AL236" i="1"/>
  <c r="BA235" i="1"/>
  <c r="AZ235" i="1"/>
  <c r="AY235" i="1"/>
  <c r="AX235" i="1"/>
  <c r="AW235" i="1"/>
  <c r="AV235" i="1"/>
  <c r="AU235" i="1"/>
  <c r="AT235" i="1"/>
  <c r="AS235" i="1"/>
  <c r="AR235" i="1"/>
  <c r="AQ235" i="1"/>
  <c r="AO235" i="1"/>
  <c r="AN235" i="1"/>
  <c r="AM235" i="1"/>
  <c r="AP235" i="1" s="1"/>
  <c r="AL235" i="1"/>
  <c r="BA234" i="1"/>
  <c r="AZ234" i="1"/>
  <c r="AY234" i="1"/>
  <c r="AX234" i="1"/>
  <c r="AW234" i="1"/>
  <c r="AV234" i="1"/>
  <c r="AU234" i="1"/>
  <c r="AT234" i="1"/>
  <c r="AS234" i="1"/>
  <c r="AR234" i="1"/>
  <c r="AQ234" i="1"/>
  <c r="AO234" i="1"/>
  <c r="AN234" i="1"/>
  <c r="AM234" i="1"/>
  <c r="AP234" i="1" s="1"/>
  <c r="AL234" i="1"/>
  <c r="BA233" i="1"/>
  <c r="AZ233" i="1"/>
  <c r="AY233" i="1"/>
  <c r="AX233" i="1"/>
  <c r="AW233" i="1"/>
  <c r="AV233" i="1"/>
  <c r="AU233" i="1"/>
  <c r="AT233" i="1"/>
  <c r="AS233" i="1"/>
  <c r="AR233" i="1"/>
  <c r="AQ233" i="1"/>
  <c r="AO233" i="1"/>
  <c r="AN233" i="1"/>
  <c r="AM233" i="1"/>
  <c r="AP233" i="1" s="1"/>
  <c r="AL233" i="1"/>
  <c r="BA232" i="1"/>
  <c r="AZ232" i="1"/>
  <c r="AY232" i="1"/>
  <c r="AW232" i="1"/>
  <c r="AV232" i="1"/>
  <c r="AU232" i="1"/>
  <c r="AX232" i="1" s="1"/>
  <c r="AT232" i="1"/>
  <c r="AS232" i="1"/>
  <c r="AR232" i="1"/>
  <c r="AQ232" i="1"/>
  <c r="AO232" i="1"/>
  <c r="AN232" i="1"/>
  <c r="AM232" i="1"/>
  <c r="AP232" i="1" s="1"/>
  <c r="AL232" i="1"/>
  <c r="BA231" i="1"/>
  <c r="AZ231" i="1"/>
  <c r="AY231" i="1"/>
  <c r="AX231" i="1"/>
  <c r="AW231" i="1"/>
  <c r="AV231" i="1"/>
  <c r="AU231" i="1"/>
  <c r="AT231" i="1"/>
  <c r="AS231" i="1"/>
  <c r="AR231" i="1"/>
  <c r="AQ231" i="1"/>
  <c r="AO231" i="1"/>
  <c r="AN231" i="1"/>
  <c r="AM231" i="1"/>
  <c r="AP231" i="1" s="1"/>
  <c r="AL231" i="1"/>
  <c r="BA230" i="1"/>
  <c r="AZ230" i="1"/>
  <c r="AY230" i="1"/>
  <c r="AX230" i="1"/>
  <c r="AW230" i="1"/>
  <c r="AV230" i="1"/>
  <c r="AU230" i="1"/>
  <c r="AT230" i="1"/>
  <c r="AS230" i="1"/>
  <c r="AR230" i="1"/>
  <c r="AQ230" i="1"/>
  <c r="AO230" i="1"/>
  <c r="AN230" i="1"/>
  <c r="AM230" i="1"/>
  <c r="AP230" i="1" s="1"/>
  <c r="AL230" i="1"/>
  <c r="BA229" i="1"/>
  <c r="AZ229" i="1"/>
  <c r="AY229" i="1"/>
  <c r="AX229" i="1"/>
  <c r="AW229" i="1"/>
  <c r="AV229" i="1"/>
  <c r="AU229" i="1"/>
  <c r="AT229" i="1"/>
  <c r="AS229" i="1"/>
  <c r="AR229" i="1"/>
  <c r="AQ229" i="1"/>
  <c r="AO229" i="1"/>
  <c r="AN229" i="1"/>
  <c r="AM229" i="1"/>
  <c r="AP229" i="1" s="1"/>
  <c r="AL229" i="1"/>
  <c r="BA228" i="1"/>
  <c r="AZ228" i="1"/>
  <c r="AY228" i="1"/>
  <c r="AX228" i="1"/>
  <c r="AW228" i="1"/>
  <c r="AV228" i="1"/>
  <c r="AU228" i="1"/>
  <c r="AT228" i="1"/>
  <c r="AS228" i="1"/>
  <c r="AR228" i="1"/>
  <c r="AQ228" i="1"/>
  <c r="AO228" i="1"/>
  <c r="AN228" i="1"/>
  <c r="AM228" i="1"/>
  <c r="AP228" i="1" s="1"/>
  <c r="AL228" i="1"/>
  <c r="BA227" i="1"/>
  <c r="AZ227" i="1"/>
  <c r="AY227" i="1"/>
  <c r="AX227" i="1"/>
  <c r="AW227" i="1"/>
  <c r="AV227" i="1"/>
  <c r="AU227" i="1"/>
  <c r="AT227" i="1"/>
  <c r="AS227" i="1"/>
  <c r="AR227" i="1"/>
  <c r="AQ227" i="1"/>
  <c r="AO227" i="1"/>
  <c r="AN227" i="1"/>
  <c r="AM227" i="1"/>
  <c r="AP227" i="1" s="1"/>
  <c r="AL227" i="1"/>
  <c r="BA226" i="1"/>
  <c r="AZ226" i="1"/>
  <c r="AY226" i="1"/>
  <c r="AX226" i="1"/>
  <c r="AW226" i="1"/>
  <c r="AV226" i="1"/>
  <c r="AU226" i="1"/>
  <c r="AT226" i="1"/>
  <c r="AS226" i="1"/>
  <c r="AR226" i="1"/>
  <c r="AQ226" i="1"/>
  <c r="AO226" i="1"/>
  <c r="AN226" i="1"/>
  <c r="AM226" i="1"/>
  <c r="AP226" i="1" s="1"/>
  <c r="AL226" i="1"/>
  <c r="BA225" i="1"/>
  <c r="AZ225" i="1"/>
  <c r="AY225" i="1"/>
  <c r="AX225" i="1"/>
  <c r="AW225" i="1"/>
  <c r="AV225" i="1"/>
  <c r="AU225" i="1"/>
  <c r="AT225" i="1"/>
  <c r="AS225" i="1"/>
  <c r="AR225" i="1"/>
  <c r="AQ225" i="1"/>
  <c r="AO225" i="1"/>
  <c r="AN225" i="1"/>
  <c r="AM225" i="1"/>
  <c r="AP225" i="1" s="1"/>
  <c r="AL225" i="1"/>
  <c r="BA224" i="1"/>
  <c r="AZ224" i="1"/>
  <c r="AY224" i="1"/>
  <c r="AX224" i="1"/>
  <c r="AW224" i="1"/>
  <c r="AV224" i="1"/>
  <c r="AU224" i="1"/>
  <c r="AT224" i="1"/>
  <c r="AS224" i="1"/>
  <c r="AR224" i="1"/>
  <c r="AQ224" i="1"/>
  <c r="AO224" i="1"/>
  <c r="AN224" i="1"/>
  <c r="AM224" i="1"/>
  <c r="AP224" i="1" s="1"/>
  <c r="AL224" i="1"/>
  <c r="BA223" i="1"/>
  <c r="AZ223" i="1"/>
  <c r="AY223" i="1"/>
  <c r="AX223" i="1"/>
  <c r="AW223" i="1"/>
  <c r="AV223" i="1"/>
  <c r="AU223" i="1"/>
  <c r="AT223" i="1"/>
  <c r="AS223" i="1"/>
  <c r="AR223" i="1"/>
  <c r="AQ223" i="1"/>
  <c r="AO223" i="1"/>
  <c r="AN223" i="1"/>
  <c r="AM223" i="1"/>
  <c r="AP223" i="1" s="1"/>
  <c r="AL223" i="1"/>
  <c r="BA222" i="1"/>
  <c r="AZ222" i="1"/>
  <c r="AY222" i="1"/>
  <c r="AX222" i="1"/>
  <c r="AW222" i="1"/>
  <c r="AV222" i="1"/>
  <c r="AU222" i="1"/>
  <c r="AT222" i="1"/>
  <c r="AS222" i="1"/>
  <c r="AR222" i="1"/>
  <c r="AQ222" i="1"/>
  <c r="AO222" i="1"/>
  <c r="AN222" i="1"/>
  <c r="AM222" i="1"/>
  <c r="AP222" i="1" s="1"/>
  <c r="AL222" i="1"/>
  <c r="BA221" i="1"/>
  <c r="AZ221" i="1"/>
  <c r="AY221" i="1"/>
  <c r="AX221" i="1"/>
  <c r="AW221" i="1"/>
  <c r="AV221" i="1"/>
  <c r="AU221" i="1"/>
  <c r="AT221" i="1"/>
  <c r="AS221" i="1"/>
  <c r="AR221" i="1"/>
  <c r="AQ221" i="1"/>
  <c r="AO221" i="1"/>
  <c r="AN221" i="1"/>
  <c r="AM221" i="1"/>
  <c r="AP221" i="1" s="1"/>
  <c r="AL221" i="1"/>
  <c r="BA220" i="1"/>
  <c r="AZ220" i="1"/>
  <c r="AY220" i="1"/>
  <c r="AX220" i="1"/>
  <c r="AW220" i="1"/>
  <c r="AV220" i="1"/>
  <c r="AU220" i="1"/>
  <c r="AT220" i="1"/>
  <c r="AS220" i="1"/>
  <c r="AR220" i="1"/>
  <c r="AQ220" i="1"/>
  <c r="AO220" i="1"/>
  <c r="AN220" i="1"/>
  <c r="AM220" i="1"/>
  <c r="AP220" i="1" s="1"/>
  <c r="AL220" i="1"/>
  <c r="BA219" i="1"/>
  <c r="AZ219" i="1"/>
  <c r="AY219" i="1"/>
  <c r="AX219" i="1"/>
  <c r="AW219" i="1"/>
  <c r="AV219" i="1"/>
  <c r="AU219" i="1"/>
  <c r="AT219" i="1"/>
  <c r="AS219" i="1"/>
  <c r="AR219" i="1"/>
  <c r="AQ219" i="1"/>
  <c r="AO219" i="1"/>
  <c r="AN219" i="1"/>
  <c r="AM219" i="1"/>
  <c r="AP219" i="1" s="1"/>
  <c r="AL219" i="1"/>
  <c r="BA218" i="1"/>
  <c r="AZ218" i="1"/>
  <c r="AY218" i="1"/>
  <c r="AX218" i="1"/>
  <c r="AW218" i="1"/>
  <c r="AV218" i="1"/>
  <c r="AU218" i="1"/>
  <c r="AT218" i="1"/>
  <c r="AS218" i="1"/>
  <c r="AR218" i="1"/>
  <c r="AQ218" i="1"/>
  <c r="AO218" i="1"/>
  <c r="AN218" i="1"/>
  <c r="AM218" i="1"/>
  <c r="AP218" i="1" s="1"/>
  <c r="AL218" i="1"/>
  <c r="BA217" i="1"/>
  <c r="AZ217" i="1"/>
  <c r="AY217" i="1"/>
  <c r="AX217" i="1"/>
  <c r="AW217" i="1"/>
  <c r="AV217" i="1"/>
  <c r="AU217" i="1"/>
  <c r="AT217" i="1"/>
  <c r="AS217" i="1"/>
  <c r="AR217" i="1"/>
  <c r="AQ217" i="1"/>
  <c r="AO217" i="1"/>
  <c r="AN217" i="1"/>
  <c r="AM217" i="1"/>
  <c r="AP217" i="1" s="1"/>
  <c r="AL217" i="1"/>
  <c r="BA216" i="1"/>
  <c r="AZ216" i="1"/>
  <c r="AY216" i="1"/>
  <c r="AX216" i="1"/>
  <c r="AW216" i="1"/>
  <c r="AV216" i="1"/>
  <c r="AU216" i="1"/>
  <c r="AT216" i="1"/>
  <c r="AS216" i="1"/>
  <c r="AR216" i="1"/>
  <c r="AQ216" i="1"/>
  <c r="AO216" i="1"/>
  <c r="AN216" i="1"/>
  <c r="AM216" i="1"/>
  <c r="AP216" i="1" s="1"/>
  <c r="AL216" i="1"/>
  <c r="BA215" i="1"/>
  <c r="AZ215" i="1"/>
  <c r="AY215" i="1"/>
  <c r="AX215" i="1"/>
  <c r="AW215" i="1"/>
  <c r="AV215" i="1"/>
  <c r="AU215" i="1"/>
  <c r="AT215" i="1"/>
  <c r="AS215" i="1"/>
  <c r="AR215" i="1"/>
  <c r="AQ215" i="1"/>
  <c r="AO215" i="1"/>
  <c r="AN215" i="1"/>
  <c r="AM215" i="1"/>
  <c r="AP215" i="1" s="1"/>
  <c r="AL215" i="1"/>
  <c r="BA214" i="1"/>
  <c r="AZ214" i="1"/>
  <c r="AY214" i="1"/>
  <c r="AX214" i="1"/>
  <c r="AW214" i="1"/>
  <c r="AV214" i="1"/>
  <c r="AU214" i="1"/>
  <c r="AT214" i="1"/>
  <c r="AS214" i="1"/>
  <c r="AR214" i="1"/>
  <c r="AQ214" i="1"/>
  <c r="AO214" i="1"/>
  <c r="AN214" i="1"/>
  <c r="AM214" i="1"/>
  <c r="AP214" i="1" s="1"/>
  <c r="AL214" i="1"/>
  <c r="BA213" i="1"/>
  <c r="AZ213" i="1"/>
  <c r="AY213" i="1"/>
  <c r="AW213" i="1"/>
  <c r="AV213" i="1"/>
  <c r="AU213" i="1"/>
  <c r="AX213" i="1" s="1"/>
  <c r="AT213" i="1"/>
  <c r="AS213" i="1"/>
  <c r="AR213" i="1"/>
  <c r="AQ213" i="1"/>
  <c r="AO213" i="1"/>
  <c r="AN213" i="1"/>
  <c r="AM213" i="1"/>
  <c r="AP213" i="1" s="1"/>
  <c r="AL213" i="1"/>
  <c r="BA212" i="1"/>
  <c r="AZ212" i="1"/>
  <c r="AY212" i="1"/>
  <c r="AW212" i="1"/>
  <c r="AV212" i="1"/>
  <c r="AU212" i="1"/>
  <c r="AX212" i="1" s="1"/>
  <c r="AT212" i="1"/>
  <c r="AS212" i="1"/>
  <c r="AR212" i="1"/>
  <c r="AQ212" i="1"/>
  <c r="AO212" i="1"/>
  <c r="AN212" i="1"/>
  <c r="AM212" i="1"/>
  <c r="AP212" i="1" s="1"/>
  <c r="AL212" i="1"/>
  <c r="BA211" i="1"/>
  <c r="AZ211" i="1"/>
  <c r="AY211" i="1"/>
  <c r="AX211" i="1"/>
  <c r="AW211" i="1"/>
  <c r="AV211" i="1"/>
  <c r="AU211" i="1"/>
  <c r="AT211" i="1"/>
  <c r="AS211" i="1"/>
  <c r="AR211" i="1"/>
  <c r="AQ211" i="1"/>
  <c r="AO211" i="1"/>
  <c r="AN211" i="1"/>
  <c r="AM211" i="1"/>
  <c r="AP211" i="1" s="1"/>
  <c r="AL211" i="1"/>
  <c r="BA210" i="1"/>
  <c r="AZ210" i="1"/>
  <c r="AY210" i="1"/>
  <c r="AX210" i="1"/>
  <c r="AW210" i="1"/>
  <c r="AV210" i="1"/>
  <c r="AU210" i="1"/>
  <c r="AT210" i="1"/>
  <c r="AS210" i="1"/>
  <c r="AR210" i="1"/>
  <c r="AQ210" i="1"/>
  <c r="AO210" i="1"/>
  <c r="AN210" i="1"/>
  <c r="AM210" i="1"/>
  <c r="AP210" i="1" s="1"/>
  <c r="AL210" i="1"/>
  <c r="BA209" i="1"/>
  <c r="AZ209" i="1"/>
  <c r="AY209" i="1"/>
  <c r="AX209" i="1"/>
  <c r="AW209" i="1"/>
  <c r="AV209" i="1"/>
  <c r="AU209" i="1"/>
  <c r="AT209" i="1"/>
  <c r="AS209" i="1"/>
  <c r="AR209" i="1"/>
  <c r="AQ209" i="1"/>
  <c r="AO209" i="1"/>
  <c r="AN209" i="1"/>
  <c r="AM209" i="1"/>
  <c r="AP209" i="1" s="1"/>
  <c r="AL209" i="1"/>
  <c r="BA208" i="1"/>
  <c r="AZ208" i="1"/>
  <c r="AY208" i="1"/>
  <c r="AX208" i="1"/>
  <c r="AW208" i="1"/>
  <c r="AV208" i="1"/>
  <c r="AU208" i="1"/>
  <c r="AT208" i="1"/>
  <c r="AS208" i="1"/>
  <c r="AR208" i="1"/>
  <c r="AQ208" i="1"/>
  <c r="AO208" i="1"/>
  <c r="AN208" i="1"/>
  <c r="AM208" i="1"/>
  <c r="AP208" i="1" s="1"/>
  <c r="AL208" i="1"/>
  <c r="BA207" i="1"/>
  <c r="AZ207" i="1"/>
  <c r="AY207" i="1"/>
  <c r="AX207" i="1"/>
  <c r="AW207" i="1"/>
  <c r="AV207" i="1"/>
  <c r="AU207" i="1"/>
  <c r="AT207" i="1"/>
  <c r="AS207" i="1"/>
  <c r="AR207" i="1"/>
  <c r="AQ207" i="1"/>
  <c r="AO207" i="1"/>
  <c r="AN207" i="1"/>
  <c r="AM207" i="1"/>
  <c r="AP207" i="1" s="1"/>
  <c r="AL207" i="1"/>
  <c r="BA206" i="1"/>
  <c r="AZ206" i="1"/>
  <c r="AY206" i="1"/>
  <c r="AW206" i="1"/>
  <c r="AV206" i="1"/>
  <c r="AU206" i="1"/>
  <c r="AX206" i="1" s="1"/>
  <c r="AT206" i="1"/>
  <c r="AS206" i="1"/>
  <c r="AR206" i="1"/>
  <c r="AQ206" i="1"/>
  <c r="AO206" i="1"/>
  <c r="AN206" i="1"/>
  <c r="AM206" i="1"/>
  <c r="AP206" i="1" s="1"/>
  <c r="AL206" i="1"/>
  <c r="BA205" i="1"/>
  <c r="AZ205" i="1"/>
  <c r="AY205" i="1"/>
  <c r="AX205" i="1"/>
  <c r="AW205" i="1"/>
  <c r="AV205" i="1"/>
  <c r="AU205" i="1"/>
  <c r="AT205" i="1"/>
  <c r="AS205" i="1"/>
  <c r="AR205" i="1"/>
  <c r="AQ205" i="1"/>
  <c r="AO205" i="1"/>
  <c r="AN205" i="1"/>
  <c r="AM205" i="1"/>
  <c r="AP205" i="1" s="1"/>
  <c r="AL205" i="1"/>
  <c r="BA204" i="1"/>
  <c r="AZ204" i="1"/>
  <c r="AY204" i="1"/>
  <c r="AX204" i="1"/>
  <c r="AW204" i="1"/>
  <c r="AV204" i="1"/>
  <c r="AU204" i="1"/>
  <c r="AT204" i="1"/>
  <c r="AS204" i="1"/>
  <c r="AR204" i="1"/>
  <c r="AQ204" i="1"/>
  <c r="AO204" i="1"/>
  <c r="AN204" i="1"/>
  <c r="AM204" i="1"/>
  <c r="AP204" i="1" s="1"/>
  <c r="AL204" i="1"/>
  <c r="BA203" i="1"/>
  <c r="AZ203" i="1"/>
  <c r="AY203" i="1"/>
  <c r="AX203" i="1"/>
  <c r="AW203" i="1"/>
  <c r="AV203" i="1"/>
  <c r="AU203" i="1"/>
  <c r="AT203" i="1"/>
  <c r="AS203" i="1"/>
  <c r="AR203" i="1"/>
  <c r="AQ203" i="1"/>
  <c r="AO203" i="1"/>
  <c r="AN203" i="1"/>
  <c r="AM203" i="1"/>
  <c r="AP203" i="1" s="1"/>
  <c r="AL203" i="1"/>
  <c r="BA202" i="1"/>
  <c r="AZ202" i="1"/>
  <c r="AY202" i="1"/>
  <c r="AX202" i="1"/>
  <c r="AW202" i="1"/>
  <c r="AV202" i="1"/>
  <c r="AU202" i="1"/>
  <c r="AT202" i="1"/>
  <c r="AS202" i="1"/>
  <c r="AR202" i="1"/>
  <c r="AQ202" i="1"/>
  <c r="AO202" i="1"/>
  <c r="AN202" i="1"/>
  <c r="AM202" i="1"/>
  <c r="AP202" i="1" s="1"/>
  <c r="AL202" i="1"/>
  <c r="BA201" i="1"/>
  <c r="AZ201" i="1"/>
  <c r="AY201" i="1"/>
  <c r="AX201" i="1"/>
  <c r="AW201" i="1"/>
  <c r="AV201" i="1"/>
  <c r="AU201" i="1"/>
  <c r="AT201" i="1"/>
  <c r="AS201" i="1"/>
  <c r="AR201" i="1"/>
  <c r="AQ201" i="1"/>
  <c r="AO201" i="1"/>
  <c r="AN201" i="1"/>
  <c r="AM201" i="1"/>
  <c r="AP201" i="1" s="1"/>
  <c r="AL201" i="1"/>
  <c r="AO741" i="1" l="1"/>
  <c r="AO754" i="1"/>
  <c r="AO795" i="1"/>
  <c r="AO804" i="1"/>
  <c r="AO887" i="1"/>
  <c r="AO896" i="1"/>
  <c r="AO942" i="1"/>
  <c r="AO955" i="1"/>
  <c r="AO701" i="1"/>
  <c r="AO790" i="1"/>
  <c r="AO882" i="1"/>
  <c r="AO959" i="1"/>
  <c r="AO714" i="1"/>
  <c r="AO740" i="1"/>
  <c r="AO773" i="1"/>
  <c r="AO735" i="1"/>
  <c r="AP735" i="1" s="1"/>
  <c r="AO764" i="1"/>
  <c r="AO772" i="1"/>
  <c r="AO777" i="1"/>
  <c r="AO819" i="1"/>
  <c r="AP819" i="1" s="1"/>
  <c r="AO856" i="1"/>
  <c r="AO860" i="1"/>
  <c r="AO864" i="1"/>
  <c r="AP864" i="1" s="1"/>
  <c r="AO877" i="1"/>
  <c r="AO924" i="1"/>
  <c r="AO982" i="1"/>
  <c r="AO737" i="1"/>
  <c r="AO749" i="1"/>
  <c r="AP749" i="1" s="1"/>
  <c r="AO791" i="1"/>
  <c r="AO800" i="1"/>
  <c r="AO808" i="1"/>
  <c r="AO891" i="1"/>
  <c r="AO934" i="1"/>
  <c r="AO951" i="1"/>
  <c r="AO960" i="1"/>
  <c r="AO736" i="1"/>
  <c r="AP740" i="1"/>
  <c r="AO812" i="1"/>
  <c r="AO895" i="1"/>
  <c r="AO723" i="1"/>
  <c r="AO744" i="1"/>
  <c r="AO865" i="1"/>
  <c r="AP865" i="1" s="1"/>
  <c r="AO945" i="1"/>
  <c r="AO997" i="1"/>
  <c r="AP521" i="1"/>
  <c r="AX535" i="1"/>
  <c r="AP541" i="1"/>
  <c r="AP579" i="1"/>
  <c r="AP586" i="1"/>
  <c r="AP594" i="1"/>
  <c r="AP617" i="1"/>
  <c r="AX623" i="1"/>
  <c r="AO717" i="1"/>
  <c r="AO721" i="1"/>
  <c r="AO726" i="1"/>
  <c r="AO756" i="1"/>
  <c r="AO851" i="1"/>
  <c r="AO855" i="1"/>
  <c r="AP855" i="1" s="1"/>
  <c r="AO902" i="1"/>
  <c r="AO910" i="1"/>
  <c r="AO919" i="1"/>
  <c r="AO923" i="1"/>
  <c r="AO928" i="1"/>
  <c r="AO966" i="1"/>
  <c r="AO974" i="1"/>
  <c r="AO985" i="1"/>
  <c r="AP585" i="1"/>
  <c r="AX628" i="1"/>
  <c r="AO1000" i="1"/>
  <c r="AO771" i="1"/>
  <c r="AO833" i="1"/>
  <c r="AO846" i="1"/>
  <c r="AO863" i="1"/>
  <c r="AP863" i="1" s="1"/>
  <c r="AO927" i="1"/>
  <c r="AO981" i="1"/>
  <c r="AP981" i="1" s="1"/>
  <c r="AP519" i="1"/>
  <c r="AP569" i="1"/>
  <c r="AP584" i="1"/>
  <c r="AP592" i="1"/>
  <c r="AP600" i="1"/>
  <c r="AO712" i="1"/>
  <c r="AO729" i="1"/>
  <c r="AP729" i="1" s="1"/>
  <c r="AO751" i="1"/>
  <c r="AO755" i="1"/>
  <c r="AO797" i="1"/>
  <c r="AO825" i="1"/>
  <c r="AO829" i="1"/>
  <c r="AO841" i="1"/>
  <c r="AP841" i="1" s="1"/>
  <c r="AO845" i="1"/>
  <c r="AO850" i="1"/>
  <c r="AO871" i="1"/>
  <c r="AO913" i="1"/>
  <c r="AP525" i="1"/>
  <c r="AP533" i="1"/>
  <c r="AP538" i="1"/>
  <c r="AP560" i="1"/>
  <c r="AP568" i="1"/>
  <c r="AP576" i="1"/>
  <c r="AX583" i="1"/>
  <c r="AP591" i="1"/>
  <c r="AX606" i="1"/>
  <c r="AP614" i="1"/>
  <c r="AX627" i="1"/>
  <c r="AO698" i="1"/>
  <c r="AO702" i="1"/>
  <c r="AO707" i="1"/>
  <c r="AO711" i="1"/>
  <c r="AO787" i="1"/>
  <c r="AO840" i="1"/>
  <c r="AO892" i="1"/>
  <c r="AO956" i="1"/>
  <c r="AP956" i="1" s="1"/>
  <c r="AO705" i="1"/>
  <c r="AO710" i="1"/>
  <c r="AP710" i="1" s="1"/>
  <c r="AO720" i="1"/>
  <c r="AO725" i="1"/>
  <c r="AO730" i="1"/>
  <c r="AP730" i="1" s="1"/>
  <c r="AO734" i="1"/>
  <c r="AO739" i="1"/>
  <c r="AO748" i="1"/>
  <c r="AO763" i="1"/>
  <c r="AO785" i="1"/>
  <c r="AO794" i="1"/>
  <c r="AO811" i="1"/>
  <c r="AO849" i="1"/>
  <c r="AP849" i="1" s="1"/>
  <c r="AO872" i="1"/>
  <c r="AO876" i="1"/>
  <c r="AO881" i="1"/>
  <c r="AO894" i="1"/>
  <c r="AO908" i="1"/>
  <c r="AO926" i="1"/>
  <c r="AP926" i="1" s="1"/>
  <c r="AO940" i="1"/>
  <c r="AP940" i="1" s="1"/>
  <c r="AO958" i="1"/>
  <c r="AO972" i="1"/>
  <c r="AO980" i="1"/>
  <c r="AO991" i="1"/>
  <c r="AP991" i="1" s="1"/>
  <c r="AO992" i="1"/>
  <c r="AP673" i="1"/>
  <c r="AO727" i="1"/>
  <c r="AO690" i="1"/>
  <c r="AO695" i="1"/>
  <c r="AP695" i="1" s="1"/>
  <c r="AO715" i="1"/>
  <c r="AO719" i="1"/>
  <c r="AO747" i="1"/>
  <c r="AO762" i="1"/>
  <c r="AO784" i="1"/>
  <c r="AO789" i="1"/>
  <c r="AO820" i="1"/>
  <c r="AO835" i="1"/>
  <c r="AO880" i="1"/>
  <c r="AO903" i="1"/>
  <c r="AO907" i="1"/>
  <c r="AO912" i="1"/>
  <c r="AO935" i="1"/>
  <c r="AO939" i="1"/>
  <c r="AO944" i="1"/>
  <c r="AP944" i="1" s="1"/>
  <c r="AO967" i="1"/>
  <c r="AO976" i="1"/>
  <c r="AP976" i="1" s="1"/>
  <c r="AO995" i="1"/>
  <c r="AP995" i="1" s="1"/>
  <c r="AP672" i="1"/>
  <c r="AO704" i="1"/>
  <c r="AO709" i="1"/>
  <c r="AO733" i="1"/>
  <c r="AO757" i="1"/>
  <c r="AO779" i="1"/>
  <c r="AO788" i="1"/>
  <c r="AO802" i="1"/>
  <c r="AO806" i="1"/>
  <c r="AO827" i="1"/>
  <c r="AO831" i="1"/>
  <c r="AP834" i="1"/>
  <c r="AO848" i="1"/>
  <c r="AO866" i="1"/>
  <c r="AO911" i="1"/>
  <c r="AO943" i="1"/>
  <c r="AO975" i="1"/>
  <c r="AP975" i="1" s="1"/>
  <c r="AO987" i="1"/>
  <c r="AP987" i="1" s="1"/>
  <c r="AO994" i="1"/>
  <c r="AP994" i="1" s="1"/>
  <c r="AP664" i="1"/>
  <c r="AP671" i="1"/>
  <c r="AP687" i="1"/>
  <c r="AO694" i="1"/>
  <c r="AO699" i="1"/>
  <c r="AO703" i="1"/>
  <c r="AP703" i="1" s="1"/>
  <c r="AO713" i="1"/>
  <c r="AP713" i="1" s="1"/>
  <c r="AO718" i="1"/>
  <c r="AO742" i="1"/>
  <c r="AP755" i="1"/>
  <c r="AO761" i="1"/>
  <c r="AO765" i="1"/>
  <c r="AP777" i="1"/>
  <c r="AO778" i="1"/>
  <c r="AO783" i="1"/>
  <c r="AP801" i="1"/>
  <c r="AO814" i="1"/>
  <c r="AO861" i="1"/>
  <c r="AO879" i="1"/>
  <c r="AP879" i="1" s="1"/>
  <c r="AO897" i="1"/>
  <c r="AO929" i="1"/>
  <c r="AP942" i="1"/>
  <c r="AO961" i="1"/>
  <c r="AO983" i="1"/>
  <c r="AO990" i="1"/>
  <c r="AO760" i="1"/>
  <c r="AP764" i="1"/>
  <c r="AO916" i="1"/>
  <c r="AP916" i="1" s="1"/>
  <c r="AO948" i="1"/>
  <c r="AP948" i="1" s="1"/>
  <c r="AP700" i="1"/>
  <c r="AO693" i="1"/>
  <c r="AO700" i="1"/>
  <c r="AP706" i="1"/>
  <c r="AO708" i="1"/>
  <c r="AO716" i="1"/>
  <c r="AP722" i="1"/>
  <c r="AO724" i="1"/>
  <c r="AO731" i="1"/>
  <c r="AO738" i="1"/>
  <c r="AO745" i="1"/>
  <c r="AO758" i="1"/>
  <c r="AX767" i="1"/>
  <c r="AO768" i="1"/>
  <c r="AO774" i="1"/>
  <c r="AP774" i="1" s="1"/>
  <c r="AO780" i="1"/>
  <c r="AP802" i="1"/>
  <c r="AO803" i="1"/>
  <c r="AO809" i="1"/>
  <c r="AO815" i="1"/>
  <c r="AO821" i="1"/>
  <c r="AO826" i="1"/>
  <c r="AO836" i="1"/>
  <c r="AP840" i="1"/>
  <c r="AO842" i="1"/>
  <c r="AO857" i="1"/>
  <c r="AO873" i="1"/>
  <c r="AO888" i="1"/>
  <c r="AP902" i="1"/>
  <c r="AO904" i="1"/>
  <c r="AO920" i="1"/>
  <c r="AO936" i="1"/>
  <c r="AP936" i="1" s="1"/>
  <c r="AO952" i="1"/>
  <c r="AO968" i="1"/>
  <c r="AO988" i="1"/>
  <c r="AO971" i="1"/>
  <c r="AP971" i="1" s="1"/>
  <c r="AO984" i="1"/>
  <c r="AP984" i="1" s="1"/>
  <c r="AO977" i="1"/>
  <c r="AP977" i="1" s="1"/>
  <c r="AO970" i="1"/>
  <c r="AP970" i="1" s="1"/>
  <c r="AO962" i="1"/>
  <c r="AP962" i="1" s="1"/>
  <c r="AO954" i="1"/>
  <c r="AO946" i="1"/>
  <c r="AO938" i="1"/>
  <c r="AP938" i="1" s="1"/>
  <c r="AO930" i="1"/>
  <c r="AP930" i="1" s="1"/>
  <c r="AO922" i="1"/>
  <c r="AO914" i="1"/>
  <c r="AO906" i="1"/>
  <c r="AO898" i="1"/>
  <c r="AO890" i="1"/>
  <c r="AO883" i="1"/>
  <c r="AP883" i="1" s="1"/>
  <c r="AO875" i="1"/>
  <c r="AO867" i="1"/>
  <c r="AO859" i="1"/>
  <c r="AP859" i="1" s="1"/>
  <c r="AO852" i="1"/>
  <c r="AO844" i="1"/>
  <c r="AX695" i="1"/>
  <c r="AP711" i="1"/>
  <c r="AO728" i="1"/>
  <c r="AO743" i="1"/>
  <c r="AP747" i="1"/>
  <c r="AO767" i="1"/>
  <c r="AP794" i="1"/>
  <c r="AO801" i="1"/>
  <c r="AO807" i="1"/>
  <c r="AP811" i="1"/>
  <c r="AO813" i="1"/>
  <c r="AP817" i="1"/>
  <c r="AO818" i="1"/>
  <c r="AO824" i="1"/>
  <c r="AO830" i="1"/>
  <c r="AP830" i="1" s="1"/>
  <c r="AX832" i="1"/>
  <c r="AO834" i="1"/>
  <c r="AP838" i="1"/>
  <c r="AO839" i="1"/>
  <c r="AX853" i="1"/>
  <c r="AO854" i="1"/>
  <c r="AO870" i="1"/>
  <c r="AX884" i="1"/>
  <c r="AO885" i="1"/>
  <c r="AP885" i="1" s="1"/>
  <c r="AP900" i="1"/>
  <c r="AO901" i="1"/>
  <c r="AO917" i="1"/>
  <c r="AP917" i="1" s="1"/>
  <c r="AO933" i="1"/>
  <c r="AP933" i="1" s="1"/>
  <c r="AO949" i="1"/>
  <c r="AP949" i="1" s="1"/>
  <c r="AO965" i="1"/>
  <c r="AO986" i="1"/>
  <c r="AO996" i="1"/>
  <c r="AO766" i="1"/>
  <c r="AP766" i="1" s="1"/>
  <c r="AO770" i="1"/>
  <c r="AO776" i="1"/>
  <c r="AP776" i="1" s="1"/>
  <c r="AO782" i="1"/>
  <c r="AO823" i="1"/>
  <c r="AO869" i="1"/>
  <c r="AP869" i="1" s="1"/>
  <c r="AP738" i="1"/>
  <c r="AO746" i="1"/>
  <c r="AP746" i="1" s="1"/>
  <c r="AO753" i="1"/>
  <c r="AP753" i="1" s="1"/>
  <c r="AO793" i="1"/>
  <c r="AP793" i="1" s="1"/>
  <c r="AO799" i="1"/>
  <c r="AO805" i="1"/>
  <c r="AO810" i="1"/>
  <c r="AP810" i="1" s="1"/>
  <c r="AP815" i="1"/>
  <c r="AO816" i="1"/>
  <c r="AO822" i="1"/>
  <c r="AO828" i="1"/>
  <c r="AP828" i="1" s="1"/>
  <c r="AO832" i="1"/>
  <c r="AP836" i="1"/>
  <c r="AO837" i="1"/>
  <c r="AO843" i="1"/>
  <c r="AO853" i="1"/>
  <c r="AO858" i="1"/>
  <c r="AP858" i="1" s="1"/>
  <c r="AO868" i="1"/>
  <c r="AO874" i="1"/>
  <c r="AP874" i="1" s="1"/>
  <c r="AP878" i="1"/>
  <c r="AO884" i="1"/>
  <c r="AP884" i="1" s="1"/>
  <c r="AO889" i="1"/>
  <c r="AO899" i="1"/>
  <c r="AO905" i="1"/>
  <c r="AO915" i="1"/>
  <c r="AO921" i="1"/>
  <c r="AO931" i="1"/>
  <c r="AO937" i="1"/>
  <c r="AP937" i="1" s="1"/>
  <c r="AO947" i="1"/>
  <c r="AO953" i="1"/>
  <c r="AO963" i="1"/>
  <c r="AP963" i="1" s="1"/>
  <c r="AO969" i="1"/>
  <c r="AP969" i="1" s="1"/>
  <c r="AO979" i="1"/>
  <c r="AP988" i="1"/>
  <c r="AO989" i="1"/>
  <c r="AO993" i="1"/>
  <c r="AO817" i="1"/>
  <c r="AO838" i="1"/>
  <c r="AO900" i="1"/>
  <c r="AO932" i="1"/>
  <c r="AO964" i="1"/>
  <c r="AP964" i="1" s="1"/>
  <c r="AO999" i="1"/>
  <c r="AP715" i="1"/>
  <c r="AP723" i="1"/>
  <c r="AO752" i="1"/>
  <c r="AP752" i="1" s="1"/>
  <c r="AO759" i="1"/>
  <c r="AO769" i="1"/>
  <c r="AO775" i="1"/>
  <c r="AP779" i="1"/>
  <c r="AO781" i="1"/>
  <c r="AO786" i="1"/>
  <c r="AO792" i="1"/>
  <c r="AP797" i="1"/>
  <c r="AO798" i="1"/>
  <c r="AP846" i="1"/>
  <c r="AO847" i="1"/>
  <c r="AP861" i="1"/>
  <c r="AO862" i="1"/>
  <c r="AP877" i="1"/>
  <c r="AO878" i="1"/>
  <c r="AP892" i="1"/>
  <c r="AO893" i="1"/>
  <c r="AP898" i="1"/>
  <c r="AP908" i="1"/>
  <c r="AO909" i="1"/>
  <c r="AP914" i="1"/>
  <c r="AO925" i="1"/>
  <c r="AP925" i="1" s="1"/>
  <c r="AO941" i="1"/>
  <c r="AO957" i="1"/>
  <c r="AO973" i="1"/>
  <c r="AO978" i="1"/>
  <c r="AP978" i="1" s="1"/>
  <c r="AO998" i="1"/>
  <c r="AP998" i="1" s="1"/>
  <c r="AP800" i="1"/>
  <c r="AP816" i="1"/>
  <c r="AX823" i="1"/>
  <c r="AP837" i="1"/>
  <c r="AP853" i="1"/>
  <c r="AP860" i="1"/>
  <c r="AP915" i="1"/>
  <c r="AP985" i="1"/>
  <c r="AP790" i="1"/>
  <c r="AP798" i="1"/>
  <c r="AP829" i="1"/>
  <c r="AP835" i="1"/>
  <c r="AP882" i="1"/>
  <c r="AP913" i="1"/>
  <c r="AP961" i="1"/>
  <c r="AX976" i="1"/>
  <c r="AX983" i="1"/>
  <c r="AP997" i="1"/>
  <c r="AP857" i="1"/>
  <c r="AP881" i="1"/>
  <c r="AP888" i="1"/>
  <c r="AP896" i="1"/>
  <c r="AP904" i="1"/>
  <c r="AP960" i="1"/>
  <c r="AP734" i="1"/>
  <c r="AP758" i="1"/>
  <c r="AP796" i="1"/>
  <c r="AP804" i="1"/>
  <c r="AP827" i="1"/>
  <c r="AP833" i="1"/>
  <c r="AP872" i="1"/>
  <c r="AP895" i="1"/>
  <c r="AP903" i="1"/>
  <c r="AP911" i="1"/>
  <c r="AP951" i="1"/>
  <c r="AP967" i="1"/>
  <c r="AX988" i="1"/>
  <c r="BA200" i="1" l="1"/>
  <c r="AZ200" i="1"/>
  <c r="AY200" i="1"/>
  <c r="AX200" i="1"/>
  <c r="AW200" i="1"/>
  <c r="AV200" i="1"/>
  <c r="AU200" i="1"/>
  <c r="AT200" i="1"/>
  <c r="AS200" i="1"/>
  <c r="AR200" i="1"/>
  <c r="AQ200" i="1"/>
  <c r="AN200" i="1"/>
  <c r="AL200" i="1"/>
  <c r="AM200" i="1" s="1"/>
  <c r="BA199" i="1"/>
  <c r="AZ199" i="1"/>
  <c r="AY199" i="1"/>
  <c r="AX199" i="1"/>
  <c r="AW199" i="1"/>
  <c r="AV199" i="1"/>
  <c r="AU199" i="1"/>
  <c r="AT199" i="1"/>
  <c r="AS199" i="1"/>
  <c r="AR199" i="1"/>
  <c r="AQ199" i="1"/>
  <c r="AN199" i="1"/>
  <c r="AM199" i="1"/>
  <c r="AL199" i="1"/>
  <c r="BA198" i="1"/>
  <c r="AZ198" i="1"/>
  <c r="AY198" i="1"/>
  <c r="AX198" i="1"/>
  <c r="AW198" i="1"/>
  <c r="AV198" i="1"/>
  <c r="AU198" i="1"/>
  <c r="AT198" i="1"/>
  <c r="AS198" i="1"/>
  <c r="AR198" i="1"/>
  <c r="AQ198" i="1"/>
  <c r="AN198" i="1"/>
  <c r="AL198" i="1"/>
  <c r="AM198" i="1" s="1"/>
  <c r="BA197" i="1"/>
  <c r="AZ197" i="1"/>
  <c r="AY197" i="1"/>
  <c r="AX197" i="1"/>
  <c r="AW197" i="1"/>
  <c r="AV197" i="1"/>
  <c r="AU197" i="1"/>
  <c r="AT197" i="1"/>
  <c r="AS197" i="1"/>
  <c r="AR197" i="1"/>
  <c r="AQ197" i="1"/>
  <c r="AN197" i="1"/>
  <c r="AM197" i="1"/>
  <c r="AL197" i="1"/>
  <c r="BA196" i="1"/>
  <c r="AZ196" i="1"/>
  <c r="AY196" i="1"/>
  <c r="AX196" i="1"/>
  <c r="AW196" i="1"/>
  <c r="AV196" i="1"/>
  <c r="AU196" i="1"/>
  <c r="AT196" i="1"/>
  <c r="AS196" i="1"/>
  <c r="AR196" i="1"/>
  <c r="AQ196" i="1"/>
  <c r="AN196" i="1"/>
  <c r="AL196" i="1"/>
  <c r="BA195" i="1"/>
  <c r="AZ195" i="1"/>
  <c r="AY195" i="1"/>
  <c r="AX195" i="1"/>
  <c r="AW195" i="1"/>
  <c r="AV195" i="1"/>
  <c r="AU195" i="1"/>
  <c r="AT195" i="1"/>
  <c r="AS195" i="1"/>
  <c r="AR195" i="1"/>
  <c r="AQ195" i="1"/>
  <c r="AN195" i="1"/>
  <c r="AL195" i="1"/>
  <c r="BA194" i="1"/>
  <c r="AZ194" i="1"/>
  <c r="AY194" i="1"/>
  <c r="AW194" i="1"/>
  <c r="AV194" i="1"/>
  <c r="AU194" i="1"/>
  <c r="AT194" i="1"/>
  <c r="AS194" i="1"/>
  <c r="AR194" i="1"/>
  <c r="AQ194" i="1"/>
  <c r="AX194" i="1" s="1"/>
  <c r="AN194" i="1"/>
  <c r="AL194" i="1"/>
  <c r="BA193" i="1"/>
  <c r="AZ193" i="1"/>
  <c r="AY193" i="1"/>
  <c r="AX193" i="1"/>
  <c r="AW193" i="1"/>
  <c r="AV193" i="1"/>
  <c r="AU193" i="1"/>
  <c r="AT193" i="1"/>
  <c r="AS193" i="1"/>
  <c r="AR193" i="1"/>
  <c r="AQ193" i="1"/>
  <c r="AN193" i="1"/>
  <c r="AL193" i="1"/>
  <c r="BA192" i="1"/>
  <c r="AZ192" i="1"/>
  <c r="AY192" i="1"/>
  <c r="AX192" i="1"/>
  <c r="AW192" i="1"/>
  <c r="AV192" i="1"/>
  <c r="AU192" i="1"/>
  <c r="AT192" i="1"/>
  <c r="AS192" i="1"/>
  <c r="AR192" i="1"/>
  <c r="AQ192" i="1"/>
  <c r="AN192" i="1"/>
  <c r="AL192" i="1"/>
  <c r="AM192" i="1" s="1"/>
  <c r="BA191" i="1"/>
  <c r="AZ191" i="1"/>
  <c r="AY191" i="1"/>
  <c r="AX191" i="1"/>
  <c r="AW191" i="1"/>
  <c r="AV191" i="1"/>
  <c r="AU191" i="1"/>
  <c r="AT191" i="1"/>
  <c r="AS191" i="1"/>
  <c r="AR191" i="1"/>
  <c r="AQ191" i="1"/>
  <c r="AN191" i="1"/>
  <c r="AL191" i="1"/>
  <c r="BA190" i="1"/>
  <c r="AZ190" i="1"/>
  <c r="AY190" i="1"/>
  <c r="AX190" i="1"/>
  <c r="AW190" i="1"/>
  <c r="AV190" i="1"/>
  <c r="AU190" i="1"/>
  <c r="AT190" i="1"/>
  <c r="AS190" i="1"/>
  <c r="AR190" i="1"/>
  <c r="AQ190" i="1"/>
  <c r="AN190" i="1"/>
  <c r="AL190" i="1"/>
  <c r="BA189" i="1"/>
  <c r="AZ189" i="1"/>
  <c r="AY189" i="1"/>
  <c r="AX189" i="1"/>
  <c r="AW189" i="1"/>
  <c r="AV189" i="1"/>
  <c r="AU189" i="1"/>
  <c r="AT189" i="1"/>
  <c r="AS189" i="1"/>
  <c r="AR189" i="1"/>
  <c r="AQ189" i="1"/>
  <c r="AN189" i="1"/>
  <c r="AL189" i="1"/>
  <c r="BA188" i="1"/>
  <c r="AZ188" i="1"/>
  <c r="AY188" i="1"/>
  <c r="AX188" i="1"/>
  <c r="AW188" i="1"/>
  <c r="AV188" i="1"/>
  <c r="AU188" i="1"/>
  <c r="AT188" i="1"/>
  <c r="AS188" i="1"/>
  <c r="AR188" i="1"/>
  <c r="AQ188" i="1"/>
  <c r="AN188" i="1"/>
  <c r="AL188" i="1"/>
  <c r="BA187" i="1"/>
  <c r="AZ187" i="1"/>
  <c r="AY187" i="1"/>
  <c r="AX187" i="1"/>
  <c r="AW187" i="1"/>
  <c r="AV187" i="1"/>
  <c r="AU187" i="1"/>
  <c r="AT187" i="1"/>
  <c r="AS187" i="1"/>
  <c r="AR187" i="1"/>
  <c r="AQ187" i="1"/>
  <c r="AN187" i="1"/>
  <c r="AL187" i="1"/>
  <c r="AM187" i="1" s="1"/>
  <c r="BA186" i="1"/>
  <c r="AZ186" i="1"/>
  <c r="AY186" i="1"/>
  <c r="AX186" i="1"/>
  <c r="AW186" i="1"/>
  <c r="AV186" i="1"/>
  <c r="AU186" i="1"/>
  <c r="AT186" i="1"/>
  <c r="AS186" i="1"/>
  <c r="AR186" i="1"/>
  <c r="AQ186" i="1"/>
  <c r="AN186" i="1"/>
  <c r="AL186" i="1"/>
  <c r="BA185" i="1"/>
  <c r="AZ185" i="1"/>
  <c r="AY185" i="1"/>
  <c r="AX185" i="1"/>
  <c r="AW185" i="1"/>
  <c r="AV185" i="1"/>
  <c r="AU185" i="1"/>
  <c r="AT185" i="1"/>
  <c r="AS185" i="1"/>
  <c r="AR185" i="1"/>
  <c r="AQ185" i="1"/>
  <c r="AN185" i="1"/>
  <c r="AL185" i="1"/>
  <c r="BA184" i="1"/>
  <c r="AZ184" i="1"/>
  <c r="AY184" i="1"/>
  <c r="AX184" i="1"/>
  <c r="AW184" i="1"/>
  <c r="AV184" i="1"/>
  <c r="AU184" i="1"/>
  <c r="AT184" i="1"/>
  <c r="AS184" i="1"/>
  <c r="AR184" i="1"/>
  <c r="AQ184" i="1"/>
  <c r="AN184" i="1"/>
  <c r="AM184" i="1"/>
  <c r="AL184" i="1"/>
  <c r="BA183" i="1"/>
  <c r="AZ183" i="1"/>
  <c r="AY183" i="1"/>
  <c r="AX183" i="1"/>
  <c r="AW183" i="1"/>
  <c r="AV183" i="1"/>
  <c r="AU183" i="1"/>
  <c r="AT183" i="1"/>
  <c r="AS183" i="1"/>
  <c r="AR183" i="1"/>
  <c r="AQ183" i="1"/>
  <c r="AN183" i="1"/>
  <c r="AL183" i="1"/>
  <c r="BA182" i="1"/>
  <c r="AZ182" i="1"/>
  <c r="AY182" i="1"/>
  <c r="AX182" i="1"/>
  <c r="AW182" i="1"/>
  <c r="AV182" i="1"/>
  <c r="AU182" i="1"/>
  <c r="AT182" i="1"/>
  <c r="AS182" i="1"/>
  <c r="AR182" i="1"/>
  <c r="AQ182" i="1"/>
  <c r="AN182" i="1"/>
  <c r="AL182" i="1"/>
  <c r="AM182" i="1" s="1"/>
  <c r="BA181" i="1"/>
  <c r="AZ181" i="1"/>
  <c r="AY181" i="1"/>
  <c r="AX181" i="1"/>
  <c r="AW181" i="1"/>
  <c r="AV181" i="1"/>
  <c r="AU181" i="1"/>
  <c r="AT181" i="1"/>
  <c r="AS181" i="1"/>
  <c r="AR181" i="1"/>
  <c r="AQ181" i="1"/>
  <c r="AN181" i="1"/>
  <c r="AL181" i="1"/>
  <c r="BA180" i="1"/>
  <c r="AZ180" i="1"/>
  <c r="AY180" i="1"/>
  <c r="AX180" i="1"/>
  <c r="AW180" i="1"/>
  <c r="AV180" i="1"/>
  <c r="AU180" i="1"/>
  <c r="AT180" i="1"/>
  <c r="AS180" i="1"/>
  <c r="AR180" i="1"/>
  <c r="AQ180" i="1"/>
  <c r="AN180" i="1"/>
  <c r="AL180" i="1"/>
  <c r="BA179" i="1"/>
  <c r="AZ179" i="1"/>
  <c r="AY179" i="1"/>
  <c r="AX179" i="1"/>
  <c r="AW179" i="1"/>
  <c r="AV179" i="1"/>
  <c r="AU179" i="1"/>
  <c r="AT179" i="1"/>
  <c r="AS179" i="1"/>
  <c r="AR179" i="1"/>
  <c r="AQ179" i="1"/>
  <c r="AN179" i="1"/>
  <c r="AL179" i="1"/>
  <c r="BA178" i="1"/>
  <c r="AZ178" i="1"/>
  <c r="AY178" i="1"/>
  <c r="AX178" i="1"/>
  <c r="AW178" i="1"/>
  <c r="AV178" i="1"/>
  <c r="AU178" i="1"/>
  <c r="AT178" i="1"/>
  <c r="AS178" i="1"/>
  <c r="AR178" i="1"/>
  <c r="AQ178" i="1"/>
  <c r="AN178" i="1"/>
  <c r="AL178" i="1"/>
  <c r="BA177" i="1"/>
  <c r="AZ177" i="1"/>
  <c r="AY177" i="1"/>
  <c r="AX177" i="1"/>
  <c r="AW177" i="1"/>
  <c r="AV177" i="1"/>
  <c r="AU177" i="1"/>
  <c r="AT177" i="1"/>
  <c r="AS177" i="1"/>
  <c r="AR177" i="1"/>
  <c r="AQ177" i="1"/>
  <c r="AN177" i="1"/>
  <c r="AL177" i="1"/>
  <c r="BA176" i="1"/>
  <c r="AZ176" i="1"/>
  <c r="AY176" i="1"/>
  <c r="AX176" i="1"/>
  <c r="AW176" i="1"/>
  <c r="AV176" i="1"/>
  <c r="AU176" i="1"/>
  <c r="AT176" i="1"/>
  <c r="AS176" i="1"/>
  <c r="AR176" i="1"/>
  <c r="AQ176" i="1"/>
  <c r="AN176" i="1"/>
  <c r="AL176" i="1"/>
  <c r="BA175" i="1"/>
  <c r="AZ175" i="1"/>
  <c r="AY175" i="1"/>
  <c r="AX175" i="1"/>
  <c r="AW175" i="1"/>
  <c r="AV175" i="1"/>
  <c r="AU175" i="1"/>
  <c r="AT175" i="1"/>
  <c r="AS175" i="1"/>
  <c r="AR175" i="1"/>
  <c r="AQ175" i="1"/>
  <c r="AN175" i="1"/>
  <c r="AL175" i="1"/>
  <c r="BA174" i="1"/>
  <c r="AZ174" i="1"/>
  <c r="AY174" i="1"/>
  <c r="AX174" i="1"/>
  <c r="AW174" i="1"/>
  <c r="AV174" i="1"/>
  <c r="AU174" i="1"/>
  <c r="AT174" i="1"/>
  <c r="AS174" i="1"/>
  <c r="AR174" i="1"/>
  <c r="AQ174" i="1"/>
  <c r="AN174" i="1"/>
  <c r="AL174" i="1"/>
  <c r="AM174" i="1" s="1"/>
  <c r="BA173" i="1"/>
  <c r="AZ173" i="1"/>
  <c r="AY173" i="1"/>
  <c r="AX173" i="1"/>
  <c r="AW173" i="1"/>
  <c r="AV173" i="1"/>
  <c r="AU173" i="1"/>
  <c r="AT173" i="1"/>
  <c r="AS173" i="1"/>
  <c r="AR173" i="1"/>
  <c r="AQ173" i="1"/>
  <c r="AN173" i="1"/>
  <c r="AL173" i="1"/>
  <c r="BA172" i="1"/>
  <c r="AZ172" i="1"/>
  <c r="AY172" i="1"/>
  <c r="AX172" i="1"/>
  <c r="AW172" i="1"/>
  <c r="AV172" i="1"/>
  <c r="AU172" i="1"/>
  <c r="AT172" i="1"/>
  <c r="AS172" i="1"/>
  <c r="AR172" i="1"/>
  <c r="AQ172" i="1"/>
  <c r="AN172" i="1"/>
  <c r="AL172" i="1"/>
  <c r="AM172" i="1" s="1"/>
  <c r="BA171" i="1"/>
  <c r="AZ171" i="1"/>
  <c r="AY171" i="1"/>
  <c r="AX171" i="1"/>
  <c r="AW171" i="1"/>
  <c r="AV171" i="1"/>
  <c r="AU171" i="1"/>
  <c r="AT171" i="1"/>
  <c r="AS171" i="1"/>
  <c r="AR171" i="1"/>
  <c r="AQ171" i="1"/>
  <c r="AN171" i="1"/>
  <c r="AL171" i="1"/>
  <c r="BA170" i="1"/>
  <c r="AZ170" i="1"/>
  <c r="AY170" i="1"/>
  <c r="AX170" i="1"/>
  <c r="AW170" i="1"/>
  <c r="AV170" i="1"/>
  <c r="AU170" i="1"/>
  <c r="AT170" i="1"/>
  <c r="AS170" i="1"/>
  <c r="AR170" i="1"/>
  <c r="AQ170" i="1"/>
  <c r="AN170" i="1"/>
  <c r="AM170" i="1"/>
  <c r="AL170" i="1"/>
  <c r="BA169" i="1"/>
  <c r="AZ169" i="1"/>
  <c r="AY169" i="1"/>
  <c r="AX169" i="1"/>
  <c r="AW169" i="1"/>
  <c r="AV169" i="1"/>
  <c r="AU169" i="1"/>
  <c r="AT169" i="1"/>
  <c r="AS169" i="1"/>
  <c r="AR169" i="1"/>
  <c r="AQ169" i="1"/>
  <c r="AN169" i="1"/>
  <c r="AL169" i="1"/>
  <c r="BA168" i="1"/>
  <c r="AZ168" i="1"/>
  <c r="AY168" i="1"/>
  <c r="AX168" i="1"/>
  <c r="AW168" i="1"/>
  <c r="AV168" i="1"/>
  <c r="AU168" i="1"/>
  <c r="AT168" i="1"/>
  <c r="AS168" i="1"/>
  <c r="AR168" i="1"/>
  <c r="AQ168" i="1"/>
  <c r="AN168" i="1"/>
  <c r="AL168" i="1"/>
  <c r="BA167" i="1"/>
  <c r="AZ167" i="1"/>
  <c r="AY167" i="1"/>
  <c r="AX167" i="1"/>
  <c r="AW167" i="1"/>
  <c r="AV167" i="1"/>
  <c r="AU167" i="1"/>
  <c r="AT167" i="1"/>
  <c r="AS167" i="1"/>
  <c r="AR167" i="1"/>
  <c r="AQ167" i="1"/>
  <c r="AN167" i="1"/>
  <c r="AL167" i="1"/>
  <c r="BA166" i="1"/>
  <c r="AZ166" i="1"/>
  <c r="AY166" i="1"/>
  <c r="AX166" i="1"/>
  <c r="AW166" i="1"/>
  <c r="AV166" i="1"/>
  <c r="AU166" i="1"/>
  <c r="AT166" i="1"/>
  <c r="AS166" i="1"/>
  <c r="AR166" i="1"/>
  <c r="AQ166" i="1"/>
  <c r="AN166" i="1"/>
  <c r="AL166" i="1"/>
  <c r="BA165" i="1"/>
  <c r="AZ165" i="1"/>
  <c r="AY165" i="1"/>
  <c r="AX165" i="1"/>
  <c r="AW165" i="1"/>
  <c r="AV165" i="1"/>
  <c r="AU165" i="1"/>
  <c r="AT165" i="1"/>
  <c r="AS165" i="1"/>
  <c r="AR165" i="1"/>
  <c r="AQ165" i="1"/>
  <c r="AN165" i="1"/>
  <c r="AL165" i="1"/>
  <c r="BA164" i="1"/>
  <c r="AZ164" i="1"/>
  <c r="AY164" i="1"/>
  <c r="AX164" i="1"/>
  <c r="AW164" i="1"/>
  <c r="AV164" i="1"/>
  <c r="AU164" i="1"/>
  <c r="AT164" i="1"/>
  <c r="AS164" i="1"/>
  <c r="AR164" i="1"/>
  <c r="AQ164" i="1"/>
  <c r="AN164" i="1"/>
  <c r="AL164" i="1"/>
  <c r="BA163" i="1"/>
  <c r="AZ163" i="1"/>
  <c r="AY163" i="1"/>
  <c r="AX163" i="1"/>
  <c r="AW163" i="1"/>
  <c r="AV163" i="1"/>
  <c r="AU163" i="1"/>
  <c r="AT163" i="1"/>
  <c r="AS163" i="1"/>
  <c r="AR163" i="1"/>
  <c r="AQ163" i="1"/>
  <c r="AN163" i="1"/>
  <c r="AL163" i="1"/>
  <c r="BA162" i="1"/>
  <c r="AZ162" i="1"/>
  <c r="AY162" i="1"/>
  <c r="AX162" i="1"/>
  <c r="AW162" i="1"/>
  <c r="AV162" i="1"/>
  <c r="AU162" i="1"/>
  <c r="AT162" i="1"/>
  <c r="AS162" i="1"/>
  <c r="AR162" i="1"/>
  <c r="AQ162" i="1"/>
  <c r="AN162" i="1"/>
  <c r="AM162" i="1"/>
  <c r="AL162" i="1"/>
  <c r="BA161" i="1"/>
  <c r="AZ161" i="1"/>
  <c r="AY161" i="1"/>
  <c r="AX161" i="1"/>
  <c r="AW161" i="1"/>
  <c r="AV161" i="1"/>
  <c r="AU161" i="1"/>
  <c r="AT161" i="1"/>
  <c r="AS161" i="1"/>
  <c r="AR161" i="1"/>
  <c r="AQ161" i="1"/>
  <c r="AN161" i="1"/>
  <c r="AM161" i="1"/>
  <c r="AL161" i="1"/>
  <c r="BA160" i="1"/>
  <c r="AZ160" i="1"/>
  <c r="AY160" i="1"/>
  <c r="AX160" i="1"/>
  <c r="AW160" i="1"/>
  <c r="AV160" i="1"/>
  <c r="AU160" i="1"/>
  <c r="AT160" i="1"/>
  <c r="AS160" i="1"/>
  <c r="AR160" i="1"/>
  <c r="AQ160" i="1"/>
  <c r="AN160" i="1"/>
  <c r="AL160" i="1"/>
  <c r="AM160" i="1" s="1"/>
  <c r="BA159" i="1"/>
  <c r="AZ159" i="1"/>
  <c r="AY159" i="1"/>
  <c r="AW159" i="1"/>
  <c r="AV159" i="1"/>
  <c r="AU159" i="1"/>
  <c r="AT159" i="1"/>
  <c r="AX159" i="1" s="1"/>
  <c r="AS159" i="1"/>
  <c r="AR159" i="1"/>
  <c r="AQ159" i="1"/>
  <c r="AN159" i="1"/>
  <c r="AL159" i="1"/>
  <c r="BA158" i="1"/>
  <c r="AZ158" i="1"/>
  <c r="AY158" i="1"/>
  <c r="AX158" i="1"/>
  <c r="AW158" i="1"/>
  <c r="AV158" i="1"/>
  <c r="AU158" i="1"/>
  <c r="AT158" i="1"/>
  <c r="AS158" i="1"/>
  <c r="AR158" i="1"/>
  <c r="AQ158" i="1"/>
  <c r="AN158" i="1"/>
  <c r="AL158" i="1"/>
  <c r="AM158" i="1" s="1"/>
  <c r="BA157" i="1"/>
  <c r="AZ157" i="1"/>
  <c r="AY157" i="1"/>
  <c r="AX157" i="1"/>
  <c r="AW157" i="1"/>
  <c r="AV157" i="1"/>
  <c r="AU157" i="1"/>
  <c r="AT157" i="1"/>
  <c r="AS157" i="1"/>
  <c r="AR157" i="1"/>
  <c r="AQ157" i="1"/>
  <c r="AN157" i="1"/>
  <c r="AL157" i="1"/>
  <c r="BA156" i="1"/>
  <c r="AZ156" i="1"/>
  <c r="AY156" i="1"/>
  <c r="AX156" i="1"/>
  <c r="AW156" i="1"/>
  <c r="AV156" i="1"/>
  <c r="AU156" i="1"/>
  <c r="AT156" i="1"/>
  <c r="AS156" i="1"/>
  <c r="AR156" i="1"/>
  <c r="AQ156" i="1"/>
  <c r="AN156" i="1"/>
  <c r="AL156" i="1"/>
  <c r="AM156" i="1" s="1"/>
  <c r="BA155" i="1"/>
  <c r="AZ155" i="1"/>
  <c r="AY155" i="1"/>
  <c r="AX155" i="1"/>
  <c r="AW155" i="1"/>
  <c r="AV155" i="1"/>
  <c r="AU155" i="1"/>
  <c r="AT155" i="1"/>
  <c r="AS155" i="1"/>
  <c r="AR155" i="1"/>
  <c r="AQ155" i="1"/>
  <c r="AN155" i="1"/>
  <c r="AM155" i="1"/>
  <c r="AL155" i="1"/>
  <c r="BA154" i="1"/>
  <c r="AZ154" i="1"/>
  <c r="AY154" i="1"/>
  <c r="AX154" i="1"/>
  <c r="AW154" i="1"/>
  <c r="AV154" i="1"/>
  <c r="AU154" i="1"/>
  <c r="AT154" i="1"/>
  <c r="AS154" i="1"/>
  <c r="AR154" i="1"/>
  <c r="AQ154" i="1"/>
  <c r="AN154" i="1"/>
  <c r="AL154" i="1"/>
  <c r="BA153" i="1"/>
  <c r="AZ153" i="1"/>
  <c r="AY153" i="1"/>
  <c r="AW153" i="1"/>
  <c r="AV153" i="1"/>
  <c r="AU153" i="1"/>
  <c r="AX153" i="1" s="1"/>
  <c r="AT153" i="1"/>
  <c r="AS153" i="1"/>
  <c r="AR153" i="1"/>
  <c r="AQ153" i="1"/>
  <c r="AN153" i="1"/>
  <c r="AL153" i="1"/>
  <c r="AM153" i="1" s="1"/>
  <c r="BA152" i="1"/>
  <c r="AZ152" i="1"/>
  <c r="AY152" i="1"/>
  <c r="AX152" i="1"/>
  <c r="AW152" i="1"/>
  <c r="AV152" i="1"/>
  <c r="AU152" i="1"/>
  <c r="AT152" i="1"/>
  <c r="AS152" i="1"/>
  <c r="AR152" i="1"/>
  <c r="AQ152" i="1"/>
  <c r="AN152" i="1"/>
  <c r="AL152" i="1"/>
  <c r="AM152" i="1" s="1"/>
  <c r="BA151" i="1"/>
  <c r="AZ151" i="1"/>
  <c r="AY151" i="1"/>
  <c r="AX151" i="1"/>
  <c r="AW151" i="1"/>
  <c r="AV151" i="1"/>
  <c r="AU151" i="1"/>
  <c r="AT151" i="1"/>
  <c r="AS151" i="1"/>
  <c r="AR151" i="1"/>
  <c r="AQ151" i="1"/>
  <c r="AN151" i="1"/>
  <c r="AL151" i="1"/>
  <c r="BA150" i="1"/>
  <c r="AZ150" i="1"/>
  <c r="AY150" i="1"/>
  <c r="AX150" i="1"/>
  <c r="AW150" i="1"/>
  <c r="AV150" i="1"/>
  <c r="AU150" i="1"/>
  <c r="AT150" i="1"/>
  <c r="AS150" i="1"/>
  <c r="AR150" i="1"/>
  <c r="AQ150" i="1"/>
  <c r="AN150" i="1"/>
  <c r="AL150" i="1"/>
  <c r="BA149" i="1"/>
  <c r="AZ149" i="1"/>
  <c r="AY149" i="1"/>
  <c r="AX149" i="1"/>
  <c r="AW149" i="1"/>
  <c r="AV149" i="1"/>
  <c r="AU149" i="1"/>
  <c r="AT149" i="1"/>
  <c r="AS149" i="1"/>
  <c r="AR149" i="1"/>
  <c r="AQ149" i="1"/>
  <c r="AN149" i="1"/>
  <c r="AL149" i="1"/>
  <c r="BA148" i="1"/>
  <c r="AZ148" i="1"/>
  <c r="AY148" i="1"/>
  <c r="AX148" i="1"/>
  <c r="AW148" i="1"/>
  <c r="AV148" i="1"/>
  <c r="AU148" i="1"/>
  <c r="AT148" i="1"/>
  <c r="AS148" i="1"/>
  <c r="AR148" i="1"/>
  <c r="AQ148" i="1"/>
  <c r="AN148" i="1"/>
  <c r="AL148" i="1"/>
  <c r="BA147" i="1"/>
  <c r="AZ147" i="1"/>
  <c r="AY147" i="1"/>
  <c r="AX147" i="1"/>
  <c r="AW147" i="1"/>
  <c r="AV147" i="1"/>
  <c r="AU147" i="1"/>
  <c r="AT147" i="1"/>
  <c r="AS147" i="1"/>
  <c r="AR147" i="1"/>
  <c r="AQ147" i="1"/>
  <c r="AN147" i="1"/>
  <c r="AL147" i="1"/>
  <c r="BA146" i="1"/>
  <c r="AZ146" i="1"/>
  <c r="AY146" i="1"/>
  <c r="AW146" i="1"/>
  <c r="AV146" i="1"/>
  <c r="AX146" i="1" s="1"/>
  <c r="AU146" i="1"/>
  <c r="AT146" i="1"/>
  <c r="AS146" i="1"/>
  <c r="AR146" i="1"/>
  <c r="AQ146" i="1"/>
  <c r="AN146" i="1"/>
  <c r="AM146" i="1"/>
  <c r="AL146" i="1"/>
  <c r="BA145" i="1"/>
  <c r="AZ145" i="1"/>
  <c r="AY145" i="1"/>
  <c r="AX145" i="1"/>
  <c r="AW145" i="1"/>
  <c r="AV145" i="1"/>
  <c r="AU145" i="1"/>
  <c r="AT145" i="1"/>
  <c r="AS145" i="1"/>
  <c r="AR145" i="1"/>
  <c r="AQ145" i="1"/>
  <c r="AN145" i="1"/>
  <c r="AL145" i="1"/>
  <c r="BA144" i="1"/>
  <c r="AZ144" i="1"/>
  <c r="AY144" i="1"/>
  <c r="AX144" i="1"/>
  <c r="AW144" i="1"/>
  <c r="AV144" i="1"/>
  <c r="AU144" i="1"/>
  <c r="AT144" i="1"/>
  <c r="AS144" i="1"/>
  <c r="AR144" i="1"/>
  <c r="AQ144" i="1"/>
  <c r="AN144" i="1"/>
  <c r="AL144" i="1"/>
  <c r="BA143" i="1"/>
  <c r="AZ143" i="1"/>
  <c r="AY143" i="1"/>
  <c r="AX143" i="1"/>
  <c r="AW143" i="1"/>
  <c r="AV143" i="1"/>
  <c r="AU143" i="1"/>
  <c r="AT143" i="1"/>
  <c r="AS143" i="1"/>
  <c r="AR143" i="1"/>
  <c r="AQ143" i="1"/>
  <c r="AN143" i="1"/>
  <c r="AL143" i="1"/>
  <c r="BA142" i="1"/>
  <c r="AZ142" i="1"/>
  <c r="AY142" i="1"/>
  <c r="AX142" i="1"/>
  <c r="AW142" i="1"/>
  <c r="AV142" i="1"/>
  <c r="AU142" i="1"/>
  <c r="AT142" i="1"/>
  <c r="AS142" i="1"/>
  <c r="AR142" i="1"/>
  <c r="AQ142" i="1"/>
  <c r="AN142" i="1"/>
  <c r="AL142" i="1"/>
  <c r="BA141" i="1"/>
  <c r="AZ141" i="1"/>
  <c r="AY141" i="1"/>
  <c r="AX141" i="1"/>
  <c r="AW141" i="1"/>
  <c r="AV141" i="1"/>
  <c r="AU141" i="1"/>
  <c r="AT141" i="1"/>
  <c r="AS141" i="1"/>
  <c r="AR141" i="1"/>
  <c r="AQ141" i="1"/>
  <c r="AN141" i="1"/>
  <c r="AM141" i="1"/>
  <c r="AL141" i="1"/>
  <c r="BA140" i="1"/>
  <c r="AZ140" i="1"/>
  <c r="AY140" i="1"/>
  <c r="AX140" i="1"/>
  <c r="AW140" i="1"/>
  <c r="AV140" i="1"/>
  <c r="AU140" i="1"/>
  <c r="AT140" i="1"/>
  <c r="AS140" i="1"/>
  <c r="AR140" i="1"/>
  <c r="AQ140" i="1"/>
  <c r="AN140" i="1"/>
  <c r="AL140" i="1"/>
  <c r="AM140" i="1" s="1"/>
  <c r="BA139" i="1"/>
  <c r="AZ139" i="1"/>
  <c r="AY139" i="1"/>
  <c r="AX139" i="1"/>
  <c r="AW139" i="1"/>
  <c r="AV139" i="1"/>
  <c r="AU139" i="1"/>
  <c r="AT139" i="1"/>
  <c r="AS139" i="1"/>
  <c r="AR139" i="1"/>
  <c r="AQ139" i="1"/>
  <c r="AN139" i="1"/>
  <c r="AM139" i="1"/>
  <c r="AL139" i="1"/>
  <c r="BA138" i="1"/>
  <c r="AZ138" i="1"/>
  <c r="AY138" i="1"/>
  <c r="AX138" i="1"/>
  <c r="AW138" i="1"/>
  <c r="AV138" i="1"/>
  <c r="AU138" i="1"/>
  <c r="AT138" i="1"/>
  <c r="AS138" i="1"/>
  <c r="AR138" i="1"/>
  <c r="AQ138" i="1"/>
  <c r="AN138" i="1"/>
  <c r="AM138" i="1"/>
  <c r="AL138" i="1"/>
  <c r="BA137" i="1"/>
  <c r="AZ137" i="1"/>
  <c r="AY137" i="1"/>
  <c r="AX137" i="1"/>
  <c r="AW137" i="1"/>
  <c r="AV137" i="1"/>
  <c r="AU137" i="1"/>
  <c r="AT137" i="1"/>
  <c r="AS137" i="1"/>
  <c r="AR137" i="1"/>
  <c r="AQ137" i="1"/>
  <c r="AN137" i="1"/>
  <c r="AL137" i="1"/>
  <c r="BA136" i="1"/>
  <c r="AZ136" i="1"/>
  <c r="AY136" i="1"/>
  <c r="AX136" i="1"/>
  <c r="AW136" i="1"/>
  <c r="AV136" i="1"/>
  <c r="AU136" i="1"/>
  <c r="AT136" i="1"/>
  <c r="AS136" i="1"/>
  <c r="AR136" i="1"/>
  <c r="AQ136" i="1"/>
  <c r="AN136" i="1"/>
  <c r="AL136" i="1"/>
  <c r="AM136" i="1" s="1"/>
  <c r="BA135" i="1"/>
  <c r="AZ135" i="1"/>
  <c r="AY135" i="1"/>
  <c r="AX135" i="1"/>
  <c r="AW135" i="1"/>
  <c r="AV135" i="1"/>
  <c r="AU135" i="1"/>
  <c r="AT135" i="1"/>
  <c r="AS135" i="1"/>
  <c r="AR135" i="1"/>
  <c r="AQ135" i="1"/>
  <c r="AN135" i="1"/>
  <c r="AL135" i="1"/>
  <c r="BA134" i="1"/>
  <c r="AZ134" i="1"/>
  <c r="AY134" i="1"/>
  <c r="AX134" i="1"/>
  <c r="AW134" i="1"/>
  <c r="AV134" i="1"/>
  <c r="AU134" i="1"/>
  <c r="AT134" i="1"/>
  <c r="AS134" i="1"/>
  <c r="AR134" i="1"/>
  <c r="AQ134" i="1"/>
  <c r="AN134" i="1"/>
  <c r="AL134" i="1"/>
  <c r="BA133" i="1"/>
  <c r="AZ133" i="1"/>
  <c r="AY133" i="1"/>
  <c r="AX133" i="1"/>
  <c r="AW133" i="1"/>
  <c r="AV133" i="1"/>
  <c r="AU133" i="1"/>
  <c r="AT133" i="1"/>
  <c r="AS133" i="1"/>
  <c r="AR133" i="1"/>
  <c r="AQ133" i="1"/>
  <c r="AN133" i="1"/>
  <c r="AM133" i="1"/>
  <c r="AL133" i="1"/>
  <c r="BA132" i="1"/>
  <c r="AZ132" i="1"/>
  <c r="AY132" i="1"/>
  <c r="AX132" i="1"/>
  <c r="AW132" i="1"/>
  <c r="AV132" i="1"/>
  <c r="AU132" i="1"/>
  <c r="AT132" i="1"/>
  <c r="AS132" i="1"/>
  <c r="AR132" i="1"/>
  <c r="AQ132" i="1"/>
  <c r="AN132" i="1"/>
  <c r="AL132" i="1"/>
  <c r="AM132" i="1" s="1"/>
  <c r="BA131" i="1"/>
  <c r="AZ131" i="1"/>
  <c r="AY131" i="1"/>
  <c r="AX131" i="1"/>
  <c r="AW131" i="1"/>
  <c r="AV131" i="1"/>
  <c r="AU131" i="1"/>
  <c r="AT131" i="1"/>
  <c r="AS131" i="1"/>
  <c r="AR131" i="1"/>
  <c r="AQ131" i="1"/>
  <c r="AN131" i="1"/>
  <c r="AM131" i="1"/>
  <c r="AL131" i="1"/>
  <c r="BA130" i="1"/>
  <c r="AZ130" i="1"/>
  <c r="AY130" i="1"/>
  <c r="AX130" i="1"/>
  <c r="AW130" i="1"/>
  <c r="AV130" i="1"/>
  <c r="AU130" i="1"/>
  <c r="AT130" i="1"/>
  <c r="AS130" i="1"/>
  <c r="AR130" i="1"/>
  <c r="AQ130" i="1"/>
  <c r="AN130" i="1"/>
  <c r="AL130" i="1"/>
  <c r="BA129" i="1"/>
  <c r="AZ129" i="1"/>
  <c r="AY129" i="1"/>
  <c r="AX129" i="1"/>
  <c r="AW129" i="1"/>
  <c r="AV129" i="1"/>
  <c r="AU129" i="1"/>
  <c r="AT129" i="1"/>
  <c r="AS129" i="1"/>
  <c r="AR129" i="1"/>
  <c r="AQ129" i="1"/>
  <c r="AN129" i="1"/>
  <c r="AL129" i="1"/>
  <c r="AM129" i="1" s="1"/>
  <c r="BA128" i="1"/>
  <c r="AZ128" i="1"/>
  <c r="AY128" i="1"/>
  <c r="AX128" i="1"/>
  <c r="AW128" i="1"/>
  <c r="AV128" i="1"/>
  <c r="AU128" i="1"/>
  <c r="AT128" i="1"/>
  <c r="AS128" i="1"/>
  <c r="AR128" i="1"/>
  <c r="AQ128" i="1"/>
  <c r="AN128" i="1"/>
  <c r="AL128" i="1"/>
  <c r="BA127" i="1"/>
  <c r="AZ127" i="1"/>
  <c r="AY127" i="1"/>
  <c r="AX127" i="1"/>
  <c r="AW127" i="1"/>
  <c r="AV127" i="1"/>
  <c r="AU127" i="1"/>
  <c r="AT127" i="1"/>
  <c r="AS127" i="1"/>
  <c r="AR127" i="1"/>
  <c r="AQ127" i="1"/>
  <c r="AN127" i="1"/>
  <c r="AL127" i="1"/>
  <c r="BA126" i="1"/>
  <c r="AZ126" i="1"/>
  <c r="AY126" i="1"/>
  <c r="AX126" i="1"/>
  <c r="AW126" i="1"/>
  <c r="AV126" i="1"/>
  <c r="AU126" i="1"/>
  <c r="AT126" i="1"/>
  <c r="AS126" i="1"/>
  <c r="AR126" i="1"/>
  <c r="AQ126" i="1"/>
  <c r="AN126" i="1"/>
  <c r="AL126" i="1"/>
  <c r="BA125" i="1"/>
  <c r="AZ125" i="1"/>
  <c r="AY125" i="1"/>
  <c r="AX125" i="1"/>
  <c r="AW125" i="1"/>
  <c r="AV125" i="1"/>
  <c r="AU125" i="1"/>
  <c r="AT125" i="1"/>
  <c r="AS125" i="1"/>
  <c r="AR125" i="1"/>
  <c r="AQ125" i="1"/>
  <c r="AN125" i="1"/>
  <c r="AM125" i="1"/>
  <c r="AL125" i="1"/>
  <c r="BA124" i="1"/>
  <c r="AZ124" i="1"/>
  <c r="AY124" i="1"/>
  <c r="AX124" i="1"/>
  <c r="AW124" i="1"/>
  <c r="AV124" i="1"/>
  <c r="AU124" i="1"/>
  <c r="AT124" i="1"/>
  <c r="AS124" i="1"/>
  <c r="AR124" i="1"/>
  <c r="AQ124" i="1"/>
  <c r="AN124" i="1"/>
  <c r="AL124" i="1"/>
  <c r="AM124" i="1" s="1"/>
  <c r="BA123" i="1"/>
  <c r="AZ123" i="1"/>
  <c r="AY123" i="1"/>
  <c r="AX123" i="1"/>
  <c r="AW123" i="1"/>
  <c r="AV123" i="1"/>
  <c r="AU123" i="1"/>
  <c r="AT123" i="1"/>
  <c r="AS123" i="1"/>
  <c r="AR123" i="1"/>
  <c r="AQ123" i="1"/>
  <c r="AN123" i="1"/>
  <c r="AL123" i="1"/>
  <c r="BA122" i="1"/>
  <c r="AZ122" i="1"/>
  <c r="AY122" i="1"/>
  <c r="AX122" i="1"/>
  <c r="AW122" i="1"/>
  <c r="AV122" i="1"/>
  <c r="AU122" i="1"/>
  <c r="AT122" i="1"/>
  <c r="AS122" i="1"/>
  <c r="AR122" i="1"/>
  <c r="AQ122" i="1"/>
  <c r="AN122" i="1"/>
  <c r="AL122" i="1"/>
  <c r="BA121" i="1"/>
  <c r="AZ121" i="1"/>
  <c r="AY121" i="1"/>
  <c r="AX121" i="1"/>
  <c r="AW121" i="1"/>
  <c r="AV121" i="1"/>
  <c r="AU121" i="1"/>
  <c r="AT121" i="1"/>
  <c r="AS121" i="1"/>
  <c r="AR121" i="1"/>
  <c r="AQ121" i="1"/>
  <c r="AN121" i="1"/>
  <c r="AL121" i="1"/>
  <c r="BA120" i="1"/>
  <c r="AZ120" i="1"/>
  <c r="AY120" i="1"/>
  <c r="AX120" i="1"/>
  <c r="AW120" i="1"/>
  <c r="AV120" i="1"/>
  <c r="AU120" i="1"/>
  <c r="AT120" i="1"/>
  <c r="AS120" i="1"/>
  <c r="AR120" i="1"/>
  <c r="AQ120" i="1"/>
  <c r="AN120" i="1"/>
  <c r="AL120" i="1"/>
  <c r="BA119" i="1"/>
  <c r="AZ119" i="1"/>
  <c r="AY119" i="1"/>
  <c r="AX119" i="1"/>
  <c r="AW119" i="1"/>
  <c r="AV119" i="1"/>
  <c r="AU119" i="1"/>
  <c r="AT119" i="1"/>
  <c r="AS119" i="1"/>
  <c r="AR119" i="1"/>
  <c r="AQ119" i="1"/>
  <c r="AN119" i="1"/>
  <c r="AL119" i="1"/>
  <c r="BA118" i="1"/>
  <c r="AZ118" i="1"/>
  <c r="AY118" i="1"/>
  <c r="AX118" i="1"/>
  <c r="AW118" i="1"/>
  <c r="AV118" i="1"/>
  <c r="AU118" i="1"/>
  <c r="AT118" i="1"/>
  <c r="AS118" i="1"/>
  <c r="AR118" i="1"/>
  <c r="AQ118" i="1"/>
  <c r="AN118" i="1"/>
  <c r="AL118" i="1"/>
  <c r="BA117" i="1"/>
  <c r="AZ117" i="1"/>
  <c r="AY117" i="1"/>
  <c r="AX117" i="1"/>
  <c r="AW117" i="1"/>
  <c r="AV117" i="1"/>
  <c r="AU117" i="1"/>
  <c r="AT117" i="1"/>
  <c r="AS117" i="1"/>
  <c r="AR117" i="1"/>
  <c r="AQ117" i="1"/>
  <c r="AN117" i="1"/>
  <c r="AL117" i="1"/>
  <c r="BA116" i="1"/>
  <c r="AZ116" i="1"/>
  <c r="AY116" i="1"/>
  <c r="AX116" i="1"/>
  <c r="AW116" i="1"/>
  <c r="AV116" i="1"/>
  <c r="AU116" i="1"/>
  <c r="AT116" i="1"/>
  <c r="AS116" i="1"/>
  <c r="AR116" i="1"/>
  <c r="AQ116" i="1"/>
  <c r="AN116" i="1"/>
  <c r="AL116" i="1"/>
  <c r="AM116" i="1" s="1"/>
  <c r="BA115" i="1"/>
  <c r="AZ115" i="1"/>
  <c r="AY115" i="1"/>
  <c r="AX115" i="1"/>
  <c r="AW115" i="1"/>
  <c r="AV115" i="1"/>
  <c r="AU115" i="1"/>
  <c r="AT115" i="1"/>
  <c r="AS115" i="1"/>
  <c r="AR115" i="1"/>
  <c r="AQ115" i="1"/>
  <c r="AN115" i="1"/>
  <c r="AL115" i="1"/>
  <c r="AM115" i="1" s="1"/>
  <c r="BA114" i="1"/>
  <c r="AZ114" i="1"/>
  <c r="AY114" i="1"/>
  <c r="AX114" i="1"/>
  <c r="AW114" i="1"/>
  <c r="AV114" i="1"/>
  <c r="AU114" i="1"/>
  <c r="AT114" i="1"/>
  <c r="AS114" i="1"/>
  <c r="AR114" i="1"/>
  <c r="AQ114" i="1"/>
  <c r="AN114" i="1"/>
  <c r="AL114" i="1"/>
  <c r="AM114" i="1" s="1"/>
  <c r="BA113" i="1"/>
  <c r="AZ113" i="1"/>
  <c r="AY113" i="1"/>
  <c r="AX113" i="1"/>
  <c r="AW113" i="1"/>
  <c r="AV113" i="1"/>
  <c r="AU113" i="1"/>
  <c r="AT113" i="1"/>
  <c r="AS113" i="1"/>
  <c r="AR113" i="1"/>
  <c r="AQ113" i="1"/>
  <c r="AN113" i="1"/>
  <c r="AL113" i="1"/>
  <c r="BA112" i="1"/>
  <c r="AZ112" i="1"/>
  <c r="AY112" i="1"/>
  <c r="AX112" i="1"/>
  <c r="AW112" i="1"/>
  <c r="AV112" i="1"/>
  <c r="AU112" i="1"/>
  <c r="AT112" i="1"/>
  <c r="AS112" i="1"/>
  <c r="AR112" i="1"/>
  <c r="AQ112" i="1"/>
  <c r="AN112" i="1"/>
  <c r="AL112" i="1"/>
  <c r="BA111" i="1"/>
  <c r="AZ111" i="1"/>
  <c r="AY111" i="1"/>
  <c r="AX111" i="1"/>
  <c r="AW111" i="1"/>
  <c r="AV111" i="1"/>
  <c r="AU111" i="1"/>
  <c r="AT111" i="1"/>
  <c r="AS111" i="1"/>
  <c r="AR111" i="1"/>
  <c r="AQ111" i="1"/>
  <c r="AN111" i="1"/>
  <c r="AL111" i="1"/>
  <c r="BA110" i="1"/>
  <c r="AZ110" i="1"/>
  <c r="AY110" i="1"/>
  <c r="AX110" i="1"/>
  <c r="AW110" i="1"/>
  <c r="AV110" i="1"/>
  <c r="AU110" i="1"/>
  <c r="AT110" i="1"/>
  <c r="AS110" i="1"/>
  <c r="AR110" i="1"/>
  <c r="AQ110" i="1"/>
  <c r="AN110" i="1"/>
  <c r="AL110" i="1"/>
  <c r="AM110" i="1" s="1"/>
  <c r="BA109" i="1"/>
  <c r="AZ109" i="1"/>
  <c r="AY109" i="1"/>
  <c r="AX109" i="1"/>
  <c r="AW109" i="1"/>
  <c r="AV109" i="1"/>
  <c r="AU109" i="1"/>
  <c r="AT109" i="1"/>
  <c r="AS109" i="1"/>
  <c r="AR109" i="1"/>
  <c r="AQ109" i="1"/>
  <c r="AN109" i="1"/>
  <c r="AL109" i="1"/>
  <c r="AM109" i="1" s="1"/>
  <c r="BA108" i="1"/>
  <c r="AZ108" i="1"/>
  <c r="AY108" i="1"/>
  <c r="AX108" i="1"/>
  <c r="AW108" i="1"/>
  <c r="AV108" i="1"/>
  <c r="AU108" i="1"/>
  <c r="AT108" i="1"/>
  <c r="AS108" i="1"/>
  <c r="AR108" i="1"/>
  <c r="AQ108" i="1"/>
  <c r="AN108" i="1"/>
  <c r="AL108" i="1"/>
  <c r="AM108" i="1" s="1"/>
  <c r="BA107" i="1"/>
  <c r="AZ107" i="1"/>
  <c r="AY107" i="1"/>
  <c r="AX107" i="1"/>
  <c r="AW107" i="1"/>
  <c r="AV107" i="1"/>
  <c r="AU107" i="1"/>
  <c r="AT107" i="1"/>
  <c r="AS107" i="1"/>
  <c r="AR107" i="1"/>
  <c r="AQ107" i="1"/>
  <c r="AN107" i="1"/>
  <c r="AL107" i="1"/>
  <c r="AM107" i="1" s="1"/>
  <c r="BA106" i="1"/>
  <c r="AZ106" i="1"/>
  <c r="AY106" i="1"/>
  <c r="AX106" i="1"/>
  <c r="AW106" i="1"/>
  <c r="AV106" i="1"/>
  <c r="AU106" i="1"/>
  <c r="AT106" i="1"/>
  <c r="AS106" i="1"/>
  <c r="AR106" i="1"/>
  <c r="AQ106" i="1"/>
  <c r="AN106" i="1"/>
  <c r="AL106" i="1"/>
  <c r="BA105" i="1"/>
  <c r="AZ105" i="1"/>
  <c r="AY105" i="1"/>
  <c r="AX105" i="1"/>
  <c r="AW105" i="1"/>
  <c r="AV105" i="1"/>
  <c r="AU105" i="1"/>
  <c r="AT105" i="1"/>
  <c r="AS105" i="1"/>
  <c r="AR105" i="1"/>
  <c r="AQ105" i="1"/>
  <c r="AN105" i="1"/>
  <c r="AL105" i="1"/>
  <c r="AM105" i="1" s="1"/>
  <c r="BA104" i="1"/>
  <c r="AZ104" i="1"/>
  <c r="AY104" i="1"/>
  <c r="AX104" i="1"/>
  <c r="AW104" i="1"/>
  <c r="AV104" i="1"/>
  <c r="AU104" i="1"/>
  <c r="AT104" i="1"/>
  <c r="AS104" i="1"/>
  <c r="AR104" i="1"/>
  <c r="AQ104" i="1"/>
  <c r="AN104" i="1"/>
  <c r="AO104" i="1" s="1"/>
  <c r="AL104" i="1"/>
  <c r="BA103" i="1"/>
  <c r="AZ103" i="1"/>
  <c r="AY103" i="1"/>
  <c r="AX103" i="1"/>
  <c r="AW103" i="1"/>
  <c r="AV103" i="1"/>
  <c r="AU103" i="1"/>
  <c r="AT103" i="1"/>
  <c r="AS103" i="1"/>
  <c r="AR103" i="1"/>
  <c r="AQ103" i="1"/>
  <c r="AN103" i="1"/>
  <c r="AL103" i="1"/>
  <c r="BA102" i="1"/>
  <c r="AZ102" i="1"/>
  <c r="AY102" i="1"/>
  <c r="AX102" i="1"/>
  <c r="AW102" i="1"/>
  <c r="AV102" i="1"/>
  <c r="AU102" i="1"/>
  <c r="AT102" i="1"/>
  <c r="AS102" i="1"/>
  <c r="AR102" i="1"/>
  <c r="AQ102" i="1"/>
  <c r="AN102" i="1"/>
  <c r="AL102" i="1"/>
  <c r="BA101" i="1"/>
  <c r="AZ101" i="1"/>
  <c r="AY101" i="1"/>
  <c r="AX101" i="1"/>
  <c r="AW101" i="1"/>
  <c r="AV101" i="1"/>
  <c r="AU101" i="1"/>
  <c r="AT101" i="1"/>
  <c r="AS101" i="1"/>
  <c r="AR101" i="1"/>
  <c r="AQ101" i="1"/>
  <c r="AN101" i="1"/>
  <c r="AL101" i="1"/>
  <c r="BA100" i="1"/>
  <c r="AZ100" i="1"/>
  <c r="AY100" i="1"/>
  <c r="AX100" i="1"/>
  <c r="AW100" i="1"/>
  <c r="AV100" i="1"/>
  <c r="AU100" i="1"/>
  <c r="AT100" i="1"/>
  <c r="AS100" i="1"/>
  <c r="AR100" i="1"/>
  <c r="AQ100" i="1"/>
  <c r="AN100" i="1"/>
  <c r="AL100" i="1"/>
  <c r="BA99" i="1"/>
  <c r="AZ99" i="1"/>
  <c r="AY99" i="1"/>
  <c r="AX99" i="1"/>
  <c r="AW99" i="1"/>
  <c r="AV99" i="1"/>
  <c r="AU99" i="1"/>
  <c r="AT99" i="1"/>
  <c r="AS99" i="1"/>
  <c r="AR99" i="1"/>
  <c r="AQ99" i="1"/>
  <c r="AN99" i="1"/>
  <c r="AL99" i="1"/>
  <c r="BA98" i="1"/>
  <c r="AZ98" i="1"/>
  <c r="AY98" i="1"/>
  <c r="AX98" i="1"/>
  <c r="AW98" i="1"/>
  <c r="AV98" i="1"/>
  <c r="AU98" i="1"/>
  <c r="AT98" i="1"/>
  <c r="AS98" i="1"/>
  <c r="AR98" i="1"/>
  <c r="AQ98" i="1"/>
  <c r="AN98" i="1"/>
  <c r="AL98" i="1"/>
  <c r="BA97" i="1"/>
  <c r="AZ97" i="1"/>
  <c r="AY97" i="1"/>
  <c r="AX97" i="1"/>
  <c r="AW97" i="1"/>
  <c r="AV97" i="1"/>
  <c r="AU97" i="1"/>
  <c r="AT97" i="1"/>
  <c r="AS97" i="1"/>
  <c r="AR97" i="1"/>
  <c r="AQ97" i="1"/>
  <c r="AN97" i="1"/>
  <c r="AL97" i="1"/>
  <c r="BA96" i="1"/>
  <c r="AZ96" i="1"/>
  <c r="AY96" i="1"/>
  <c r="AX96" i="1"/>
  <c r="AW96" i="1"/>
  <c r="AV96" i="1"/>
  <c r="AU96" i="1"/>
  <c r="AT96" i="1"/>
  <c r="AS96" i="1"/>
  <c r="AR96" i="1"/>
  <c r="AQ96" i="1"/>
  <c r="AN96" i="1"/>
  <c r="AO96" i="1" s="1"/>
  <c r="AL96" i="1"/>
  <c r="BA95" i="1"/>
  <c r="AZ95" i="1"/>
  <c r="AY95" i="1"/>
  <c r="AX95" i="1"/>
  <c r="AW95" i="1"/>
  <c r="AV95" i="1"/>
  <c r="AU95" i="1"/>
  <c r="AT95" i="1"/>
  <c r="AS95" i="1"/>
  <c r="AR95" i="1"/>
  <c r="AQ95" i="1"/>
  <c r="AN95" i="1"/>
  <c r="AL95" i="1"/>
  <c r="AM95" i="1" s="1"/>
  <c r="BA94" i="1"/>
  <c r="AZ94" i="1"/>
  <c r="AY94" i="1"/>
  <c r="AX94" i="1"/>
  <c r="AW94" i="1"/>
  <c r="AV94" i="1"/>
  <c r="AU94" i="1"/>
  <c r="AT94" i="1"/>
  <c r="AS94" i="1"/>
  <c r="AR94" i="1"/>
  <c r="AQ94" i="1"/>
  <c r="AN94" i="1"/>
  <c r="AL94" i="1"/>
  <c r="AM94" i="1" s="1"/>
  <c r="BA93" i="1"/>
  <c r="AZ93" i="1"/>
  <c r="AY93" i="1"/>
  <c r="AX93" i="1"/>
  <c r="AW93" i="1"/>
  <c r="AV93" i="1"/>
  <c r="AU93" i="1"/>
  <c r="AT93" i="1"/>
  <c r="AS93" i="1"/>
  <c r="AR93" i="1"/>
  <c r="AQ93" i="1"/>
  <c r="AN93" i="1"/>
  <c r="AL93" i="1"/>
  <c r="AM93" i="1" s="1"/>
  <c r="BA92" i="1"/>
  <c r="AZ92" i="1"/>
  <c r="AY92" i="1"/>
  <c r="AX92" i="1"/>
  <c r="AW92" i="1"/>
  <c r="AV92" i="1"/>
  <c r="AU92" i="1"/>
  <c r="AT92" i="1"/>
  <c r="AS92" i="1"/>
  <c r="AR92" i="1"/>
  <c r="AQ92" i="1"/>
  <c r="AN92" i="1"/>
  <c r="AL92" i="1"/>
  <c r="BA91" i="1"/>
  <c r="AZ91" i="1"/>
  <c r="AY91" i="1"/>
  <c r="AX91" i="1"/>
  <c r="AW91" i="1"/>
  <c r="AV91" i="1"/>
  <c r="AU91" i="1"/>
  <c r="AT91" i="1"/>
  <c r="AS91" i="1"/>
  <c r="AR91" i="1"/>
  <c r="AQ91" i="1"/>
  <c r="AN91" i="1"/>
  <c r="AL91" i="1"/>
  <c r="BA90" i="1"/>
  <c r="AZ90" i="1"/>
  <c r="AY90" i="1"/>
  <c r="AX90" i="1"/>
  <c r="AW90" i="1"/>
  <c r="AV90" i="1"/>
  <c r="AU90" i="1"/>
  <c r="AT90" i="1"/>
  <c r="AS90" i="1"/>
  <c r="AR90" i="1"/>
  <c r="AQ90" i="1"/>
  <c r="AN90" i="1"/>
  <c r="AL90" i="1"/>
  <c r="BA89" i="1"/>
  <c r="AZ89" i="1"/>
  <c r="AY89" i="1"/>
  <c r="AX89" i="1"/>
  <c r="AW89" i="1"/>
  <c r="AV89" i="1"/>
  <c r="AU89" i="1"/>
  <c r="AT89" i="1"/>
  <c r="AS89" i="1"/>
  <c r="AR89" i="1"/>
  <c r="AQ89" i="1"/>
  <c r="AN89" i="1"/>
  <c r="AL89" i="1"/>
  <c r="AM89" i="1" s="1"/>
  <c r="BA88" i="1"/>
  <c r="AZ88" i="1"/>
  <c r="AY88" i="1"/>
  <c r="AX88" i="1"/>
  <c r="AW88" i="1"/>
  <c r="AV88" i="1"/>
  <c r="AU88" i="1"/>
  <c r="AT88" i="1"/>
  <c r="AS88" i="1"/>
  <c r="AR88" i="1"/>
  <c r="AQ88" i="1"/>
  <c r="AN88" i="1"/>
  <c r="AO88" i="1" s="1"/>
  <c r="AP88" i="1" s="1"/>
  <c r="AL88" i="1"/>
  <c r="AM88" i="1" s="1"/>
  <c r="BA87" i="1"/>
  <c r="AZ87" i="1"/>
  <c r="AY87" i="1"/>
  <c r="AX87" i="1"/>
  <c r="AW87" i="1"/>
  <c r="AV87" i="1"/>
  <c r="AU87" i="1"/>
  <c r="AT87" i="1"/>
  <c r="AS87" i="1"/>
  <c r="AR87" i="1"/>
  <c r="AQ87" i="1"/>
  <c r="AN87" i="1"/>
  <c r="AL87" i="1"/>
  <c r="BA86" i="1"/>
  <c r="AZ86" i="1"/>
  <c r="AY86" i="1"/>
  <c r="AW86" i="1"/>
  <c r="AV86" i="1"/>
  <c r="AU86" i="1"/>
  <c r="AT86" i="1"/>
  <c r="AS86" i="1"/>
  <c r="AR86" i="1"/>
  <c r="AQ86" i="1"/>
  <c r="AN86" i="1"/>
  <c r="AL86" i="1"/>
  <c r="AM86" i="1" s="1"/>
  <c r="BA85" i="1"/>
  <c r="AZ85" i="1"/>
  <c r="AY85" i="1"/>
  <c r="AX85" i="1"/>
  <c r="AW85" i="1"/>
  <c r="AV85" i="1"/>
  <c r="AU85" i="1"/>
  <c r="AT85" i="1"/>
  <c r="AS85" i="1"/>
  <c r="AR85" i="1"/>
  <c r="AQ85" i="1"/>
  <c r="AN85" i="1"/>
  <c r="AL85" i="1"/>
  <c r="BA84" i="1"/>
  <c r="AZ84" i="1"/>
  <c r="AY84" i="1"/>
  <c r="AX84" i="1"/>
  <c r="AW84" i="1"/>
  <c r="AV84" i="1"/>
  <c r="AU84" i="1"/>
  <c r="AT84" i="1"/>
  <c r="AS84" i="1"/>
  <c r="AR84" i="1"/>
  <c r="AQ84" i="1"/>
  <c r="AN84" i="1"/>
  <c r="AL84" i="1"/>
  <c r="AM84" i="1" s="1"/>
  <c r="BA83" i="1"/>
  <c r="AZ83" i="1"/>
  <c r="AY83" i="1"/>
  <c r="AX83" i="1"/>
  <c r="AW83" i="1"/>
  <c r="AV83" i="1"/>
  <c r="AU83" i="1"/>
  <c r="AT83" i="1"/>
  <c r="AS83" i="1"/>
  <c r="AR83" i="1"/>
  <c r="AQ83" i="1"/>
  <c r="AN83" i="1"/>
  <c r="AL83" i="1"/>
  <c r="BA82" i="1"/>
  <c r="AZ82" i="1"/>
  <c r="AY82" i="1"/>
  <c r="AX82" i="1"/>
  <c r="AW82" i="1"/>
  <c r="AV82" i="1"/>
  <c r="AU82" i="1"/>
  <c r="AT82" i="1"/>
  <c r="AS82" i="1"/>
  <c r="AR82" i="1"/>
  <c r="AQ82" i="1"/>
  <c r="AN82" i="1"/>
  <c r="AL82" i="1"/>
  <c r="AM82" i="1" s="1"/>
  <c r="BA81" i="1"/>
  <c r="AZ81" i="1"/>
  <c r="AY81" i="1"/>
  <c r="AX81" i="1"/>
  <c r="AW81" i="1"/>
  <c r="AV81" i="1"/>
  <c r="AU81" i="1"/>
  <c r="AT81" i="1"/>
  <c r="AS81" i="1"/>
  <c r="AR81" i="1"/>
  <c r="AQ81" i="1"/>
  <c r="AN81" i="1"/>
  <c r="AL81" i="1"/>
  <c r="BA80" i="1"/>
  <c r="AZ80" i="1"/>
  <c r="AY80" i="1"/>
  <c r="AX80" i="1"/>
  <c r="AW80" i="1"/>
  <c r="AV80" i="1"/>
  <c r="AU80" i="1"/>
  <c r="AT80" i="1"/>
  <c r="AS80" i="1"/>
  <c r="AR80" i="1"/>
  <c r="AQ80" i="1"/>
  <c r="AN80" i="1"/>
  <c r="AO80" i="1" s="1"/>
  <c r="AL80" i="1"/>
  <c r="BA79" i="1"/>
  <c r="AZ79" i="1"/>
  <c r="AY79" i="1"/>
  <c r="AX79" i="1"/>
  <c r="AW79" i="1"/>
  <c r="AV79" i="1"/>
  <c r="AU79" i="1"/>
  <c r="AT79" i="1"/>
  <c r="AS79" i="1"/>
  <c r="AR79" i="1"/>
  <c r="AQ79" i="1"/>
  <c r="AN79" i="1"/>
  <c r="AL79" i="1"/>
  <c r="AM79" i="1" s="1"/>
  <c r="BA78" i="1"/>
  <c r="AZ78" i="1"/>
  <c r="AY78" i="1"/>
  <c r="AX78" i="1"/>
  <c r="AW78" i="1"/>
  <c r="AV78" i="1"/>
  <c r="AU78" i="1"/>
  <c r="AT78" i="1"/>
  <c r="AS78" i="1"/>
  <c r="AR78" i="1"/>
  <c r="AQ78" i="1"/>
  <c r="AN78" i="1"/>
  <c r="AL78" i="1"/>
  <c r="BA77" i="1"/>
  <c r="AZ77" i="1"/>
  <c r="AY77" i="1"/>
  <c r="AX77" i="1"/>
  <c r="AW77" i="1"/>
  <c r="AV77" i="1"/>
  <c r="AU77" i="1"/>
  <c r="AT77" i="1"/>
  <c r="AS77" i="1"/>
  <c r="AR77" i="1"/>
  <c r="AQ77" i="1"/>
  <c r="AN77" i="1"/>
  <c r="AL77" i="1"/>
  <c r="BA76" i="1"/>
  <c r="AZ76" i="1"/>
  <c r="AY76" i="1"/>
  <c r="AX76" i="1"/>
  <c r="AW76" i="1"/>
  <c r="AV76" i="1"/>
  <c r="AU76" i="1"/>
  <c r="AT76" i="1"/>
  <c r="AS76" i="1"/>
  <c r="AR76" i="1"/>
  <c r="AQ76" i="1"/>
  <c r="AN76" i="1"/>
  <c r="AL76" i="1"/>
  <c r="AM76" i="1" s="1"/>
  <c r="BA75" i="1"/>
  <c r="AZ75" i="1"/>
  <c r="AY75" i="1"/>
  <c r="AX75" i="1"/>
  <c r="AW75" i="1"/>
  <c r="AV75" i="1"/>
  <c r="AU75" i="1"/>
  <c r="AT75" i="1"/>
  <c r="AS75" i="1"/>
  <c r="AR75" i="1"/>
  <c r="AQ75" i="1"/>
  <c r="AN75" i="1"/>
  <c r="AL75" i="1"/>
  <c r="BA74" i="1"/>
  <c r="AZ74" i="1"/>
  <c r="AY74" i="1"/>
  <c r="AX74" i="1"/>
  <c r="AW74" i="1"/>
  <c r="AV74" i="1"/>
  <c r="AU74" i="1"/>
  <c r="AT74" i="1"/>
  <c r="AS74" i="1"/>
  <c r="AR74" i="1"/>
  <c r="AQ74" i="1"/>
  <c r="AN74" i="1"/>
  <c r="AL74" i="1"/>
  <c r="BA73" i="1"/>
  <c r="AZ73" i="1"/>
  <c r="AY73" i="1"/>
  <c r="AX73" i="1"/>
  <c r="AW73" i="1"/>
  <c r="AV73" i="1"/>
  <c r="AU73" i="1"/>
  <c r="AT73" i="1"/>
  <c r="AS73" i="1"/>
  <c r="AR73" i="1"/>
  <c r="AQ73" i="1"/>
  <c r="AN73" i="1"/>
  <c r="AL73" i="1"/>
  <c r="AM73" i="1" s="1"/>
  <c r="BA72" i="1"/>
  <c r="AZ72" i="1"/>
  <c r="AY72" i="1"/>
  <c r="AX72" i="1"/>
  <c r="AW72" i="1"/>
  <c r="AV72" i="1"/>
  <c r="AU72" i="1"/>
  <c r="AT72" i="1"/>
  <c r="AS72" i="1"/>
  <c r="AR72" i="1"/>
  <c r="AQ72" i="1"/>
  <c r="AN72" i="1"/>
  <c r="AL72" i="1"/>
  <c r="BA71" i="1"/>
  <c r="AZ71" i="1"/>
  <c r="AY71" i="1"/>
  <c r="AX71" i="1"/>
  <c r="AW71" i="1"/>
  <c r="AV71" i="1"/>
  <c r="AU71" i="1"/>
  <c r="AT71" i="1"/>
  <c r="AS71" i="1"/>
  <c r="AR71" i="1"/>
  <c r="AQ71" i="1"/>
  <c r="AN71" i="1"/>
  <c r="AL71" i="1"/>
  <c r="AM71" i="1" s="1"/>
  <c r="BA70" i="1"/>
  <c r="AZ70" i="1"/>
  <c r="AY70" i="1"/>
  <c r="AX70" i="1"/>
  <c r="AW70" i="1"/>
  <c r="AV70" i="1"/>
  <c r="AU70" i="1"/>
  <c r="AT70" i="1"/>
  <c r="AS70" i="1"/>
  <c r="AR70" i="1"/>
  <c r="AQ70" i="1"/>
  <c r="AN70" i="1"/>
  <c r="AL70" i="1"/>
  <c r="AM70" i="1" s="1"/>
  <c r="BA69" i="1"/>
  <c r="AZ69" i="1"/>
  <c r="AY69" i="1"/>
  <c r="AX69" i="1"/>
  <c r="AW69" i="1"/>
  <c r="AV69" i="1"/>
  <c r="AU69" i="1"/>
  <c r="AT69" i="1"/>
  <c r="AS69" i="1"/>
  <c r="AR69" i="1"/>
  <c r="AQ69" i="1"/>
  <c r="AN69" i="1"/>
  <c r="AL69" i="1"/>
  <c r="BA68" i="1"/>
  <c r="AZ68" i="1"/>
  <c r="AY68" i="1"/>
  <c r="AX68" i="1"/>
  <c r="AW68" i="1"/>
  <c r="AV68" i="1"/>
  <c r="AU68" i="1"/>
  <c r="AT68" i="1"/>
  <c r="AS68" i="1"/>
  <c r="AR68" i="1"/>
  <c r="AQ68" i="1"/>
  <c r="AN68" i="1"/>
  <c r="AL68" i="1"/>
  <c r="BA67" i="1"/>
  <c r="AZ67" i="1"/>
  <c r="AY67" i="1"/>
  <c r="AX67" i="1"/>
  <c r="AW67" i="1"/>
  <c r="AV67" i="1"/>
  <c r="AU67" i="1"/>
  <c r="AT67" i="1"/>
  <c r="AS67" i="1"/>
  <c r="AR67" i="1"/>
  <c r="AQ67" i="1"/>
  <c r="AN67" i="1"/>
  <c r="AL67" i="1"/>
  <c r="BA66" i="1"/>
  <c r="AZ66" i="1"/>
  <c r="AY66" i="1"/>
  <c r="AX66" i="1"/>
  <c r="AW66" i="1"/>
  <c r="AV66" i="1"/>
  <c r="AU66" i="1"/>
  <c r="AT66" i="1"/>
  <c r="AS66" i="1"/>
  <c r="AR66" i="1"/>
  <c r="AQ66" i="1"/>
  <c r="AN66" i="1"/>
  <c r="AL66" i="1"/>
  <c r="AM66" i="1" s="1"/>
  <c r="BA65" i="1"/>
  <c r="AZ65" i="1"/>
  <c r="AY65" i="1"/>
  <c r="AX65" i="1"/>
  <c r="AW65" i="1"/>
  <c r="AV65" i="1"/>
  <c r="AU65" i="1"/>
  <c r="AT65" i="1"/>
  <c r="AS65" i="1"/>
  <c r="AR65" i="1"/>
  <c r="AQ65" i="1"/>
  <c r="AN65" i="1"/>
  <c r="AL65" i="1"/>
  <c r="BA64" i="1"/>
  <c r="AZ64" i="1"/>
  <c r="AY64" i="1"/>
  <c r="AX64" i="1"/>
  <c r="AW64" i="1"/>
  <c r="AV64" i="1"/>
  <c r="AU64" i="1"/>
  <c r="AT64" i="1"/>
  <c r="AS64" i="1"/>
  <c r="AR64" i="1"/>
  <c r="AQ64" i="1"/>
  <c r="AN64" i="1"/>
  <c r="AO64" i="1" s="1"/>
  <c r="AL64" i="1"/>
  <c r="BA63" i="1"/>
  <c r="AZ63" i="1"/>
  <c r="AY63" i="1"/>
  <c r="AX63" i="1"/>
  <c r="AW63" i="1"/>
  <c r="AV63" i="1"/>
  <c r="AU63" i="1"/>
  <c r="AT63" i="1"/>
  <c r="AS63" i="1"/>
  <c r="AR63" i="1"/>
  <c r="AQ63" i="1"/>
  <c r="AN63" i="1"/>
  <c r="AM63" i="1"/>
  <c r="AP63" i="1" s="1"/>
  <c r="AL63" i="1"/>
  <c r="BA62" i="1"/>
  <c r="AZ62" i="1"/>
  <c r="AY62" i="1"/>
  <c r="AX62" i="1"/>
  <c r="AW62" i="1"/>
  <c r="AV62" i="1"/>
  <c r="AU62" i="1"/>
  <c r="AT62" i="1"/>
  <c r="AS62" i="1"/>
  <c r="AR62" i="1"/>
  <c r="AQ62" i="1"/>
  <c r="AN62" i="1"/>
  <c r="AM62" i="1"/>
  <c r="AP62" i="1" s="1"/>
  <c r="AL62" i="1"/>
  <c r="BA61" i="1"/>
  <c r="AZ61" i="1"/>
  <c r="AY61" i="1"/>
  <c r="AX61" i="1"/>
  <c r="AW61" i="1"/>
  <c r="AV61" i="1"/>
  <c r="AU61" i="1"/>
  <c r="AT61" i="1"/>
  <c r="AS61" i="1"/>
  <c r="AR61" i="1"/>
  <c r="AQ61" i="1"/>
  <c r="AN61" i="1"/>
  <c r="AM61" i="1"/>
  <c r="AP61" i="1" s="1"/>
  <c r="AL61" i="1"/>
  <c r="BA60" i="1"/>
  <c r="AZ60" i="1"/>
  <c r="AY60" i="1"/>
  <c r="AX60" i="1"/>
  <c r="AW60" i="1"/>
  <c r="AV60" i="1"/>
  <c r="AU60" i="1"/>
  <c r="AT60" i="1"/>
  <c r="AS60" i="1"/>
  <c r="AR60" i="1"/>
  <c r="AQ60" i="1"/>
  <c r="AN60" i="1"/>
  <c r="AM60" i="1"/>
  <c r="AP60" i="1" s="1"/>
  <c r="AL60" i="1"/>
  <c r="BA59" i="1"/>
  <c r="AZ59" i="1"/>
  <c r="AY59" i="1"/>
  <c r="AX59" i="1"/>
  <c r="AW59" i="1"/>
  <c r="AV59" i="1"/>
  <c r="AU59" i="1"/>
  <c r="AT59" i="1"/>
  <c r="AS59" i="1"/>
  <c r="AR59" i="1"/>
  <c r="AQ59" i="1"/>
  <c r="AN59" i="1"/>
  <c r="AM59" i="1"/>
  <c r="AP59" i="1" s="1"/>
  <c r="AL59" i="1"/>
  <c r="BA58" i="1"/>
  <c r="AZ58" i="1"/>
  <c r="AY58" i="1"/>
  <c r="AW58" i="1"/>
  <c r="AV58" i="1"/>
  <c r="AU58" i="1"/>
  <c r="AT58" i="1"/>
  <c r="AS58" i="1"/>
  <c r="AR58" i="1"/>
  <c r="AQ58" i="1"/>
  <c r="AX58" i="1" s="1"/>
  <c r="AN58" i="1"/>
  <c r="AM58" i="1"/>
  <c r="AP58" i="1" s="1"/>
  <c r="AL58" i="1"/>
  <c r="BA57" i="1"/>
  <c r="AZ57" i="1"/>
  <c r="AY57" i="1"/>
  <c r="AX57" i="1"/>
  <c r="AW57" i="1"/>
  <c r="AV57" i="1"/>
  <c r="AU57" i="1"/>
  <c r="AT57" i="1"/>
  <c r="AS57" i="1"/>
  <c r="AR57" i="1"/>
  <c r="AQ57" i="1"/>
  <c r="AN57" i="1"/>
  <c r="AM57" i="1"/>
  <c r="AL57" i="1"/>
  <c r="BA56" i="1"/>
  <c r="AZ56" i="1"/>
  <c r="AY56" i="1"/>
  <c r="AX56" i="1"/>
  <c r="AW56" i="1"/>
  <c r="AV56" i="1"/>
  <c r="AU56" i="1"/>
  <c r="AT56" i="1"/>
  <c r="AS56" i="1"/>
  <c r="AR56" i="1"/>
  <c r="AQ56" i="1"/>
  <c r="AN56" i="1"/>
  <c r="AM56" i="1"/>
  <c r="AL56" i="1"/>
  <c r="BA55" i="1"/>
  <c r="AZ55" i="1"/>
  <c r="AY55" i="1"/>
  <c r="AX55" i="1"/>
  <c r="AW55" i="1"/>
  <c r="AV55" i="1"/>
  <c r="AU55" i="1"/>
  <c r="AT55" i="1"/>
  <c r="AS55" i="1"/>
  <c r="AR55" i="1"/>
  <c r="AQ55" i="1"/>
  <c r="AN55" i="1"/>
  <c r="AM55" i="1"/>
  <c r="AP55" i="1" s="1"/>
  <c r="AL55" i="1"/>
  <c r="BA54" i="1"/>
  <c r="AZ54" i="1"/>
  <c r="AY54" i="1"/>
  <c r="AW54" i="1"/>
  <c r="AV54" i="1"/>
  <c r="AU54" i="1"/>
  <c r="AT54" i="1"/>
  <c r="AS54" i="1"/>
  <c r="AR54" i="1"/>
  <c r="AQ54" i="1"/>
  <c r="AX54" i="1" s="1"/>
  <c r="AN54" i="1"/>
  <c r="AM54" i="1"/>
  <c r="AP54" i="1" s="1"/>
  <c r="AL54" i="1"/>
  <c r="BA53" i="1"/>
  <c r="AZ53" i="1"/>
  <c r="AY53" i="1"/>
  <c r="AX53" i="1"/>
  <c r="AW53" i="1"/>
  <c r="AV53" i="1"/>
  <c r="AU53" i="1"/>
  <c r="AT53" i="1"/>
  <c r="AS53" i="1"/>
  <c r="AR53" i="1"/>
  <c r="AQ53" i="1"/>
  <c r="AN53" i="1"/>
  <c r="AM53" i="1"/>
  <c r="AP53" i="1" s="1"/>
  <c r="AL53" i="1"/>
  <c r="BA52" i="1"/>
  <c r="AZ52" i="1"/>
  <c r="AY52" i="1"/>
  <c r="AX52" i="1"/>
  <c r="AW52" i="1"/>
  <c r="AV52" i="1"/>
  <c r="AU52" i="1"/>
  <c r="AT52" i="1"/>
  <c r="AS52" i="1"/>
  <c r="AR52" i="1"/>
  <c r="AQ52" i="1"/>
  <c r="AN52" i="1"/>
  <c r="AM52" i="1"/>
  <c r="AL52" i="1"/>
  <c r="BA51" i="1"/>
  <c r="AZ51" i="1"/>
  <c r="AY51" i="1"/>
  <c r="AW51" i="1"/>
  <c r="AV51" i="1"/>
  <c r="AU51" i="1"/>
  <c r="AT51" i="1"/>
  <c r="AS51" i="1"/>
  <c r="AR51" i="1"/>
  <c r="AQ51" i="1"/>
  <c r="AX51" i="1" s="1"/>
  <c r="AN51" i="1"/>
  <c r="AM51" i="1"/>
  <c r="AP51" i="1" s="1"/>
  <c r="AL51" i="1"/>
  <c r="BA50" i="1"/>
  <c r="AZ50" i="1"/>
  <c r="AY50" i="1"/>
  <c r="AX50" i="1"/>
  <c r="AW50" i="1"/>
  <c r="AV50" i="1"/>
  <c r="AU50" i="1"/>
  <c r="AT50" i="1"/>
  <c r="AS50" i="1"/>
  <c r="AR50" i="1"/>
  <c r="AQ50" i="1"/>
  <c r="AN50" i="1"/>
  <c r="AM50" i="1"/>
  <c r="AL50" i="1"/>
  <c r="BA49" i="1"/>
  <c r="AZ49" i="1"/>
  <c r="AY49" i="1"/>
  <c r="AX49" i="1"/>
  <c r="AW49" i="1"/>
  <c r="AV49" i="1"/>
  <c r="AU49" i="1"/>
  <c r="AT49" i="1"/>
  <c r="AS49" i="1"/>
  <c r="AR49" i="1"/>
  <c r="AQ49" i="1"/>
  <c r="AN49" i="1"/>
  <c r="AM49" i="1"/>
  <c r="AP49" i="1" s="1"/>
  <c r="AL49" i="1"/>
  <c r="BA48" i="1"/>
  <c r="AZ48" i="1"/>
  <c r="AY48" i="1"/>
  <c r="AX48" i="1"/>
  <c r="AW48" i="1"/>
  <c r="AV48" i="1"/>
  <c r="AU48" i="1"/>
  <c r="AT48" i="1"/>
  <c r="AS48" i="1"/>
  <c r="AR48" i="1"/>
  <c r="AQ48" i="1"/>
  <c r="AN48" i="1"/>
  <c r="AM48" i="1"/>
  <c r="AP48" i="1" s="1"/>
  <c r="AL48" i="1"/>
  <c r="BA47" i="1"/>
  <c r="AZ47" i="1"/>
  <c r="AY47" i="1"/>
  <c r="AX47" i="1"/>
  <c r="AW47" i="1"/>
  <c r="AV47" i="1"/>
  <c r="AU47" i="1"/>
  <c r="AT47" i="1"/>
  <c r="AS47" i="1"/>
  <c r="AR47" i="1"/>
  <c r="AQ47" i="1"/>
  <c r="AN47" i="1"/>
  <c r="AM47" i="1"/>
  <c r="AL47" i="1"/>
  <c r="BA46" i="1"/>
  <c r="AZ46" i="1"/>
  <c r="AY46" i="1"/>
  <c r="AX46" i="1"/>
  <c r="AW46" i="1"/>
  <c r="AV46" i="1"/>
  <c r="AU46" i="1"/>
  <c r="AT46" i="1"/>
  <c r="AS46" i="1"/>
  <c r="AR46" i="1"/>
  <c r="AQ46" i="1"/>
  <c r="AN46" i="1"/>
  <c r="AM46" i="1"/>
  <c r="AL46" i="1"/>
  <c r="BA45" i="1"/>
  <c r="AZ45" i="1"/>
  <c r="AY45" i="1"/>
  <c r="AX45" i="1"/>
  <c r="AW45" i="1"/>
  <c r="AV45" i="1"/>
  <c r="AU45" i="1"/>
  <c r="AT45" i="1"/>
  <c r="AS45" i="1"/>
  <c r="AR45" i="1"/>
  <c r="AQ45" i="1"/>
  <c r="AN45" i="1"/>
  <c r="AM45" i="1"/>
  <c r="AP45" i="1" s="1"/>
  <c r="AL45" i="1"/>
  <c r="BA44" i="1"/>
  <c r="AZ44" i="1"/>
  <c r="AY44" i="1"/>
  <c r="AX44" i="1"/>
  <c r="AW44" i="1"/>
  <c r="AV44" i="1"/>
  <c r="AU44" i="1"/>
  <c r="AT44" i="1"/>
  <c r="AS44" i="1"/>
  <c r="AR44" i="1"/>
  <c r="AQ44" i="1"/>
  <c r="AN44" i="1"/>
  <c r="AM44" i="1"/>
  <c r="AL44" i="1"/>
  <c r="BA43" i="1"/>
  <c r="AZ43" i="1"/>
  <c r="AY43" i="1"/>
  <c r="AX43" i="1"/>
  <c r="AW43" i="1"/>
  <c r="AV43" i="1"/>
  <c r="AU43" i="1"/>
  <c r="AT43" i="1"/>
  <c r="AS43" i="1"/>
  <c r="AR43" i="1"/>
  <c r="AQ43" i="1"/>
  <c r="AN43" i="1"/>
  <c r="AM43" i="1"/>
  <c r="AP43" i="1" s="1"/>
  <c r="AL43" i="1"/>
  <c r="BA42" i="1"/>
  <c r="AZ42" i="1"/>
  <c r="AY42" i="1"/>
  <c r="AX42" i="1"/>
  <c r="AW42" i="1"/>
  <c r="AV42" i="1"/>
  <c r="AU42" i="1"/>
  <c r="AT42" i="1"/>
  <c r="AS42" i="1"/>
  <c r="AR42" i="1"/>
  <c r="AQ42" i="1"/>
  <c r="AN42" i="1"/>
  <c r="AM42" i="1"/>
  <c r="AL42" i="1"/>
  <c r="BA41" i="1"/>
  <c r="AZ41" i="1"/>
  <c r="AY41" i="1"/>
  <c r="AX41" i="1"/>
  <c r="AW41" i="1"/>
  <c r="AV41" i="1"/>
  <c r="AU41" i="1"/>
  <c r="AT41" i="1"/>
  <c r="AS41" i="1"/>
  <c r="AR41" i="1"/>
  <c r="AQ41" i="1"/>
  <c r="AN41" i="1"/>
  <c r="AM41" i="1"/>
  <c r="AP41" i="1" s="1"/>
  <c r="AL41" i="1"/>
  <c r="BA40" i="1"/>
  <c r="AZ40" i="1"/>
  <c r="AY40" i="1"/>
  <c r="AX40" i="1"/>
  <c r="AW40" i="1"/>
  <c r="AV40" i="1"/>
  <c r="AU40" i="1"/>
  <c r="AT40" i="1"/>
  <c r="AS40" i="1"/>
  <c r="AR40" i="1"/>
  <c r="AQ40" i="1"/>
  <c r="AN40" i="1"/>
  <c r="AM40" i="1"/>
  <c r="AP40" i="1" s="1"/>
  <c r="AL40" i="1"/>
  <c r="BA39" i="1"/>
  <c r="AZ39" i="1"/>
  <c r="AY39" i="1"/>
  <c r="AX39" i="1"/>
  <c r="AW39" i="1"/>
  <c r="AV39" i="1"/>
  <c r="AU39" i="1"/>
  <c r="AT39" i="1"/>
  <c r="AS39" i="1"/>
  <c r="AR39" i="1"/>
  <c r="AQ39" i="1"/>
  <c r="AN39" i="1"/>
  <c r="AM39" i="1"/>
  <c r="AP39" i="1" s="1"/>
  <c r="AL39" i="1"/>
  <c r="BA38" i="1"/>
  <c r="AZ38" i="1"/>
  <c r="AY38" i="1"/>
  <c r="AX38" i="1"/>
  <c r="AW38" i="1"/>
  <c r="AV38" i="1"/>
  <c r="AU38" i="1"/>
  <c r="AT38" i="1"/>
  <c r="AS38" i="1"/>
  <c r="AR38" i="1"/>
  <c r="AQ38" i="1"/>
  <c r="AN38" i="1"/>
  <c r="AM38" i="1"/>
  <c r="AP38" i="1" s="1"/>
  <c r="AL38" i="1"/>
  <c r="BA37" i="1"/>
  <c r="AZ37" i="1"/>
  <c r="AY37" i="1"/>
  <c r="AX37" i="1"/>
  <c r="AW37" i="1"/>
  <c r="AV37" i="1"/>
  <c r="AU37" i="1"/>
  <c r="AT37" i="1"/>
  <c r="AS37" i="1"/>
  <c r="AR37" i="1"/>
  <c r="AQ37" i="1"/>
  <c r="AN37" i="1"/>
  <c r="AM37" i="1"/>
  <c r="AP37" i="1" s="1"/>
  <c r="AL37" i="1"/>
  <c r="BA36" i="1"/>
  <c r="AZ36" i="1"/>
  <c r="AY36" i="1"/>
  <c r="AX36" i="1"/>
  <c r="AW36" i="1"/>
  <c r="AV36" i="1"/>
  <c r="AU36" i="1"/>
  <c r="AT36" i="1"/>
  <c r="AS36" i="1"/>
  <c r="AR36" i="1"/>
  <c r="AQ36" i="1"/>
  <c r="AN36" i="1"/>
  <c r="AM36" i="1"/>
  <c r="AL36" i="1"/>
  <c r="BA35" i="1"/>
  <c r="AZ35" i="1"/>
  <c r="AY35" i="1"/>
  <c r="AX35" i="1"/>
  <c r="AW35" i="1"/>
  <c r="AV35" i="1"/>
  <c r="AU35" i="1"/>
  <c r="AT35" i="1"/>
  <c r="AS35" i="1"/>
  <c r="AR35" i="1"/>
  <c r="AQ35" i="1"/>
  <c r="AN35" i="1"/>
  <c r="AM35" i="1"/>
  <c r="AP35" i="1" s="1"/>
  <c r="AL35" i="1"/>
  <c r="BA34" i="1"/>
  <c r="AZ34" i="1"/>
  <c r="AY34" i="1"/>
  <c r="AX34" i="1"/>
  <c r="AW34" i="1"/>
  <c r="AV34" i="1"/>
  <c r="AU34" i="1"/>
  <c r="AT34" i="1"/>
  <c r="AS34" i="1"/>
  <c r="AR34" i="1"/>
  <c r="AQ34" i="1"/>
  <c r="AN34" i="1"/>
  <c r="AM34" i="1"/>
  <c r="AP34" i="1" s="1"/>
  <c r="AL34" i="1"/>
  <c r="BA33" i="1"/>
  <c r="AZ33" i="1"/>
  <c r="AY33" i="1"/>
  <c r="AX33" i="1"/>
  <c r="AW33" i="1"/>
  <c r="AV33" i="1"/>
  <c r="AU33" i="1"/>
  <c r="AT33" i="1"/>
  <c r="AS33" i="1"/>
  <c r="AR33" i="1"/>
  <c r="AQ33" i="1"/>
  <c r="AN33" i="1"/>
  <c r="AM33" i="1"/>
  <c r="AL33" i="1"/>
  <c r="BA32" i="1"/>
  <c r="AZ32" i="1"/>
  <c r="AY32" i="1"/>
  <c r="AX32" i="1"/>
  <c r="AW32" i="1"/>
  <c r="AV32" i="1"/>
  <c r="AU32" i="1"/>
  <c r="AT32" i="1"/>
  <c r="AS32" i="1"/>
  <c r="AR32" i="1"/>
  <c r="AQ32" i="1"/>
  <c r="AN32" i="1"/>
  <c r="AM32" i="1"/>
  <c r="AL32" i="1"/>
  <c r="BA31" i="1"/>
  <c r="AZ31" i="1"/>
  <c r="AY31" i="1"/>
  <c r="AX31" i="1"/>
  <c r="AW31" i="1"/>
  <c r="AV31" i="1"/>
  <c r="AU31" i="1"/>
  <c r="AT31" i="1"/>
  <c r="AS31" i="1"/>
  <c r="AR31" i="1"/>
  <c r="AQ31" i="1"/>
  <c r="AN31" i="1"/>
  <c r="AM31" i="1"/>
  <c r="AL31" i="1"/>
  <c r="BA30" i="1"/>
  <c r="AZ30" i="1"/>
  <c r="AY30" i="1"/>
  <c r="AX30" i="1"/>
  <c r="AW30" i="1"/>
  <c r="AV30" i="1"/>
  <c r="AU30" i="1"/>
  <c r="AT30" i="1"/>
  <c r="AS30" i="1"/>
  <c r="AR30" i="1"/>
  <c r="AQ30" i="1"/>
  <c r="AN30" i="1"/>
  <c r="AM30" i="1"/>
  <c r="AL30" i="1"/>
  <c r="BA29" i="1"/>
  <c r="AZ29" i="1"/>
  <c r="AY29" i="1"/>
  <c r="AX29" i="1"/>
  <c r="AW29" i="1"/>
  <c r="AV29" i="1"/>
  <c r="AU29" i="1"/>
  <c r="AT29" i="1"/>
  <c r="AS29" i="1"/>
  <c r="AR29" i="1"/>
  <c r="AQ29" i="1"/>
  <c r="AN29" i="1"/>
  <c r="AM29" i="1"/>
  <c r="AL29" i="1"/>
  <c r="BA28" i="1"/>
  <c r="AZ28" i="1"/>
  <c r="AY28" i="1"/>
  <c r="AX28" i="1"/>
  <c r="AW28" i="1"/>
  <c r="AV28" i="1"/>
  <c r="AU28" i="1"/>
  <c r="AT28" i="1"/>
  <c r="AS28" i="1"/>
  <c r="AR28" i="1"/>
  <c r="AQ28" i="1"/>
  <c r="AN28" i="1"/>
  <c r="AM28" i="1"/>
  <c r="AP28" i="1" s="1"/>
  <c r="AL28" i="1"/>
  <c r="BA27" i="1"/>
  <c r="AZ27" i="1"/>
  <c r="AY27" i="1"/>
  <c r="AX27" i="1"/>
  <c r="AW27" i="1"/>
  <c r="AV27" i="1"/>
  <c r="AU27" i="1"/>
  <c r="AT27" i="1"/>
  <c r="AS27" i="1"/>
  <c r="AR27" i="1"/>
  <c r="AQ27" i="1"/>
  <c r="AN27" i="1"/>
  <c r="AM27" i="1"/>
  <c r="AP27" i="1" s="1"/>
  <c r="AL27" i="1"/>
  <c r="BA26" i="1"/>
  <c r="AZ26" i="1"/>
  <c r="AY26" i="1"/>
  <c r="AX26" i="1"/>
  <c r="AW26" i="1"/>
  <c r="AV26" i="1"/>
  <c r="AU26" i="1"/>
  <c r="AT26" i="1"/>
  <c r="AS26" i="1"/>
  <c r="AR26" i="1"/>
  <c r="AQ26" i="1"/>
  <c r="AN26" i="1"/>
  <c r="AM26" i="1"/>
  <c r="AL26" i="1"/>
  <c r="BA25" i="1"/>
  <c r="AZ25" i="1"/>
  <c r="AY25" i="1"/>
  <c r="AX25" i="1"/>
  <c r="AW25" i="1"/>
  <c r="AV25" i="1"/>
  <c r="AU25" i="1"/>
  <c r="AT25" i="1"/>
  <c r="AS25" i="1"/>
  <c r="AR25" i="1"/>
  <c r="AQ25" i="1"/>
  <c r="AN25" i="1"/>
  <c r="AM25" i="1"/>
  <c r="AL25" i="1"/>
  <c r="BA24" i="1"/>
  <c r="AZ24" i="1"/>
  <c r="AY24" i="1"/>
  <c r="AX24" i="1"/>
  <c r="AW24" i="1"/>
  <c r="AV24" i="1"/>
  <c r="AU24" i="1"/>
  <c r="AT24" i="1"/>
  <c r="AS24" i="1"/>
  <c r="AR24" i="1"/>
  <c r="AQ24" i="1"/>
  <c r="AN24" i="1"/>
  <c r="AM24" i="1"/>
  <c r="AP24" i="1" s="1"/>
  <c r="AL24" i="1"/>
  <c r="BA23" i="1"/>
  <c r="AZ23" i="1"/>
  <c r="AY23" i="1"/>
  <c r="AX23" i="1"/>
  <c r="AW23" i="1"/>
  <c r="AV23" i="1"/>
  <c r="AU23" i="1"/>
  <c r="AT23" i="1"/>
  <c r="AS23" i="1"/>
  <c r="AR23" i="1"/>
  <c r="AQ23" i="1"/>
  <c r="AN23" i="1"/>
  <c r="AM23" i="1"/>
  <c r="AP23" i="1" s="1"/>
  <c r="AL23" i="1"/>
  <c r="BA22" i="1"/>
  <c r="AZ22" i="1"/>
  <c r="AY22" i="1"/>
  <c r="AX22" i="1"/>
  <c r="AW22" i="1"/>
  <c r="AV22" i="1"/>
  <c r="AU22" i="1"/>
  <c r="AT22" i="1"/>
  <c r="AS22" i="1"/>
  <c r="AR22" i="1"/>
  <c r="AQ22" i="1"/>
  <c r="AN22" i="1"/>
  <c r="AM22" i="1"/>
  <c r="AP22" i="1" s="1"/>
  <c r="AL22" i="1"/>
  <c r="BA21" i="1"/>
  <c r="AZ21" i="1"/>
  <c r="AY21" i="1"/>
  <c r="AX21" i="1"/>
  <c r="AW21" i="1"/>
  <c r="AV21" i="1"/>
  <c r="AU21" i="1"/>
  <c r="AT21" i="1"/>
  <c r="AS21" i="1"/>
  <c r="AR21" i="1"/>
  <c r="AQ21" i="1"/>
  <c r="AN21" i="1"/>
  <c r="AM21" i="1"/>
  <c r="AP21" i="1" s="1"/>
  <c r="AL21" i="1"/>
  <c r="BA20" i="1"/>
  <c r="AZ20" i="1"/>
  <c r="AY20" i="1"/>
  <c r="AX20" i="1"/>
  <c r="AW20" i="1"/>
  <c r="AV20" i="1"/>
  <c r="AU20" i="1"/>
  <c r="AT20" i="1"/>
  <c r="AS20" i="1"/>
  <c r="AR20" i="1"/>
  <c r="AQ20" i="1"/>
  <c r="AN20" i="1"/>
  <c r="AM20" i="1"/>
  <c r="AP20" i="1" s="1"/>
  <c r="AL20" i="1"/>
  <c r="BA19" i="1"/>
  <c r="AZ19" i="1"/>
  <c r="AY19" i="1"/>
  <c r="AX19" i="1"/>
  <c r="AW19" i="1"/>
  <c r="AV19" i="1"/>
  <c r="AU19" i="1"/>
  <c r="AT19" i="1"/>
  <c r="AS19" i="1"/>
  <c r="AR19" i="1"/>
  <c r="AQ19" i="1"/>
  <c r="AN19" i="1"/>
  <c r="AM19" i="1"/>
  <c r="AP19" i="1" s="1"/>
  <c r="AL19" i="1"/>
  <c r="BA18" i="1"/>
  <c r="AZ18" i="1"/>
  <c r="AY18" i="1"/>
  <c r="AX18" i="1"/>
  <c r="AW18" i="1"/>
  <c r="AV18" i="1"/>
  <c r="AU18" i="1"/>
  <c r="AT18" i="1"/>
  <c r="AS18" i="1"/>
  <c r="AR18" i="1"/>
  <c r="AQ18" i="1"/>
  <c r="AN18" i="1"/>
  <c r="AM18" i="1"/>
  <c r="AP18" i="1" s="1"/>
  <c r="AL18" i="1"/>
  <c r="BA17" i="1"/>
  <c r="AZ17" i="1"/>
  <c r="AY17" i="1"/>
  <c r="AX17" i="1"/>
  <c r="AW17" i="1"/>
  <c r="AV17" i="1"/>
  <c r="AU17" i="1"/>
  <c r="AT17" i="1"/>
  <c r="AS17" i="1"/>
  <c r="AR17" i="1"/>
  <c r="AQ17" i="1"/>
  <c r="AN17" i="1"/>
  <c r="AM17" i="1"/>
  <c r="AP17" i="1" s="1"/>
  <c r="AL17" i="1"/>
  <c r="BA16" i="1"/>
  <c r="AZ16" i="1"/>
  <c r="AY16" i="1"/>
  <c r="AW16" i="1"/>
  <c r="AV16" i="1"/>
  <c r="AU16" i="1"/>
  <c r="AT16" i="1"/>
  <c r="AS16" i="1"/>
  <c r="AR16" i="1"/>
  <c r="AQ16" i="1"/>
  <c r="AX16" i="1" s="1"/>
  <c r="AN16" i="1"/>
  <c r="AM16" i="1"/>
  <c r="AP16" i="1" s="1"/>
  <c r="AL16" i="1"/>
  <c r="BA15" i="1"/>
  <c r="AZ15" i="1"/>
  <c r="AY15" i="1"/>
  <c r="AX15" i="1"/>
  <c r="AW15" i="1"/>
  <c r="AV15" i="1"/>
  <c r="AU15" i="1"/>
  <c r="AT15" i="1"/>
  <c r="AS15" i="1"/>
  <c r="AR15" i="1"/>
  <c r="AQ15" i="1"/>
  <c r="AN15" i="1"/>
  <c r="AM15" i="1"/>
  <c r="AP15" i="1" s="1"/>
  <c r="AL15" i="1"/>
  <c r="BA14" i="1"/>
  <c r="AZ14" i="1"/>
  <c r="AY14" i="1"/>
  <c r="AX14" i="1"/>
  <c r="AW14" i="1"/>
  <c r="AV14" i="1"/>
  <c r="AU14" i="1"/>
  <c r="AT14" i="1"/>
  <c r="AS14" i="1"/>
  <c r="AR14" i="1"/>
  <c r="AQ14" i="1"/>
  <c r="AN14" i="1"/>
  <c r="AM14" i="1"/>
  <c r="AP14" i="1" s="1"/>
  <c r="AL14" i="1"/>
  <c r="BA13" i="1"/>
  <c r="AZ13" i="1"/>
  <c r="AY13" i="1"/>
  <c r="AX13" i="1"/>
  <c r="AW13" i="1"/>
  <c r="AV13" i="1"/>
  <c r="AU13" i="1"/>
  <c r="AT13" i="1"/>
  <c r="AS13" i="1"/>
  <c r="AR13" i="1"/>
  <c r="AQ13" i="1"/>
  <c r="AN13" i="1"/>
  <c r="AM13" i="1"/>
  <c r="AP13" i="1" s="1"/>
  <c r="AL13" i="1"/>
  <c r="BA12" i="1"/>
  <c r="AZ12" i="1"/>
  <c r="AY12" i="1"/>
  <c r="AX12" i="1"/>
  <c r="AW12" i="1"/>
  <c r="AV12" i="1"/>
  <c r="AU12" i="1"/>
  <c r="AT12" i="1"/>
  <c r="AS12" i="1"/>
  <c r="AR12" i="1"/>
  <c r="AQ12" i="1"/>
  <c r="AN12" i="1"/>
  <c r="AM12" i="1"/>
  <c r="AL12" i="1"/>
  <c r="BA11" i="1"/>
  <c r="AZ11" i="1"/>
  <c r="AY11" i="1"/>
  <c r="AX11" i="1"/>
  <c r="AW11" i="1"/>
  <c r="AV11" i="1"/>
  <c r="AU11" i="1"/>
  <c r="AT11" i="1"/>
  <c r="AS11" i="1"/>
  <c r="AR11" i="1"/>
  <c r="AQ11" i="1"/>
  <c r="AN11" i="1"/>
  <c r="AM11" i="1"/>
  <c r="AP11" i="1" s="1"/>
  <c r="AL11" i="1"/>
  <c r="BA10" i="1"/>
  <c r="AZ10" i="1"/>
  <c r="AY10" i="1"/>
  <c r="AX10" i="1"/>
  <c r="AW10" i="1"/>
  <c r="AV10" i="1"/>
  <c r="AU10" i="1"/>
  <c r="AT10" i="1"/>
  <c r="AS10" i="1"/>
  <c r="AR10" i="1"/>
  <c r="AQ10" i="1"/>
  <c r="AN10" i="1"/>
  <c r="AM10" i="1"/>
  <c r="AP10" i="1" s="1"/>
  <c r="AL10" i="1"/>
  <c r="BA9" i="1"/>
  <c r="AZ9" i="1"/>
  <c r="AY9" i="1"/>
  <c r="AX9" i="1"/>
  <c r="AW9" i="1"/>
  <c r="AV9" i="1"/>
  <c r="AU9" i="1"/>
  <c r="AT9" i="1"/>
  <c r="AS9" i="1"/>
  <c r="AR9" i="1"/>
  <c r="AQ9" i="1"/>
  <c r="AN9" i="1"/>
  <c r="AM9" i="1"/>
  <c r="AP9" i="1" s="1"/>
  <c r="AL9" i="1"/>
  <c r="BA8" i="1"/>
  <c r="AZ8" i="1"/>
  <c r="AY8" i="1"/>
  <c r="AX8" i="1"/>
  <c r="AW8" i="1"/>
  <c r="AV8" i="1"/>
  <c r="AU8" i="1"/>
  <c r="AT8" i="1"/>
  <c r="AS8" i="1"/>
  <c r="AR8" i="1"/>
  <c r="AQ8" i="1"/>
  <c r="AN8" i="1"/>
  <c r="AM8" i="1"/>
  <c r="AP8" i="1" s="1"/>
  <c r="AL8" i="1"/>
  <c r="BA7" i="1"/>
  <c r="AZ7" i="1"/>
  <c r="AY7" i="1"/>
  <c r="AW7" i="1"/>
  <c r="AV7" i="1"/>
  <c r="AU7" i="1"/>
  <c r="AT7" i="1"/>
  <c r="AS7" i="1"/>
  <c r="AR7" i="1"/>
  <c r="AQ7" i="1"/>
  <c r="AN7" i="1"/>
  <c r="AM7" i="1"/>
  <c r="AP7" i="1" s="1"/>
  <c r="AL7" i="1"/>
  <c r="BA6" i="1"/>
  <c r="AZ6" i="1"/>
  <c r="AY6" i="1"/>
  <c r="AX6" i="1"/>
  <c r="AW6" i="1"/>
  <c r="AV6" i="1"/>
  <c r="AU6" i="1"/>
  <c r="AT6" i="1"/>
  <c r="AS6" i="1"/>
  <c r="AR6" i="1"/>
  <c r="AQ6" i="1"/>
  <c r="AN6" i="1"/>
  <c r="AM6" i="1"/>
  <c r="AP6" i="1" s="1"/>
  <c r="AL6" i="1"/>
  <c r="BA5" i="1"/>
  <c r="AZ5" i="1"/>
  <c r="AY5" i="1"/>
  <c r="AX5" i="1"/>
  <c r="AW5" i="1"/>
  <c r="AV5" i="1"/>
  <c r="AU5" i="1"/>
  <c r="AT5" i="1"/>
  <c r="AS5" i="1"/>
  <c r="AR5" i="1"/>
  <c r="AQ5" i="1"/>
  <c r="AN5" i="1"/>
  <c r="AM5" i="1"/>
  <c r="AP5" i="1" s="1"/>
  <c r="AL5" i="1"/>
  <c r="BA4" i="1"/>
  <c r="AZ4" i="1"/>
  <c r="AY4" i="1"/>
  <c r="AX4" i="1"/>
  <c r="AW4" i="1"/>
  <c r="AV4" i="1"/>
  <c r="AU4" i="1"/>
  <c r="AT4" i="1"/>
  <c r="AS4" i="1"/>
  <c r="AR4" i="1"/>
  <c r="AQ4" i="1"/>
  <c r="AN4" i="1"/>
  <c r="AO4" i="1" s="1"/>
  <c r="AM4" i="1"/>
  <c r="AP4" i="1" s="1"/>
  <c r="AL4" i="1"/>
  <c r="BA3" i="1"/>
  <c r="AZ3" i="1"/>
  <c r="AY3" i="1"/>
  <c r="AW3" i="1"/>
  <c r="AV3" i="1"/>
  <c r="AU3" i="1"/>
  <c r="AT3" i="1"/>
  <c r="AS3" i="1"/>
  <c r="AR3" i="1"/>
  <c r="AQ3" i="1"/>
  <c r="AN3" i="1"/>
  <c r="AM3" i="1"/>
  <c r="AL3" i="1"/>
  <c r="BA2" i="1"/>
  <c r="AZ2" i="1"/>
  <c r="AY2" i="1"/>
  <c r="AW2" i="1"/>
  <c r="AV2" i="1"/>
  <c r="AU2" i="1"/>
  <c r="AT2" i="1"/>
  <c r="AS2" i="1"/>
  <c r="AR2" i="1"/>
  <c r="AQ2" i="1"/>
  <c r="AN2" i="1"/>
  <c r="AO2" i="1" s="1"/>
  <c r="AM2" i="1"/>
  <c r="AL2" i="1"/>
  <c r="AO19" i="1" l="1"/>
  <c r="AO35" i="1"/>
  <c r="AO78" i="1"/>
  <c r="AO103" i="1"/>
  <c r="AO147" i="1"/>
  <c r="AO11" i="1"/>
  <c r="AP46" i="1"/>
  <c r="AO61" i="1"/>
  <c r="AO174" i="1"/>
  <c r="AP174" i="1" s="1"/>
  <c r="AO22" i="1"/>
  <c r="AO38" i="1"/>
  <c r="AO46" i="1"/>
  <c r="AO93" i="1"/>
  <c r="AP93" i="1" s="1"/>
  <c r="AO112" i="1"/>
  <c r="AM167" i="1"/>
  <c r="AP167" i="1" s="1"/>
  <c r="AM179" i="1"/>
  <c r="AP179" i="1" s="1"/>
  <c r="AM188" i="1"/>
  <c r="AP188" i="1" s="1"/>
  <c r="AM194" i="1"/>
  <c r="AP194" i="1" s="1"/>
  <c r="AO3" i="1"/>
  <c r="AP3" i="1" s="1"/>
  <c r="AX7" i="1"/>
  <c r="AO10" i="1"/>
  <c r="AO14" i="1"/>
  <c r="AO53" i="1"/>
  <c r="AO60" i="1"/>
  <c r="AO77" i="1"/>
  <c r="AO102" i="1"/>
  <c r="AM111" i="1"/>
  <c r="AP111" i="1" s="1"/>
  <c r="AO118" i="1"/>
  <c r="AO179" i="1"/>
  <c r="AO23" i="1"/>
  <c r="AO39" i="1"/>
  <c r="AO51" i="1"/>
  <c r="AO97" i="1"/>
  <c r="AM177" i="1"/>
  <c r="AP177" i="1" s="1"/>
  <c r="AO15" i="1"/>
  <c r="AO54" i="1"/>
  <c r="AO71" i="1"/>
  <c r="AP71" i="1" s="1"/>
  <c r="AM121" i="1"/>
  <c r="AP121" i="1" s="1"/>
  <c r="AO161" i="1"/>
  <c r="AP161" i="1" s="1"/>
  <c r="AO18" i="1"/>
  <c r="AO26" i="1"/>
  <c r="AP26" i="1" s="1"/>
  <c r="AO30" i="1"/>
  <c r="AP30" i="1" s="1"/>
  <c r="AO34" i="1"/>
  <c r="AO42" i="1"/>
  <c r="AP42" i="1" s="1"/>
  <c r="AO50" i="1"/>
  <c r="AP50" i="1" s="1"/>
  <c r="AO57" i="1"/>
  <c r="AP57" i="1" s="1"/>
  <c r="AM102" i="1"/>
  <c r="AP102" i="1" s="1"/>
  <c r="AP2" i="1"/>
  <c r="AX3" i="1"/>
  <c r="AO6" i="1"/>
  <c r="AO17" i="1"/>
  <c r="AO21" i="1"/>
  <c r="AO25" i="1"/>
  <c r="AP25" i="1" s="1"/>
  <c r="AO29" i="1"/>
  <c r="AP29" i="1" s="1"/>
  <c r="AO33" i="1"/>
  <c r="AP33" i="1" s="1"/>
  <c r="AO37" i="1"/>
  <c r="AO41" i="1"/>
  <c r="AO45" i="1"/>
  <c r="AO49" i="1"/>
  <c r="AO56" i="1"/>
  <c r="AP56" i="1" s="1"/>
  <c r="AO70" i="1"/>
  <c r="AP70" i="1" s="1"/>
  <c r="AO86" i="1"/>
  <c r="AP86" i="1" s="1"/>
  <c r="AO89" i="1"/>
  <c r="AP89" i="1" s="1"/>
  <c r="AO95" i="1"/>
  <c r="AP95" i="1" s="1"/>
  <c r="AO99" i="1"/>
  <c r="AO105" i="1"/>
  <c r="AP105" i="1" s="1"/>
  <c r="AM120" i="1"/>
  <c r="AP120" i="1" s="1"/>
  <c r="AO170" i="1"/>
  <c r="AP170" i="1" s="1"/>
  <c r="AO31" i="1"/>
  <c r="AP31" i="1" s="1"/>
  <c r="AO43" i="1"/>
  <c r="AO58" i="1"/>
  <c r="AO87" i="1"/>
  <c r="AO113" i="1"/>
  <c r="AM144" i="1"/>
  <c r="AP144" i="1" s="1"/>
  <c r="AM183" i="1"/>
  <c r="AP183" i="1" s="1"/>
  <c r="AO65" i="1"/>
  <c r="AO75" i="1"/>
  <c r="AO137" i="1"/>
  <c r="AO7" i="1"/>
  <c r="AO9" i="1"/>
  <c r="AO63" i="1"/>
  <c r="AO73" i="1"/>
  <c r="AP73" i="1" s="1"/>
  <c r="AO79" i="1"/>
  <c r="AP79" i="1" s="1"/>
  <c r="AX86" i="1"/>
  <c r="AO123" i="1"/>
  <c r="AM135" i="1"/>
  <c r="AP135" i="1" s="1"/>
  <c r="AM145" i="1"/>
  <c r="AP145" i="1" s="1"/>
  <c r="AM159" i="1"/>
  <c r="AP159" i="1" s="1"/>
  <c r="AM169" i="1"/>
  <c r="AP169" i="1" s="1"/>
  <c r="AM175" i="1"/>
  <c r="AP175" i="1" s="1"/>
  <c r="AO193" i="1"/>
  <c r="AO5" i="1"/>
  <c r="AO20" i="1"/>
  <c r="AO24" i="1"/>
  <c r="AO28" i="1"/>
  <c r="AO32" i="1"/>
  <c r="AP32" i="1" s="1"/>
  <c r="AO36" i="1"/>
  <c r="AP36" i="1" s="1"/>
  <c r="AO40" i="1"/>
  <c r="AO44" i="1"/>
  <c r="AO48" i="1"/>
  <c r="AO55" i="1"/>
  <c r="AO101" i="1"/>
  <c r="AO27" i="1"/>
  <c r="AO47" i="1"/>
  <c r="AO91" i="1"/>
  <c r="AM128" i="1"/>
  <c r="AP128" i="1" s="1"/>
  <c r="AM165" i="1"/>
  <c r="AP165" i="1" s="1"/>
  <c r="AO81" i="1"/>
  <c r="AM191" i="1"/>
  <c r="AP191" i="1" s="1"/>
  <c r="AO114" i="1"/>
  <c r="AP114" i="1" s="1"/>
  <c r="AO106" i="1"/>
  <c r="AO98" i="1"/>
  <c r="AO90" i="1"/>
  <c r="AO82" i="1"/>
  <c r="AP82" i="1" s="1"/>
  <c r="AO74" i="1"/>
  <c r="AO66" i="1"/>
  <c r="AP66" i="1" s="1"/>
  <c r="AO84" i="1"/>
  <c r="AP84" i="1" s="1"/>
  <c r="AO76" i="1"/>
  <c r="AP76" i="1" s="1"/>
  <c r="AO68" i="1"/>
  <c r="AO115" i="1"/>
  <c r="AP115" i="1" s="1"/>
  <c r="AO107" i="1"/>
  <c r="AP107" i="1" s="1"/>
  <c r="AO108" i="1"/>
  <c r="AP108" i="1" s="1"/>
  <c r="AO100" i="1"/>
  <c r="AO92" i="1"/>
  <c r="AO109" i="1"/>
  <c r="AP109" i="1" s="1"/>
  <c r="AO110" i="1"/>
  <c r="AP110" i="1" s="1"/>
  <c r="AO111" i="1"/>
  <c r="AO13" i="1"/>
  <c r="AP44" i="1"/>
  <c r="AO52" i="1"/>
  <c r="AP52" i="1" s="1"/>
  <c r="AO59" i="1"/>
  <c r="AO67" i="1"/>
  <c r="AO83" i="1"/>
  <c r="AM126" i="1"/>
  <c r="AP126" i="1" s="1"/>
  <c r="AX2" i="1"/>
  <c r="AO8" i="1"/>
  <c r="AO12" i="1"/>
  <c r="AP12" i="1" s="1"/>
  <c r="AO16" i="1"/>
  <c r="AP47" i="1"/>
  <c r="AO62" i="1"/>
  <c r="AO69" i="1"/>
  <c r="AO72" i="1"/>
  <c r="AM78" i="1"/>
  <c r="AP78" i="1" s="1"/>
  <c r="AO85" i="1"/>
  <c r="AM87" i="1"/>
  <c r="AP87" i="1" s="1"/>
  <c r="AO94" i="1"/>
  <c r="AP94" i="1" s="1"/>
  <c r="AM103" i="1"/>
  <c r="AP103" i="1" s="1"/>
  <c r="AM122" i="1"/>
  <c r="AP122" i="1" s="1"/>
  <c r="AO142" i="1"/>
  <c r="AM150" i="1"/>
  <c r="AP150" i="1" s="1"/>
  <c r="AM168" i="1"/>
  <c r="AP168" i="1" s="1"/>
  <c r="AO184" i="1"/>
  <c r="AP184" i="1" s="1"/>
  <c r="AM77" i="1"/>
  <c r="AP77" i="1" s="1"/>
  <c r="AM117" i="1"/>
  <c r="AP117" i="1" s="1"/>
  <c r="AO122" i="1"/>
  <c r="AO126" i="1"/>
  <c r="AO136" i="1"/>
  <c r="AP136" i="1" s="1"/>
  <c r="AO146" i="1"/>
  <c r="AP146" i="1" s="1"/>
  <c r="AO150" i="1"/>
  <c r="AO160" i="1"/>
  <c r="AP160" i="1" s="1"/>
  <c r="AM164" i="1"/>
  <c r="AP164" i="1" s="1"/>
  <c r="AO169" i="1"/>
  <c r="AM178" i="1"/>
  <c r="AP178" i="1" s="1"/>
  <c r="AO192" i="1"/>
  <c r="AP192" i="1" s="1"/>
  <c r="AM196" i="1"/>
  <c r="AP196" i="1" s="1"/>
  <c r="AM68" i="1"/>
  <c r="AP68" i="1" s="1"/>
  <c r="AM92" i="1"/>
  <c r="AP92" i="1" s="1"/>
  <c r="AM100" i="1"/>
  <c r="AP100" i="1" s="1"/>
  <c r="AO121" i="1"/>
  <c r="AM130" i="1"/>
  <c r="AP130" i="1" s="1"/>
  <c r="AO131" i="1"/>
  <c r="AP131" i="1" s="1"/>
  <c r="AO145" i="1"/>
  <c r="AM154" i="1"/>
  <c r="AP154" i="1" s="1"/>
  <c r="AO155" i="1"/>
  <c r="AP155" i="1" s="1"/>
  <c r="AM173" i="1"/>
  <c r="AP173" i="1" s="1"/>
  <c r="AO178" i="1"/>
  <c r="AO182" i="1"/>
  <c r="AP182" i="1" s="1"/>
  <c r="AO187" i="1"/>
  <c r="AP187" i="1" s="1"/>
  <c r="AM69" i="1"/>
  <c r="AP69" i="1" s="1"/>
  <c r="AM85" i="1"/>
  <c r="AP85" i="1" s="1"/>
  <c r="AM101" i="1"/>
  <c r="AP101" i="1" s="1"/>
  <c r="AM67" i="1"/>
  <c r="AP67" i="1" s="1"/>
  <c r="AM75" i="1"/>
  <c r="AP75" i="1" s="1"/>
  <c r="AM83" i="1"/>
  <c r="AP83" i="1" s="1"/>
  <c r="AM91" i="1"/>
  <c r="AP91" i="1" s="1"/>
  <c r="AM99" i="1"/>
  <c r="AP99" i="1" s="1"/>
  <c r="AO130" i="1"/>
  <c r="AM134" i="1"/>
  <c r="AP134" i="1" s="1"/>
  <c r="AM149" i="1"/>
  <c r="AP149" i="1" s="1"/>
  <c r="AO154" i="1"/>
  <c r="AO168" i="1"/>
  <c r="AO177" i="1"/>
  <c r="AM186" i="1"/>
  <c r="AP186" i="1" s="1"/>
  <c r="AM190" i="1"/>
  <c r="AP190" i="1" s="1"/>
  <c r="AM195" i="1"/>
  <c r="AP195" i="1" s="1"/>
  <c r="AO200" i="1"/>
  <c r="AP200" i="1" s="1"/>
  <c r="AM74" i="1"/>
  <c r="AP74" i="1" s="1"/>
  <c r="AO129" i="1"/>
  <c r="AP129" i="1" s="1"/>
  <c r="AM143" i="1"/>
  <c r="AP143" i="1" s="1"/>
  <c r="AO144" i="1"/>
  <c r="AM148" i="1"/>
  <c r="AP148" i="1" s="1"/>
  <c r="AO153" i="1"/>
  <c r="AP153" i="1" s="1"/>
  <c r="AO158" i="1"/>
  <c r="AP158" i="1" s="1"/>
  <c r="AO163" i="1"/>
  <c r="AM176" i="1"/>
  <c r="AP176" i="1" s="1"/>
  <c r="AM181" i="1"/>
  <c r="AP181" i="1" s="1"/>
  <c r="AM185" i="1"/>
  <c r="AP185" i="1" s="1"/>
  <c r="AO186" i="1"/>
  <c r="AO190" i="1"/>
  <c r="AO195" i="1"/>
  <c r="AM65" i="1"/>
  <c r="AP65" i="1" s="1"/>
  <c r="AM81" i="1"/>
  <c r="AP81" i="1" s="1"/>
  <c r="AM97" i="1"/>
  <c r="AP97" i="1" s="1"/>
  <c r="AM113" i="1"/>
  <c r="AP113" i="1" s="1"/>
  <c r="AO139" i="1"/>
  <c r="AP139" i="1" s="1"/>
  <c r="AM166" i="1"/>
  <c r="AP166" i="1" s="1"/>
  <c r="AO176" i="1"/>
  <c r="AM180" i="1"/>
  <c r="AP180" i="1" s="1"/>
  <c r="AO185" i="1"/>
  <c r="AM90" i="1"/>
  <c r="AP90" i="1" s="1"/>
  <c r="AM98" i="1"/>
  <c r="AP98" i="1" s="1"/>
  <c r="AM106" i="1"/>
  <c r="AP106" i="1" s="1"/>
  <c r="AM119" i="1"/>
  <c r="AP119" i="1" s="1"/>
  <c r="AO120" i="1"/>
  <c r="AO134" i="1"/>
  <c r="AM171" i="1"/>
  <c r="AP171" i="1" s="1"/>
  <c r="AM163" i="1"/>
  <c r="AP163" i="1" s="1"/>
  <c r="AM147" i="1"/>
  <c r="AP147" i="1" s="1"/>
  <c r="AM123" i="1"/>
  <c r="AP123" i="1" s="1"/>
  <c r="AM64" i="1"/>
  <c r="AP64" i="1" s="1"/>
  <c r="AM72" i="1"/>
  <c r="AP72" i="1" s="1"/>
  <c r="AM80" i="1"/>
  <c r="AP80" i="1" s="1"/>
  <c r="AM96" i="1"/>
  <c r="AP96" i="1" s="1"/>
  <c r="AM104" i="1"/>
  <c r="AP104" i="1" s="1"/>
  <c r="AM112" i="1"/>
  <c r="AP112" i="1" s="1"/>
  <c r="AM118" i="1"/>
  <c r="AP118" i="1" s="1"/>
  <c r="AM127" i="1"/>
  <c r="AP127" i="1" s="1"/>
  <c r="AO128" i="1"/>
  <c r="AM137" i="1"/>
  <c r="AP137" i="1" s="1"/>
  <c r="AO138" i="1"/>
  <c r="AP138" i="1" s="1"/>
  <c r="AM142" i="1"/>
  <c r="AP142" i="1" s="1"/>
  <c r="AM151" i="1"/>
  <c r="AP151" i="1" s="1"/>
  <c r="AO152" i="1"/>
  <c r="AP152" i="1" s="1"/>
  <c r="AM157" i="1"/>
  <c r="AP157" i="1" s="1"/>
  <c r="AO162" i="1"/>
  <c r="AP162" i="1" s="1"/>
  <c r="AO166" i="1"/>
  <c r="AO171" i="1"/>
  <c r="AM189" i="1"/>
  <c r="AP189" i="1" s="1"/>
  <c r="AM193" i="1"/>
  <c r="AP193" i="1" s="1"/>
  <c r="AO194" i="1"/>
  <c r="AO198" i="1"/>
  <c r="AP198" i="1" s="1"/>
  <c r="AO119" i="1"/>
  <c r="AO127" i="1"/>
  <c r="AO135" i="1"/>
  <c r="AO143" i="1"/>
  <c r="AO151" i="1"/>
  <c r="AO159" i="1"/>
  <c r="AO167" i="1"/>
  <c r="AO175" i="1"/>
  <c r="AO183" i="1"/>
  <c r="AO191" i="1"/>
  <c r="AO199" i="1"/>
  <c r="AP199" i="1" s="1"/>
  <c r="AO117" i="1"/>
  <c r="AO125" i="1"/>
  <c r="AP125" i="1" s="1"/>
  <c r="AO133" i="1"/>
  <c r="AP133" i="1" s="1"/>
  <c r="AO141" i="1"/>
  <c r="AP141" i="1" s="1"/>
  <c r="AO149" i="1"/>
  <c r="AO157" i="1"/>
  <c r="AO165" i="1"/>
  <c r="AO173" i="1"/>
  <c r="AO181" i="1"/>
  <c r="AO189" i="1"/>
  <c r="AO197" i="1"/>
  <c r="AP197" i="1" s="1"/>
  <c r="AO116" i="1"/>
  <c r="AP116" i="1" s="1"/>
  <c r="AO124" i="1"/>
  <c r="AP124" i="1" s="1"/>
  <c r="AO132" i="1"/>
  <c r="AP132" i="1" s="1"/>
  <c r="AO140" i="1"/>
  <c r="AP140" i="1" s="1"/>
  <c r="AO148" i="1"/>
  <c r="AO156" i="1"/>
  <c r="AP156" i="1" s="1"/>
  <c r="AO164" i="1"/>
  <c r="AO172" i="1"/>
  <c r="AP172" i="1" s="1"/>
  <c r="AO180" i="1"/>
  <c r="AO188" i="1"/>
  <c r="AO196" i="1"/>
</calcChain>
</file>

<file path=xl/sharedStrings.xml><?xml version="1.0" encoding="utf-8"?>
<sst xmlns="http://schemas.openxmlformats.org/spreadsheetml/2006/main" count="29534" uniqueCount="8975">
  <si>
    <t>行业关键词</t>
  </si>
  <si>
    <t>信息标题</t>
  </si>
  <si>
    <t>信息类型</t>
  </si>
  <si>
    <t>招标编号</t>
  </si>
  <si>
    <t>所在省</t>
  </si>
  <si>
    <t>所在市</t>
  </si>
  <si>
    <t>入库时间</t>
  </si>
  <si>
    <t>截止时间</t>
  </si>
  <si>
    <t>招标金额.预算.</t>
  </si>
  <si>
    <t>资金来源</t>
  </si>
  <si>
    <t>招标方式</t>
  </si>
  <si>
    <t>招标代理</t>
  </si>
  <si>
    <t>业主单位</t>
  </si>
  <si>
    <t>中标单位</t>
  </si>
  <si>
    <t>中标金额</t>
  </si>
  <si>
    <t>评标办法</t>
  </si>
  <si>
    <t>信息详情</t>
  </si>
  <si>
    <t>中标单位1</t>
  </si>
  <si>
    <t>中标单位2</t>
  </si>
  <si>
    <t>中标单位3</t>
  </si>
  <si>
    <t>中标单位4</t>
  </si>
  <si>
    <t>中标单位5</t>
  </si>
  <si>
    <t>招标金额.预算..1</t>
  </si>
  <si>
    <t>招标单位类型</t>
  </si>
  <si>
    <t>substring</t>
  </si>
  <si>
    <t>标题重复次</t>
  </si>
  <si>
    <t>编号重复次</t>
  </si>
  <si>
    <t>关键字</t>
  </si>
  <si>
    <t>标题关键字</t>
  </si>
  <si>
    <t>经销商</t>
  </si>
  <si>
    <t>经销商签约</t>
  </si>
  <si>
    <t>竞争对手1</t>
  </si>
  <si>
    <t>竞争对手2</t>
  </si>
  <si>
    <t>竞争对手3</t>
  </si>
  <si>
    <t>竞争对手4</t>
  </si>
  <si>
    <t>竞争对手5</t>
  </si>
  <si>
    <t>上洋中标</t>
  </si>
  <si>
    <t>招标编号&amp;关键字&amp;信息类型</t>
    <phoneticPr fontId="4" type="noConversion"/>
  </si>
  <si>
    <t>出现顺序
（招标编号&amp;关键字&amp;信息类型）</t>
    <phoneticPr fontId="4" type="noConversion"/>
  </si>
  <si>
    <t>信息标题&amp;关键字&amp;信息类型</t>
    <phoneticPr fontId="4" type="noConversion"/>
  </si>
  <si>
    <t>出现顺序
（关键字）</t>
    <phoneticPr fontId="4" type="noConversion"/>
  </si>
  <si>
    <t>唯一</t>
    <phoneticPr fontId="4" type="noConversion"/>
  </si>
  <si>
    <t>千万</t>
  </si>
  <si>
    <t>百万</t>
  </si>
  <si>
    <t>十万</t>
  </si>
  <si>
    <t>万</t>
  </si>
  <si>
    <t>千</t>
  </si>
  <si>
    <t>百</t>
  </si>
  <si>
    <t>十</t>
  </si>
  <si>
    <t>中标金额（元）</t>
    <phoneticPr fontId="4" type="noConversion"/>
  </si>
  <si>
    <t>月份</t>
    <phoneticPr fontId="4" type="noConversion"/>
  </si>
  <si>
    <t>行业关键词1</t>
    <phoneticPr fontId="4" type="noConversion"/>
  </si>
  <si>
    <t>行业关键词2</t>
    <phoneticPr fontId="4" type="noConversion"/>
  </si>
  <si>
    <t>导播</t>
  </si>
  <si>
    <t>确山县第一高级中学采购音视频设备项目结果公告</t>
  </si>
  <si>
    <t>中标结果</t>
  </si>
  <si>
    <t>河南</t>
  </si>
  <si>
    <t>确山县</t>
  </si>
  <si>
    <t>2019-01-31</t>
  </si>
  <si>
    <t>确山县公共资源交易中心</t>
  </si>
  <si>
    <t>确山县第一高级中学</t>
  </si>
  <si>
    <t xml:space="preserve">河南典华商贸有限公司
</t>
  </si>
  <si>
    <t>贰佰叁拾伍万捌仟陆佰元整</t>
  </si>
  <si>
    <t>公告概要：公告信息：采购项目名称确山县第一高级中学采购音视频设备项目品目采购单位确山县第一高级中学行政区域确山县公告时间2019年01月31日  11:22本项目招标公告日期2019年01月08日中标日期2019年01月31日评审专家名单张素华 刘建党 张二萍 张冬 黄增辉（业主）总中标金额￥235.860000 万元（人民币）联系人及联系方式：项目联系人李先生项目联系电话13526390234采购单位确山县第一高级中学采购单位地址确山县护城河路采购单位联系方式13526390234代理机构名称确山县公共资源交易中心代理机构地址确山县双拥大道988号代理机构联系方式 0396-2782978                确山县公共资源交易中心受确山县第一高级中学的委托，就采购音视频设备项目进行公开招标采购，按规定程序进行了开标、评标、定标，现就本次公开招标的中标结果公布如下：一、采购项目名称及采购编号项目名称：确山县第一高级中学采购音视频设备项目采购编号：确政采招【2019】5号二、采购项目简要说明采购内容：音视频设备项目最高控制价：贰佰伍拾万元整（人民币2500000.00元）三、采购公告媒体及日期2019年1月8日至1月15日在河南政府采购网和确山县公共资源交易中心网予以公告。四、评标信息开标日期：2019年1月30日09:00分。开标地点：确山县公共资源交易中心二楼开标厅评标委员会名单：张素华 刘建党 张二萍 张冬 黄增辉（业主）五、中标信息中标供应商：河南典华商贸有限公司主要中标标的：智慧教育录播主机：品牌型号，锐取TKR11000，单位及数量：4台，单价：76400.00元;智慧教育录播主机系统软件：品牌型号，锐取ITS-1100,单位及数量：4套，单价：35800.00元；多媒体导播控制平台软件：品牌型号，锐取DCS-310，单位及数量,4套，单价：39800.00元等。中标价：贰佰叁拾伍万捌仟陆佰元整（人民币2358600.00元）地址：确山县盘龙街道办事处铁北路路北御龙苑一期18号楼西座5单元一层东户法定代表人：柴家杰 联系人：孙婉莹 联系电话：18237152400六、本次采购联系事项采购人：确山县第一高级中学联系人（电话）：李先生 13526390234采购人地址：确山县护城河路采购代理机构：确山县公共资源交易中心地址：确山县双拥大道988号联系人（电话）：陈先生 0396-2782978 确山县公共资源交易中心 2019年1月31日</t>
  </si>
  <si>
    <t>河南典华商贸有限公司</t>
  </si>
  <si>
    <t>普教/教育</t>
  </si>
  <si>
    <t>确山县第一高级中学采购音视频设备</t>
  </si>
  <si>
    <t>FALSE</t>
  </si>
  <si>
    <t>2018未签</t>
  </si>
  <si>
    <t>锐取</t>
  </si>
  <si>
    <t>广西科联招标中心关于象山区教育系统城域网设备采购（GLZC2018-J1-04-47KLZB）成交公告</t>
  </si>
  <si>
    <t>广西</t>
  </si>
  <si>
    <t>桂林市</t>
  </si>
  <si>
    <t>广西科联招标中心</t>
  </si>
  <si>
    <t>桂林市象山区教育局</t>
  </si>
  <si>
    <t xml:space="preserve">桂林互道网络科技有限公司
</t>
  </si>
  <si>
    <t>壹佰陆拾叁万伍仟元整</t>
  </si>
  <si>
    <t>广西科联招标中心受桂林市象山区教育局的委托，于2019-1-31就象山区教育系统城域网设备采购采用竞争性谈判方式进行采购，按规定程序进行了谈判，现就本次采购的成交结果公告如下：一、采购项目名称及编号：象山区教育系统城域网设备采购（GLZC2018-J1-04-47KLZB）二、采购项目简要说明                  项号                  货物名称                  单位                  数量                  备注                          1                  核心交换机                  1                  台                  教育系统城域网建设                          2                  防火墙                  1                  台                          3                  路由器                  29                  台                          4                  互联专线租赁                  29                  条                          5                  交互性教学一体机                  1                  台                          6                  实物展台                  1                  台                          7                  推拉环保板                  1                  套                          8                  多媒体讲台                  1                  台                          9                  2.4G无线扩音一体机                  1                  套                          10                  3匹空调                  2                  台                          11                  课桌椅                  27                  套                          12                  录播教室装修                  1                  项                          13                  云资源管理服务平台软件（学校版）                  1                  套                          14                  教师专业发展平台                  1                  套                          15                  定制录播控制机柜                  1                  台                          16                  智能导播控制台                  1                  台                          17                  固定高清录播工作站                  1                  台                          18                  精品课程录播软件                  1                  套                          19                  智能跟踪定位系统                  1                  套                          20                  图像探测器                  3                  台                          21                  全场景自动采音调音台                  1                  台                          22                  专用录播话筒                  8                  支                          23                  高清云台摄像机                  3                  台                          24                  高清摄像机                  2                  台                          25                  定制时间提示屏                  1                  块                          26                  功放                  1                  台                          27                  音箱                  2                  对            如需进一步了解详细内容，详见竞争性谈判文件。交付使用期：签订合同之起15个工作内通过交付验收并开始进行运行服务三、公告媒体及期：本项目2019-1-21在中国政府采购网(http://www.ccgp.gov.cn)、广西壮族自治区政府采购网(http://www.gxzfcg.gov.cn/)、桂林市政府采购网(http://zfcg.guilin.gov.cn) 、桂林市公共资源交易中心网(http://glggzy.org.cn)发布了竞标公告。四、谈判期：2019-1-30评审地点：桂林市公共资源交易中心12号评标室（桂林市临桂区西城中路69号创业大厦西辅楼4楼）谈判小组成员名单：杨 帆、杨晚霞、侯 倩五、结果信息成交供应商名称：桂林互道网络科技有限公司成交供应商地址：桂林市七星区环城二路东城小区别墅区C区64号成交金额: 壹佰陆拾叁万伍仟元整(￥1635000.00)主要成交标的的名称、规格型号、数量、单价、质保期要求： 见附件1六、采购代理服务费标准：成交供应商领取成交通知书前，向广西科联招标中心桂林分部一次性付清招标代理服务费，参照计价格[2002]1980号《招标代理服务收费管理暂行办法》收费标准向成交供应商收取。成交服务费金额：贰万壹仟玖佰捌拾伍元整（￥21985.00元）七、联系事项：采购人：桂林市象山区教育局地址：桂林市雉山路19号采购人联系人：侯倩；联系电话：0773-2153800采购代理机构：广西科联招标中心 地址：桂林市临桂区西城南路1号花样-?花样城5幢B单元18层17-23室联系人：蒋熹微联系电话：0773-5442911八、成交结果公告期限：自成交结果公告发布之起一个工作。供应商认为成交结果使自己的权益受到损害的，可以在成交结果公告期限届满之起七个工作内以书面形式向广西科联招标中心提出质疑，逾期将不再受理。 广西科联招标中心 2019-1-31招标文件、附件.zip                                                                     附件                                                                                       相关新闻</t>
  </si>
  <si>
    <t>桂林互道网络科技有限公司</t>
  </si>
  <si>
    <t>国家机构</t>
  </si>
  <si>
    <t>广西科联招标中心关于象山区教育系统城域网设备采购（GLZC2018-J1-04-47KLZ</t>
  </si>
  <si>
    <t>[景德镇市本级]江西省机电设备招标有限公司关于江西省景德镇市教育局云课堂建设项目（招标编号：JXTCJDZ2019180005）电子化公开招标中标公告</t>
  </si>
  <si>
    <t>JXTCJDZ2019180005）</t>
  </si>
  <si>
    <t>江西</t>
  </si>
  <si>
    <t>景德镇市</t>
  </si>
  <si>
    <t>江西省机电设备招标有限公司</t>
  </si>
  <si>
    <t>景德镇市电化教育馆</t>
  </si>
  <si>
    <t xml:space="preserve">景德镇市教育局
中国联合网络通信有限公司江西省分公司
</t>
  </si>
  <si>
    <t>[2019-01-31]                        根据景购2018B000147197号采购计划确定的公开招标采购方式，江西省机电设备招标有限公司受景德镇市电化教育馆委托，就江西省景德镇市教育局云课堂建设项目（招标编号：JXTCJDZ2019180005）按照规定进行了电子化公开招标。开标大会于2019年01月29日上午10时在景德镇市公共资源交易中心第四开标室举行。经评标委员会评审和采购人确认，中标结果如下：招标公告发布日期：2019年01月07日定 标 日 期：2019年01月30日                  品目                  采购计划编号                  货物名称                  数量                  中标金额                  中标供应商                          01                  景购2018B000147197                  景德镇市教育局云课堂建设项目                  1批                  人民币2544200元                  中国联合网络通信有限公司江西省分公司                          主要设备清单：                          序号                  货物名称                  品牌/型号                  数量                  单价（元）                  备注                          01                  智能云教学主机                  异度/ED C1000-IH2                  6台                  17940                                            02                  智能导播台                  异度/ED C3000-TX2                  6套                  858                                            03                  后置高清云台摄像机                  异度/ED C3000-IS1                  6台                  3315                                            04                  前置高清云台摄像机                  异度/ED C3000-IS2                  6台                  3315                                            05                  教学行为分析系统                  异度/ED C3000-IG1                  6套                  13572                                            06                  数字音频处理器                  异度/ED C3000-IA1                  6台                  7410                                            07                  专业录音话筒                  异度/ED C3000-IM1                  12只                  468                                            08                  常态化云课堂主机                  异度/ED C1000-NH3                  6台                  11700                                            09                  IP网络摄像机1                  异度/ED C3000-NS3                  6台                  351                                            10                  IP网络摄像机2                  异度/ED C3000-NS4                  6台                  390                                            简约技术要求：详见招标文件                          交货期：合同签订后60天内交付使用                          交货地点：采购人指定地点。                          中标供应商地址：江西省南昌市高新区火炬大街566号                          评标委员会名单：陈峰（组长）、袁辉、钱晋、朱永红、姜宏                          招标文件：详见附件                          采购人名称：景德镇市电化教育馆      采购人地址：景德镇市昌江区瓷都大道1369号      联系人：陈先生      联系电话：0798-8575600                          采购代理机构：江西省机电设备招标有限公司      采购代理机构地址：江西省南昌市东湖区省政府大院北二路92号（咨询大厦）      联系人：范女士、帅先生      联系电话：0798-8593153                                                                          如有异议，可在本公告发布之日起七个工作日内，以书面形式向采购代理机构提出，逾期将不再受理。特此公告！江西省机电设备招标有限公司本项目代理费用金额为31986.0元标段编号：JXTCJDZ2019180005评委姓名：陈峰,朱永红,袁辉,钱晋、姜宏             附件下载：            中标通知书.pdf                          附件下载：            JXTCJDZ2019180005.JXCF</t>
  </si>
  <si>
    <t>景德镇市教育局</t>
  </si>
  <si>
    <t>中国联合网络通信有限公司江西省分公司</t>
  </si>
  <si>
    <t>[景德镇市本级]江西省机电设备招标有限公司关于江西省景德镇市教育局云课堂建设项目（招标编号：JXTCJDZ2019180005）电子化公开</t>
  </si>
  <si>
    <t>保德县教育科技局保德县中小学录播室、智慧课堂中标公告</t>
  </si>
  <si>
    <t>[2018-025]G13-A15</t>
  </si>
  <si>
    <t>山西</t>
  </si>
  <si>
    <t>长治市</t>
  </si>
  <si>
    <t>保德县政府采购中心</t>
  </si>
  <si>
    <t>保德县教育科技局</t>
  </si>
  <si>
    <t xml:space="preserve">山西中浩远信息科技有限公司
山西中鑫智能电子科技有限公司
</t>
  </si>
  <si>
    <t>2613253元</t>
  </si>
  <si>
    <t>保德县教育科技局保德县中小学录播室、智慧课堂中标公告我中心受采购人的委托对下述项目组织了国内公开招标，评标委员会依照招标文件确定的标准、办法，进行了客观公正的评定，现将最终的评定结果公告如下：1、项目名称：保德县中小学录播室、智慧课堂项目编号：[2018-025]G13-A152、采购人：保德县教育科技局地址：保德县梅花东路联系人：刘小东联系电话：139941645323、集中采购机构：保德县政府采购中心地址：保德县府前街50号(财政局三楼)项目联系人：王继芳联系电话：0350-7322577邮箱：baodezfcg@163.com4、项目名称、数量、简要技术要求及合同履行日期：第一包： 货币：人民币/元序号货物名称品牌规格型号产地及厂家数量单价合价供货期环保节能产品编号及有效期一、保德县中小学录播室采购(2套)1※智慧教育录播主机锐取TKR11000深圳/深圳锐取信息技术股份有限公司21600032000合同签订之日起15个工作日内CQC187011872962021-02-262※智慧教育录播主机系统软件锐取ITS-1100深圳/深圳锐取信息技术股份有限公司22574551490合同签订之日起15个工作日内/3多媒体导播控制平台软件锐取DCS-310深圳/深圳锐取信息技术股份有限公司21587531750合同签订之日起15个工作日内/4图像自动跟踪软件锐取Kite90深圳/深圳锐取信息技术股份有限公司21955039100合同签订之日起15个工作日内/5音频处理软件锐取Video100深圳/深圳锐取信息技术股份有限公司2920018400合同签订之日起15个工作日内/6跟踪定位摄像机锐取SD-400深圳/深圳锐取信息技术股份有限公司61437.58625合同签订之日起15个工作日内/7云台摄像机锐取HD-930L深圳/深圳锐取信息技术股份有限公司4759730388合同签订之日起15个工作日内/8全景枪式摄像机锐取HD-630L深圳/深圳锐取信息技术股份有限公司4287511500合同签订之日起15个工作日内/9板书枪式摄像机锐取HD-640L深圳/深圳锐取信息技术股份有限公司232206440合同签订之日起15个工作日内/10录播控制面板锐取CS100深圳/深圳锐取信息技术股份有限公司28051610合同签订之日起15个工作日内/11拾音话筒锐取ACM11深圳/深圳锐取信息技术股份有限公司12862.510350合同签订之日起15个工作日内/12音箱锐取CAS-650深圳/深圳锐取信息技术股份有限公司48753500合同签订之日起15个工作日内/13功放锐取TAP1000深圳/深圳锐取信息技术股份有限公司232506500合同签订之日起15个工作日内/14液晶电视飞利浦65PUF6152/T3厦门/冠捷显示科技(厦门)有限公司21000020000合同签订之日起15个工作日内CQC177011831402020-11-2815机柜图腾G2广州/广州图腾融创科技有限公司238007600合同签订之日起15个工作日内/16交换机H3CH3CS1224R杭州/杭州华三通信技术有限公司212502500合同签订之日起15个工作日内/17装修中浩远/山西/山西中浩远信息科技有限公司2125000250000合同签订之日起15个工作日内/18售后锐取/深圳/深圳锐取信息技术股份有限公司100合同签订之日起15个工作日内/二、保德县中小学便携式录播室采购(23套)1※无线便携录播主机锐取YC300深圳/深圳锐取信息技术股份有限公司2322585519455合同签订之日起15个工作日内/2※便携式录播系统软件锐取yCat-300深圳/深圳锐取信息技术股份有限公司2330725706675合同签订之日起15个工作日内/3无线图传设备锐取YC100深圳/深圳锐取信息技术股份有限公司234730108790合同签订之日起15个工作日内/4无线图传采集软件锐取VGA-code100深圳/深圳锐取信息技术股份有限公司238170187910合同签订之日起15个工作日内/5无线摄像机锐取YC200深圳/深圳锐取信息技术股份有限公司235912135976合同签订之日起15个工作日内/6无线摄像机调试软件锐取Term-300深圳/深圳锐取信息技术股份有限公司2312358284234合同签订之日起15个工作日内/7航空箱锐取YC-BOX深圳/深圳锐取信息技术股份有限公司23322574175合同签订之日起15个工作日内/8折叠三脚架锐取YC-LP深圳/深圳锐取信息技术股份有限公司23107524725合同签订之日起15个工作日内/9摄像机拾音器锐取SR-M3深圳/深圳锐取信息技术股份有限公司23172039560合同签订之日起15个工作日内/10售后锐取/深圳/深圳锐取信息技术股份有限公司100合同签订之日起15个工作日内/第一包总报价(大写):贰佰陆拾壹万叁仟贰佰伍拾叁元整￥：2613253.00第二包：  货币：人民币/元序号货物名称品牌规格型号产地及厂家数量单价合价供货期环保节能产品编号及有效期一、硬件部分1※学生移动端平板(标配)鸿合iXuePAD105深圳&amp;amp;middot;深圳市鸿合创新信息技术有限责任公司6001750105000015个工作日CQC17701174694有效期：2020.07.312※教师端联想MIIX510北京&amp;amp;middot;联想(北京)有限公司1250006000015个工作日CQC17701168367有效期：2020.04.143工业无线AP控制器鸿合iXueAP3000深圳&amp;amp;middot;深圳市鸿合创新信息技术有限责任公司1220002400015个工作日/4移动充电车鸿合Hi-C64深圳&amp;amp;middot;深圳市鸿合创新信息技术有限责任公司1265007800015个工作日/5售后中鑫智能/太原&amp;amp;middot;山西中鑫智能电子科技有限公司/////二、软件部分1智慧课堂教师端软件鸿合iXue教学设计深圳&amp;amp;middot;深圳市鸿合创新信息技术有限责任公司1221002520015个工作日/2电子书包系统鸿合iXue互动课堂深圳&amp;amp;middot;深圳市鸿合创新信息技术有限责任公司6001900114000015个工作日/3教师移动端鸿合iXue教师端深圳&amp;amp;middot;深圳市鸿合创新信息技术有限责任公司1218502220015个工作日/第二包总报价(大写):贰佰叁拾玖万玖千肆佰元整￥：2399400.005、定标时间：2019年01月29日6、招标公告发布时间：2019年01月09日7、中标结果：第一包：中标供应商：山西中浩远信息科技有限公司中标金额：2613253元地址：太原市小店区长治路73号13幢1单元25层2501号第二包：中标供应商：山西中鑫智能电子科技有限公司中标金额：2399400元地址：太原市万柏林区千峰南路(鸿峰住宅小区)11幢9层902号8、资格审查人员名单：刘小东9、评审委员会成员名单：钮效忠(组长)、段丽媛、杨育红、韩丽萍、刘小东(采购人代表)特此公告代理费收费标准:0代理费收费金额:无保德县政府采购中心2019年01月31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</si>
  <si>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山西中浩远信息科技有限公司</t>
  </si>
  <si>
    <t>山西中鑫智能电子科技有限公司</t>
  </si>
  <si>
    <t>保德县教育科技局保德县中小学录播室、智慧</t>
  </si>
  <si>
    <t>海口市琼山区文化体育和旅游发展局-2019府城元宵换花节文艺晚会服务项目采购-成交公告</t>
  </si>
  <si>
    <t>ZLHX2019-020</t>
  </si>
  <si>
    <t>海南</t>
  </si>
  <si>
    <t>海口市</t>
  </si>
  <si>
    <t>2019-01-30</t>
  </si>
  <si>
    <t>海南中联华夏项目管理有限公司</t>
  </si>
  <si>
    <t>海口市琼山区文化体育和旅游发展局</t>
  </si>
  <si>
    <t xml:space="preserve">海南智海方舟公关顾问有限公司
</t>
  </si>
  <si>
    <t>￥998000.00元</t>
  </si>
  <si>
    <t>一、招标项目																					项目编号																ZLHX2019-020																项目名称																2019府城元宵换花节文艺晚会服务项目采购																								采购品目																货物,服务																是否备案																是																								项目或项目包是否属于流标废标重新采购																否																采购方式																竞争性谈判																								采购单位																海口市琼山区文化体育和旅游发展局																是否进口产品																否																								行政区域(预算次级)																海口市																是否属于多包项目																否																								收费标准																相关法律法规																收费金额(万元)																0																	二、成交供应商																					成交供应商名称																海南智海方舟公关顾问有限公司																成交金额(万元)																99.8																								成交供应商地址																海口市滨海大道华信路3号华侨宾馆内副楼402室																	三、成交基本概况																					成交标的名称规格型号数量、单价服务要求																							详见正文																							四、谈判小组、磋商小组、询价小组成员名单及单一来源采购人员名单																					谈判小组、磋商小组、询价小组成员名单及单一来源采购人员名单																薛江炜、黄文宁 、王列峰.																	五、联系方式																					项目联系人																王工																项目联系电话																0898-65341140																								采购单位名称																海口市琼山区文化体育和旅游发展局																采购单位联系方式																18689649664																								采购单位地址																海口市琼山区文化体育和旅游发展局																								代理机构名称																海南中联华夏项目管理有限公司																代理机构联系方式																65341140																								代理机构地址																海南省海口市美兰区蓝天路28号名门广场D503房																	六、采购文件																					采购文件																											详细信息 相关公告								   受海口市琼山区文化体育和旅游发展局的委托，我司就该单位2019府城元宵换花节文艺晚会服务项目采购组织了竞争性谈判采购工作，现采购活动已顺利结束，评审结果已获得采购人确认，现将预中标结果公告如下：							一、采购项目情况							项目名称：2019府城元宵换花节文艺晚会服务项目采购							项目编号：ZLHX2019-020							采购方式：竞争性谈判							数量：1批							交付时间：于2019年2月21日前完成。							二、采购公告、定标日期及成交公告日期							采购公告日期：2019年1月24日							定标日期：2019年1月30 日							成交结果公告日期：2019年1月30日							三、成交结果情况							中标单位：海南智海方舟公关顾问有限公司							中标金额：￥998000.00元（大写：人民币玖拾玖万捌仟元整）							联系地址：海口市滨海大道华信路3号华侨宾馆内副楼402室							主要中标信息																													序号																													货物名称																													规格配置																													数量																													单位																													单价（元）																																					1																													舞美搭建																													舞美造型：舞台尺寸为22m*10m，舞台四面设铁马包围																													1																													场																													90000																																					2																													氛围布置																													外围氛围布置:针对现场布置功能区，设置指示牌、观众席、节日氛围布置等																													1																													场																													20000																																					3																													视频系统																													室外P3屏高清屏(500*500)mm、互动系统																													1																													场																													100000																																					4																													音响系统																													配套线阵音响、返听音响、超低音响、数字调音台等																													1																													场																													100000																																					5																													灯光系统																													配套par灯、电脑灯、图案灯、光束灯等																													1																													场																													150000																																					6																													视频制作																													主题篇、篇章篇、节目视频等制作																													1																													场																													70000																																					7																													摄影摄像																													摄影、摄像、摇臂、导播台等																													1																													场																													50000																																					8																													节目编排																													编舞导演、节目导演																													1																													场																													20000																																					9																													节目演绎																													舞蹈、杂技、语言类节目等多元表现形式（含外籍演员）																													1																													场																													320000																																					10																													主持人																													海南省台主持人2人																													2																													人																													40000																																					11																													活动策划																													方案策划、文案撰写																													1																													场																													13000																																					12																													创意设计																													1																													场																													15800																																					13																													舞美设计及施工图																													1																													场																													10000																																四、评标委员会成员：薛江炜、黄文宁、王列峰。							五、采购人及代理机构联系方式							1、采 购 人：海口市琼山区文化体育和旅游发展局							联系方式：18689649664							联系地址：海口市琼山区文化体育和旅游发展局							2、代理机构：海南中联华夏项目管理有限公司							联 系 人：王工							联系方式：0898-65341140							联系地址：海口市蓝天路28号名门广场南区帝景苑503室							如对上述中标结果有异议，请按政府采购相关法律法规规定执行。							感谢本项目所有投标人对本采购项目的支持。							海南中联华夏项目管理有限公司							2019年1月</t>
  </si>
  <si>
    <t>海南智海方舟公关顾问有限公司</t>
  </si>
  <si>
    <t>海口市琼山区文化体育和旅游发展局-2019府城元宵换花节文艺晚会服务项目采</t>
  </si>
  <si>
    <t>同心县职业技术学校电子商务和平面设计实训设备采购项目中标公示</t>
  </si>
  <si>
    <t>NXZDHY2018067</t>
  </si>
  <si>
    <t>宁夏</t>
  </si>
  <si>
    <t>吴忠市</t>
  </si>
  <si>
    <t>2019-01-29</t>
  </si>
  <si>
    <t>宁夏中大宏源项目管理有限公司</t>
  </si>
  <si>
    <t>同心县教育局</t>
  </si>
  <si>
    <t xml:space="preserve">宁夏锐安科技有限公司
</t>
  </si>
  <si>
    <t>叁佰零陆万捌仟元整</t>
  </si>
  <si>
    <t>同心县职业技术学校电子商务和平面设计实训设备采购项目				中标公示				一、项目名称：同心县职业技术学校电子商务和平面设计实训设备采购项目				二、招标编号：NXZDHY2018067				三、采购人：同心县教育局				地址：同心县县城								联系人：哈生虎联系电话：13895234622				四、招标代理机构：宁夏中大宏源项目管理有限公司				地址：宁夏吴忠市利通区祥和大厦906号				联系人：马佳联系电话：0953-2918018				五、公告时间：2019年1月6日				六、开标（定标）时间：2019年1月28日				八、开标地点：吴忠市公共资源交易中心五楼				九、拟中标供应商：				采购方式：公开招标				中标单位：宁夏锐安科技有限公司				中标金额：叁佰零陆万捌仟元整（￥3068000.00元）				交货期：合同签订后20日历天				地址：宁夏回族自治区银川市金凤区雪绒巷124号				联系电话：0951-5195926				采购内容：																						序号																								采购项目																								品牌																								型号																								单位																								数量																								单价（元）																														1、校园电视台设备																														1																								虚拟演播主机																								奥威亚																								AVA AE-K6																								台																								3																								8600																														2																								校园电视台管理系统软件																								奥威亚																								校园电视台管理系统软件V1.0																								套																								3																								45000																														3																								流式媒体在线点播软件																								奥威亚																								流式媒体在线点播软件V8.0																								套																								3																								7000																														4																								流式媒体在线导播软件																								奥威亚																								流式媒体在线导播软件V8.0																								套																								3																								13000																														5																								流式媒体在线直播软件																								奥威亚																								流式媒体在线直播软件V8.0																								套																								3																								17000																														6																								数字音频处理器																								奥威亚																								AVA IAM-804																								台																								3																								3500																														7																								数字音频处理软件																								奥威亚																								数字音频处理软件V1.0																								套																								3																								3500																														8																								无线话筒																								奥威亚																								AVA GTS-968																								套																								3																								2600																														9																								高清摄像机																								奥威亚																								AVA AX-C20P																								台																								6																								3500																														10																								高清摄像机管理软件																								奥威亚																								高清摄像机管理软件V1.0																								套																								6																								4000																														11																								教学视频资源管理系统																								奥威亚																								AVA AX-F100																								套																								3																								32800																														12																								视频编辑软件																								奥威亚																								视频编辑软件V1.0																								套																								3																								2000																														13																								提词器（含支架）																								天影视通																								TS-2000																								台																								6																								6800																														14																								显示屏																								冠捷																								E2270SWN5																								台																								3																								1200																														15																								无线键鼠套装																								罗技																								MK275																								套																								3																								200																														16																								电脑																								联想																								联想启天M410																								台																								3																								5000																														17																								装修及施工																																																装修及施工																								项																								3																								62600																														2、电子商务实训室设备																														1																								创业者沙盘系统																								驰卓																								驰卓ERP沙盘系统																								套																								1																								228000																														2																								电子商务商城B2C运营实训系统																								奥派																								奥派电子商务创业实战平台软件V1.0																								套																								1																								196000																														4																								教师电脑																								联想																								联想启天M410																								台																								1																								5000																														5																								学生电脑																								联想																								联想启天M410																								台																								48																								5000																														6																								教师讲台																								金兰																								讲台																								张																								1																								1200																														7																								椅子																								圣弘																								椅子																								把																								1																								400																														8																								学生桌																								金兰																								学生桌																								组																								8																								3600																														9																								椅子																								圣弘																								椅子																								把																								48																								400																														10																								交互式一体机																								希沃																								希沃 S86EB																								台																								1																								32000																														11																								黑板																								虹日																								组合黑板																								套																								1																								2000																														12																								高拍仪																								希沃																								希沃 SC05																								台																								1																								1000																														13																								功放																								ITC																								TS-500PI																								台																								2																								4200																														14																								音箱																								ITC																								TS-608																								只																								4																								2000																														15																								无线话筒																								ITC																								T-512UH																								套																								1																								3200																														16																								话筒前级处理器																								ITC																								TS-211																								台																								1																								3900																														17																								电源时序器																								ITC																								TS-820																								台																								1																								1800																														18																								网线																								爱普华顿																								六类网线																								箱																								3																								900																														19																								电源线																								硕邦																								硕邦4平方电源线																								卷																								3																								300																														20																								稳压电源																								精通																								精通 15KVA																								台																								1																								2500																														21																								交换机																								锐捷																								RG-NBS1824GC																								台																								3																								2500																														22																								交换机机柜																								一舟																								22U网络机柜																								个																								1																								3000																														23																								服务器																								浪潮																								NF5270M4																								台																								1																								40000																														24																								防静电地板																								恒亿泰																								防静电地板																								平方米																								120																								400																														25																								综合布线及及装修																																																综合布线及及装修																								项																								1																								60000																														3、谈判室设备																														1																								笔记本																								联想																								联想昭阳 E41-80																								台																								4																								5000																														2																								打印机																								惠普																								HP 1020																								台																								1																								2000																														3																								谈判桌																								隆达																								会议桌3000*1400*760mm																								组																								1																								6400																														4																								椅子																								圣弘																								椅子																								把																								21																								400																														5																								小会议桌																								隆达																								会议桌1400*600*760mm																								张																								5																								1200																														6																								沙发																								乐宇轩																								沙发3+1+1																								套																								1																								5000																														7																								茶几																								乐宇轩																								茶几1200*600*450mm																								张																								1																								1200																														4、商品展示室设备																														1																								单面货架																								隆达																								单面货架900*2200*300mm																								组																								16																								900																														2																								双面货架																								隆达																								双面货架1800*1300*600mm																								组																								2																								5000																														3																								收银桌																								隆达																								收银桌1400*600*760mm																								组																								1																								2000																														4																								收银电脑																								联想																								联想启天M410																								台																								1																								4500																														5																								扫码枪																								得力																								DL14883																								把																								1																								300																														6																								小票打印机																								得力																								DL-801P																								台																								1																								500																														7																								小票纸																								天章																								小票纸																								盒																								1																								300																														8																								装修																																																装修																								项																								1																								96000																														5、商品包装设备																														1																								筛选机																								高服																								SZF-520-S2																								台																								1																								30000																														2																								色选机																								泰禾																								6SXZ-63																								台																								1																								140000																														3																								烘干设备																								勃达微波																								7P一体式除湿型热泵烘干房																								台																								1																								180000																														4																								分包机																								维尔迅																								WCH50DX																								台																								1																								150000																														5																								捆扎机																								瑞立																								DBA-150																								台																								1																								15000																														6、平面设计及摄影实训室设备																														1																								UV平板打印机																								工正																								GZW2513GN-3																								台																								1																								218000																														2																								光油机																								亮彩水晶																								F-02019																								台																								1																								67720																														3																								喷绘机																								工正																								GZM3204SG																								台																								1																								190000																														4																								巡边雕刻机																								新艺																								新艺1325																								台																								1																								68000																														5																								电脑																								联想																								联想启天M410																								台																								3																								5000																														6																								电脑桌																								金兰																								电脑桌																								张																								3																								580																														7																								绘图仪墨盒																								惠普																								绘图仪墨盒																								套																								1																								12000																														8																								绘图仪墨盒																								惠普																								绘图仪墨盒																								套																								3																								4800																														9																								卷筒纸																								惠普																								卷筒纸																								卷																								2																								580																														10																								卷筒纸																								惠普																								卷筒纸																								卷																								4																								480																														11																								卷筒纸																								惠普																								卷筒纸																								卷																								2																								260																														12																								数码相机																								佳能																								EOS 5D Mark IV																								台																								2																								26000																														13																								镜头																								佳能																								EF 11-24mm																								台																								2																								23000																														14																								镜头																								佳能																								EF 100-400mm																								台																								2																								16000																														15																								镜头																								佳能																								EF 24-105mm																								台																								2																								5600																														16																								存储卡																								闪迪																								64G SD卡																								张																								2																								580																														17																								电池																								佳能																								LP-E6																								块																								2																								560																														18																								相机包																								佳能																								相机包																								个																								2																								380																														合计金额																								大写：叁佰零陆万捌仟元整																小写：3068000.00元																							十、评标小组成员：杨峰庄益民周吉萍俞岩中周旭东（采购专家）							十一、收费标准按国家计委关于《招标代理服务费收费管理暂行办法》（计价格〔2002〕1980号）执行。							本项目服务费为：3.78万元							本公示自发布之日起1个工作日，公示期内若无异议，将向中标供应商发出《中标通知书》。							特此公告！							宁夏中大宏源项目管理有限公司							 2019年1月29日</t>
  </si>
  <si>
    <t>宁夏锐安科技有限公司</t>
  </si>
  <si>
    <t>同心县职业技术学校电子商务和平面设计实训设备采购</t>
  </si>
  <si>
    <t>奥威亚</t>
  </si>
  <si>
    <t>AVA</t>
  </si>
  <si>
    <t>希沃</t>
  </si>
  <si>
    <t>第二师且末监狱采购教育设施项目中标公示</t>
  </si>
  <si>
    <t>BTJY02CGGK2018046</t>
  </si>
  <si>
    <t>新疆</t>
  </si>
  <si>
    <t>乌鲁木齐市</t>
  </si>
  <si>
    <t>新疆信实工程招标咨询服务有限公司铁门关市分公司</t>
  </si>
  <si>
    <t>第二师且末监狱采购教育设施项目中标公告																																																														1、项目名称:第二师且末监狱采购教育设施项目																						2、招标编号:BTJY02CGGK2018046																						3、招标公告日期:2018年12月30日至2019年01月08日																						4、招标结果确定日期:2019年01月21日																						5、中标情况:/																																																																																																																																																																																						分包名称																													品目名称																													品牌/规格型号																													数量																													单价(元)																													总价(元)																													中标供应商名称																													中标供应商地址																													中标金额(元)																																															第二师且末监狱采购教育设施项目																													货物类																													中庆、鸿合、朗强、慧龙、欧普、切瑞西、爱国者、联想、美菱、松下、爱国者、北极星、惠普、世纪萌芽																													1																													455570.00																													536000.00																													新疆华瑞普思网络科技有限公司																													新疆乌鲁木齐经济技术开发区卫星路499号秦基大厦1栋9层5号																													455570.000000元																																																																			6、其他(协议供货、定点采购项目信息):/																						7、评标委员会成员名单																						采购人代表:罗德成																						评审专家:谭建勤、邵启星、张卫东、孙斌																						8、公告截止时间(1个工作日):2019年01月30日																						备注:中标范围：1套中庆D3700录播主机；1套中庆V4.5全自动导播软件；1套中庆v3.3校园级视频资源平台软件；1套中庆V1.0远程导播、设备控制软件；1套中庆HDC8A教师跟踪特写双目摄像机；1套中庆HDC80学生跟踪特写双目摄像机；1套中庆MK240全向拾音设备；1套中庆2750C教师桌面控制器；1套鸿合HD-I6580E交互式一体机；1套朗强LCN6378A HDMI 转换器；1套定制组合式黑板；1个慧龙HL-102B演讲台；1套线材；30套慧龙HL-10H学生课桌椅；1套欧普灯具；1套中庆教师板书特写摄像机及控制软件；85平方吸音材料；20平方墙面漆；4套欧普灯具；10米慧龙边角防护软包；5平方慧龙大理石柜台外包；2套慧龙窗帘；6幅慧龙挂图；1个爱国者R5511录音笔；1套松下DVX200摄像设备；1台美菱C316饮水机；2台联想计算机；2套慧龙沙发；2盆绿色植物；2个北极星品牌挂钟；1套世纪萌芽MY-CP01心里测评管理设备；7套世纪萌芽MY-WS01绘画心理治疗测验系统（单机版）；7套慧龙办公桌椅；7台联想台式电脑；7套惠普M1136打印机。																						9、本项目采购人:第二师且末监狱																						地址:第二师且末监狱																						本项目采购人联系人:康钰本项目采购人电话:0996-2921062																						采购代理机构:新疆信实工程招标咨询服务有限公司铁门关市分公司																						地址:铁门关市德爱路第二师铁门关市就业与社会保障服务中心四楼404 室																						项目联系人:关丽娜 张道新联系电话:13579017845</t>
  </si>
  <si>
    <t>第二师且末监狱采购教育设施</t>
  </si>
  <si>
    <t>中庆</t>
  </si>
  <si>
    <t>[大余县]江西银兴招标代理有限公司关于江西省大余县东门小学章江小学教学仪器设备设施项目（项目编号：JXYX2018-DY-G0003-1）电子化公开招标的中标结果公告</t>
  </si>
  <si>
    <t>JXYX2018-DY-G0003-1）</t>
  </si>
  <si>
    <t>赣州市</t>
  </si>
  <si>
    <t>江西银兴招标代理有限公司</t>
  </si>
  <si>
    <t>大余县东门小学</t>
  </si>
  <si>
    <t xml:space="preserve">南昌航奥科技有限公司
号南昌国际商贸博览中心一期场馆
</t>
  </si>
  <si>
    <t>[2019-01-29]                        江西银兴招标代理有限公司受大余县东门小学的委托，对章江小学教学仪器设备设施项目（项目编号：JXYX2018-DY-G0003-1）按照规定进行了电子化公开招标。采购活动于2019年1月25日09：30（北京时间）在大余县公共资源交易中心五楼开标大厅举行，经评标委员会评定和采购人确认，现将结果公示如下：                  品目                  序号                  货物名称                  数量                  单位                  品牌及规格型号                  单价（元）                  中标金额（元）                  服务要求                  中标供应商                  中标供应商地址                          一、心理咨询室                  一、办公接待区                  217800                  在政府采购代理机构规定的时间内和采购我签订合同，并于合同签订后30日内交货，包括安装调试                  南昌航奥科技有限公司                  江西省南昌市西湖区洛阳路 215 号南昌国际商贸博览中心一期场馆铺 3 楼 8076 号                          1                  办公桌椅                  1                  套                  航奥配套                  1190                          2                  书报架                  1                  个                  航奥配套                  580                          3                  文件柜                  1                  个                  航奥配套                  780                          4                  沙发(3+1+1)                  1                  套                  航奥配套                  3500                          5                  茶几                  1                  套                  航奥配套                  780                          6                  立式空调(3P)                  1                  台                  格力KFR-72LW(72591)NhAd-2                  6850                          7                  落地灯                  1                  台                  航奥配套                  200                          8                  录音笔                  1                  台                  索尼PX470                  600                          9                  温馨挂钟                  1                  个                  航奥配套                  200                          10                  饮水机                  1                  个                  奥克斯YR-5-N                  500                          11                  秒表                  1                  个                  航奥配套                  200                          12                  视听资料                  1                  套                  航奥配套                  5800                          二、测评区                          13                  心理素质评估系统                  1                  套                  华城科星V1.0                  9800                          14                  心理健康自助服务系统                  1                  套                  灵心LX-ZNY                  16900                          15                  电脑                  1                  台                  联想启天M410-D189                  4750                          16                  多功能一体机                  1                  台                  联想M7605D                  1800                          三、沙游区                          17                  心理沙盘管理系统                  1                  套                  华城科星HC-GTXP-02                  14000                          四、音乐放松区                          18                  音乐放松减压系统                  1                  套                  灵心LX-ZNWXY                  29800                          19                  挂式空调                  1                  台                  格力KFR-32GW/(32570)Aa-2                  3750                          20                  沙发(单人)                  1                  套                  航奥配套                  600                          21                  桌子                  1                  个                  航奥配套                  500                          22                  落地灯                  1                  台                  航奥配套                  200                          23                  温馨挂钟                  1                  个                  航奥配套                  200                          五、宣泄区                          24                  宣泄运动单车                  1                  台                  航奥配套                  1580                          25                  智能心理击打宣泄系统                  1                  台                  灵心LX-ZNJX                  26200                          26                  充气型宣泄人                  2                  台                  航奥配套                  1870                          27                  立式宣泄球                  2                  套                  航奥配套                  360                          28                  涂鸦墙                  1                  套                  航奥配套                  480                          29                  宣泄桌游                  1                  套                  航奥配套                  500                          六、团体活动区                          30                  智能平板触摸一体机                  1                  台                  希沃F65EA                  12000                          31                  团体活动桌椅                  1                  套                  航奥配套                  2600                          32                  团体活动坐垫                  20                  套                  航奥配套                  120                          33                  团体心理辅导系统                  1                  套                  灵心LX-TT                  9000                          七、环境创意                          34                  绿植                  1                  套                  航奥配套                  1800                          35                  门牌                  1                  套                  航奥配套                  1300                          36                  创意文化墙                  1                  套                  航奥配套                  3000                          37                  工程设计                  1                  套                  航奥配套                  49000                          二、音体美器材                  一、体育                  因投标供应商不足法定家数，作废标处理。                          1                  计时器                  7                  块                          2                  发令枪                  2                  把                          3                  接力棒                  16                  根                          4                  钢尺                  2                  把                          5                  皮尺                  5                  把                          6                  垒球                  80                  个                          7                  实心球                  80                  只                          8                  小沙包                  80                  只                          9                  投掷靶                  4                  只                          10                  跳高丈量尺                  2                  根                          11                  跳高架                  2                  副                          12                  横杆                  6                  根                          13                  栏架                  20                  副                          14                  信号旗                  6                  面                          15                  标志旗                  8                  面                          16                  篮球                  60                  只                          17                  球网兜                  20                  个                          18                  篮球架                  2                  副                          19                  篮球网                  4                  副                          20                  篮球记录牌                  4                  套                          21                  排球                  30                  只                          22                  软式排球                  30                  只                          23                  排球架                  1                  副                          24                  排球网                  3                  副                          25                  标志杆（排球）                  4                  根                          26                  足球                  60                  只                          27                  足球门                  1                  副                          28                  足球网                  1                  副                          29                  足球门                  1                  副                          30                  足球网                  1                  副                          31                  气筒                  2                  个                          32                  气泵                  1                  台                          33                  乒乓球台                  2                  台                          34                  乒兵球拍                  40                  块                          35                  乒乓球网                  3                  副                          36                  乒乓球计分牌                  3                  副                          37                  乒乓球                  500                  只                          38                  羽毛球拍                  40                  副                          39                  羽毛球                  100                  桶                          40                  体操棒                  10                  根                          41                  体操凳                  4                  张                          42                  哑铃                  30                  副                          43                  短跳绳                  100                  根                          44                  长跳绳                  15                  根                          45                  拔河绳                  3                  根                          46                  爬绳爬竿                  2                  副                          47                  小体操垫                  50                  块                          48                  大体操垫                  10                  块                          49                  跳箱                  2                  套                          50                  助跳板                  2                  块                          51                  小山羊                  2                  台                          52                  呼啦圈                  50                  个                          53                  毽子                  60                  个                          54                  录音机                  4                  台                          55                  扩音器                  1                  台                          56                  手提喇叭                  4                  个                          57                  肺活量测试仪                  2                  台                          二、音乐（专用音乐教室设备）                          1                  五线谱电教板                  1                  块                          2                  五线谱教学黑板                  1                  块                          3                  钢琴                  1                  台                          4                  电子琴或电钢琴                  1                  台                          5                  多媒体教学系统                  1                  套                          6                  音响系统                  1                  套                          7                  音乐教学挂图                  1                  套                          8                  音乐教学用品柜                  1                  套                          教师用教具                          9                  电子琴                  1                  台                          10                  手风琴                  1                  台                          11                  教材配套音像资料                  1                  套                          12                  音像教学资料                  5                  套                          13                  音乐教学软件                  1                  套                          14                  自制教具软件                  1                  套                          15                  多用划线规                  1                  套                          学生用乐器                          16                  电子琴                  22                  台                          17                  成套打击乐器                  1                  套                          18                  小锣                  1                  个                          19                  大锣                  1                  个                          20                  小堂鼓                  1                  个                          21                  小钹                  1                  付                          22                  小军鼓                  1                  面                          23                  大军鼓                  1                  面                          24                  铝板琴                  1                  套                          25                  木琴                  1                  个                          26                  小军号大喇叭                  1                  个                          27                  大布号                  1                  个                          28                  指挥杖                  1                  个                          29                  小号                  1                  个                          30                  中音长号                  1                  个                          三、小学美术教学设备（专用美术教室设备）                          1                  衬布                  16                  块                          2                  遮光窗帘                  4                  块                          3                  写生凳                  30                  个                          4                  写生灯                  4                  只                          5                  工作台                  6                  个                          6                  美术教学用品柜                  2                  个                          7                  磁性白黑板                  1                  块                          8                  小学美术教学挂图                  1                  套                          9                  写生画板                  30                  块                          10                  拉坯机                  4                  个                          学用具（教师用）                          11                  写生画箱                  1                  只                          12                  写生教具（1）                  1                  套                          13                  写生教具（2）                  1                  套                          14                  画架                  1                  个                          15                  画板                  1                  块                          16                  绘图仪器                  1                  套                          17                  版画工具                  1                  套                          18                  绘画工具                  1                  套                          19                  泥工工具                  1                  套                          20                  制作工具                  1                  套                          四、小学课桌椅                  1                  学生课桌椅                  1500                  套                  祥岗山XGS-KZ005                  140                  314840                  在政府采购代理机构规定的时间内和采购我签订合同，并于合同签订后30日内交货，包括安装调试                  南城县祥山校具有限公司                  江西省南城县新丰街镇新丰村洪家墩                          2                  屏风办公桌椅                  74                  套                  祥岗山XGS-BG003                  1020                          3                  铁文件柜                  8                  个                  祥岗山XGS-G007                  840                          4                  办公桌                  8                  张                  祥岗山XGS-BG009                  1010                          5                  办公椅                  8                  张                  祥岗山XGS-BG013                  345                          6                  大班桌                  1                  张                  祥岗山XGS-BG016                  2150                          7                  大班椅                  1                  张                  祥岗山XGS-BG019                  1500                          8                  五门书柜                  1                  组                  祥岗山XGS-G022                  1850                          9                  办公沙发                  1                  套                  祥岗山XGS-SF026                  6300                          五、科学创新实验室                  1                  教师演示台                  1                  张                  中麒ZQ-2018-J001                  2850                  119922                  在政府采购代理机构规定的时间内和采购我签订合同，并于合同签订后30日内交货，包括安装调试                  江苏喜洋洋科教设备有限公司                  淮安市淮安区施河镇工业园区                          2                  学生桌                  9                  张                  中麒ZQ-2018-J002                  1755                          3                  教师主控电源                  1                  套                  中麒ZQ-2018-J008                  1450                          4                  学生电源插座                  27                  套                  中麒ZQ-2018-J007                  95                          5                  教师椅                  1                  把                  中麒ZQ-2018-J005                  200                          6                  学生凳                  54                  个                  中麒ZQ-2018-J006                  133                          7                  准备台                  1                  组                  中麒ZQ-2018-J013                  3360                          8                  仪器柜                  5                  套                  中麒ZQ-2018-J022                  980                          9                  实验室地上电系统安装及线管                  1                  套                  中麒ZQ-2018-J009                  1920                          10科学探究仪器                          1                  声学实验箱                  2                  套                  乐百仕LBS-X010                  655                          2                  空气实验箱                  2                  套                  乐百仕LBS-X018                  960                          3                  水实验箱                  2                  套                  乐百仕LBS-X007                  960                          4                  热学实验箱                  2                  套                  乐百仕LBS-X014                  955                          5                  光学实验箱                  2                  套                  乐百仕LBS-X023                  920                          6                  电学实验箱                  2                  套                  乐百仕LBS-X025                  1395                          7                  磁学实验箱                  2                  套                  乐百仕LBS-X028                  1495                          8                  电与磁实验箱                  2                  套                  乐百仕LBS-X024                  855                          9                  力学实验箱                  2                  套                  乐百仕LBS-X017                  880                          10                  机械实验箱                  2                  套                  乐百仕LBS-X021                  685                          11                  水的供应实验箱                  2                  套                  乐百仕LBS-X009                  685                          12                  传动实验箱                  2                  套                  乐百仕LBS-X029                  1600                          13                  再生纸实验箱                  2                  套                  乐百仕LBS-X001                  900                          14                  绿色能源实验箱                  2                  套                  乐百仕LBS-X016                  1400                          15                  生物实验箱                  2                  套                  乐百仕LBS-X011                  920                          16                  野外探究实验箱                  2                  套                  乐百仕LBS-X004                  580                          17                  人体结构实验箱                  2                  套                  乐百仕LBS-X013                  2600                          18                  生命科学标本实验箱                  2                  套                  乐百仕LBS-X012                  3900                          19                  地球科学标本                  2                  套                  乐百仕LBS-X027                  900                          20                  地球科学实验箱                  2                  套                  乐百仕LBS-X026                  688                          21                  宇宙科学实验箱                  2                  套                  乐百仕LBS-X003                  2000                          22                  气象实验箱                  2                  套                  乐百仕LBS-X015                  1900                          23                  远古化石                  2                  套                  乐百仕LBS-X002                  1450                          24                  建筑结构实验箱                  2                  套                  乐百仕LBS-X019                  627                          25                  遥控车机械                  2                  套                  乐百仕LBS-X005                  2380                          26                  操控车机械                  2                  套                  乐百仕LBS-X030                  1420                          27                  水力机械                  2                  套                  乐百仕LBS-X008                  1420                          28                  太阳能机械                  2                  套                  乐百仕LBS-X006                  1880                          29                  机械组合                  2                  套                  乐百仕LBS-X020                  1420                          30                  机器人组合                  2                  套                  乐百仕LBS-X022                  1420                          六、广播监控安装                  一、前端设备                  399330                  在政府采购代理机构规定的时间内和采购我签订合同，并于合同签订后30日内交货，包括安装调试                  赣州市中宏贸易有限公司                  赣州市章贡区新赣州大道 18 号阳明国际中心 2 号楼                           1                  半球摄像机                  39                  个                  海康威视DS-2CD2325XYZUV-ABCDEF                  430                          2                  枪机摄像机                  44                  个                  海康威视DS-2CD2T2XYZUV-ABCDEF                  490                          3                  高速球摄像机                        4                  个                        海康威视DS-2DE72XYZIW-ABC/VWS                  4300                          4                  支架                  4                  个                  海康威视DS-1602ZJ                  200                          5                  支架                  44                  个                  海康威视DS-01                  30                          6                  集中供电电源                  9                  个                  小耳朵12V30A                  300                          二、传输设备                          7                  交换机                  30                  个                  TP_Link TL-SG1005                  90                          8                  交换机                  27                  个                  TP_Link TL-SG1008                  350                          9                  交换机                  7                  个                  TP_Link TL-SG1016                  1650                          10                  交换机                  4                  个                  TP_Link TL-SG1024                  2450                          11                  网线                  3000                  米                  通利UTP-6E                  3                          12                  网线                  5000                  米                  通利UTP-5E                  2                          13                  电源线                  4000                  米                  通利2*0.5                  3                          14                  网络水晶头                  200                  个                  通利RJ45                  2                          15                  12芯光纤                  4000                  米                  通利TL-GYXTW-12B                  5                          16                  光纤跳线                  100                  条                  通利TL-SC/FC-UPC                  40                          17                  光纤终端盒                  20                  个                  通利TL-8C                  110                          18                  光纤收发器                  20                  对                  通利TL-HK-SF-20S-AB                  450                          19                  光纤配线架                  2                  个                  通利TL-12SC/FC                  2900                          20                  光纤熔接费                  40                  芯                  国产定制                  80                          三、后端设备                          21                  NVR硬盘录像机                  3                  台                  海康威视DS-8632N-K8                  5500                          22                  硬盘                  6                  个                  海康威视6T                  1850                          23                  监视器                  3                  台                  海康威视DS-D5022FC-A                  1350                          24                  VGA数据线                  2                  条                  通利VGA-5                  50                          25                  壁挂机柜                  7                  台                  金盾6U                  190                          26                  机柜                  1                  台                  金盾22U                  950                          27                  PDU机柜电源                  1                  个                  公牛GNE-108                  180                          28                  监控操作台                  1                  台                  金盾双联                  2600                          四、辅助材料                          29                  电源盒                  10                  个                  金盾定制                  80                          30                  室外防水铁箱                  7                  个                  金盾定制                  150                          31                  五孔插座                  50                  个                  联塑品睿系列                  30                          32                  电源插头                  90                  个                  公牛GN-1                  5                          33                  排插1.8米                  10                  个                  公牛GN-101                  30                          34                  电绞布                  30                  个                  联塑LSJD15M                  2                          35                  PVC线管                  6000                  米                  联塑24*14 39*19                  2                          36                  五金耗材                  1                  批                  联塑定制                  3500                          37                  安装调试费                  87                  个                  国产定制                  270                          一、主控机房设备                          1                  微型智能广播媒体矩阵                  1                  台                  迪士普MAG2120II                  13500                          2                  合并式功放(250W)                  7                  台                  迪士普MP600PIII                  2960                          3                  前置放大器                  1                  台                        迪士普MP9811P                  3850                          4                  纯后级定压功放（1000W）                  1                  台                  迪士普MP3000                  12000                          5                  时序电源控制器                  1                  台                  迪士普MP9823S                  2900                          6                  立式豪华型机柜                  1                  台                  迪士普MP35U                  2960                          7                  电脑                  1                  台                  联想4900D                  4900                          8                  远程控制软件                  1                  台                  迪士普MAG2000                  4500                          9                  遥控分区寻呼器                  1                  台                  迪士普MP9810RII                  2950                          10                  监控操作台                  1                  台                  金盾双联                  2200                          二、前端设备                          11                  壁挂扬声器10W                  94                  个                  迪士普DSP406II                  260                          12                  室外音柱60W                  8                  个                  迪士普DSP308                  980                          三、辅助材料                          13                  广播音箱线                  8000                  米                  通利RVV2*0.75                  2                          14                  广播音箱线                  6000                  条                  通利RVV2*1.5                  3                          15                  音频连接线                  10                  条                  迪士普定制                  30                          16                  音频连接线                  10                  条                  迪士普定制                  30                          17                  电源插头                  10                  个                  公牛GN-1                  10                          18                  PVC线管槽                  5680                  米                  联塑24*14 39*19                  2                          19                  其他                  1                  批                  联塑定制                  1100                          七、录播教室                  1                  教育视频应用平台                  1                  套                  纳加VJCMS2.0                  18000                  318690                  在政府采购代理机构规定的时间内和采购我签订合同，并于合同签订后30日内交货，包括安装调试                  赣州众晟贸易有限公司                  赣州开发区赣州毅德商贸物流园E09块地01号交易广场6号楼204号                          2                  录播主机                  1                  台                  纳加NLB-500S                  40500                          3                  远程互动教育录播系统软件                  1                  套                  纳加VJES1.1                  31000                          4                  智能图像跟踪主机                  1                  台                  纳加NGZ-100                  17000                          5                  定位摄像机                  6                  台                  纳加NGZ-FC                  790                          6                  高清云台一体摄像机                  2                  台                  纳加MC_HM                  7200                          7                  全景摄像机                  3                  台                  纳加FC_HM                  7000                          8                  录播控制台                  1                  台                  纳加NDCP-L                  6500                          9                  录播中控                  1                  台                  纳加NLBZK                  3500                          10                  吊装麦克风                  6                  支                  纳加NAT-200                  1120                          11                  智能混音器                  1                  台                  纳加NMX-200                  7500                          12                  流媒体服务器                  1                  台                  戴尔R730                  18000                          13                  手机推流APP                  1                  套                  纳加VJEncoder2App</t>
  </si>
  <si>
    <t>南昌航奥科技有限公司</t>
  </si>
  <si>
    <t>号南昌国际商贸博览中心一期场馆</t>
  </si>
  <si>
    <t>[大余县]江西银兴招标代理有限公司关于江西省大余县东门小学章江小学教学仪器设备设施项目（项目编号：JXYX2018-DY-G0003-1）电子化公开招标的</t>
  </si>
  <si>
    <t>纳加</t>
  </si>
  <si>
    <t>江西银兴招标代理有限公司关于江西省大余县东门小学章江小学教学仪器设备设施项目（项目编号：JXYX2018-DY-G0003-1）电子化公开招标的中标结果公告</t>
  </si>
  <si>
    <t>江西银兴招标代理有限公司关于江西省大余县东门小学章江小学教学仪器设备设施项目（项目编号：JXYX2018-DY-G0003-1）电子化公开招标的中标结果公告                         江西银兴招标代理有限公司受大余县东门小学的委托，对章江小学教学仪器设备设施项目（项目编号：JXYX2018-DY-G0003-1）按照规定进行了电子化公开招标。采购活动于2019年1月25日09：30（北京时间）在大余县公共资源交易中心五楼开标大厅举行，经评标委员会评定和采购人确认，现将结果公示如下：品目序号货物名称数量单位品牌及规格型号单价（元）中标金额（元）服务要求中标供应商中标供应商地址一、心理咨询室一、办公接待区217800在政府采购代理机构规定的时间内和采购我签订合同，并于合同签订后30日内交货，包括安装调试南昌航奥科技有限公司江西省南昌市西湖区洛阳路 215 号南昌国际商贸博览中心一期场馆铺 3 楼 8076 号1办公桌椅1套航奥配套11902书报架1个航奥配套5803文件柜1个航奥配套7804沙发(3+1+1)1套航奥配套35005茶几1套航奥配套7806立式空调(3P)1台格力KFR-72LW(72591)NhAd-268507落地灯1台航奥配套2008录音笔1台索尼PX4706009温馨挂钟1个航奥配套20010饮水机1个奥克斯YR-5-N50011秒表1个航奥配套20012视听资料1套航奥配套5800二、测评区13心理素质评估系统1套华城科星V1.0980014心理健康自助服务系统1套灵心LX-ZNY1690015电脑1台联想启天M410-D189475016多功能一体机1台联想M7605D1800三、沙游区17心理沙盘管理系统1套华城科星HC-GTXP-0214000四、音乐放松区18音乐放松减压系统1套灵心LX-ZNWXY2980019挂式空调1台格力KFR-32GW/(32570)Aa-2375020沙发(单人)1套航奥配套60021桌子1个航奥配套50022落地灯1台航奥配套20023温馨挂钟1个航奥配套200五、宣泄区24宣泄运动单车1台航奥配套158025智能心理击打宣泄系统1台灵心LX-ZNJX2620026充气型宣泄人2台航奥配套187027立式宣泄球2套航奥配套36028涂鸦墙1套航奥配套48029宣泄桌游1套航奥配套500六、团体活动区30智能平板触摸一体机1台希沃F65EA1200031团体活动桌椅1套航奥配套260032团体活动坐垫20套航奥配套12033团体心理辅导系统1套灵心LX-TT9000七、环境创意34绿植1套航奥配套180035门牌1套航奥配套130036创意文化墙1套航奥配套300037工程设计1套航奥配套49000二、音体美器材一、体育因投标供应商不足法定家数，作废标处理。1计时器7块2发令枪2把3接力棒16根4钢尺2把5皮尺5把6垒球80个7实心球80只8小沙包80只9投掷靶4只10跳高丈量尺2根11跳高架2副12横杆6根13栏架20副14信号旗6面15标志旗8面16篮球60只17球网兜20个18篮球架2副19篮球网4副20篮球记录牌4套21排球30只22软式排球30只23排球架1副24排球网3副25标志杆（排球）4根26足球60只27足球门1副28足球网1副29足球门1副30足球网1副31气筒2个32气泵1台33乒乓球台2台34乒兵球拍40块35乒乓球网3副36乒乓球计分牌3副37乒乓球500只38羽毛球拍40副39羽毛球100桶40体操棒10根41体操凳4张42哑铃30副43短跳绳100根44长跳绳15根45拔河绳3根46爬绳爬竿2副47小体操垫50块48大体操垫10块49跳箱2套50助跳板2块51小山羊2台52呼啦圈50个53毽子60个54录音机4台55扩音器1台56手提喇叭4个57肺活量测试仪2台二、音乐（专用音乐教室设备）1五线谱电教板1块2五线谱教学黑板1块3钢琴1台4电子琴或电钢琴1台5多媒体教学系统1套6音响系统1套7音乐教学挂图1套8音乐教学用品柜1套教师用教具9电子琴1台10手风琴1台11教材配套音像资料1套12音像教学资料5套13音乐教学软件1套14自制教具软件1套15多用划线规1套学生用乐器16电子琴22台17成套打击乐器1套18小锣1个19大锣1个20小堂鼓1个21小钹1付22小军鼓1面23大军鼓1面24铝板琴1套25木琴1个26小军号大喇叭1个27大布号1个28指挥杖1个29小号1个30中音长号1个三、小学美术教学设备（专用美术教室设备）1衬布16块2遮光窗帘4块3写生凳30个4写生灯4只5工作台6个6美术教学用品柜2个7磁性白黑板1块8小学美术教学挂图1套9写生画板30块10拉坯机4个学用具（教师用）11写生画箱1只12写生教具（1）1套13写生教具（2）1套14画架1个15画板1块16绘图仪器1套17版画工具1套18绘画工具1套19泥工工具1套20制作工具1套四、小学课桌椅1学生课桌椅1500套祥岗山XGS-KZ005140314840在政府采购代理机构规定的时间内和采购我签订合同，并于合同签订后30日内交货，包括安装调试南城县祥山校具有限公司江西省南城县新丰街镇新丰村洪家墩2屏风办公桌椅74套祥岗山XGS-BG00310203铁文件柜8个祥岗山XGS-G0078404办公桌8张祥岗山XGS-BG00910105办公椅8张祥岗山XGS-BG0133456大班桌1张祥岗山XGS-BG01621507大班椅1张祥岗山XGS-BG01915008五门书柜1组祥岗山XGS-G02218509办公沙发1套祥岗山XGS-SF0266300五、科学创新实验室1教师演示台1张中麒ZQ-2018-J0012850119922在政府采购代理机构规定的时间内和采购我签订合同，并于合同签订后30日内交货，包括安装调试江苏喜洋洋科教设备有限公司淮安市淮安区施河镇工业园区2学生桌9张中麒ZQ-2018-J00217553教师主控电源1套中麒ZQ-2018-J00814504学生电源插座27套中麒ZQ-2018-J007955教师椅1把中麒ZQ-2018-J0052006学生凳54个中麒ZQ-2018-J0061337准备台1组中麒ZQ-2018-J01333608仪器柜5套中麒ZQ-2018-J0229809实验室地上电系统安装及线管1套中麒ZQ-2018-J009192010科学探究仪器1声学实验箱2套乐百仕LBS-X0106552空气实验箱2套乐百仕LBS-X0189603水实验箱2套乐百仕LBS-X0079604热学实验箱2套乐百仕LBS-X0149555光学实验箱2套乐百仕LBS-X0239206电学实验箱2套乐百仕LBS-X02513957磁学实验箱2套乐百仕LBS-X02814958电与磁实验箱2套乐百仕LBS-X0248559力学实验箱2套乐百仕LBS-X01788010机械实验箱2套乐百仕LBS-X02168511水的供应实验箱2套乐百仕LBS-X00968512传动实验箱2套乐百仕LBS-X029160013再生纸实验箱2套乐百仕LBS-X00190014绿色能源实验箱2套乐百仕LBS-X016140015生物实验箱2套乐百仕LBS-X01192016野外探究实验箱2套乐百仕LBS-X00458017人体结构实验箱2套乐百仕LBS-X013260018生命科学标本实验箱2套乐百仕LBS-X012390019地球科学标本2套乐百仕LBS-X02790020地球科学实验箱2套乐百仕LBS-X02668821宇宙科学实验箱2套乐百仕LBS-X003200022气象实验箱2套乐百仕LBS-X015190023远古化石2套乐百仕LBS-X002145024建筑结构实验箱2套乐百仕LBS-X01962725遥控车机械2套乐百仕LBS-X005238026操控车机械2套乐百仕LBS-X030142027水力机械2套乐百仕LBS-X008142028太阳能机械2套乐百仕LBS-X006188029机械组合2套乐百仕LBS-X020142030机器人组合2套乐百仕LBS-X0221420六、广播监控安装一、前端设备399330在政府采购代理机构规定的时间内和采购我签订合同，并于合同签订后30日内交货，包括安装调试赣州市中宏贸易有限公司赣州市章贡区新赣州大道 18 号阳明国际中心 2 号楼 1半球摄像机39个海康威视DS-2CD2325XYZUV-ABCDEF4302枪机摄像机44个海康威视DS-2CD2T2XYZUV-ABCDEF4903高速球摄像机4个海康威视DS-2DE72XYZIW-ABC/VWS43004支架4个海康威视DS-1602ZJ2005支架44个海康威视DS-01306集中供电电源9个小耳朵12V30A300二、传输设备7交换机30个TP_Link TL-SG1005908交换机27个TP_Link TL-SG10083509交换机7个TP_Link TL-SG1016165010交换机4个TP_Link TL-SG1024245011网线3000米通利UTP-6E312网线5000米通利UTP-5E213电源线4000米通利2*0.5314网络水晶头200个通利RJ4521512芯光纤4000米通利TL-GYXTW-12B516光纤跳线100条通利TL-SC/FC-UPC4017光纤终端盒20个通利TL-8C11018光纤收发器20对通利TL-HK-SF-20S-AB45019光纤配线架2个通利TL-12SC/FC290020光纤熔接费40芯国产定制80三、后端设备21NVR硬盘录像机3台海康威视DS-8632N-K8550022硬盘6个海康威视6T185023监视器3台海康威视DS-D5022FC-A135024VGA数据线2条通利VGA-55025壁挂机柜7台金盾6U19026机柜1台金盾22U95027PDU机柜电源1个公牛GNE-10818028监控操作台1台金盾双联2600四、辅助材料29电源盒10个金盾定制8030室外防水铁箱7个金盾定制15031五孔插座50个联塑品睿系列3032电源插头90个公牛GN-1533排插1.8米10个公牛GN-1013034电绞布30个联塑LSJD15M235PVC线管6000米联塑24*14 39*19236五金耗材1批联塑定制350037安装调试费87个国产定制270一、主控机房设备1微型智能广播媒体矩阵1台迪士普MAG2120II135002合并式功放(250W)7台迪士普MP600PIII29603前置放大器1台迪士普MP9811P38504纯后级定压功放（1000W）1台迪士普MP3000120005时序电源控制器1台迪士普MP9823S29006立式豪华型机柜1台迪士普MP35U29607电脑1台联想4900D49008远程控制软件1台迪士普MAG200045009遥控分区寻呼器1台迪士普MP9810RII295010监控操作台1台金盾双联2200二、前端设备11壁挂扬声器10W94个迪士普DSP406II26012室外音柱60W8个迪士普DSP308980三、辅助材料13广播音箱线8000米通利RVV2*0.75214广播音箱线6000条通利RVV2*1.5315音频连接线10条迪士普定制3016音频连接线10条迪士普定制3017电源插头10个公牛GN-11018PVC线管槽5680米联塑24*14 39*19219其他1批联塑定制1100七、录播教室1教育视频应用平台1套纳加VJCMS2.018000318690在政府采购代理机构规定的时间内和采购我签订合同，并于合同签订后30日内交货，包括安装调试赣州众晟贸易有限公司赣州开发区赣州毅德商贸物流园E09块地01号交易广场6号楼204号2录播主机1台纳加NLB-500S405003远程互动教育录播系统软件1套纳加VJES1.1310004智能图像跟踪主机1台纳加NGZ-100170005定位摄像机6台纳加NGZ-FC7906高清云台一体摄像机2台纳加MC_HM72007全景摄像机3台纳加FC_HM70008录播控制台1台纳加NDCP-L65009录播中控1台纳加NLBZK350010吊装麦克风6支纳加NAT-200112011智能混音器1台纳加NMX-200750012流媒体服务器1台戴尔R7301800013手机推流APP1套纳加VJEncoder2App90014桌面采集系统1套纳加VJTeacher480015教育课件编辑器1套纳加CourseEditor180016CG编辑器1套纳加VJCGEditor200017特效编辑器1套纳加VJEffectEditor95018显示器1台PHILIPS 275C7Q 169019功放1台佳比HS-8200KAII230020音箱1对佳比XL-800115021无线话筒1套佳比FU-2980170022观摩室有源音箱1对佳比XL-66559023千兆交换机1台H3C H3C1224RV2149024机柜1台神州T6178025液晶电视1台海信 55E3A34802670寸智慧互动黑板一体1套灵畅 FIT-TVN70H4L2600027多媒体讲台1台道图F110M230028教室空调1台格力KFR-72LW/(72591)NhAd-2650029吊顶70平方国标11530四周墙壁吸音98平方　国标15031地面70平方　国标7232窗户30平方　国标44833控制室隔断1项　定制580034导播窗木框1项　定制98035导播窗安装钢化玻璃1项　国标468036讲台升高1项　定制180037讲台贴地1项　国标55038灯光24组三雄6000K.26039电源部分70平方　国标2840观摩室工作案台1张　定制190041观摩室空调1台格力KFR-35GW/(35570)Aa-2290042其他1批　定制68043耗材1批　国标1680本中标结果公告公示期为一个工作日，各相关当事人对中标结果有异议的，可在本公告发布届满之日起七个工作日内，以书面形式提起质疑，逾期将不再受理。评标委员会成员名单：黄斌（组长）、廖晓灵、赖华南、林春秋、叶会昌政府采购代理机构：江西银兴招标代理有限公司政府采购代理机构联系地址：大余行政服务中心二楼政府采购代理机构联系人：吕先生政府采购代理机构联系电话： 17779739036采购单位：大余县东门小学地址：大余县南安镇街心花园联系人：叶先生电话：13970757068政府采购监督电话：0797-8716109江西银兴招标代理有限公司</t>
    <phoneticPr fontId="4" type="noConversion"/>
  </si>
  <si>
    <t>江西银兴招标代理有限公司关于江西省大余县东门小学章江小学教学仪器设备设施项目（项目编号：JXYX2018-DY-G0003-1）电子化公开招标的</t>
  </si>
  <si>
    <t>大理新世纪中学智慧录播教室设备采购项目中标公告</t>
  </si>
  <si>
    <t>TPDL-2019-C02</t>
  </si>
  <si>
    <t>云南</t>
  </si>
  <si>
    <t>大理白族自治州</t>
  </si>
  <si>
    <t>大理腾普建设工程造价咨询招标代理有限公司</t>
  </si>
  <si>
    <t>大理新世纪中学</t>
  </si>
  <si>
    <t xml:space="preserve">大理智汇鑫科技有限公司
大理海阳科技有限责任公司
大理瑞鸿科技有限公司
</t>
  </si>
  <si>
    <t>594865.00元</t>
  </si>
  <si>
    <t>大理新世纪中学智慧录播教室设备采购项目中标公示一、项目采购内容1.项目名称：大理新世纪中学智慧录播教室设备采购项目2.项目编号：TPDL-2019-C023.采购方式：公开招标 4.采购预算价：60万元5.开标时间：2019年1月28日09时30分6.开标地点：大理公共资源交易中心6号开标厅6号评标室7.采购内容：序号名称是否进口数量计量单位预算金额（万元）交货地点/备注1播音教室否1套60大理新世纪中学合计60万元二、中标候选人：推荐第一中标候选人：大理智汇鑫科技有限公司综合得分：91.40分 投标报价：594865.00元质保期：贰年 交货期：合同签订后30天统一社会信用代码：915329013364940240公司地址：云南省大理白族自治州大理市下关镇洱河北路55号推荐第二中标候选人：大理海阳科技有限责任公司综合得分：60.04分 投标报价：597955.00元质保期：24个月 交货期：合同签订后30天推荐第三中标候选人：大理瑞鸿科技有限公司综合得分：55.70 投标报价：596880.00元 质保期：二年 交货期：合同签订后30天内三、中标主要产品内容：序号货物名称品牌、型号数量单位单价1智慧终端 东信同邦  EWMA-85001台29080 2智慧终端嵌入式管理系统V1.1东信同邦V1.11套14300 3多功能直录播平台v1.0东信同邦V1.01套27080 4导播控制软件V1.0东信同邦V1.01套10250 5嵌入式一体化的全自动跟踪系统V1.0东信同邦V1.01套13300 6远程教学交互系统东信同邦V2.01套14290 7实时教学导播系统V1.0东信同邦V1.01套6750 8资源管理云平台东信同邦V1.01套12800 9教学多媒体讲台定制1套3500 10物联控制系统V1.0东信同邦V1.01套7710 合计139060 四、评标委员会组成：评标委员会主任为：左国超 成员：左国超、杨燕诺、许煜泰、张义坪、顾正周（其中顾正周是采购人代表评委）五、公示时间：公示期为本公告发布之日起1个工作日（2019年1月29日）六、质疑及投诉：根据《中华人民共和国招标投标法》、《中华人民共和国政府采购法实施条例》及相关法律、法规的规定，现将该项目中标结果予以公示，接受社会监督。如有异议请在中标公示发布之日起七个工作日内提交阐明详细理由、经法定代表人签字并加盖单位公章的书面异议函（原件），以及加盖单位公章的相关依据和证明材料，由法定代表人持本人身份证原件，或委托代理人持经过公证的法定代表人签字并加盖单位公章的授权委托书，以及委托代理人本人身份证原件送至采购单位，由采购单位进行答复（逾期不再受理）。另外，异议方需将书面异议函送一份至同级财政（政府采购监管部门）备查，如对答复不满意的，可以在规定期限内向监督部门反映投诉。本公示同时在“云南省政府采购网、云南省公共资源交易电子服务系统、大理州公共资源交易电子服务系统”发布本次成交结果。在此，谨对积极参与本项目的供应商表示衷心感谢！采购人：大理新世纪中学统一社会信用代码：125329017604228200 地址：大理市下关镇北区大丽路西侧联系人：尹睿联系电话：18987248834代理机构：大理腾普建设工程造价咨询招标代理有限公司统一社会信用代码：915329017134665136地址：大理市下关镇大关邑村三社联系人：施女士、李先生联系电话：0872-2196671</t>
  </si>
  <si>
    <t>大理智汇鑫科技有限公司</t>
  </si>
  <si>
    <t>大理海阳科技有限责任公司</t>
  </si>
  <si>
    <t>大理瑞鸿科技有限公司</t>
  </si>
  <si>
    <t>大理新世纪中学智慧录播教室设备采购</t>
  </si>
  <si>
    <t>东信同邦</t>
  </si>
  <si>
    <t>录播教室设备及配套竞争性磋商结果公告</t>
  </si>
  <si>
    <t>福建</t>
  </si>
  <si>
    <t>厦门市</t>
  </si>
  <si>
    <t>北京建智达工程管理股份有限公司</t>
  </si>
  <si>
    <t>厦门市翔安区金山小学</t>
  </si>
  <si>
    <t xml:space="preserve">厦门翔多丽装饰工程有限公司
设备运行发生故障时厦门翔多丽装饰工程有限公司
</t>
  </si>
  <si>
    <t>北京建智达-竞争性磋商-JZDFJ-DL-2019001-录播教室设备及配套结果公告 采购项目编号/包号:JZDFJ-DL-2019001/包1采购人名称、地址和联系方式:采购人名称：厦门市翔安区金山小学地址：厦门市翔安区马巷镇西坂下坂里225号联系人：郑老师联系方式：13859978599采购代理机构名称、地址和联系方式:采购代理机构：北京建智达工程管理股份有限公司地址：厦门市湖里区金泰路318号企鸣财富中心A栋709单元邮 编：361015       电话：0592-5732363   传 真：0592-5732363    电子信箱：277961801@qq.com 采购项目名称:录播教室设备及配套项目主要内容(用途、数量、简要技术要求、采购项目性质):项目主要内容：录播教室设备及配套用途：公用数量：1批简要技术要求：主机硬件架构：采用纯嵌入一体式内置存储架构，确保系统稳定可靠；录制、直播、点播、导播、管理、存储、视音频编码、跟踪等功能必须集成在一台主机内，而不需另配音视频编码盒以及跟踪主机使用，需提供主机内部构造实物图片等。具体内容详见磋商文件。来源:非市级 采购方式:竞争性磋商 确定成交日期:2019年1月29日本项目信息公告日期:2019年1月18日成交供应商名称、地址:厦门翔多丽装饰工程有限公司、厦门市翔安区马巷镇古垵巷91-5三楼成交项目主要内容(含品牌、规格型号、制造商、数量、主要配置、技术要求等):主要成交标的的名称：全高清录播跟踪一体主机品牌：AVA规格型号：AVA AE A6数量：1台主要配置：内置音频处理功能，支持EQ均衡调节、回声抑制、增益调节、幻象供电及音频采样率和比特率设置。支持对音频输入输出通道进行音量调节，支持对音频输出通道进行静音设置等。技术(服务)要求：厦门翔多丽装饰工程有限公司承诺免费保修期内提供免费上门维修服务，设备运行发生故障时厦门翔多丽装饰工程有限公司在接到采购人故障通知后4小时内响应，并在12小时内到达现场，免费负责修理或更换有缺陷的零部件或整机，对造成的损失按合同规定及负责违约责任等。其他可咨询招标公司。成交金额(万元):47.5合同履行日期:2019年2月28日磋商小组成员名单:林伟彬、纪跃波、连益进采购项目联系人姓名和电话:项目联系人：马先生  联系方式0592-5732363其他:资格性及符合性审查情况：各供应商的资格性及符合性审查均合格。采购结果发布时间:2019年1月29日</t>
  </si>
  <si>
    <t>厦门翔多丽装饰工程有限公司</t>
  </si>
  <si>
    <t>设备运行发生故障时厦门翔多丽装饰工程有限公司</t>
  </si>
  <si>
    <t>录播教室设备及配套竞争性</t>
  </si>
  <si>
    <t>云之龙招标集团有限公司关于融媒体中心中央厨房硬件及设备采购（项目编号：GLZC2019-J1-15005-GXYL）成交结果公告</t>
  </si>
  <si>
    <t>GLZC2019-J1-15005-GXYL）</t>
  </si>
  <si>
    <t>云之龙招标集团有限公司</t>
  </si>
  <si>
    <t xml:space="preserve">广西友健科技有限公司
资源县政府采购管理办公室
</t>
  </si>
  <si>
    <t>云之龙招标集团有限公司受中共资源县委员会宣传部的委托，根据《中华人民共和国政府采购法》等相关规定，于2019-1-25就融媒体中心中央厨房硬件及设备项目采用竞争性谈判方式进行采购，现就本次谈判的成交结果公告如下：一、采购项目名称及编号：融媒体中心中央厨房硬件及设备采购（采购项目编号：GLZC2019-J1-15005-GXYL）二、采购项目简要说明：直播手机2台、直播手机2台、录音笔1只、单反相机2台、摄像机2台、投影仪1台、电动幕布1张、笔记本电脑4台、防抖拍摄器1台、网络交换机1台、网络交换机1、吸顶空调3台、空调2台、办公桌椅25套、指挥控制桌椅1套、监控指挥大屏12个、指挥中心配件1套、中央厨房大屏电脑12台、融合媒体移动导播系统1套、无人机拍摄套装1套、播出系统二级存储服务器1台、高标清备播出服务器1套，简要技术要求：详见附件竞争性谈判文件。合同履行期（交付使用期）：自签订合同之起5个历内安装调试完毕并交付使用。三、竞争性谈判公告媒体及期：本项目于2019-1-17在中国政府采购网（http://www.ccgp.gov.cn）、广西壮族自治区政府采购网（http://www.gxzfcg.gov.cn）、桂林市政府采购网（http://zfcg.guilin.gov.cn）、桂林市公共资源交易中心网（http://glggzy.org.cn）、云之龙集团网（http://www.gxyunlong.cn）上发布竞争性谈判公告。四、谈判期：2019-1-25评审地点：桂林市公共资源交易中心21号评标室（广西桂林市临桂区西城中路69号创业大厦西辅楼4楼北区）谈判小组成员名单：李仁杰、李维、潘家华五、成交信息：                  成交供应商名称                  成交供应商地址                  成交金额（元）                          广西友健科技有限公司                  南宁市西乡塘区人民西路3号世贸商城2号楼2-B-单元1510号                  壹佰零玖万贰仟捌佰元整（￥1092800.00）            成交标的基本信息：                   项号                  成交标的名称                  规格型号                  数量                  单位                  单价（元）                  服务要求                          1                  直播手机                  iPhoneXR                  2                  台                  7550.00                   免费保修期：按国家有关产品“三包”规定执行“三包”，免费保修期为壹-（“项目要求及技术需求”中有规定的，按其规定执行）。      售后服务的内容和措施：      免费送货上门、免费安装调试，免费培训。      对投标的主要部件提供≥1-厂家质保及售后服务、厂家工程师软件免费升级、厂家7*24小时电话、远程支持及现场5*9服务维修服务，包换、包修、终身售后维修服务。      服务响应到达现场时间：1小时内（市内）/8小时（区内）。                          2                  直播手机                  P20pro                  2                  台                  4500.00                           3                  录音笔                  PCM-A10                  1                  只                  1750.00                           4                  单反相机                  A7RII/含 FE24-70镜头                  2                  台                  21500.00                           5                  摄像机                  FS5M2K4K                  2                  台                  37500.00                           6                  投影仪                  PL811C                  1                  台                  9700.00                           7                  电动幕布                  电动 150寸                  1                  张                  1300.00                           8                  笔记本电脑                  FX80GD8750                  4                  台                  9500.00                           9                  防抖拍摄器                  灵眸 Osmo 手机云台2                  1                  台                  1200.00                           10                  网络交换机                  S5720S-52X-SI-AC                  1                  台                  13500.00                           11                  网络交换机                  S5720-52P-LI-CA                  1                  台                  7500.00                           12                  吸顶空调                  KFR-72TW/（7256）NhBa-3                  3                  台                  13500.00                           13                  空调                  KFR-26GW/（26570）Ga-3                  2                  台                  4000.00                           14                  办公桌椅                  /                  25                  套                  850.00                           15                  指挥控制桌椅                  4400mm*750mm*750mm                  1                  套                  18500.00                           16                  监控指挥大屏                  LTI550HN11                  12                  个                  8500.00                           17                  指挥中心配件                  WT-2000mini                  1                  套                  85000.00                           18                  中央厨房大屏电脑                  N4660                  12                  台                  5500.00                           19                  融合媒体移动导播系统                  V-Studio-V8                  1                  套                  275000.00                           20                  无人机拍摄套装                  御2                  1                  套                  18500.00                           21                  播出系统二级存储服务器                  FAIR-MS                  1                  台                  158000.00                           22                  高标清备播出服务器                  Fair-S1                  1                  套                  85000.00             六、代理服务费收费标准：本项目采购代理服务费根据竞争性谈判文件规定，按差额定率累进法计算向成交供应商收取（不足人民币5000元的，按5000元支付）。代理服务费收费金额：人民币壹万陆仟零贰拾元捌角（￥16020.80）。七、联系事项：采购代理机构:云之龙招标集团有限公司 采购人：中共资源县委员会宣传部地址：广西桂林市临桂区西城北路2号 地址：桂林市资源县城北开发区行政中心耀辉美好家园2幢12层 联系人：吕雯、黄钏钏 项目联系人：李桥英联系电话：0773-2887388、2887399 联系电话：0773-4311121监督部门：资源县政府采购管理办公室 联系电话：0773-4315648。八、成交结果公告期限：自成交结果公告发布之起一个工作供应商认为成交结果使自己的权益受到损害的，可以在成交结果公告期限届满之起七个工作内以书面形式向云之龙招标集团有限公司提出质疑，质疑电话0773-2887388、2887399，逾期将不再受理。 附件：竞争性谈判文件 云之龙招标集团有限公司 2019-1-29                                                                     附件                 融媒体中心中央厨房硬件及设备采购（项目编号：GLZC2019-J1-15005-GXYL）标书电子版.pdf                                                                      相关新闻</t>
  </si>
  <si>
    <t>广西友健科技有限公司</t>
  </si>
  <si>
    <t>资源县政府采购管理办公室</t>
  </si>
  <si>
    <t>云之龙招标集团有限公司关于融媒体中心中央厨房硬件及设备采购（项目编号：GLZC2019-J1-15005-GXYL）</t>
  </si>
  <si>
    <t>钦州新闻传媒中心新媒体直播设备采购成交公告</t>
  </si>
  <si>
    <t>QZZC2019-J1-10012-GXDY）</t>
  </si>
  <si>
    <t>钦州市</t>
  </si>
  <si>
    <t>广西德元工程项目管理有限责任公司</t>
  </si>
  <si>
    <t>钦州新闻传媒中心</t>
  </si>
  <si>
    <t xml:space="preserve">南宁瑞强电子科技有限公司
</t>
  </si>
  <si>
    <t>￥11.970000 万元</t>
  </si>
  <si>
    <t>公告概要：公告信息：采购项目名称新媒体直播设备采购品目货物/通用设备/广播、电视、电影设备/播出设备/其他播出设备采购单位钦州新闻传媒中心行政区域市辖区公告时间2019年01月29日  16:13本项目招标公告日期2019年01月23日成交日期2019年01月29日谈判小组、询价小组成员、磋商小组成员名单及单一来源采购人员名单方业斌、何旭华、邓广球（业主评委）总成交金额￥11.970000 万元（人民币）联系人及联系方式：项目联系人黄智、王艳玲项目联系电话0777-2361182采购单位钦州新闻传媒中心采购单位地址钦州市丽桥街18号采购单位联系方式邓工，0777-2822360代理机构名称广西德元工程项目管理有限责任公司代理机构地址广西钦州市钦廉街银信开发区C9座3楼代理机构联系方式黄智、王艳玲，0777-2361182                　　广西德元工程项目管理有限责任公司受钦州新闻传媒中心的委托，就“新媒体直播设备采购”项目（项目编号：QZZC2019-J1-10012-GXDY）组织采购，评标工作已经结束，成交结果如下：一、项目信息项目编号：QZZC2019-J1-10012-GXDY项目名称：新媒体直播设备采购项目联系人：黄智、王艳玲联系方式：0777-2361182二、采购单位信息采购单位名称：钦州新闻传媒中心采购单位地址：钦州市丽桥街18号采购单位联系方式：邓工，0777-2822360三、采购代理机构信息采购代理机构全称：广西德元工程项目管理有限责任公司采购代理机构地址：广西钦州市钦廉街银信开发区C9座3楼采购代理机构联系方式：黄智、王艳玲，0777-2361182四、成交信息招标文件编号：QZZC2019-J1-10012-GXDY本项目招标公告日期：2019年01月23日成交日期：2019年01月29日总成交金额：11.97 万元（人民币）成交供应商名称、地址及成交金额：1.成交供应商名称：南宁瑞强电子科技有限公司2.成交供应商地址：南宁市青秀区东葛路24-8号凯丰大厦A单元A0602号房3.成交金额：壹拾壹万玖仟柒佰元整（￥119700.00）4.主要成交标的名称、规格型号、数量、单价（见附件2）本项目代理费总金额：0.17955 万元（人民币）本项目代理费收费标准：本项目采购代理服务费按桂价费【2011】55号文“货物类”的规定收取谈判小组、询价小组、磋商小组成员名单及单一来源采购人员名单：方业斌、何旭华、邓广球（业主评委）五、项目用途、简要技术要求及合同履行日期：采购项目简要说明:新媒体直播设备采购，包含新媒体导播台1台、无线图传系统2套、视频线3根、内部导播通话系统（无线）1套，用于钦州新闻传媒中心的使用，如需进一步了解详细内容，详见竞争性谈判文件。合同履行日期：自签订合同之日起10个日历日内交货安装完毕并通过验收六、成交标的名称、规格型号、数量、单价、服务要求：详见供应商提交的响应文件七、其它补充事宜</t>
  </si>
  <si>
    <t>南宁瑞强电子科技有限公司</t>
  </si>
  <si>
    <t>广电</t>
  </si>
  <si>
    <t>钦州新闻传媒中心新媒体直播设备</t>
  </si>
  <si>
    <t>[南康区]赣州市南康区环宇招标代理有限公司关于江西省赣州市南康区隆木乡中心小学专递课堂主讲教室等项目（项目编号：NKHY2019-NK-C003）竞争性磋商的成交结果公告</t>
  </si>
  <si>
    <t>NKHY2019-NK-C003）</t>
  </si>
  <si>
    <t>赣州市南康区环宇招标代理有限公司</t>
  </si>
  <si>
    <t>赣州市南康区隆木乡中心小学</t>
  </si>
  <si>
    <t xml:space="preserve">联通福建产业互联网有限公司
</t>
  </si>
  <si>
    <t>[2019-01-29]                        依据赣州市南康区人民政府采购办公室下达的康采招（2019）14号计划，赣州市南康区环宇招标代理有限公司受赣州市南康区隆木乡中心小学的委托，对专递课堂主讲教室等项目（项目编号：NKHY2019-NK-C003）按照规定进行了竞争性磋商。磋商活动于2019年01月28日15：00（北京时间）在赣州市南康区环宇招标代理有限公司开标中心举行，经磋商小组评定和采购人确定，现将成交结果公示如下：                  序号                  项目名称                  数量                  单位                  单价      （元）                  品牌及规格型号                  成交总价      （元）                  服务要求                  成交供应商                  成交供应商地址                          一、专递课堂主讲教室                  775000.00                  与采购人签订合同后按采购人要求履约；质保期：叁年。                  联通（福建）产业互联网有限公司                  福州市长乐区数字福建产业园东湖路33号5号研发楼                          主讲教室（1间）                          1                  直录播互动终端                  1                  台                  38000.00                  阔地ZD-Y142P                          2                  直录播软件                  1                  套                  4000.00                  阔地                          3                  远程导播软件                  1                  套                  2000.00                  阔地                          4                  互动教学遥控器                  1                  个                  600.00                  阔地IR-150                          5                  高清跟踪摄像机                  2                  台                  5000.00                  阔地CA-2003                          6                  高清全景摄像机                  2                  台                  6800.00                  阔地QT-102C                          7                  定位摄像机                  3                  台                  6000.00                  阔地 SD-IP637                          8                  分析定位系统                  1                  套                  2000.00                  阔地                          9                  吸顶麦                  2                  支                  4000.00                  阔地 DM-K8                          10                  专业音箱                  1                  套                  700.00                  阔地 AP-100                          11                  高拍仪                  1                  台                  1500.00                  希沃 SC03                          12                  导播台                  1                  台                  800.00                  阔地 DT-200A                          13                  液晶电视机                  1                  台                  3500.00                  创维 55M7                          14                  多功能讲台                  1                  套                  2000.00                  蓝贝思特 LB06B-1200                          15                  教学触摸一体机（75寸）                  1                  套                  23000.00                  希沃 F75EA                          16                  推拉黑板（绿板）                  1                  套                  1000.00                  蓝贝思特 ZY-100-29                          观摩间                          1                  机柜                  1                  个                  1000.00                  辉腾 H1.6624                          2                  观摩室导播电脑                  1                  台                  4000.00                  华硕 D320MT                          3                  观摩室观摩电视                  1                  台                  3500.00                  创维 55M7                          4                  监听音箱                  1                  套                  1000.00                  阔地 AP-100                          装修                          1                  装修（含观摩间）                  1                  批                  120000.00                  国产                          二、专递课堂听课教室                          接收教室（6间）                          1                  接收教室终端                  6                  套                  10000.00                  阔地 ZD-R380                          2                  互动听课软件                  6                  套                  2000.00                  阔地                          3                  高清摄像机                  6                  台                  6800.00                  阔地 QT-102C                          4                  吊麦                  18                  支                  700.00                  阔地 DM-200                          5                  音频处理器                  6                  台                  1500.00                  阔地 CA-M440                          6                  高拍仪                  6                  台                  1500.00                  希沃 SC03                          7                  专业音箱                  6                  套                  700.00                  阔地 AP-100                          8                  教学触摸一体机                  6                  台                  12300.00                  希沃 F65EA                          9                  推拉黑板                  6                  套                  1000.00                  蓝贝思特 ZY100-29                          10                  多功能讲台                  6                  套                  2000.00                  蓝贝思特 LB06B-1200                          三、专递课堂管理平台                          1                  专递课堂管理平台                  1                  套                  1.00                  阔地                          2                  网络升级及一年网络使用费用                  1                  套                  39399.00                  电信                          四、安装及售后服务                          1                  安装及售后服务                  1                  套                  238000.00                  联通                          注：国产产品            本成交结果公告公示期为一个工作日，各相关当事人对成交结果有异议的，可在本公告发布届满之日起七个工作日内，以书面形式提起质疑，逾期将不再受理。磋商小组成员：胡志晖（组长）、张升伟、刘文彬政府采购代理机构联系人：陈静政府采购代理机构联系电话：0797-6616675政府采购代理机构联系地址：南康区夜市街蓉江西路28号（南康区种子公司院内）采购单位联系人：刘先生采购单位联系电话：0797-6616675采购单位联系地址：南康区隆木乡本项目招标代理费收费标准：参照《关于印发＜招标代理服务收费管理暂行办法＞的通知》（计价格[2002]1980号）。本项目招标代理费总金额：11625.00元（人民币）政府采购监督电话：0797-6616210赣州市南康区环宇招标代理有限公司本项目代理费用金额为11625.0元标段编号：NKHY2019-NK-C003评委姓名：胡志晖,张升伟,刘文彬             附件下载：            中标通知书.pdf                          附件下载：            C003文件.pdf</t>
  </si>
  <si>
    <t>联通福建产业互联网有限公司</t>
  </si>
  <si>
    <t>[南康区]赣州市南康区环宇招标代理有限公司关于江西省赣州市南康区隆木乡中心小学专递课堂主讲教室等项目（项目编号：NKHY2019-NK-C003）竞争性磋商的</t>
  </si>
  <si>
    <t>广西德元工程项目管理有限责任公司关于新媒体直播设备采购（QZZC2019-J1-10012-GXDY）成交结果公告</t>
  </si>
  <si>
    <t>QZZC2019-J1-10012-GXDY</t>
  </si>
  <si>
    <t>壹拾壹万玖仟柒佰元整</t>
  </si>
  <si>
    <t>广西德元工程项目管理有限责任公司关于新媒体直播设备采购（QZZC2019-J1-10012-GXDY）成交结果公告广西德元工程项目管理有限责任公司受钦州新闻传媒中心的委托，参照《中华人民共和国政府采购法》、《中华人民共和国政府采购法实施条例》等有关规定，于2019年1月29日上午10时00分就新媒体直播设备采购采用竞争性谈判方式进行采购，现就本次谈判的成交结果公告如下：一、采购项目名称：1.项目名称：新媒体直播设备采购2.项目编号：QZZC2019-J1-10012-GXDY二、采购项目简要说明:新媒体直播设备采购，包含新媒体导播台1台、无线图传系统2套、视频线3根、内部导播通话系统（无线）1套，用于钦州新闻传媒中心的使用，如需进一步了解详细内容，详见竞争性谈判文件。三、合同履行日期：自签订合同之日起10个日历日内交货安装完毕并通过验收；四、公告媒体及日期：1.公告媒体：中国政府采购网www.ccgp.gov.cn。、广西壮族自治区政府采购网www.gxzfcg.gov.cn2.公告日期：2019年1月23日五、谈判日期及地点：1.谈判时间：2019年1月29日上午10时00分截止后为谈判小组与谈判供应商谈判时间，具体时间由代理机构广西德元工程项目管理有限责任公司工作人员另行通知。2.评审地点：广西钦州市钦廉街银信开发区C9座3楼广西德元工程项目管理有限责任公司3.谈判小组成员名单：方业斌、何旭华、邓广球（业主评委）4.定标日期：2019年1月 29日六、成交信息1.成交供应商名称：南宁瑞强电子科技有限公司2.成交供应商地址：南宁市青秀区东葛路24-8号凯丰大厦A单元A0602号房3.成交金额：壹拾壹万玖仟柒佰元整（￥119700.00）4.主要成交标的名称、规格型号、数量、单价（见附件2）七、联系事项：1.招标人名称：钦州新闻传媒中心地址：钦州市丽桥街18号联系人及电话：邓工，0777-2822360 2.采购代理机构名称：广西德元工程项目管理有限责任公司地址：广西钦州市钦廉街银信开发区C9座3楼联系人及电话：黄智、王艳玲，0777-23611823.监督部门：钦州市政府采购监督管理科联系电话：0777-2895258 八、成交结果公告期限：自成交结果公告公布之日起1个工作日。九、代理服务费收费标准及收费金额：55由成交供应商一次性向代理机构支付代理服务费1795.50元。十、质疑投诉： 1.供应商认为成交结果使自己的权益受到损害的，可以在成交结果公告期限届满之日起七个工作日内以书面形式向采购人钦州新闻传媒中心或受托代理机构广西德元工程项目管理有限责任公司（广西钦州市钦廉街银信开发区C9座3楼）提出质疑，逾期将不再受理。如对广西德元工程项目管理有限责任公司的答复不满意或者广西德元工程项目管理有限责任公司未在规定的时间内做出答复，可以在答复期满十五个工作日内书面向同级人民政府财政部门投诉。2.质疑人或投诉人必须按 《政府采购质疑和投诉办法》（中华人民共和国财政部第94号令）的要求进行质疑或投诉, 如不按政府采购相关规定质疑或投诉的，视为无效质疑或无效投诉，不予受理。 附件1：竞争性谈判。附件2：主要成交标的名称、规格型号、数量、单价。  广西德元工程项目管理有限责任公司 2019年1月29日相关公告</t>
  </si>
  <si>
    <t>广西德元工程项目管理有限责任公司关于新媒体直播设备采购（QZZC2019-J1-10012-GXDY）</t>
  </si>
  <si>
    <t>云之龙招标集团有限公司资源县融媒体中心融媒体运营中心中央厨房硬件及设备采购GLZC2019-J1-15005-GXYL成交结果公告</t>
  </si>
  <si>
    <t>￥109.280000 万元</t>
  </si>
  <si>
    <t>公告概要：公告信息：采购项目名称资源县融媒体中心融媒体运营中心中央厨房硬件及设备采购品目货物/其他货物/其他不另分类的物品采购单位中共资源县委员会宣传部行政区域桂林市公告时间2019年01月29日  17:05本项目招标公告日期2019年01月17日成交日期2019年01月29日谈判小组、询价小组成员、磋商小组成员名单及单一来源采购人员名单详见公告正文总成交金额￥109.280000 万元（人民币）联系人及联系方式：项目联系人黄钏钏项目联系电话详见公告正文采购单位中共资源县委员会宣传部采购单位地址详见公告正文采购单位联系方式详见公告正文代理机构名称云之龙招标集团有限公司代理机构地址详见公告正文代理机构联系方式详见公告正文附件：附件1YLGLJ20191001-ZYX[fujian]_5c50046590b23.pdf                　　云之龙招标集团有限公司受中共资源县委员会宣传部的委托，就“资源县融媒体中心融媒体运营中心中央厨房硬件及设备采购”项目（项目编号：GLZC2019-J1-15005-GXYL）组织采购，评标工作已经结束，成交结果如下：一、项目信息项目编号：GLZC2019-J1-15005-GXYL项目名称：资源县融媒体中心融媒体运营中心中央厨房硬件及设备采购项目联系人：黄钏钏联系方式：详见公告正文二、采购单位信息采购单位名称：中共资源县委员会宣传部采购单位地址：详见公告正文采购单位联系方式：详见公告正文三、采购代理机构信息采购代理机构全称：云之龙招标集团有限公司采购代理机构地址：详见公告正文采购代理机构联系方式：详见公告正文四、成交信息招标文件编号：GLZC2019-J1-15005-GXYL本项目招标公告日期：2019年01月17日成交日期：2019年01月29日总成交金额：109.28 万元（人民币）成交供应商名称、地址及成交金额：详见公告正文本项目代理费总金额：1.60208 万元（人民币）本项目代理费收费标准：本项目采购代理服务费根据竞争性谈判文件规定，按差额定率累进法计算向成交供应商收取（不足人民币5000元的，按5000元支付）。谈判小组、询价小组、磋商小组成员名单及单一来源采购人员名单：详见公告正文五、项目用途、简要技术要求及合同履行日期：云之龙招标集团有限公司受中共资源县委员会宣传部的委托，根据《中华人民共和国政府采购法》等相关规定，于2019年1月25日就融媒体中心中央厨房硬件及设备项目采用竞争性谈判方式进行采购，现就本次谈判的成交结果公告如下：一、采购项目名称及编号：融媒体中心中央厨房硬件及设备采购（采购项目编号：GLZC2019-J1-15005-GXYL）二、采购项目简要说明：直播手机2台、直播手机2台、录音笔1只、单反相机2台、摄像机2台、投影仪1台、电动幕布1张、笔记本电脑4台、防抖拍摄器1台、网络交换机1台、网络交换机1、吸顶空调3台、空调2台、办公桌椅25套、指挥控制桌椅1套、监控指挥大屏12个、指挥中心配件1套、中央厨房大屏电脑12台、融合媒体移动导播系统1套、无人机拍摄套装1套、播出系统二级存储服务器1台、高标清备播出服务器1套，简要技术要求：详见附件竞争性谈判文件。合同履行日期（交付使用期）：自签订合同之日起5个日历日内安装调试完毕并交付使用。三、竞争性谈判公告媒体及日期：本项目于2019年1月17日在中国政府采购网（http://www.ccgp.gov.cn）、广西壮族自治区政府采购网（http://www.gxzfcg.gov.cn）、桂林市政府采购网（http://zfcg.guilin.gov.cn）、桂林市公共资源交易中心网（http://glggzy.org.cn）、云之龙集团网（http://www.gxyunlong.cn）上发布竞争性谈判公告。四、谈判日期：2019年1月25日评审地点：桂林市公共资源交易中心21号评标室（广西桂林市临桂区西城中路69号创业大厦西辅楼4楼北区）谈判小组成员名单：李仁杰、李维、潘家华五、成交信息：成交供应商名称成交供应商地址成交金额（元）广西友健科技有限公司南宁市西乡塘区人民西路3号世贸商城2号楼2-B-单元1510号壹佰零玖万贰仟捌佰元整（￥1092800.00）成交标的基本信息：项号成交标的名称规格型号数量单位单价（元）服务要求1直播手机iPhoneXR2台7550.00免费保修期：按国家有关产品&amp;amp;ldquo;三包&amp;amp;rdquo;规定执行&amp;amp;ldquo;三包&amp;amp;rdquo;，免费保修期为壹年（&amp;amp;ldquo;项目要求及技术需求&amp;amp;rdquo;中有规定的，按其规定执行）。售后服务的内容和措施：免费送货上门、免费安装调试，免费培训。对投标的主要部件提供&amp;amp;ge;1年厂家质保及售后服务、厂家工程师软件免费升级、厂家7*24小时电话、远程支持及现场5*9服务维修服务，包换、包修、终身售后维修服务。服务响应到达现场时间：1小时内（市内）/8小时（区内）。2直播手机P20pro2台4500.003录音笔PCM-A101只1750.004单反相机A7RII/含 FE24-70镜头2台21500.005摄像机FS5M2K4K2台37500.006投影仪PL811C1台9700.007电动幕布电动 150寸1张1300.008笔记本电脑FX80GD87504台9500.009防抖拍摄器灵眸 Osmo 手机云台21台1200.0010网络交换机S5720S-52X-SI-AC1台13500.0011网络交换机S5720-52P-LI-CA1台7500.0012吸顶空调KFR-72TW/（7256）NhBa-33台13500.0013空调KFR-26GW/（26570）Ga-32台4000.0014办公桌椅/25套850.0015指挥控制桌椅4400mm*750mm*750mm1套18500.0016监控指挥大屏LTI550HN1112个8500.0017指挥中心配件WT-2000mini1套85000.0018中央厨房大屏电脑N466012台5500.0019融合媒体移动导播系统V-Studio-V81套275000.0020无人机拍摄套装御21套18500.0021播出系统二级存储服务器FAIR-MS1台158000.0022高标清备播出服务器Fair-S11套85000.00六、代理服务费收费标准：本项目采购代理服务费根据竞争性谈判文件规定，按差额定率累进法计算向成交供应商收取（不足人民币5000元的，按5000元支付）。代理服务费收费金额：人民币壹万陆仟零贰拾元捌角（&amp;amp;yen;16020.80）。七、联系事项：采购代理机构:云之龙招标集团有限公司 采购人：中共资源县委员会宣传部地址：广西桂林市临桂区西城北路2号 地址：桂林市资源县城北开发区行政中心耀辉美好家园2幢12层 联系人：吕雯、黄钏钏 项目联系人：李桥英联系电话：0773-2887388、2887399 联系电话：0773-4311121监督部门：资源县政府采购管理办公室 联系电话：0773-4315648。八、成交结果公告期限：自成交结果公告发布之日起一个工作日供应商认为成交结果使自己的权益受到损害的，可以在成交结果公告期限届满之日起七个工作日内以书面形式向云之龙招标集团有限公司提出质疑，质疑电话0773-2887388、2887399，逾期将不再受理。附件：竞争性谈判文件云之龙招标集团有限公司2019年1月29日六、成交标的名称、规格型号、数量、单价、服务要求：详见公告正文七、其它补充事宜</t>
  </si>
  <si>
    <t>云之龙招标集团有限公司资源县融媒体中心融媒体运营中心中央厨房硬件及设备采购GLZC2019-J1-15005-GXYL</t>
  </si>
  <si>
    <t>鱼台县人民医院(录播服务器)定点采购中标公示</t>
  </si>
  <si>
    <t>37082736100620190001</t>
  </si>
  <si>
    <t>山东</t>
  </si>
  <si>
    <t>单县</t>
  </si>
  <si>
    <t xml:space="preserve">鱼台县盛飞商贸有限公司
</t>
  </si>
  <si>
    <t>326000元</t>
  </si>
  <si>
    <t>政府采购定点商城中标公示项目名称鱼台县人民医院(录播服务器)定点采购项目编号37082736100620190001中标供应商鱼台县盛飞商贸有限公司中标供应商地址鱼台县经济开发区鱼新三路北，湖凌三路东市场价格52500元预算金额400000元中标金额326000元采购数量1中标货物规格型号（包括品牌、具体型号）超然/MRS3000/1、录播服务器采用标准硬件结构和嵌入式操作系统，要能保证7x24小时稳定工作，MTBF不小于120，000小时。 2、必须提供两个千兆以太网口，可跨接多个网段；录制带宽：128Kbps-8Mbps。 3、通信协议支持：HTTP、RTP、RTCP、RTSP、RTMP、HLS。 4、视频分辨率：CIF、4CIF、720P、1080P、VGA、SVGA、XGA、SXGA等。5、录播服务器可通过添加辅助设备（编码器）支持模拟信号的录制，最高支持15组并发录制。                                                                                         6、支持手动导播功能，即在录制、直播过程中通过手动方式，将多路视频画面进行分屏切换和位置切换。                                                                                   7、录制文件格式为标准MP4；单台设备支持50路直播、点播。可通过PC、解码器等终端设备进行直播、点播。无需安装任何插件即可播放。 8、存储硬盘支持2T；支持上传的视频文件（flv、avi、ts、mp4）自动转码成mp4格式，可以直接播放。网络存储支持断点续传，防止意外断电、断网造成文件丢失。                                                    9、支持自定义缩略图功能，录制结束后系统会对该视频自动生成缩略图，同时每个视频文件也可自定义上传缩略图。    10、支持视频精彩看点截选功能，每个精彩看点需有缩略图显示；点击看点缩略图就可直接跳转到精彩看点处。 11、视频发布页面采用视频门户网站式，非传统列表式。支持视频推荐功能，被推荐的视频会在发布页面置顶显示。 12、支持LDAP、AD认证方式。提供直播点播密码保护。监督电话鱼台县财政局0537-6258033标书文件:--pro.getBiaoshu()--</t>
  </si>
  <si>
    <t>鱼台县盛飞商贸有限公司</t>
  </si>
  <si>
    <t>鱼台县人民医院(录播服务器)定点</t>
  </si>
  <si>
    <t>超然</t>
  </si>
  <si>
    <t>福州市盖山中学录播教室设备采购项目中标公告</t>
  </si>
  <si>
    <t>[350104]FJMH[GK]2018009-1）</t>
  </si>
  <si>
    <t>福州市</t>
  </si>
  <si>
    <t>2019-01-28</t>
  </si>
  <si>
    <t>福建美环招标代理有限公司</t>
  </si>
  <si>
    <t>福州市盖山中学</t>
  </si>
  <si>
    <t xml:space="preserve">福建鑫常兴信息科技有限公司
</t>
  </si>
  <si>
    <t>￥27.950000 万元</t>
  </si>
  <si>
    <t>公告概要：公告信息：采购项目名称福州市盖山中学录播教室设备采购项目品目货物/通用设备/广播、电视、电影设备/视频设备/其他视频设备采购单位福州市盖山中学行政区域仓山区公告时间2019年01月28日  09:48本项目招标公告日期2019年01月04日中标日期2019年01月26日评审专家名单陈少苗、傅敏光、林宪生、韩小丹、郑标兵(采购人代表)总中标金额￥27.950000 万元（人民币）联系人及联系方式：项目联系人林炜项目联系电话0591-83637606采购单位福州市盖山中学采购单位地址仓山区盖山镇北园村大门路100号采购单位联系方式张洪/0591-83578670代理机构名称福建美环招标代理有限公司代理机构地址福州市晋安区鼓山镇福兴大道36号五层房310C代理机构联系方式林炜/0591-83637606                　　福建美环招标代理有限公司受福州市盖山中学的委托，就“福州市盖山中学录播教室设备采购项目”项目（项目编号：[350104]FJMH[GK]2018009-1）组织采购，评标工作已经结束，中标结果如下：一、项目信息项目编号：[350104]FJMH[GK]2018009-1项目名称：福州市盖山中学录播教室设备采购项目项目联系人：林炜联系方式：0591-83637606二、采购单位信息采购单位名称：福州市盖山中学采购单位地址：仓山区盖山镇北园村大门路100号采购单位联系方式：张洪/0591-83578670三、项目用途、简要技术要求及合同履行日期：合同包品目号采购标的用途数量简要技术指标11-1其他视频设备教育1(套)合同包一 品目1-1 多功能教学终端1.嵌入式一体化设 计，满足导播、录制、视频矩阵、音频矩阵、数字音频处、集中控制等功能要求，支持远程互动教学，实现同频互动课堂。(详见招标文件第五章招标内容及要求)四、采购代理机构信息采购代理机构全称：福建美环招标代理有限公司采购代理机构地址：福州市晋安区鼓山镇福兴大道36号五层房310C采购代理机构联系方式：林炜/0591-83637606五、中标信息招标公告日期：2019年01月04日中标日期：2019年01月26日总中标金额：27.95 万元（人民币）中标供应商名称、联系地址及中标金额：序号中标人名称中标人联系地址中标金额(万元)1 福建鑫常兴信息科技有限公司福建省福州市仓山区盖山镇白湖亭下濂15号-227.95本项目招标代理费总金额：0.41925 万元（人民币）本项目招标代理费收费标准：100(万元)以下收费费率标准：1.50%。评审专家名单：陈少苗、傅敏光、林宪生、韩小丹、郑标兵(采购人代表)中标标的名称、规格型号、数量、单价、服务要求：中标标的名称、规格型号、数量、单价、服务要求：包 品目号 中标标的名称 规格型号 数量 单价 总价1 1-1 其他视频设备详见投标响应文件 1 279500元 279500元服务要求：福建鑫常兴信息科技有限公司须按招标文件的要求提供合格的产品，承诺自验收合格后免费保修36个月，免费保修期自验收合格签名之日起计算。保修期内，按合同条款提供免费服务，非因操作不当造成要更换的零配件由我方负责包修、包换（详见福建鑫常兴信息科技有限公司投标响应文件）六、其它补充事宜1、资格性及符合性审查情况：1.1投标人资格性审查：资格评审小组按照招标文件规定的资格标准要求对各投标文件进行审查，经资格评审小组评议，各投标人的资格性审查情况均符合要求。1.2投标文件符合性审查：评标委员会按照招标文件规定的符合性要求对各投标文件进行审查，经评标委员会评议，各合格投标人的投标文件的符合性审查情况均符合要求。2、政府采购政策功能的情况：无。3、备案编号：A3-GSZX-GK-201811-B3461-IDN。4、中标日期：2019年01月26日(项目编号：[350104]FJMH[GK]2018009-1)。5、公告期限为本公告之日起1个工作日。福建美环招标代理有限公司</t>
  </si>
  <si>
    <t>福建鑫常兴信息科技有限公司</t>
  </si>
  <si>
    <t>福州市盖山中学录播教室设备采购</t>
  </si>
  <si>
    <t>新华新媒文化传播有限公司新华社媒体资源聚合共享平台—“现场云”（现场新闻服务平台）建设子项中标公告</t>
  </si>
  <si>
    <t>1941STC60018）</t>
  </si>
  <si>
    <t>北京</t>
  </si>
  <si>
    <t>海淀区</t>
  </si>
  <si>
    <t>中钢招标有限责任公司</t>
  </si>
  <si>
    <t>新华新媒文化传播有限公司</t>
  </si>
  <si>
    <t xml:space="preserve">开普云信息科技股份有限公司
</t>
  </si>
  <si>
    <t>￥2073.200000 万元</t>
  </si>
  <si>
    <t>公告概要：公告信息：采购项目名称新华社媒体资源聚合共享平台—“现场云”（现场新闻服务平台）建设子项品目服务/信息技术服务/软件开发服务/应用软件开发服务/通用应用软件开发服务,服务/信息技术服务/软件开发服务/应用软件开发服务/行业应用软件开发服务采购单位新华新媒文化传播有限公司行政区域北京市公告时间2019年01月28日  16:47本项目招标公告日期2019年01月04日中标日期2019年01月28日评审专家名单栾轶玫、何海燕、吕景刚、高天真、杨震、梁恒、马发展总中标金额￥2073.200000 万元（人民币）联系人及联系方式：项目联系人谢师艳、尹皓项目联系电话010-62688220、62688251采购单位新华新媒文化传播有限公司采购单位地址北京市西城区宣武门西大街57号采购单位联系方式郭贤安010-88053554代理机构名称中钢招标有限责任公司代理机构地址北京市海淀区海淀大街8号中钢国际广场16层代理机构联系方式谢师艳、尹皓010-62688220、62688251附件：附件11941STC60018_中标结果公告.doc附件21941STC60018_招标文件_新华社媒体资源聚合共享平台—“现场云”（现场新闻服务平台）建设子项.pdf                　　中钢招标有限责任公司受新华新媒文化传播有限公司的委托，就“新华社媒体资源聚合共享平台—“现场云”（现场新闻服务平台）建设子项”项目（项目编号：1941STC60018）组织采购，评标工作已经结束，中标结果如下：一、项目信息项目编号：1941STC60018项目名称：新华社媒体资源聚合共享平台—“现场云”（现场新闻服务平台）建设子项项目联系人：谢师艳、尹皓联系方式：010-62688220、62688251二、采购单位信息采购单位名称：新华新媒文化传播有限公司采购单位地址：北京市西城区宣武门西大街57号采购单位联系方式：郭贤安010-88053554三、项目用途、简要技术要求及合同履行日期：采购项目用途：自用简要技术要求：按照新华社整体业务战略方向和&amp;amp;ldquo;统一入口、统一标准、统一平台&amp;amp;rdquo;的整体要求，建设新华社媒体资源聚合共享平台&amp;amp;mdash; &amp;amp;ldquo;现场云&amp;amp;rdquo;（现场新闻服务平台）建设子项，完成开放性现场新闻、统一用户管理、云服务建设，以适应新媒体业务发展趋势，提高新华社客户端现场新闻的领先优势。具体详见招标文件第三部分技术需求书。合同履行日期：实施周期为合同签订之日起8个月内完成项目验收，服务周期为自双方签订合同并通过验收之日起一年。 四、采购代理机构信息采购代理机构全称：中钢招标有限责任公司采购代理机构地址：北京市海淀区海淀大街8号中钢国际广场16层采购代理机构联系方式：谢师艳、尹皓010-62688220、62688251五、中标信息招标公告日期：2019年01月04日中标日期：2019年01月28日总中标金额：2073.2 万元（人民币）中标供应商名称、联系地址及中标金额：中标供应商名称：开普云信息科技股份有限公司中标供应商地址：北京市海淀区知春路量子银座601中标金额：20,732,000元人民币本项目招标代理费总金额：9.633 万元（人民币）本项目招标代理费收费标准：按1980号文件执行评审专家名单：栾轶玫、何海燕、吕景刚、高天真、杨震、梁恒、马发展中标标的名称、规格型号、数量、单价、服务要求：详见其他补充事宜。六、其它补充事宜采购项目编号：1941STC60018中标公告期限：自发布之日起1个工作日。服务要求：按照新华社整体业务战略方向和&amp;amp;ldquo;统一入口、统一标准、统一平台&amp;amp;rdquo;的整体要求，建设新华社媒体资源聚合共享平台&amp;amp;mdash; &amp;amp;ldquo;现场云&amp;amp;rdquo;（现场新闻服务平台）建设子项，完成开放性现场新闻、统一用户管理、云服务建设，以适应新媒体业务发展趋势，提高新华社客户端现场新闻的领先优势。具体详见招标文件第三部分技术需求书。序号类别中标标的名称（软件）规格型号单价（元）数量1成品软件开普云全媒体矩阵管理云平台系统开普云全媒体矩阵管理云平台系统V2.0500,00012面向移动设备的数字内容管理平台面向移动设备的数字内容管理平台V1.0350,00013开普云集约化资源库云服务平台开普云集约化资源库云服务平台V3.02,300,00014开普互联新媒体内容平台软件开普互联新媒体内容平台软件v1.0250,00015开普智能互动平台软件开普智能互动平台软件V2.0450,00016开普基于安全云存储的政务云盘系统开普基于安全云存储的政务云盘系统V2.0200,00017开普互联信息采集系统UCAP WCAS开普互联信息采集系统UCAP WCASV5.2450,00018开普互联智慧门户用户行为分析系统开普互联智慧门户用户行为分析系统V1.0700,0001序号类别中标标的名称（软件）内容构成单价（元）数量1定制开发模块开放性现场新闻功能整体架构方案设计18,00025UI/UE设计18,0008现场云SDK开发18,00035功能模块接口开发18,00045现场云内容分发平台18,00040系统测试18,00082开放性现场新闻后台现场云运营管理后台18,00030数据统计体系18,00035互动体系建设18,00035现场云全媒体导播系统18,00045系统测试18,000103统一用户管理平台现场云分级账号体系18,00040全国媒体信息数据库18,00035系统测试18,00010序号类别中标标的名称（云服务）服务内容说明单价（元）数量1其他售后服务本项目验收后，提供为期一年的售后技术保障服务。1,000,00012驻场服务提供签订合同之日至项目完成售后服务期驻场服务。18,000223培训根据招标技术文件要求，将提供10次培训。50,000104负载均衡云服务租赁阿里云计算公司提供的云服务，租赁期限为12个月。78,00045OSS 云存储云服务租赁阿里云计算公司提供的云服务，租赁期限为12个月。660,00026云主机云服务租赁阿里云计算公司提供的云服务，租赁期限为12个月。11,000107云主机云服务租赁阿里云计算公司提供的云服务，租赁期限为12个月。5,700208云主机云服务租赁阿里云计算公司提供的云服务，租赁期限为12个月。3,200209云数据库云服务租赁阿里云计算公司提供的云服务，租赁期限为12个月。13,300210云数据库云服务租赁阿里云计算公司提供的云服务，租赁期限为12个月。23,000311CDN（流量包）云服务租赁阿里云计算公司提供的云服务，租赁期限为12个月。170,000512CDN（峰值带宽）云服务租赁阿里云计算公司提供的云服务，租赁期限为12个月。180,000813消息队列云服务租赁阿里云计算公司提供的云服务，租赁期限为12个月。2,400114视频云直播云服务租赁阿里云计算公司提供的云服务，租赁期限为12个月。320,000115视频云处理云服务租赁阿里云计算公司提供的云服务，租赁期限为12个月。290,000116系统集成系统集成费用1,000,000117安全检测服务提供web漏洞监测、页面木马监测、端口安全监测等安全体检服务500,0001</t>
    <phoneticPr fontId="4" type="noConversion"/>
  </si>
  <si>
    <t>开普云信息科技股份有限公司</t>
  </si>
  <si>
    <t>企业</t>
  </si>
  <si>
    <t>新华新媒文化传播有限公司新华社媒体资源聚合共享平台—“现场云”（现场新闻服务平台）建设</t>
  </si>
  <si>
    <t>大理新世纪中学智慧录播教室设备采购项目中标公示</t>
  </si>
  <si>
    <t>￥59.486000 万元</t>
  </si>
  <si>
    <t>公告概要：公告信息：采购项目名称大理新世纪中学智慧录播教室设备采购项目品目货物/其他货物/其他不另分类的物品采购单位大理新世纪中学行政区域大理白族自治州公告时间2019年01月28日  17:09本项目招标公告日期2019年01月07日中标日期2019年01月28日评审专家名单评标委员会主任为：左国超    成员：杨燕诺、许煜泰、张义坪、顾正周（其中顾正周是采购人代表评委）总中标金额￥59.486000 万元（人民币）联系人及联系方式：项目联系人尹睿项目联系电话18987248834采购单位大理新世纪中学采购单位地址大理市下关镇北区大丽路西侧采购单位联系方式18987248834代理机构名称大理腾普建设工程造价咨询招标代理有限公司代理机构地址大理市下关镇大关邑村三社代理机构联系方式0872-2196671                大理新世纪中学智慧录播教室设备采购项目中标公示一、项目采购内容1.项目名称：大理新世纪中学智慧录播教室设备采购项目2.项目编号：TPDL-2019-C023.采购方式：公开招标 4.采购预算价：60万元5.开标时间：2019年1月28日09时30分6.开标地点：大理公共资源交易中心6号开标厅6号评标室7.采购内容：序号名称是否进口数量计量单位预算金额（万元）交货地点/备注1播音教室否1套60大理新世纪中学合计60万元二、中标候选人：推荐第一中标候选人：大理智汇鑫科技有限公司综合得分：91.40分 投标报价：594865.00元质保期：贰年 交货期：合同签订后30天统一社会信用代码：915329013364940240公司地址：云南省大理白族自治州大理市下关镇洱河北路55号推荐第二中标候选人：大理海阳科技有限责任公司综合得分：60.04分 投标报价：597955.00元质保期：24个月 交货期：合同签订后30天推荐第三中标候选人：大理瑞鸿科技有限公司综合得分：55.70 投标报价：596880.00元 质保期：二年 交货期：合同签订后30天内三、中标主要产品内容：序号货物名称品牌、型号数量单位单价1智慧终端 东信同邦 EWMA-85001台29080 2智慧终端嵌入式管理系统V1.1东信同邦V1.11套14300 3多功能直录播平台v1.0东信同邦V1.01套27080 4导播控制软件V1.0东信同邦V1.01套10250 5嵌入式一体化的全自动跟踪系统V1.0东信同邦V1.01套13300 6远程教学交互系统东信同邦V2.01套14290 7实时教学导播系统V1.0东信同邦V1.01套6750 8资源管理云平台东信同邦V1.01套12800 9教学多媒体讲台定制1套3500 10物联控制系统V1.0东信同邦V1.01套7710 合计139060 四、评标委员会组成：评标委员会主任为：左国超 成员：杨燕诺、许煜泰、张义坪、顾正周（其中顾正周是采购人代表评委）五、公示时间：公示期为本公告发布之日起1个工作日（2019年1月29日）六、质疑及投诉：根据《中华人民共和国招标投标法》、《中华人民共和国政府采购法实施条例》及相关法律、法规的规定，现将该项目中标结果予以公示，接受社会监督。如有异议请在中标公示发布之日起七个工作日内提交阐明详细理由、经法定代表人签字并加盖单位公章的书面异议函（原件），以及加盖单位公章的相关依据和证明材料，由法定代表人持本人身份证原件，或委托代理人持经过公证的法定代表人签字并加盖单位公章的授权委托书，以及委托代理人本人身份证原件送至采购单位，由采购单位进行答复（逾期不再受理）。另外，异议方需将书面异议函送一份至同级财政（政府采购监管部门）备查，如对答复不满意的，可以在规定期限内向监督部门反映投诉。本公示同时在&amp;amp;ldquo;云南省政府采购网、云南省公共资源交易电子服务系统、大理州公共资源交易电子服务系统&amp;amp;rdquo;发布本次成交结果。在此，谨对积极参与本项目的供应商表示衷心感谢！采购人：大理新世纪中学统一社会信用代码：125329017604228200 地址：大理市下关镇北区大丽路西侧联系人：尹睿 联系电话：18987248834代理机构：大理腾普建设工程造价咨询招标代理有限公司统一社会信用代码：915329017134665136地址：大理市下关镇大关邑村三社联系人：施女士、李先生联系电话：0872-2196671</t>
    <phoneticPr fontId="4" type="noConversion"/>
  </si>
  <si>
    <t>昆明市西山区城市希望小学教学专用仪器（信息化建设）项目结果公告</t>
  </si>
  <si>
    <t>YNKMXCJ201900101）</t>
  </si>
  <si>
    <t>昆明市</t>
  </si>
  <si>
    <t>2019-01-25</t>
  </si>
  <si>
    <t>西山区政府采购中心</t>
  </si>
  <si>
    <t>昆明市西山区城市希望小学</t>
  </si>
  <si>
    <t xml:space="preserve">云南康大信息技术有限公司
</t>
  </si>
  <si>
    <t>￥96.390000 万元</t>
  </si>
  <si>
    <t>公告概要：公告信息：采购项目名称昆明市西山区城市希望小学教学专用仪器（信息化建设）项目品目采购单位昆明市西山区城市希望小学行政区域昆明市公告时间2019年01月25日  16:43本项目招标公告日期2019年01月21日成交日期2019年01月24日谈判小组、询价小组成员、磋商小组成员名单及单一来源采购人员名单林军、才科、姜艳总成交金额￥96.390000 万元（人民币）联系人及联系方式：项目联系人杨毅、朱禹项目联系电话0871-68171078采购单位昆明市西山区城市希望小学采购单位地址云南省昆明市丹霞路澄碧巷采购单位联系方式15887256406代理机构名称西山区政府采购中心代理机构地址昆明市西山区秀苑路188号代理机构联系方式0871-68171078                昆明市西山区城市希望小学教学专用仪器（信息化建设）项目(项目编号：YNKMXCJ201900101），根据谈判小组推荐，经采购人确认，现将结果公布如下：成交人：云南康大信息技术有限公司成交商地址：云南省昆明市西山区前卫街道办事处润城A5地块5幢1606室成交标的：序号名目型号和规格数量单位单价1（教学专用仪器）云计算机教室1.1云服务器RG-RCD6000E V31台825501.2学生终端RG-Rain200S55套21061.3云计算机教室实施及运维软件RG-halo1套20001.4交换机1RG-S2928G-E V31台28601.5交换机2RG-S2952G-E V31台38001.6教学管理软件RG-ClassManagerRainbow-License701套46801.7教师机启天M4251套63051.8键鼠套装DELL KB21655套601.9静电地板22U全钢70平米2421.10综合布线定制56套2001.11教师座椅定制1套11001.12学生座椅定制28套5401.13稳压电源克雷士L16001台28601.14机柜定制1台13001.15设备调试及售后服务设备调试及售后服务1批80002（教学专用仪器）云办公及办公设备2.1云办公终端RG-Rain30542个33602.2云终端管理软件RD-RCO-RainOS42个1102.3云平台云数据服务器RG-RCM1000office1台254802.4云主机云计算软件RD-RCO-server1套36752.5云盘系统RG-ClassManagerSunny1套109252.6网络管理专用笔记本电脑昭阳E43-801台59802.7打印、复印、扫描一体机HPLaserJet MFP m436nda1台66562.8打印机HPLaserJet Pro p11804台9862.9部署服务原厂授权工程师1批30002.10安装调试定制1批45003（教学专用仪器）校园网络综合改造3.1出口网关RG-EG3000CE1个165003.2汇聚交换机RG-S5750C-28SFP4XS-H1台142503.3监控接入交换机RG-S1920-24T4SFP/2GT6台22503.424口POE交换机RG-DS5730-24GT4SFP-P-L4台49203.5无线控制器EG-WS60081台195003.6无线APRG-AP720-L20个13723.7千兆单模光模MINI-GBIC-LX-SM1310104483.8设备调试及售后服务定制1批60003.9安装调试定制1批70004（教学专用仪器）校园监控4.1红外网络高清枪机DH-IPC-HFW3231M-I1+DH-PFM30051台3784.2枪机支架DH-PFB121W51个284.3红外网络高清球机DH-SD-6C3230UE-HN4台29124.4球机支架DH-PFB303W4个564.5网络存储服务器DH-EVS5048S-R1台273004.66T监控级硬盘ST6000NM011537块15934.7液晶监视器DHL55-S400+DHL55-BG1台84504.8监控管理平台SMARTPSS1套25004.9综合布线国内知名品牌56点位2004.1024口交换机国内知名品牌2台5504.118口交换机国内知名品牌2台3004.12核心交换机国内知名品牌1台20004.13光纤收发器国内知名品牌2个5004.14机柜国内知名品牌1个10004.15墙柜国内知名品牌2个2004.16防水盒国内知名品牌4个504.17光纤国内知名品牌100044.18网线国内知名品牌10箱6004.19电线国内知名品牌4卷5204.20其他功能要求国内知名品牌1批赠送4.21单门门禁控制器DH-ASC1201C-D1套9104.22280KG双门磁力锁DH-ASF280A+DH-PFM3001套3434.23双门磁力锁支架DH-ASF280ZL2支1754.24发卡器DH-ASM1001套5604.25开门按钮DH-ASF9001套204.26IC卡IC-M150张64.27读卡器DH-ASR1101M1套5005（教学专用仪器）校园广播5.1IP网络控制主机T-77001台208655.2IP控制软件T-7700KEY1套53905.3数字化IP网络广播客户端管理软件V1.01套赠送5.4话筒T-621A1台4085.5CD播放器T-62211台9905.6多功能音源控制嵌入软件V2.111套赠送5.7调谐器T-62221台9235.8收音机控制嵌入软件V1.831套赠送5.9前置放大器T-62011台12565.10寻呼话筒T-7702A1台31145.11话筒呼叫控制嵌入软件V1.321套赠送5.12IP网络音箱T-77071套18075.13数字化IP网络终端嵌入软件V2.01套赠送5.14智能控制主机T-62051台18955.15数字音频控制嵌入软件V1.081套赠送5.16机柜T-6039A1套36755.17IP终端T-7705A23台20445.18数字化IP网络终端嵌入软件V2.023套赠送5.19壁挂音箱T-301R46只178.55.20IP网络终端功放T-773501台33365.21数字IP网络平台终端嵌入软件V2.021套赠送5.22音柱T-8046只487.55.23无线话筒T-521UH2套24055.24话筒呼叫控制嵌入软件V1.321套赠送5.25话筒天线T-522B1对21195.26交换机16口/100M3台6505.27前端设备机柜定制3套2505.28水晶头国标2盒155.29网线CAT610箱6305.30其它辅助材料及施工调试国标1批80006（教学专用仪器）常态化录播教室6.1互动录播主机SV101台169006.2导播系统SV101套70006.34K高清摄像机SV101套164856.4图像智能跟踪系统SV101套58806.5全向拾音麦克风SV102台12006.6互动系统SV101套37266.7录播资源管理平台SV101套53236.8辅材及安装定制1批2000成交报价：人民币玖拾陆万叁仟玖佰零柒元整（￥963,907.00元）交货时间：合同签订后5个工作日内完成供货安装及调试验收评标专家：林军、才科、姜艳预算价：96.9149万元代理服务费：0元采购人：昆明市西山区城市希望小学联系人：李老师联系电话：15887256406地址：云南省昆明市丹霞路澄碧巷谈判组织人：西山区政府采购中心地址：昆明市西山区秀苑路188号联系人：杨毅、朱禹联系电话：0871-68171078传真：0871-68171078同级政府采购监督管理部门：昆明市西山区人民政府政府采购办公室地址：西山区政府内联系电话：0871-68228478公示期为1个工作日，请成交单位在公示期结束后领取成交通知书，未中标单位在公示期结束后到我单位办理退回保证金等有关事宜。 在此，谨对积极参与本项目投标的供应商表示衷心感谢！</t>
  </si>
  <si>
    <t>云南康大信息技术有限公司</t>
  </si>
  <si>
    <t>昆明市西山区城市希望小学教学专用仪器（信息化建设）</t>
  </si>
  <si>
    <t>山西省吕梁实验中学教学云办公设备采购项目中标公告</t>
  </si>
  <si>
    <t>LZC20190002</t>
  </si>
  <si>
    <t>吕梁市</t>
  </si>
  <si>
    <t>吕梁市政府采购服务中心</t>
  </si>
  <si>
    <t>吕梁市实验中学</t>
  </si>
  <si>
    <t xml:space="preserve">山西可软科技有限公司
太原市小店
</t>
  </si>
  <si>
    <t>1079530元</t>
  </si>
  <si>
    <t>山西省吕梁实验中学教学云办公设备采购项目中标公告我中心受采购单位委托，于2019年1月24日组织了吕梁实验中学教学云办公设备项目公开招标采购活动，项目编号为LZC20190002，评标小组按照招标文件的要求，进行了客观公正的评定，经采购单位审定，现将最终的评定结果公告如下：1、采购单位名称：吕梁市实验中学地址：离石区和平街联系人：刘建平联系电话：15340951887集中采购机构：吕梁市政府采购服务中心地址：吕梁市政务服务中心四楼中区416室项目负责人：王瑞瑞联系电话：0358-8487416中标供应商名称：山西可软科技有限公司地址：太原市小店区长风街29号航雁大厦六层东区中标金额：1079530元联系人：韩太伟联系电话：18335138763评委成员名单：武旭亭(组长)贾白则苏凤娥周志忠张建平公告期限：本公告时间为1个工作日。附分项报价一览表特此公告吕梁市政府采购服务中心2019年1月25日附：分项报价一览序号设备名称技术要求数量单位单价总金额备注1云办公管理控制器货物名称：云办公管理控制器品牌型号：锐捷RG-RCM1000-Office产地：福州生产时间：2018年10月10日1.软硬件一体化1U设备，配置1颗IntelXeonE3-1230v5系列CPU，主频3.2GHz,物理核心数4颗，缓存8MB;2.内存插槽4个,3.5寸SATA硬盘插槽4个，2.5寸SATA硬盘插槽2个,M.2插槽1个，PCIE插槽1个;3.内存1*16GBDDR4内存，硬盘1*240GBSSD固态硬盘，2*4TSATA3.O机械硬盘，接口4个千兆网口，6个USB接口;4.单台控制器同时支持1200路终端的连接、管理;5.提供B/S架构的云主机统一管理界面，提供向导式的部署方法，可显示在线终端列表和云主机的负载情况，云终端的闲置率，可以支持对于所有终端实现一键关机功能;6.提供镜像管理功能，在管理控制器制作操作系统镜像;可以将镜像设置为公用镜像为所有公用云终端提供系统模板。也可将镜像绑定给特定用户或者用户组，实现为用户定制操作系统的功能;7.提供用户管理功能，可以支持用户自由创建用户或者用户组，可为用户或用户组设置虚拟机镜像，从而实现办公环境多样化的系统环境;8.可为用户设置个人云盘，并制定云盘大小，用户在终端登录个人账号，自动挂载数据盘至&amp;amp;ldquo;我的电脑&amp;amp;rdquo;中，实现数据漫游;9.提供终端USB外设管理功能，可基于用户或用户组，允许或禁止使用某一类型的USB外设。预设外设类型包含输入设备、存储设备、UKEY、办公设备、读卡器、手机等;10.提供终端管理功能，支持终端按物理安放位置进行分组，并能够显示终端登入类型、绑定用户、当前镜像、终端IP、在线状态等信息;11.支持云终端无账号登陆模式，该模式下云终端可从云主机下载公用镜像，部署在公共场合使用;12.提供终端管理功能。智能云终端可设置三种模式：专用模式，多人使用模式，公用模式。支持远程关闭云终端。14.具备国家强制性CCC认证15.为保证兼容性，我公司提供的云办公管理控制器与管理软件、云终端、汇聚交换机为同一品牌;1台5000050000无2管理软件货物名称：管理软件品牌型号：锐捷RG-ClassManagerV2产地：福州生产时间：2018年10月10日1.可以支持多种独立的教学环境，并在老师登陆云桌面时自动登录，不需再次做身份认证;2.支持教师的个人存储空间，实现云盘功能;3.老师可建立不同的学校教研组，并通过账号管理设定教研组长和教研组成员角色，教研组成员可在教研组内进行资源上传分享、资源下载、资源删除、资源评论和评分，进行集体备课。文件内容可支持文字、图片、PPT、WORD、EXCEL、音频等各种文件格式。支持按照学科和年段进行教研室的资源分享;4.提供配套手机客户端APP，老师在教室上课时，随时可以将手机上的照片、视频投影到屏幕上播放，并可以将手机上进行的标注操作显示在电脑屏幕上;还可以通过手机对电脑上的PPT进行换页操作，并通过手机批注释，便于老师离开讲台和学生近距离，增强师生互动;5.提供配套手机客户端APP,老师可通过PC端教学管理软件编辑并发送通知，手机端可自动接收通知，帮助老师实现家校互通;6.提供校内组间通知功能，学年组长或管理员可通过云教学管理软件推送信息通知，配置云教学管理软件的老师均可获悉，且通知会自动保存副本;7.可以无缝对接全学科备课工具和在线备课平台，老师可以使用专属工具备或者Office插件备课，提升教学效率;8.我公司提供的管理软件与云办公管理控制器、汇聚交换机同一品牌;1套5100051000无3云终端货物名称：云终端品牌型号：锐捷RG-Rain305(256)产地：福州生产时间：2018年10月10日1.软硬件一体化设备，内置虚拟化系统和软件，配置IntelPentium4405U处理器，处理器主频2.1GHz,内存4GB，显卡IntelHD510;配置本地存储256GBSSD;2.USB接口6个(包含2个USB3.0接口、4个USB2.0)，1个千兆网口，1个VGA接口，1个HDMI接口，1对音频输入输出接口，802.11ac无线网卡;3.终端可支持多种登入模式，包含专用模式、多人使用模式、公用模式、离线模式，支持控制器远程关闭终端;4.专用模式将用户与终端绑定，绑定用户可使用本地存储空间及个人云盘;系统C盘中在个人桌面、收藏夹、文档等路径中的数据会自动备份在个人数据D盘下，可以保障个人数据不丢失;5.多人使用模式不绑定用户，该模式下云终端可自动从云主机下载公用镜像，且系统C盘为还原模式，即关机后自动还原至初始化状态。用户登入后不可使用本地存储空间，仅能使用个人云盘;6.公共模式下，终端开机直接进入操作系统，无需输入用户名和密码认证;7.支持完全离线模式，即在服务器连接中断时，依然可使用账号和密码登录终端虚拟机开展业务，保障业务连续性;8.支持终端显卡透传，能够将终端物理显卡透传至虚拟机中，实现部分高显卡要求场景的支持，如3D软件或者游戏运行;9.USB外设全兼容，如USB存储、USB打印设备、Ukey、扫描枪、读卡器;10.支持无线接入，支持802.1X认证方式，WEP/WAP2的无线加密方式接入;11.支持镜像更新P2P下载，完成更新的镜像自动作为P2P种子为其它相同镜像提供更新服务。同时镜像更新支持断点续传技术，当更新暂停时，可利用该技术继续下载未完成的更新任务;12.配置与云终端同一品牌的19.5寸显示器及键鼠套装(键鼠：锐捷RG-RCCKM-S显示器：锐捷RG-CPM1900);13.★我公司提供的云终端与云办公管理控制器、管理软件、汇聚交换机同一品牌;100套4800480000无4交换机货物名称：交换机品牌型号：锐捷RG-NBS2028G-S产地：福州生产时间：2018年10月10日24口10/100/1000M自适应电口，2个SFP光口，交换容量192Gbps，包转发率42M可以支持广播风暴抑制、端口隔离、DHCPsnooping、CPP7台300021000无5汇聚交换机货物名称：汇聚交换机品牌型号：锐捷RG-S5310-24GT4XS产地：福州生产时间：2018年10月10日1.★固化10/100/1000M以太网端口24，固化1G/10GSFP+万兆光接口4个，2个模块化电源插槽，实配2块交流电源;2.支持RIP/RIPng、OSPF、策略路由等三层路由协议;3.交换容量3.36Tbps，转发率126Mpps;4.支持虚拟化功能，非堆叠模块实现，不占用扩展槽;5.符合国家低碳环保等政策要求，支持IEEE802.3az标准的EEE节能技术;6.支持线缆检测，可对线路进行正常、短路、断路、半断开状态进行检测7.支持软件定义网络SDN，符合OpenFlow1.3协议标准，支持SDN和SDNReady功能8.★交换机采用专业的内置防雷技术，支持业界领先的防雷能力，业务端口防雷12kv;2台800016000无6高清录播主机货物名称：高清录播主机品牌型号：AVAAE-V6产地：广州生产时间：2018年11月14日1)便携式移动录播主机高度2U，采用笔记本翻盖式设计，主机内嵌导播键盘进行导播操作。2)主机内嵌1920*1080高清液晶触控屏，电容屏，可以支持触控导播操作。3)导播键盘支持录制、停止、摄像机控制、预置位调用、画面切换、专场特技等功能按键，提供导播摇杆方便摄像机的云台控制操作。4)考虑设备稳定性，采用嵌入式ARM架构设计，Linux操作系统，高度集成多种功能应用，包括管理、导播、录制、直播、点播等功能。5)录播主机内置互动功能，支持远程音视频互动教学教研应用。6)内置音频处理功能，支持EQ均衡调节、回声抑制、增益调节及音频采样率和比特率设置。支持对音频输入输出通道进行音量调节，支持对音频输出通道进行静音设置。7)支持6路1080P高清视频输入，包括4路3G-SDI高清摄像机信号、1路HDMI信号和1路VGA信号。8)支持1路HDMI和1路SDI输出接口，支持录制效果画面输出。9)采用AAC音频编码技术，支持3路音频输入、1路Lineout、1路耳机监听输出。10)采用标准H.264视频编码技术，便携式录播主机支持电影模式和资源模式同步录制。支持网络多流和本地SDI多流两种录制模式，可实现摄像机无线接入多流录制。11)内置1T存储硬盘，支持MP4视频封装格式。12)支持4个USB接口，支持U盘/移动硬盘同步录制、视频拷贝，支持鼠标键盘的本地导播操作。13)高清便携式录播主机支持通过一条标准SDI线连接高清云台摄像机，即可实现视频传输、供电和云台控制功能。14)便携式录播主机与摄像机之间支持通过无线信号进行视频传输，视频质量达到1080P高清画质。可通过无线信号实现便携式录播主机对摄像机的云台控制、调焦和预置位的设置与调用功能。1台5300053000无7录播软件系统货物名称：录播软件系统品牌型号：AVAV8.0产地：广州生产时间：2013年5月28日流媒体管理软件：1)支持主机内嵌液晶屏和鼠标进行系统管理，同时支持B/S架构设计，能够方便教师使用IE、360、chrome等主流浏览器通过网络直接访问录播主机进行管理。2)支持录制、暂停、停止等基本功能操作。3)支持导播管理、系统参数管理、用户管理、录制管理、网络参数管理。4)可以支持三种上电模式，包括关机模式、休眠模式和工作模式。5)支持硬盘格式化功能，支持对设备异常断电、宕机造成的损坏视频文件进行修复。6)支持中英文双语版本切换，适合不同用户的应用需求。支持系统软件版本管理，包括软件版本查询，在线升级与系统授权。支持查询录播主机的设备型号、版本信息、机身号和设备运行的实时CPU温度。8）支持预设互动数据，包括互动对象的名称、IP、协议方式等。支持预设20个互动录播教室信息。9）支持录播模式和互动模式两种工作模式。互动模式下，支持通过导播画面实时监视远端互动录播教室学生画面，支持实时预览传到远端互动录播教室的最终互动画面。互动画面支持实时进行本地教师信号、学生信号、电脑信号以及远端信号的自由组合布局。10）支持网络检测功能，实时检测与远端设备的连接丢包数、网速情况。支持启动网络自适应功能。11）双向互动时，互动画面中可实时显示远端互动视频的码流和网络丢包率，流媒体直播软件：1）支持录播一键开启&amp;amp;ldquo;直播&amp;amp;rdquo;功能。2）支持网络直播参数设置、直播码流设置3）支持主码流、子码流双码流直播功能，主、子码流可设不同的分辨率与码流。4）支持自定义直播分辨率、码流大小，以适应不同网络环境下保持直播的流畅性。提供超清（1080P/4Mbps）、高清（720P/2Mbps）、标清（960*540/1Mbps）等多种直播分辨率与码流可选。5）支持HTTP、RTMP、RTSP多种直播视频流协议，支持TCP和UDP传输协议。6）支持RTMP推流直播功能，除录播向资源平台实现FTP推流上传外，额外支持3路以上RTMP推流功能，实现与第三方平台和系统的推流对接。7）支持VLC缓冲设置功能，可精确到毫秒，缓冲时间阈值280~500ms可设。流媒体点播软件：1）为方便资源管理，系统支持对录制视频按标题、主持人、时间、时长进行排序；可按照主题、主讲人进行分组展示；2）支持高、低双码流录制功能，支持自定义录制分辨率、帧率和码流，码流512kbps到40Mbps可设。3)录制文件支持分割技术，当录制的课程时间较长时，可按照用户设定的文件时长自动分割录制成多个视频文件，提供不分段、30分钟分段、60分钟分段三种方式可选。4)支持对资源模式和电影模式同步多流录制的视频进行管理和点播，点播分辨率达1080P;5)支持查询视频文件的分辨率、帧率和码流;6)支持录像文件下载;7)支持对视频进行手动FTP上传。流媒体导播软件：1)支持通过内嵌导播键盘和液晶屏进行本地导播，支持外接鼠标、键盘，保证导播具有较好的实时性和流畅性。2)提供4路摄像机画面和1路教师电脑画面预览窗口，支持视频画面任意切换。3)支持8种8可选布局模式，包括双分屏、三分屏、画中画等。支持两个自定义布局方式，支持多个视频图层自由叠加组合，支持叠加纯色图层，自定义布局时可随意拖拉画面窗口。4)具有鼠标快速定位功能，通过鼠标点击快速居中画面区域，通过鼠标滚轮可以调节云台摄像机的焦距。每个云台摄像机支持8个预置位设置与调用功能。5)提供9种转场特效，包括渐变、缩放、切换等。支持在添加LOGO、字幕功能，支持通过鼠标直接拖拽设置LOGO和字幕在画面的显示位置。6)支持快速调用预设的字幕内容，支持实时添加字幕，字幕颜色、字幕描边、字幕背景可设。支持字幕和背景的透明度设置功能。支持字幕滚动和固定位置两种显示方式。1套4000040000无8高清摄像机货物名称：高清摄像机品牌型号：AVAAX-C20P产地：广州生产时间：2018年11月14日1)视频输出接口：HDMI*1、SDI*2，同步输出图像2)传感器类型：CMOS、1/2.7英寸3)传感器像素：总像素：220万，有效像素：212万4)镜头焦距：20倍光学变焦、16倍数字变焦5)采用了2D和基于运动估计的3D降噪算法6)水平视场角：60.7&amp;amp;deg;~3.36&amp;amp;deg;，垂直视场角：34.1&amp;amp;deg;~1.89&amp;amp;deg;7)水平转动范围：&amp;amp;plusmn;170&amp;amp;deg;，垂直转动范围：-30&amp;amp;deg;~+120&amp;amp;deg;，水平转动速度范围：1.0&amp;amp;deg;~94.2&amp;amp;deg;/s，垂直转动速度范围：1.0&amp;amp;deg;~74.8&amp;amp;deg;/s8)支持水平、垂直翻转9)预置位数量：25510)网络接口：RJ4511)音频接口：LineIn,3.5mm12)通讯接口：RS232、RS42213)支持的协议类型：VISCA14)编码技术：视频H.264，音频AAC15)电源支持：DC12V、PoC16)摄像机与录播主机为同一品牌3台680020400无9高清摄像机管理软件货物名称：高清摄像机管理软件品牌型号：AVAV1.0产地：广州生产时间：2018年11月14日1)摄像机管理软件采用B/S架构，支持通用浏览器直接访问进行管理。2)支持网络参数设置与修改，支持一键恢复默认参数。3)支持曝光模式设置功能，包括自动、手动。4)支持抗闪烁频率、动态范围、光圈、快门参数设置。5)支持自动白平衡设置功能，红、蓝增益可调范围0~200。6)支持噪声抑制设置功能，支持2D、3D降噪。7)支持摄像机图像质量调节功能，包括亮度、对比度、色调、饱和度。8)支持摄像机控制功能，包括云台控制、预置位设置与调用、焦距调节等。3套500015000无10数字无线音频套装货物名称：数字无线音频套装品牌型号：AVAAWM-U8产地：广州生产时间：2018年11月14日(1)手持发射麦克风1.载波频段UHF500~980MHz2.调制方式FM3.输出功率5mW-10mW4.振荡方式PLL相位锁定频率合成5.综合S/N比97dB6.综合T.H.D.1%@1KHz7.单体动圈式音头8.指向性心形指向9.频率响应60Hz-18kHz10.灵敏度-50dB&amp;amp;plusmn;3dB(2)手雷发射麦克风1.频段：UHF480-960MHz2.转换头：具有固定螺环的XLR插座3.发射功率：5mW/10mW可设置切换4.天线：外接的有线动圈式麦克风或电容式麦克风5.振荡模式：PLL电路，频率稳定度&amp;amp;plusmn;0.005%6.显示器：具有背光的LCD，显示工作频道、频率、增益、音量、发射功率、静音、电池存量、静音开关设定、幻象电压，操作锁定及提示讯息等功能7.输入灵敏度：-40dB、-30dB、-20dB、-10dB、0dB五段，0dB=音头灵敏度8.幻象电源电压：提供可切换0V、12V、及48V的电压9.外接麦克风输入座：标准有线麦克风XLR平衡输入母座10.连续使用时间：6小时11.话筒单体：电容式拾音器12.指向性超心型13.频率响应40Hz-16kHz14.灵敏度-29&amp;amp;plusmn;3dB15.最大声压级130dB(T.H.D1%at1kHz)16.信噪比70dB(1kHzat1Pa)(3)无线接收机1.振动器类型：晶体控制锁相环合成器2.接收频率范围：500-960MHz3.频率响应：30Hz至16kHz4.信噪比96dB5.模拟输入(麦克风及线路)：3极迷你插孔6.模拟输入电平：-50dBV7.模拟输出：3极迷你插孔，不平衡8.模拟输出电平：-60dBV9.模拟输出调节范围：-12dB至+12dB10.耳机输出：&amp;amp;phi;3.5mm(5/32英寸)立体声迷你插孔11.耳机输出电平：5mW1套50005000无11无线网卡货物名称：无线网卡品牌型号：AVAAWN-G1产地：广州生产时间：2018年11月14日1.接口类型：USB3.0，向下兼容USB2.02.天线：内置智能天线，高增益2dBi3.网络标准：IEEE802.11ac/a/b/g/n4.频率范围：双频(2.4GHz、5.8GHz)5.传输速率：2.4G300Mbps;5.8G800Mbps6.收发性能：支持4*4MIMO架构，4数据流并发7.发射功率：18dBm8.操作系统：WinXP/Win7/Win8/Win10/Vista/Linux/Mac4个12004800无12摄像机三脚架货物名称：摄像机三脚架品牌型号：AVAX-526+BT-60产地：广州生产时间：2018年11月14日1)脚管节数：4节2)最大管径：28MM3)最小管径：16MM4)折合高度：60CM5)最低工作高度：32CM6)最高工作高度：1550mm7)脚管锁类型：扳扣8)云台类型：球形3支11003300无13话筒支架货物名称：话筒支架品牌型号：银鱼MS005T产地：宁波市生产时间：2018年11月1日是否折叠：支持2)立杆高度：0.9~1.6米3)话筒直径：适用于2~4CM话筒4)支架数：三脚架5)材质：钢管架身、塑料配件6)黑亚光烤漆1个350350无14移动电源货物名称：移动电源品牌型号：迪比科H32产地：深圳市生产时间：2018年11月20日容量(mAh)：32000电芯类型：锂聚合物电池输入电压：20V(max)输出电压：20V(max)输出电流：DC15-24V2A输入电流：DC15-24V2A电量显示：支持颜色：黑色加白色4个6802720无15设备箱/线材箱货物名称：设备箱/线材箱品牌型号：AVAAI-6-4226F产地：广州生产时间：2018年11月14日1)外尺寸：L665*W490*H342mm2)内尺寸：L600*W420*H(260+43)mm3)颜色：黑1个880880无16线材货物名称：线材品牌型号：AVA定制产地：广州生产时间：2018年11月14日满足系统需求，含4条标准SDI线、1条HDMI线、1个USB延长线底座、5个USB上弯转接头1批500500无17机器人与创客器材的应用套装货物名称：机器人与创客器材的应用套装品牌型号：makeblockP1010050产地：深圳市生产时间：2018年10月20日一、产品描述机器人与创客器材的应用套装是面向初中学生而研发的课程体系套装。基于机器人平台丰富的结构件和电子元器件，提供大量的案例，持续性地吸引学生进行创客活动的探索和创新的尝试。配套教材大部分内容是在已经过教学实践检验的基础上开发的课程，注重对学生兴趣上的培养，并结合学科知识，用实际案例讲解机械结构与程序设计两部分主要课程内容。意在鼓励学生动手制作，从做中学习，从而收获更多创新的作品。二、产品特性(1)注重机械结构基础搭建，案例丰富有拓展性。(2)可以通过不同的项目制作，让学生获得动手制作与程序设计的信心;(3)课程设置灵活，可根据学生学习进度调节，注重因材施教。三、机械零件特点(1)主要结构件材料使用高强度2mm航空铝板冲压成型，结合CNC精密加工，结构坚固，配合紧密;耐高温度达到500摄氏度。(2)抗拉强度260MPa;耐力175MPa;延伸率1.5%;硬度80HB。(3)铝合金材质，质轻且固。(4)阳极氧化上色，安全无毒。(5)螺纹槽专利设计，加强搭建灵活性。(6)工业标准孔宽，能兼容五金店零件。四、电子模块(1)开发板特点：基于ArduinoMEGE2560，能实现Arduino编程，采用16MHz晶振、USB连接方便下载程序。相比MegaPi，它拥更加强大的驱动能力，输出功率可达72W(最高可达120W)，分别拥有四个PORT插口，可以外接8个直流电机、4个25编码直流电机或4个共进电机;一个四路电机扩展接口，可以外接四个直流电机;一个RJ25转接板接口，可以扩展出8个独立的RJ25接口;一个智能舵机接口，最多可以串联6个智能舵机。强大的扩展能力使其可以轻松应对教育、比赛、娱乐等各方面的要求。套件中模块种类包括：RGB模块、超声波传感器、人体红外传感器、光线传感器、声音传感器、数码管模块、陀螺仪模块、红外遥控接收模块、摇杆模块等。(2)为方便套件教学的快速搭建，电子模块需采用6P6C的RJ25座端子，使用的是6pin水晶头的RJ25连接线，连接使用方便快捷、电气性能好、寿命长。(3)颜色接线体系，采用颜色标识来区分各种用途不同的模块，用户通过识别颜色就能正确连接主控板和小模块，使连线更有趣、准确。接口平台开放，每个模块预留杜邦线接口，用户可以选择RJ25(类电话线)接线或者排针式杜邦线连接。(4)模块兼容M4螺丝固定，拼装方便。五、软件(1)图形化编程软件:基于Scratch2.0二次开发的图形化编程软件。Scratch2.0在国内各大教育机构和学校盛行，对于有Scratch基础的学生基乎零门槛轻松入门。同时提供丰富的入门指导教程、视频，让没有基础的学生也能轻松快速的入门并掌握编程技巧ArduinoIDE:每个电子模块具有大量方便好用的C/C++库函数，并且库函数标配使用手册，同时每个电子模块具有编程例子供参考。(2)APP：不仅可以直接操控机器人，同时还可以快速实现用户的设计创意。预设10种官方控制台，通过预设控制台快速操控机器人。(3)网页版编程软件：可提供网页版编程软件，方便网页在线进行编程。六、课程课程选用机器人以及创客空间套装，通过机器人结构设计介绍机械结构以及相关知识，同时选用目前流行的软件介绍常用的电子元件与各种传感器的应用。课程具有大量实验案例，可以为学生的创新活动提供启发与参考。通过学习，学生将具有使用这些设备进行制作与创新的技能。课程适用于各创客空间教师与学生使用，同时也是各学校、培训机构开设创客课程的首选教材。5套670033500无18RGB巡线模块货物名称：机器人与创客器材的应用套装品牌型号：makeblockp0000015产地：深圳市生产时间：2018年10月20日RGB巡线传感器模块专为小车巡线比赛设计。它包含4个RGB补光灯和4个光敏接收管，该模块既可以用于深色背景浅色赛道做巡线，也可以用于浅色背景深色赛道做巡线，只要背景与赛道色差灰度值大于阈值(阈值为35)，RGB巡线传感器模块均能用于巡线。该模块具有检测速度快，通过按键学习场地功能，适应性良好等优点。本模块接口是蓝白色色标，说明是双数字、I2C接口，需要连接到主板上带有蓝白色标示接口5个12506250无19比赛场地货物名称：机器人与创客器材的应用套装品牌型号：makeblockP1090013产地：深圳市生产时间：2018年10月20日机器人专用比赛场地场地尺寸为200*200cm，材质为PU布或喷绘布。黑色引导线末端标有任务模型摆放的位置，实际比赛引导线可能为白色，参赛战队需自行编写程序适应不同场地。场地中蓝色和红色方块区域为机器人启动区。5套11005500无20网络广播主机服务器货物名称：网络广播主机服务器品牌型号：航天广电HT-A9901产地：江西南昌生产时间：2018年12月27日屏幕尺寸:12.1英寸120G固态硬盘集成推拉式键盘及触摸鼠标、紧急话筒寻呼接口产品用途IP网络数字广播服务器软件的运行载体，是广播的控制中心;安装在主控室，对整个广播系统进行实时有效的管理。产品特点IP网络广播控制中心，采用工业级工控机机箱设计，机箱采用钢结构，有较高的防磁、防尘、防冲击的能力;具有超强的耐用性与可靠性;12.1英寸友好的显示屏幕，工业级加固触摸屏，简单易用的触摸屏操控;可支持专用百兆网传输，可同时传输上百套节目源;工业级专用主板设计，处理速度更快，运作性能更强，可以长时期不断电稳定工作;内置大容量120G固态硬盘，具有抗震动、抗摔、读写速度快、功耗低等特点;标准RJ45网络接口，有以太网口的地方即可接入，支持跨网段和跨路由;运载服务器软件后构成系统管理控制中心;服务器软件采用后台系统服务运行，是企业级的标准服务器工作模式，开机系统即可自动运行，相比运行在界面前台的软件具有更高的稳定性和可靠性。产品参数屏幕颜色:TFT16位真彩色操控方式:1024*768分辨率液晶电阻式(四线)触摸屏工作环境:环境温度：5℃~40℃;相对湿度：≧75%主板:Intel芯片组，X86架构标准接口:1个RJ45接口;2个USB;1个VGA硬盘:120G固态硬盘内存:2GB(因产品不断升级，容量会不断增加)网卡:RealtekRTL，100MCPU:双核系统音频信号信噪比：LINE：70dB;MIC：60dB系统音频信号失真度：1KHz0.5%系统音频信号标准输入电平：LINE：300mV;MIC：5mV系统音频信号标准输出电平：0dBV自身耗电量：AC～220V/50Hz/300W1台3000030000无21网络广播服务器软件货物名称：网络广播服务器软件品牌型号：航天广电HT-A9000产地：江西南昌生产时间：2018年12月27日标准TCP/IP网络协议，安装于连接以太网的计算机;自动播放及定时功能，可以实现定时定点定区域定曲目播放，实现无人值守。产品特点服务器负责音频流点播服务、计划任务处理、终端管理和权限管理等功能。管理节目库资源，为所有网络适配器提供定时播放和实时点播媒体服务，响应各网络适配器的播放请求，为各IE客户端提供数据接口服务。可以容纳万首节目，方便重复使用。具有:基本参数、设置时间、备份还原、终端管理、终端分区、文件管理、目录管理、报警映射、报警分区、遥控任务、作息方案、文件广播、采播管理、电话采播支持网络电台、地图拓扑、终端功放、查看任务、管理用户、用户组管理、查看日志、注册服务等功能操作界面;软件采用稳定的B/S架构、所有软件集中安装在服务器、管理者或分控人员可通过浏览器直接(访问端口可自定义、默认80)以特定的用户身份操作管理整个广播系统、不再安装任何软件支持跨互联网访问：端口映射直接在主服务器端完成，终端不需要做任何映射支持批量修改终端的本地音量(IP前置、IP功放除外)可以支持单向寻呼对讲注册方式，序列号注册方式，绑定服务器硬件1套1300013000无22数字网络音频采集电源管理器货物名称：数字网络音频采集电源管理器品牌型号：航天广电HT-A9913S产地：江西南昌生产时间：2018年12月27日1、标准机箱设计，2U铝合金面板;人性化的抽手设计，美观实用。2、支持协议TCP/IP，UDP，IGMP(组播)，RTP,RTSP3、手动控制/编程自动播出控制/网络编码采集4、简明的LED工作状态指示、IP指示5、支持手机或电脑IE浏览器修改地址6、4路受控电源AC~220V,1A(可编程控制4路电源);7、1路网络信号输出;8、4路音频信号输入，可编程控制选择1路进行编码采集(5选1);9、具有手动复位功能，可以随时手动恢复出厂设置10、采样率：8&amp;amp;mdash;44kHz,根据网络情况自适应11、压缩方式：MP312、数据端口：1路RJ4513、通讯协议：TCP/IP,UDP14、工作电源AC：220V&amp;amp;plusmn;10%50-60Hz功耗15W1台40004000无23数字收音头货物名称：数字收音头品牌型号：航天广电HT-8005产地：江西南昌生产时间：2018年12月27日具有AM/FM波段，微电脑控制，数字调谐系统具有手动存储及自动搜索存储电台的功能,具有音频信号电平指示及断电记忆功能无线/有线广播接收(中波、调频)可对中央、省、市广播台节目进行接收转播轻触按键控制，数字定频、选频、荧光VFD显示有自动调谐、存台/记忆功能随机预设30组FM/AM电台扫描记忆：自动选择你所决定选取的30个记忆频道任你聆听四个字元电台名称记忆：让你方便地将喜爱的电台以四个字元设定标准2U机箱，可直接上机柜数字收音机中波639MHz~981MHz(中央人民广播电视台一套)630~720(二套)调频接受当地电台87MHz~108MHz数字收音头的电源可受自动广播主机控制、1台32003200无24DVD播放机货物名称：DVD播放机品牌型号：航天广电HT-8017D产地：江西南昌生产时间：2018年12月27日超强纠错功能,强大解码播放DVD的电源可受自动广播主机控制、也可以直接插在市电上使用遥控操作,菜单提示,一目了然CD、DVD、U盘MP3自动播放功能。高亮度动态VFD显示，清晰醒目。具有曲目直选功能。具有通电后自动播放功能。频率响应：20Hz-20kHz信噪比：90dB动态范围：90dB谐波失真：0.005%抖晃：可测极限之下输出电平：0dBV保护：ACfuse&amp;amp;times;1电源：AC220&amp;amp;ndash;240V/50～60Hz1台24002400无25数字IP网络寻呼话筒货物名称：数字IP网络寻呼话筒品牌型号：航天广电HT-A9930产地：江西南昌生产时间：2018年12月27日产品用途1、专业的网络寻呼话筒;专业寻呼话筒外型，操作简单;2、安装在主控室、值班室或领导办公室，可以进行单向广播(对点、分区或全区)、双向对讲和监听。产品特点1、7英寸触摸屏，操作简单;图文式菜单操作;人性化人机操作界面2、支持一键群呼功能3、内置1W全频监听扬声器，声音清晰、洪亮。内置选播监听功能4、支持手机修改IP地址、设置设备参数5、兼容TCP/IP、RTP、RTSP、UDP等多种流媒体网络协议，实现跨网关设备控制以及状态时实监控;6、具有密码登录保护功能;以防止非操作人员误操作7、桌面式设计，拉丝面板，精致美观，工艺考究，现代感十足;8、设备采用嵌入式ARM处理器;高速工业级芯片，运行稳定可靠;9、强指向性麦克风，保证通话清晰无干扰;10、一路本地线路输入;11、一路音频辅助输出，外扩功率放大器;12、一个DC5V直流供电接口;13、有以太网口的地方即可接入，支持跨网段和跨路由。1台35003500无26广播话筒货物名称：广播话筒品牌型号：航天广电HT-8118产地：江西南昌生产时间：2018年12月27日1、四声前后奏音麦克风换能方式：电容式2、参考适音距离：20~50cm3、频率响应：40Hz-16kHz4、灵敏度：-38dB&amp;amp;plusmn;2dB5、输出阻抗：200&amp;amp;Omega;6、指向性：心型指向7、前凑音：有8、带四声提示音广播9、内置提示音音量旋钮可调10、话筒增益可自行调节11、用于会议讲话或广播通知等12、换能方式极性化电容13、指向性心型指向14、频率响应60-1800015、灵敏度-42&amp;amp;plusmn;2dB16、供电电压220V/9V1只480480无27监听音箱货物名称：监听音箱品牌型号：航天广电HT-9960产地：江西南昌生产时间：2018年12月27日专业的一体化壁挂式网络音频解码音箱，内置网络解码模块、数字立体声定阻功率放大器和高保真扬声器;可接收服务器的文件广播任务、采集任务、定时任务等资源安装在需定点控制的房间、教室、客房等地方。产品特点一体化壁挂式外观设计，精致美观，工艺考究，尽显高档气质;采用嵌入式ARM工业处理器、性能稳定高速主音箱内置立体声功率放大器，最大输出功率8&amp;amp;Omega;/2x12W，音质达到CD级;带RST复位键、在无法确定IP地址的情况下可复位终端IP(192.168.2.86)有以太网的地方即可接入，支持DHCP传输、可以支持跨网段和跨路由内置web服务器支持IE远程配置管理WIFI环境下支持手机控制播放寻呼以及修改配置IP工作温度-20℃～+60℃工作湿度10%～90%。功耗&amp;amp;le;25W输入电源AC220V/50Hz。1只900900无28数字IP网络前置货物名称：数字IP网络前置品牌型号：航天广电HT-A9009S产地：江西南昌生产时间：2018年12月27日产品用途专业的机柜式单通道网络音频解码设备;内置4GSD卡、支持离线播放安装在各个广播管理区域的弱电间或分控机房，可接1到4台功率放大器，并管理它们的电源。产品特点具有点播、U盘播放、寻呼广播功能;标准机柜式设计(2U)，银白氧化铝拉丝面板，人性化的抽手，考究的工艺，尽显高档气质;3.5寸LCD液晶显示屏，16个功能键，显示明了，操作简单;设备采用嵌入式嵌入式处理器;高速工业级芯片，运行稳定可靠;;1路独立的网络TCP/IP解码功能，带来高品质的数字音频传输;内置点播采集模块，实现实时节目点播功能;1路话筒(MIC)输入，1路线路(AUX)输入，独立的音量调节(按7键调出调整界面);4个电源输出，用来接功率放大设备;并具有智能电源管理功能，当音频信号结束时，自动关闭功放电源，有信号自动打开功放电源;同时具有编程预打开输出电源功能;待机功率小，满足国家环保节能认证的标准;有以太网口的地方即可接入，支持跨网段和跨路由。产品参数网络接口：标准RJ45支持协议：TCP/IP，UDP，IGMP(组播)音频格式：MP3采样率：8K～48KHz传输速率：10/100Mbps音频模式：16位立体声CD音质输出频率：20Hz～16KHz谐波失真：&amp;amp;le;0.3%信噪比：70dB辅助线路输入电平：1路350mV输入工业标准压线接线端子音源输出电平：4路1000mV输出工业标准压线接线端子音源输出阻抗：1K&amp;amp;Omega;工作温度：5℃～40℃工作湿度：20%～80%相对湿度，无结露功耗：&amp;amp;le;18W输入电源：AC220V/50Hz1台36803680无29电源时序器货物名称：电源时序器品牌型号：航天广电HT-8003A产地：江西南昌生产时间：2018年12月27日1、按顺序开启或关闭16路受控设备的电源可以通过定时器自动控制或人工控制2、插座总容量达8KVA3、电源插座输出容量：总容量220V，20A;每个插座最大输出电流为10A。4、定时器控制信号：短路信号5、动作间隔时间：0.4s~0.5s6、耗电：交流220V/20A1台34503450无30前置放大器货物名称：前置放大器品牌型号：航天广电HT-8010产地：江西南昌生产时间：2018年12月27日产品用途1、具有多路话筒、音频以及紧急信号输入线路，单通道输出的前置放大器;2、适用于对普通音源进行前级放大。产品特点1、5路线路输入，4路话筒输入2、1路紧急音频输入1路优先音频输入有强切及优先功能3、各通道独立音量控制统一音调调整4、2路标准线路音频信号输出5、前麦克具有强插(默音)功能6、有多种音源输入时，要配，否则音源无法与功放驳接7、音源优先，话筒优先，EMC，紧急输入口8、4路辅助输出口、可连接4台功放9、前面板话筒、EMC紧急接口、音源优先接口乃优先输入口，由这些口输入之信号将自动抑制其他输入信号，其中话筒1具有最高优先级，能抑制所有其他输入口。建议把紧急广播话筒接于&amp;amp;ldquo;话筒1&amp;amp;rdquo;、报警器接于&amp;amp;ldquo;EMC紧急接口&amp;amp;rdquo;、铃声接于&amp;amp;ldquo;音源优先接口&amp;amp;rdquo;、其他线路音频接入AUX1-AUX5话筒音频接入MIC2-MIC4;音频输出(LINEOUT)提供给功放等设备1台36003600无31纯后级功放货物名称：纯后级功放品牌型号：航天广电HT-1500B产地：江西南昌生产时间：2018年12月27日产品用途单通道纯后级功率放大器;为广播系统提供区域功率放大，适用于大、中型区域范围的广播扩声。产品特点标准机柜式设计(3U)，人性化的设计，考究的工艺，尽显高档气质;1通道LINE不平衡TRS输入，1通道LINE不平衡TRS级联输出;1通道LINE平衡&amp;amp;times;LR输入，1通道LINE平衡&amp;amp;times;LR级联输出;面板带音量调节旋钮;产品具有良好的短路、过载、过热等自我保护;2种功率输出方式：定压输出100V、70V和定阻输出4～16&amp;amp;Omega;技术参数额定输出功率：1500W扬声器输出：70V,100V&amp;amp;4～16&amp;amp;Omega;输入灵敏度&amp;amp;输入阻抗&amp;amp;plusmn;385mV/10K&amp;amp;Omega;,平衡&amp;amp;times;LR输入端子，775mV/10K&amp;amp;Omega;,不平衡TRS输入端子输出灵敏度&amp;amp;输出源阻抗&amp;amp;plusmn;385mV/10K&amp;amp;Omega;,平衡&amp;amp;times;LR输出端子，775mV/10K&amp;amp;Omega;,不平衡TRS输出端子过载源电动势：15dB频率响应：50Hz～16KHz(+1dB,-3dB)信噪比：90dB总谐波失真1KHz时0.5%,1/3输出功率散热：由前往后强制风冷，散热器温度45度时启动内置风扇保护：过热,过载&amp;amp;短路(温度超过90度自动保护)电源：～220V/50Hz最大耗散功率：2300W1台46004600无32无线话筒货物名称：无线话筒品牌型号：航天广电HT-8112U产地：江西南昌生产时间：2018年12月27日1.具有红外线自动对频、导频功能(受到外界干扰时，不会有杂音)金属面板，高档、大气、操作简单。2.接收机和发射器具有距离控制键，(主机后面SQ调节，手持电池架上有H大功率、L小功率调整)。3.高保真声音传输电路，确保声音的清晰度和还原性，配专用演出咪芯，可以使演出效果更好。4.手咪采用目前最先进的升压电路，有效延长了电池的使用时间，4-6小时。5.在接收机上使用多重静噪控制电路，有效防止外部信号干扰。300个信道(A通道1-150，B通道151-300)，多套使用时不串频、不掉频。可在同一场合同时叠机使用4套，特别适用学校工程，大型、小型演出等场合。6.没有开关冲击声，确保后级功放及扬声器的安全。7.发射手咪与接收机均带液晶显示，手持带电池用电量显示，工作状态一目了然。接收机频率范围:600-900MHZ最大频道数:300频带宽度:50MHz接收灵敏度:-105信噪比:105dB(A)失真度:1%音频输出电平:8dBumax电源要求:12-16V直流,电流500MA,由外接电源供电手持式发射机:频率范围:600-900MHZ频带宽度:50MHZ谐波抑制:55dBc最大频偏:+_48KHZ频率响应:50Hz-15KHz(-3dB)信噪比:105dB(A)失真度:1%电源要求:2节AA型碱性或可充电电池电池使用时间:8H(碱性)腰包式发射机:频率范围:600-900MHZ频带宽度:50MHz谐波抑制:55dBc最大频偏:+_48KHz频率响应:50Hz-15KHz(-3dB)信噪比:105dB(A)失真度:1%电源要求:2节AA型碱性或可充电电池电池使用时间:8H(碱性)使用距离:&amp;amp;ge;300米1套15001500无33天线分配器货物名称：天线分配器品牌型号：航天广电HT-RY1000产地：江西南昌生产时间：2018年12月27日无线信号放大器天线采用对数周期偶极振子阵列，能够在面向所需的覆盖区域时提供最佳接收效果低噪声信号放大器能够补偿同轴缆线的插入损失可与无线接收机天线分配系统兼容，能够提供10&amp;amp;ndash;15伏直偏压低噪放大电路设计.八通道低损耗天线分配电路设计,4套单频道自动选讯接收机可共同一对天线.BNC接头,保证连接可靠性.定向宽频天线单一方向接收天线,能有效减少其他设备对接收机的干扰高增益设计，能有效增加接收距离，使无线麦克风接收信号更加稳定。宽频带，覆盖所有无线麦克风UHF频段，通用性更强。1套16001600无34网络IP功放机(350W)货物名称：网络IP功放机品牌型号：航天广电HT-A9350IP-S产地：江西南昌生产时间：2018年12月27日产品用途专业的机柜式单通道网络音频解码设备，内置数字功率放大器;安装在各个广播管理区域的弱电间或分控机房，直接连接扬声器回路。产品特点标准机柜式设计(2U),银白色氧化铝拉丝面板，人性化的抽手，考究的工艺，尽显高档气质;设备采用嵌入式ARM9处理器;高速工业级芯片，运行稳定可靠;内置网络IP解码模块，支持TCP/IP、UDP、IGMP(组播)协议，实现网络化传输16位立体声CD音质的音乐信号;内置350W定阻(4-16&amp;amp;Omega;)，定压(70V、100V)功放输出，功率强劲，自由选配;1路线路(AUX)和1路话筒(MIC)输入，实现本地外接音源输入和紧急广播输入，具有独立的音量调节;1路音频信号辅助输出，方便扩展外接功率放大器;所有音频信号支持高低音提升、衰减调节;使音质自由选择;智能电源管理，无音乐或呼叫时，设备自动切断主电源，进入待机状态，待机功率小，符合国家节能认证要求;同时可以软件设置提前预打开主电源时间;有以太网口的地方即可接入，支持跨网段和跨路由。产品参数电源：AC220V网络接口：RJ45传输速率：10Mbps/100Mbps支持协议：TCP/IP，UDP，IGMP(组播)音频格式：MP3音频模式：16位立体声CD音质采样率：8K～48K比特率：8K～512KbpsAUX输入灵敏度：350mVMIC输入灵敏度：10mV高音提升、衰减:&amp;amp;plusmn;10.5dB低音提升、衰减:&amp;amp;plusmn;10.5dB额定功率：350W待机功耗：12W频率响应：60Hz~18KHz+1/-3dB谐波失真：THD&amp;amp;le;0.1%信噪比：&amp;amp;ge;65dB输出方式：4~16&amp;amp;Omega;定阻输出、70V/100V定压输出保护电路：直流输出、过载、过温、短路保护电路环境温度：5℃～40℃环境湿度：20%～80%相对湿度，无结露1台26002600无35网络IP功放机(150W)货物名称：网络IP功放机品牌型号：航天广电HT-A9150IP-S产地：江西南昌生产时间：2018年12月27日产品用途专业的机柜式单通道网络音频解码设备，内置数字功率放大器;安装在各个广播管理区域的弱电间或分控机房，直接连接扬声器回路。产品特点标准机柜式设计(2U),银白色氧化铝拉丝面板，人性化的抽手，考究的工艺，尽显高档气质;设备采用嵌入式ARM9处理器;高速工业级芯片，运行稳定可靠;内置网络IP解码模块，支持TCP/IP、UDP、IGMP(组播)协议，实现网络化传输16位立体声CD音质的音乐信号;内置150W定阻(4-16&amp;amp;Omega;)，定压(70V、100V)功放输出，功率强劲，自由选配;1路线路(AUX)和1路话筒(MIC)输入，实现本地外接音源输入和紧急广播输入，具有独立的音量调节;1路音频信号辅助输出，方便扩展外接功率放大器;所有音频信号支持高低音提升、衰减调节;使音质自由选择;智能电源管理，无音乐或呼叫时，设备自动切断主电源，进入待机状态，待机功率小，符合国家节能认证要求;同时可以软件设置提前预打开主电源时间;有以太网口的地方即可接入，支持跨网段和跨路由。产品参数电源：AC220V网络接口：RJ45传输速率：10Mbps/100Mbps支持协议：TCP/IP，UDP，IGMP(组播)音频格式：MP3音频模式：16位立体声CD音质采样率：8K～48K比特率：8K～512KbpsAUX输入灵敏度：350mVMIC输入灵敏度：10mV高音提升、衰减:&amp;amp;plusmn;10.5dB低音提升、衰减:&amp;amp;plusmn;10.5dB额定功率：150W待机功耗：12W频率响应：60Hz~18KHz+1/-3dB谐波失真：THD&amp;amp;le;0.1%信噪比：&amp;amp;ge;65dB输出方式：4~16&amp;amp;Omega;定阻输出、70V/100V定压输出保护电路：直流输出、过载、过温、短路保护电路环境温度：5℃～40℃环境湿度：20%～80%相对湿度，无结露3台22006600无36网络IP功放机(250W)货物名称：网络IP功放机品牌型号：航天广电HT-A9250IP-S产地：江西南昌生产时间：2018年12月27日产品用途专业的机柜式单通道网络音频解码设备，内置数字功率放大器;安装在各个广播管理区域的弱电间或分控机房，直接连接扬声器回路。产品特点标准机柜式设计(2U),银白色氧化铝拉丝面板，人性化的抽手，考究的工艺，尽显高档气质;设备采用嵌入式ARM9处理器;高速工业级芯片，运行稳定可靠;内置网络IP解码模块，支持TCP/IP、UDP、IGMP(组播)协议，实现网络化传输16位立体声CD音质的音乐信号;内置250W定阻(4-16&amp;amp;Omega;)，定压(70V、100V)功放输出，功率强劲，自由选配;1路线路(AUX)和1路话筒(MIC)输入，实现本地外接音源输入和紧急广播输入，具有独立的音量调节;1路音频信号辅助输出，方便扩展外接功率放大器;所有音频信号支持高低音提升、衰减调节;使音质自由选择;智能电源管理，无音乐或呼叫时，设备自动切断主电源，进入待机状态，待机功率小，符合国家节能认证要求;同时可以软件设置提前预打开主电源时间;有以太网口的地方即可接入，支持跨网段和跨路由。产品参数电源：AC220V网络接口：RJ45传输速率：10Mbps/100Mbps支持协议：TCP/IP，UDP，IGMP(组播)音频格式：MP3音频模式：16位立体声CD音质采样率：8K～48K比特率：8K～512KbpsAUX输入灵敏度：350mVMIC输入灵敏度：10mV高音提升、衰减:&amp;amp;plusmn;10.5dB低音提升、衰减:&amp;amp;plusmn;10.5dB额定功率：250W待机功耗：12W频率响应：60Hz~18KHz+1/-3dB谐波失真：THD&amp;amp;le;0.1%信噪比：&amp;amp;ge;65dB输出方式：4~16&amp;amp;Omega;定阻输出、70V/100V定压输出保护电路：直流输出、过载、过温、短路保护电路环境温度：5℃～40℃环境湿度：20%～80%相对湿度，无结露1台24002400无37壁挂音箱(10W)货物名称：壁挂音箱品牌型号：航天广电HT-113产地：江西南昌生产时间：2018年12月27日产品特点：1.室内壁挂音箱，流线型外观，声音辐射角度大，采用全频设计，使用于学校，酒店，宾馆，超市等。技术参数：1.额定功率(100V)10W2.额定功率(70V)5W3.最大功率15W4.灵敏度90dB&amp;amp;plusmn;3dB5.阻抗COM/1K&amp;amp;Omega;6.频率响应130-16KHz7.喇叭单元6.5&amp;quot;&amp;amp;times;18.防护等级IP&amp;amp;times;5防尘9.尺寸185&amp;amp;times;275&amp;amp;times;105mm10.重量1.2Kg11.材料：塑料50只20010000无38壁挂音箱(20W)货物名称：壁挂音箱品牌型号：航天广电HT-105B产地：江西南昌生产时间：2018年12月27日功率：20W定压：100V灵敏度：89db频率响应：100-20KHz尺寸：mm170*150*215重量：2.2Kg4只2801120无39网络主音箱货物名称：网络主音箱品牌型号：航天广电HT-9960产地：江西南昌生产时间：2018年12月27日专业的一体化壁挂式网络音频解码音箱，内置网络解码模块、数字立体声定阻功率放大器和高保真扬声器;可接收服务器的文件广播任务、采集任务、定时任务等资源安装在需定点控制的房间、教室、客房等地方。产品特点一体化壁挂式外观设计，精致美观，工艺考究，尽显高档气质;采用嵌入式ARM工业处理器、性能稳定高速主音箱内置立体声功率放大器，最大输出功率8&amp;amp;Omega;/2x12W，音质达到CD级;带RST复位键、在无法确定IP地址的情况下可复位终端IP(192.168.2.86)有以太网的地方即可接入，支持DHCP传输、支持跨网段和跨路由内置web服务器支持IE远程配置管理WIFI环境下支持手机控制播放寻呼以及修改配置IP工作温度-20℃～+60℃工作湿度10%～90%。功耗&amp;amp;le;25W输入电源AC220V/50Hz。50只90045000无40网络副音箱货物名称：网络副音箱品牌型号：航天广电HT-9960-1产地：江西南昌生产时间：2018年12月27日材质：高档木质输出功率：10W输入电压：70/100V灵敏度：92db频响：250HZ-10KHZ50只40020000无41室外防水音柱货物名称：室外防水音柱品牌型号：航天广电HT-9120S产地：江西南昌生产时间：2018年12月27日喇叭单元8&amp;amp;Prime;&amp;amp;times;4，1&amp;amp;Prime;&amp;amp;times;2额定功率120W最大功率240W额定输入70/100V灵敏度(1m，1W)94dB&amp;amp;plusmn;2dB最大声压级(1m)115dB&amp;amp;plusmn;2dB频率响应80-16kHz尺寸(H&amp;amp;times;W&amp;amp;times;L)1320&amp;amp;times;250&amp;amp;times;230mm重量23kg7只12008400无42键鼠货物名称：键鼠品牌型号：雷柏X120产地：深圳生产时间：2018年11月5日USB防水键盘、USB抗菌鼠标颜色：黑色接口：鼠标USB、键盘USB80套16012800无43硬盘货物名称：硬盘品牌型号：希捷ST2000DM006产地：苏州生产时间：2018年11月12日容量：2T硬盘转速:7200转接口类型:SATA10块9009000无44机柜货物名称：机柜品牌型号：图腾K36042产地：昆山生产时间：2018年11月19日材料：全部选用SPCC优质冷轧钢板制作，表面处理：脱脂、酸洗、防锈磷化、纯水清洗、静电喷塑规格：600*1000*2000柜门：前门网面、后门双开侧门月牙锁配件：柜轮4只、支脚4只、六角扳手1只1个35003500无45机柜货物名称：机柜品牌型号：图腾W26406产地：昆山生产时间：2018年11月19日材料：全部选用SPCC优质冷轧钢板制作，表面处理：脱脂、酸洗、防锈磷化、纯水清洗、静电喷塑规格：6U配件：柜轮4只、支脚4只、六角扳手1只4个5002000无46机柜货物名称：机柜品牌型号：图腾A36642产地：昆山生产时间：2018年11月19日材料：全部选用SPCC优质冷轧钢板制作，表面处理：脱脂、酸洗、防锈磷化、纯水清洗、静电喷塑规格：600*600*2000配件：柜轮4只、支脚4只、六角扳手1只1个20002000无47电源线货物名称：电源线品牌型号：蓝叶RVV产地：佛山生产时间：2018年11月24日可以满足设备接入功率要求的国标线缆2500米37500无48网线货物名称：网线品牌型号：大唐电信超五类网线产地：成都生产时间：2018年12月14日优质国标超五类网线颜色：黑、蓝、灰25箱50012500无49系统集成货物名称：系统集成品牌型号：山西可软科技有限公司定制产地：太原生产时间：2019年包含综合布线及设备安装所需辅材，设备安装调试、软件部署、运行、培训等;一、强弱电系统线缆及所需辅材：插座（公牛）：符合国家强制性标准，胶件选用ABS阻燃工程塑料，铜皮为高导电性能的优质磷铜片，光纤（大唐电信）：优质室外光纤，适用于架空、管道敷设，具有防潮性高，衰减和回波损耗低等特点光模块（锐捷）：符合RoHS标准，全金属外壳屏蔽电磁干扰，传输距离：5KM设备的安装施工和调试、软件部署、以及安装所需的理线器、水晶头、护套、扎带、优质全塑PVC线槽等其他施工辅材，线路的布线要求美观、牢固，符合国家对强弱电布线的相关要求1批4900049000无代理费收费标准:无代理费收费金额:无吕梁市政府采购服务中心2019年01月25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</si>
  <si>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山西可软科技有限公司</t>
  </si>
  <si>
    <t>太原市小店</t>
  </si>
  <si>
    <t>山西省吕梁实验中学教学云办公设备采购</t>
  </si>
  <si>
    <t>资源县融媒体中心融媒体运营中心中央厨房硬件及设备采购成交结果公告</t>
  </si>
  <si>
    <t>云之龙招标集团有限公司受中共资源县委员会宣传部的委托，根据《中华人民共和国政府采购法》等相关规定，于2019年1月25日就融媒体中心中央厨房硬件及设备项目采用竞争性谈判方式进行采购，现就本次谈判的成交结果公告如下：	一、采购项目名称及编号：融媒体中心中央厨房硬件及设备采购（采购项目编号：GLZC2019-J1-15005-GXYL）	二、采购项目简要说明：直播手机2台、直播手机2台、录音笔1只、单反相机2台、摄像机2台、投影仪1台、电动幕布1张、笔记本电脑4台、防抖拍摄器1台、网络交换机1台、网络交换机1、吸顶空调3台、空调2台、办公桌椅25套、指挥控制桌椅1套、监控指挥大屏12个、指挥中心配件1套、中央厨房大屏电脑12台、融合媒体移动导播系统1套、无人机拍摄套装1套、播出系统二级存储服务器1台、高标清备播出服务器1套，简要技术要求：详见附件竞争性谈判文件。	合同履行日期（交付使用期）：自签订合同之日起5个日历日内安装调试完毕并交付使用。		四、谈判日期：2019年1月25日	评审地点：桂林市公共资源交易中心21号评标室（广西桂林市临桂区西城中路69号创业大厦西辅楼4楼北区）	谈判小组成员名单：李仁杰、李维、潘家华	五、成交信息：						成交供应商名称 									成交供应商地址 									成交金额（元） 									广西友健科技有限公司 									南宁市西乡塘区人民西路3号世贸商城2号楼2-B-单元1510号 									壹佰零玖万贰仟捌佰元整（￥1092800.00） 							成交标的基本信息：											项号 														成交标的名称 														规格型号 														数量 														单位 														单价（元） 														服务要求 																1 														直播手机 														iPhoneXR 														2 														台 														7550.00  														免费保修期：按国家有关产品“三包”规定执行“三包”，免费保修期为壹年（“项目要求及技术需求”中有规定的，按其规定执行）。 										售后服务的内容和措施： 										免费送货上门、免费安装调试，免费培训。 										对投标的主要部件提供≥1年厂家质保及售后服务、厂家工程师软件免费升级、厂家7*24小时电话、远程支持及现场5*9服务维修服务，包换、包修、终身售后维修服务。 										服务响应到达现场时间：1小时内（市内）/8小时（区内）。 																2 														直播手机 														P20pro 														2 														台 														4500.00  																3 														录音笔 														PCM-A10 														1 														只 														1750.00  																4 														单反相机 														A7RII/含 FE24-70镜头 														2 														台 														21500.00  																5 														摄像机 														FS5M2K4K 														2 														台 														37500.00  																6 														投影仪 														PL811C 														1 														台 														9700.00  																7 														电动幕布 														电动 150寸 														1 														张 														1300.00  																8 														笔记本电脑 														FX80GD8750 														4 														台 														9500.00  																9 														防抖拍摄器 														灵眸 Osmo 手机云台2 														1 														台 														1200.00  																10 														网络交换机 														S5720S-52X-SI-AC 														1 														台 														13500.00  																11 														网络交换机 														S5720-52P-LI-CA 														1 														台 														7500.00  																12 														吸顶空调 														KFR-72TW/（7256）NhBa-3 														3 														台 														13500.00  																13 														空调 														KFR-26GW/（26570）Ga-3 														2 														台 														4000.00  																14 														办公桌椅 														/ 														25 														套 														850.00  																15 														指挥控制桌椅 														4400mm*750mm*750mm 														1 														套 														18500.00  																16 														监控指挥大屏 														LTI550HN11 														12 														个 														8500.00  																17 														指挥中心配件 														WT-2000mini 														1 														套 														85000.00  																18 														中央厨房大屏电脑 														N4660 														12 														台 														5500.00  																19 														融合媒体移动导播系统 														V-Studio-V8 														1 														套 														275000.00  																20 														无人机拍摄套装 														御2 														1 														套 														18500.00  																21 														播出系统二级存储服务器 														FAIR-MS 														1 														台 														158000.00  																22 														高标清备播出服务器 														Fair-S1 														1 														套 														85000.00  							六、代理服务费收费标准：本项目采购代理服务费根据竞争性谈判文件规定，按差额定率累进法计算向成交供应商收取（不足人民币5000元的，按5000元支付）。	代理服务费收费金额：人民币壹万陆仟零贰拾元捌角（￥16020.80）。	七、联系事项：	采购代理机构:云之龙招标集团有限公司 采购人：中共资源县委员会宣传部	地址：广西桂林市临桂区西城北路2号 地址：桂林市资源县城北开发区行政中心	耀辉美好家园2幢12层 	联系人：吕雯、黄钏钏 项目联系人：李桥英	联系电话：0773-2887388、2887399 联系电话：0773-4311121	监督部门：资源县政府采购管理办公室 联系电话：0773-4315648。	八、成交结果公告期限：自成交结果公告发布之日起一个工作日	供应商认为成交结果使自己的权益受到损害的，可以在成交结果公告期限届满之日起七个工作日内以书面形式向云之龙招标集团有限公司提出质疑，质疑电话0773-2887388、2887399，逾期将不再受理。	附件：竞争性谈判文件	云之龙招标集团有限公司	2019年1月29日</t>
  </si>
  <si>
    <t>资源县融媒体中心融媒体运营中心中央厨房硬件及设备采购</t>
  </si>
  <si>
    <t>一体化演播室</t>
  </si>
  <si>
    <t>盘山县融媒体发展中心采编播高清改造</t>
    <phoneticPr fontId="4" type="noConversion"/>
  </si>
  <si>
    <t>辽宁</t>
  </si>
  <si>
    <t>盘锦市</t>
  </si>
  <si>
    <t>2019-01-24</t>
  </si>
  <si>
    <t>盘山县融媒体发展中心</t>
  </si>
  <si>
    <t xml:space="preserve">沈阳禾硕影视设备有限公司
</t>
  </si>
  <si>
    <t>中标公告							一.文件编号：LPGp201812059/2018-0133							二.项目名称：盘山县融媒体发展中心采编播高清改造							三.采购人名称、地址及联系方式							采购人名称：盘山县融媒体发展中心							采购人地址：盘锦市双台子区							采购人联系方式：15842763789							四.盘锦市公共采购交易中心地址、项目联系人及联系方式							盘锦市公共采购交易中心地址：盘锦市辽东湾新区行政中心C座4栋市交易中心盘山分中心地址：盘山县府北大街9号2楼。							项目联系人：政府采购部							联系方式：0427-3550138							五.中标供应商名称、地址							中标供应商名称：1包：沈阳禾硕影视设备有限公司							中标供应商地址：沈阳市铁西区建设东路57号（909）							六.中标金额：1包：993900.00元							七.评审专家名单：李晓刚朱越侯国帅周海军胡世欣							八.本项目公告期限为1个工作日。							后附主要标的的名称、型号、数量、单价。							包号：1单位：（人民币）																													序号																													产品名称																													品牌、型号及																			技术规格、要求																													制造厂商名称及产地																													数量																													单价																													报价																																																																		1																													演播室摄像机																													索尼HDC-2580																													1、2/3英寸3CCD高清摄像机，像素数220万。2、16比特A/D转换3、灵敏度F114、基础信噪比60dB，且信噪比连续可调，最高可达64dB5、调制深度大于55%(27Mhz/1080i)6、机头具有两路通话耳机接口，且每路皆具有两个独立的通话线路并可独立调整7、机头具有光学cross星光滤镜8、机头可同时输出本机信号，返送信号以及题词器信号9、机头具有5个功能指派键10、必须采用光纤传输，Lemo接口,最大传输距离可达4公里11、摄像机具有电子倍率功能，能够独立于光学系统使用12、具有自动镜头失真补偿13、通过安装选件，摄像机具有升级成2倍速视频的拍摄能力，即以1080/100i的格式进行拍摄14、摄像机具有3G传输的能力，即由机头至基站双向同时传输两路高清HD-SDI信号的能力15、摄像机机头配备3个SDI接口，可以输出本机和返送信号，HD提词器信号。16、提供ENG型寻像器，尺寸1.5英寸，附带眼罩17、提供EFP型摄像机用寻像器，尺寸7英寸。18、提供单、双耳通话耳机和三脚架适配器。19、提供4路或以上SDI信号输出接口。SDI可根据需求切换成高清或标清20、提供模拟信号输出接口。21、提供4路返送视频，每一路皆可接收HD-SDI，SD-SDI，VBS视频信号中的任意一种。22、可输出AES数字音频23、基站前面板可显示摄像机的光缆传输状态以及风扇，同步信号等的状态																													索尼（中国）有限公司中国																													1																													210000																													210000																																																																		2																													摄像机光缆																													佳耐美FCC20N-ARIB																													1、20米长的摄像机复合光缆2、标称外径9.2MM3、耐磨弹性体PVC外皮																													佳耐美电气（天津）有限公司中国																													1																													8000																													8000																																																																		3																													三脚架																													戴瑞B200+TS-16																													1、2级铝合金脚架2、球座直径100mm3、最大承重13kg4、自重6.2kg5、四级阻尼6、俯仰角度：-85&amp;#176;/+85&amp;#176;7、工作高度：530-1700mm																													北京黛依瑞精密仪器科技有限公司中国																													1																													8500																													8500																																																																		4																													IP光端机																													多铁克M5-TRX-S-FC-W13																													1、双向传输1路10/100/1000M以太网信号2、IP网络接口：RJ453、光纤类型：单模光纤4、光纤数量：1根5、光纤接口：SC/PC6、传输距离：0-20公里																													北京多铁克数字技术有限公司中国																													1																													7000																													7000																																																																		5																													高标清数字光端机																													多铁克HD-T-S-FCHD-R-S-FC																													1、双向传输1路10/100/1000M以太网信号2、IP网络接口：RJ453、光纤类型：单模光纤4、光纤数量：1根5、光纤接口：SC/PC6、传输距离：0-20公里。																													北京多铁克数字技术有限公司中国																													1																													18000																													18000																																																																		6																													媒资系统																													德拓DATRIXD1600-96T																													1、包含1个节点16盘位，16块6TB硬盘，对外接口4千兆。可通过集群模式扩展至1024个节点，支持64PB以上的扩展能力。2、系统自带数据复制和数据灾难恢复功能，提供基于策略的数据复制备份和恢复（可以制定全局、目录、文件类型、大小、时间、增量等策略）。3、可提供RestAPI、HTML5等开发接口，有详细的开发接口文档，可支持二次开发。整个系统平台应当基于以太网架构，无需改变现有网络结构。4、支持手动上传文件、自动收集软件、网络爬虫等上传手段。并可按照规则进行过滤，可支持广域网的回传，上传的同时自动添加相关编目信息。5、整个平台采用B/S管理方式，无需通过客户端即可实现所有管理功能，兼容Windows、Mac、Linux访问，同时提供IOS和安卓手机APP访问。6、整个平台功能应当涵盖数据存储、数据安全、数据迁移、数据分享、数据转码、数据分类、数据查找和数据分析。系统支持内部的自动化数据转码，无需单独配置转码服务器。7、编目支持自动编目、自定义编目和编目模板等多种编目方式。最大可以自定义1024个编目模版，正对不同类型、内容、来源等数据可以选择不同模版进行编目。8、支持细腻度文件权限，支持私有、讨论组、部门、公开等多种访问权限，支持可预览、可下载、可分享、可删除等多种操作权限。9、支持多层编目，支持图片水印、文档格式转换、视频转码、视频流直播、自动抓取关键帧、视频剪辑等文件处理功能。10、文件内容和编目索引信息采用无数据库方式管理，无内置关系型数据库。采用搜索引擎方式进行内容检索，1亿条数据1秒以内响应。11、系统可划分NAS／ISCSI空间对外提供存储服务，数据可直接平台内部上传入库而无需经过网络转发，实现文件秒传入库功能。12、支持基于用户和用户组的文件分享发布功能，可以支持公开和加密链接分享，支持讨论组模式进行数据和资源共享，支持二维码方式进行文件分享。13、支持文件行为审计合规管理，任意上传、预览、检索、转码、分享、下载等操作都有相应的行为记录，形成整个文件的生命周期。14、支持基于GIS信息进行管理，包含GIS信息的数据可以进行自动识别，不带GIS信息的数据可以手动进行添加，可以在地图模式进行展现。																													上海德拓信息技术股份有限公司中国																													1																													178000																													178000																																																																		7																													非编工作站升级																													雷特世创EDIUS9																													对台内非编工作站进行软件升级，安装最新版本的正版视频编辑软件和字幕插件，软件支持：																			1、混编各种不同分辨率素材—从24*24到4K、2K在同一时间线实时编辑转换不同帧速率，支持导入/导出GVHQCodec/GVHQX编码的QuickTime文件(*.mov)，并支持导入K2代理素材。																			2、支持导入H.265（HEVC）素材，支持Matrox编码视频文件的直接编辑。3、具有动态跟踪和图像防抖稳定工具，支持（1/2，1/4，1/8，1/16）降低分辨率预览方式。																			4、编辑软件自身内嵌音频响度测量工具，具有16机位同时编辑能力。																			5、支持导入SONYRAW、CanonRAW、R3D、DNG等RAW格式文件，并支持C700RAW文件和佳能EOSC200“CinemaRAWLight”解码和静态原始文件解码。6、支持最新的文件格式无需转换的实时源码编辑，如SonyXAVC/XVACS、PanasonicAVC-Ultra、Canon4KMXF（XF-AVC）、Canon1DCM-JPEG、GoPro、DJI无人机拍摄的4K格式，同时也支持SonyXAVC/XVACS、PanasonicAVC-Ultra源码回写回原介质。																			7、支持SonyS-LOG、HLG，CanonC-LOG，PanasonicV-Log/V-LogL，DJID-Log，ALEXAC系列摄影机的色彩空间和CanonXF-AVC素材的多种伽马曲线。																			8、文本支持整体或逐字属性编辑																			9、支持蒙、藏、维等少数民族和阿拉伯等语系字幕																			10、支持鼠标或键盘进行拍打唱词，支持快拍唱词，拍打过程中支持暂停、续拍功能/11、唱词支持																			11、种文本导入导出，支持SRT文本导入导出																			12、唱词显示支持淡入淡出、切入切出以及动画效果模板的自由替换																			13、唱词支持单行、双行，横排、竖排、曲线以及个性模板等设定方式，支持所见所得遮罩、区域等多种滚屏方式，以及带关键帧动画的三维空间滚屏																													北京雷特世创科技有限公司																													8																													7000																													56000																																																																		8																													视频采集卡																													BlackmagicDesignDeckLinkSDI4K																													1、SDI视频输入:1路10bitSD/HD/2K/4K。支持6Gb/s4:2:2和3Gb/s4:4:42、SDI视频输出:1路10bitSD/HD/2K/4K。支持6Gb/s4:2:2和3Gb/s4:4:43、SDI音频输入:16通道嵌入HD/2K/4K。8通道嵌入SD。4、SDI音频输出:16通道嵌入HD/2K/4K。8通道嵌入SD。5、同步输入:三电平或黑场6、设备控制:可兼容RS422录机控制端口。软件控制TxRx方向可逆串行端口。7、计算机接口:PCIExpress4速第二代，兼容4、8、16速PCIExpress插槽。																													北京强氧科技发展有限公司中国																													2																													3000																													6000																																																																		9																													一体化演播室系统																													励得U-CasterPro																													1、4U工控机箱，含专用后背接口板；处理器主频不低于3.5GHZ；内存不小于16G，硬盘容量不小于1TB，600W服务器电源																			2、显卡：具有4G显存的专业三维图形渲染显卡																			3、高清视频卡支持4路HD-SDI带嵌入音频，4通道音频输入（XLR卡侬口），2路HD-SDI接口，2路HDMI接口，4通道音频输出（XLR卡侬口），1路6.3TRS监听接口，1个Tally输出接口，1路REF信号输入																			4、软件支持四讯道输入信号同屏画中画显示、视频画面缩放或裁切，1路色键功能、在线图文包装、快速同步编辑、本地高标清信号录制、调音台、流媒体输入输出、多路本地DDR文件播放、多画面分割监看、外部独立IP字幕信号输入。																			5、支持调用三维场景（面数3000万，贴图≥5G）																			6、生产厂家具有自主网上平台，可实时在平台上传或下载场景模板、字幕包装模板等素材直接供系统使用。																													深圳市励得数码科技有限公司中国																													1																													96000																													96000																																																																		10																													高标清视频同播服务器																													励得																			U-AIR																													1、基于品牌服务器硬件平台：CPU主频3.5GHz，内存8GB；系统盘容量1TB，素材盘容量4TB，独立显卡。2、板卡：广播级视频板卡，支持HD-SDI/ASI信号输入输出，支持断电直通功能；3、软件：高标清播出系统软件；软件功能，以下所有功能必须全部满足，不可偏离：1）支持高清、标清、N制、PAL制节目素材的混播、同播；支持RM、Mkv、Mpg、Ts、avi、MPEG-IBP、H.264等格式素材混播、同播；2）支持高清、标清节目的转播；可灵活定义播出节目是高清或标清，并自动对转播、本地素材播出完成对应的实时自动上下变换；支持N+1备份方式，备份服务器能够替换任意主服务器提供备份输出；4）音视频播出节目单中支持动态台标、动态角标（3个）、时钟、倒计时、游动字幕的同步叠加播出控制，所有播出图文均可对本地硬盘播出及转播节目播出进行叠加后播出；5）自动根据在线播出节目单中节目内容检查在线素材存储，并自动将不在在线存储的节目素材从二级存储迁移至播出本地存储器中；6）支持断电后接续播出；7）支持播出节目图像及播出节目信息监视及监看；																													深圳市励得数码科技有限公司中国																													2																													63000																													126000																																																																		11																													数据库管理工作站																													DELLT3620																													1、基于原装品牌工作站硬件平台：2、CPU：主频3.1GHz；3、内存：8GDDR4内存；4、硬盘：1T3.5英寸SATA；5、其它：集成网络、声卡、显卡；液晶显示器，键鼠套装。6、预装WindowsServer2008操作系统+SQL2008R2数据库软件；7、软件：系统管理员软件																													戴尔（中国）有限公司中国																													1																													7000																													7000																																																																		12																													编单审片工作站																													DELLT3620																													1、基于原装品牌工作站硬件平台：2、CPU：主频3.1GHz；3、内存：8GDDR4内存；4、硬盘：1T3.5英寸SATA；5、其它：集成网卡、声卡、显卡；液晶显示器，键鼠套装。6、预装Windows7专业版（中文）操作系统；7、软件：系统管理员软件、素材管理软件（支持DVD录入）、节目单编辑软件（节目单审核，素材审核）																													戴尔（中国）有限公司中国																													2																													7000																													14000																																																																		13																													高标清播控一体机系统																													捷成SIO-3011																													1、内置标配8&amp;#215;4净静切换单元，最大支持12&amp;#215;8切换2、支持8路3G/HD/SD-SDI信号输入,输入通道可扩展至12路3、帧/行同步模式可选4、支持2路PGM输出、1路PST输出、1路PVW输出5、PGM输出支持BYPASS旁通6、内置台标键控处理单元7、1套外键处理单元，高标清同播时共用一套外键8、2套内键处理单元，高标清同播时，高清和标清内键独立使用9、内键和外键支持动态台标、静态台标和时钟三种样式10、支持转场特技，转场特技速度可调；特技模式：CUT/CUT,CUT/FADE,FADE/CUT,FADE/FADE；11、支持LTC和NTP校时12、内置下变换处理单元，实现高标清信号同播13、依据AFD实现ARC自动变换（SMPTE-2016）14、支持色域空间转换15、内置图卡发生单元，可存储自定义图卡信号，作为应急输出16、内置应急切换单元，外接一路应急输入，作为备用信号；支持信号检测，如黑场、静帧、视频丢失；手动/自动切换模式可选17、内置选配网络编码处理单元，实现网络播出,H.264/H.265编码方式可选,编码参数可通过web进行设置18、多种控制方式可选：TCP/IP、RS-232/422、GPI/O控制接口19、需配备遥控面板，并支持遥控面板和本机面板控制20、支持Web管理21、扩展多画面输出，实现所有输入输出信号的监控，支持信号检测报警等功能，无需外部接线22、扩展4路输入模块，可支持SDI、HDMI、CVBS&amp;amp;AUDIO输入，且可支持上下变换处理及格式23、冗余电源24、外参考信号支持BB和Tri-level自适应																													大连捷成实业发展有限公司中国																													2																													78000																													156000																																																																		14																													板卡机箱																													捷成IM-FM2RU																													1、2U板卡机箱，10个槽位，含双电源。2、功能模块集于机箱平台内，均为前插板式设计，支持热插拔3、各功能模块配有独立接口背板，支持各种功能、信号格式的模块在同一机箱中混插4、机箱内置变速风扇，温度控制风扇转速，延长风扇寿命、降低噪音5、各机箱均可配置网络控制模块，用于对机箱内各功能模块的控制6、可通过RS-232/422串行接口读取和配置机箱IP等信息7、LAN接口支持TCP/IP、UDP、HTTP、SNMP等协议8、REF输入通过总线送达机箱内各个功能模块9、外置EEPROM，在掉电或更换模块后系统的各种参数不丢失10、软件具有机箱状态监控管理、模块集中控制、系统图形化控制、第三方软件嵌入、报警及日志生成等功能																													大连捷成实业发展有限公司中国																													1																													2800																													2800																																																																		15																													模拟转换板卡																													捷成DMX-2132																													1、支持SMPTE-259M-C，525/59.94,625/50分量输入2、支持SMPTE-272M辅助数据嵌入标准3、可实现4路模拟音频解嵌输出或4路AES/AES-3id数字音频输出(选配）4、解嵌后的增益可调，调整范围为&amp;#177;20dB5、解嵌通道可选，解嵌音频可以输出到指定端口上6、解嵌模式可选，可以左右通道互换，拷贝，混音7、输入视频、音频丢失检测8、支持REF参考视频信号输入9、输出具有帧同步功能，且行、场相位连续可调10、1路SDI输出具有BY-PASS功能11、具备2路CVBS输出12、输入支持最大300米自动电缆均衡13、各种设置参数具有掉电记忆功能14、支持热插拔15、支持控制计算机集中监控																													大连捷成实业发展有限公司中国																													2																													3500																													7000																																																																		16																													同步发生器																													捷成BG-100																													1、1RU机箱、19英寸宽2、冗余式双电源配置3、前面板设有LCD显示单元、功能指示灯和控制按键，便于用户操控4、具有高精度的基准信号发生5、提供16路黑场同步(BlackBurst)输出，2路标准彩条输出6、所有信号均可为NTSC/525或PAL/625制式7、一路1KHz立体声音频测试信号输出8、自动监测两路信号是否正常，可自动倒换，亦可手动倒换9、具有REF参考视频集中锁相（GENLOCK）功能10、行、场、色度副载波相位连续可调11、行场相位与外参考信号自动对齐12、各参数及配置均具有掉电记忆功能																													大连捷成实业发展有限公司中国																													1																													9000																													9000																																																																		17																													GPS时钟																													朗威视讯AC-M001N																													1、GPS母钟,1U标准机箱2、红色数码管显示时分秒3、输出：2路RS485、1路RS232、1路1PPS、1路EBU(LTC)4、50米馈线																													北京朗威视讯科技股份有限公司中国																													1																													4300																													4300																																																																		18																													5寸标准子钟																													朗威视讯AC-S005B																													1、5?绿色数码管显示标准时间，带红色“标准”汉字显示2、输入：1路RS485输出：1路RS485																													北京朗威视讯科技股份有限公司中国																													1																													3000																													3000																																																																		19																													机架式交换机																													TP-LINKSG1024T																													1、24个10/100/1000M以太网端口，机架式安装																													普联技术有限公司中国																													2																													1200																													2400																																																																		20																													机柜																													佳创网络42U																													1、42U标准机柜																													沈阳佳创网络工程有限公司中国																													2																													1800																													3600																																																																		21																													监听音箱																													漫步者R1200TII2																													1、功率40W2、信噪比85dB/A3、失真度0.5%																													深圳市漫步者科技股份有限公司中国																													1																													200																													200																																																																		22																													视频电缆																													佳耐美L-4CFB+																													1、发泡聚乙烯绝缘，适用于HD-SDI、SDI、模拟信号传输2、高密度镀锡铜编织网和铝箔构成屏蔽3、标称外径不小于6mm，每百米衰减不大于24dB4、标准包装：200米/箱																													佳耐美电气（天津）有限公司中国																													1																													5000																													5000																																																																		23																													BNC头																													佳耐美BCP-B4F																													1、压接设计确保快速牢固安装2、镀金弹簧锁中心触针，外导体采用镀铜合金3、延长设计、稳定抓取4、标记位置、方便核实连接是否锁紧5、标准包装：20个/盒																													佳耐美电气（天津）有限公司中国																													1																													1500																													1500																																																																		24																													文稿系统																													索贝E-NETDOC																													1、文稿管理系统（20个客户端）2、用户登录与权限模块3、新闻采访任务管理模块4、新闻采访素材采集模块5、新闻文稿编辑模块6、新闻文稿发送模块7、新闻文稿审核模块8、新闻文稿修改模块																													成都索贝数码科技股份有限公司中国																													1																													30000																													30000																																																																		25																													服务器																													DELLR720																													1、2U机架式服务器。2、双处理器，处理器六核心，六线程，制作工艺22纳米，主频1.9GHz。3、DDR4内存16GB。4、硬盘容量1TB。5、独立显卡，DVD光驱。6、4个千兆网口。7、双电源设计，单个电源功率450W。																													戴尔（中国）有限公司中国																													2																													17300																													34600																																																																		报价合计																													993900元																																																																											盘锦市公共采购交易中心盘山分中心							2019年1月24日										采购文件：点击下载</t>
    <phoneticPr fontId="4" type="noConversion"/>
  </si>
  <si>
    <t>沈阳禾硕影视设备有限公司</t>
  </si>
  <si>
    <t>盘山县融媒体发展中心采</t>
  </si>
  <si>
    <t>索贝</t>
  </si>
  <si>
    <t>雷特</t>
  </si>
  <si>
    <t>盘山县融媒体发展中心采编播高清改造(LPGp201812059)中标公告</t>
    <phoneticPr fontId="4" type="noConversion"/>
  </si>
  <si>
    <t>SYSTEMAdministrator1118511微软中国2052-10.8.0.6423MicrosoftInternetExplorer402DocumentNotSpecifiedForms       07.8 磅Print0中标公告一.文件编号：LPGp201812059/2018-0133二.项目名称：盘山县融媒体发展中心采编播高清改造三.采购人名称、地址及联系方式采购人名称：盘山县融媒体发展中心采购人地址：盘锦市双台子区采购人联系方式：15842763789四.盘锦市公共采购交易中心地址、项目联系人及联系方式盘锦市公共采购交易中心地址：盘锦市辽东湾新区行政中心C座4栋市交易中心盘山分中心地址：盘山县府北大街9号2楼。项目联系人：政府采购部联系方式：0427-3550138五.中标供应商名称、地址中标供应商名称：1包：沈阳禾硕影视设备有限公司中标供应商地址：沈阳市铁西区建设东路57号（909）六.中标金额：1包：993900.00元七.评审专家名单：李晓刚朱越侯国帅周海军胡世欣八.本项目公告期限为1个工作日。后附主要标的的名称、型号、数量、单价。包号：1单位：（人民币）序号产品名称品牌、型号及技术规格、要求制造厂商名称及产地数量单价报价1演播室摄像机索尼HDC-25801、2/3英寸3CCD高清摄像机，像素数220万。2、16比特A/D转换3、灵敏度F114、基础信噪比60dB，且信噪比连续可调，最高可达64dB5、调制深度大于55%(27Mhz/1080i)6、机头具有两路通话耳机接口，且每路皆具有两个独立的通话线路并可独立调整7、机头具有光学cross星光滤镜8、机头可同时输出本机信号，返送信号以及题词器信号9、机头具有5个功能指派键10、必须采用光纤传输，Lemo接口,最大传输距离可达4公里11、摄像机具有电子倍率功能，能够独立于光学系统使用12、具有自动镜头失真补偿13、通过安装选件，摄像机具有升级成2倍速视频的拍摄能力，即以1080/100i的格式进行拍摄14、摄像机具有3G传输的能力，即由机头至基站双向同时传输两路高清HD-SDI信号的能力15、摄像机机头配备3个SDI接口，可以输出本机和返送信号，HD提词器信号。16、提供ENG型寻像器，尺寸1.5英寸，附带眼罩17、提供EFP型摄像机用寻像器，尺寸7英寸。18、提供单、双耳通话耳机和三脚架适配器。19、提供4路或以上SDI信号输出接口。SDI可根据需求切换成高清或标清20、提供模拟信号输出接口。21、提供4路返送视频，每一路皆可接收HD-SDI，SD-SDI，VBS视频信号中的任意一种。22、可输出AES数字音频23、基站前面板可显示摄像机的光缆传输状态以及风扇，同步信号等的状态索尼（中国）有限公司中国12100002100002摄像机光缆佳耐美FCC20N-ARIB1、20米长的摄像机复合光缆2、标称外径9.2MM3、耐磨弹性体PVC外皮佳耐美电气（天津）有限公司中国1800080003三脚架戴瑞B200+TS-161、2级铝合金脚架2、球座直径100mm3、最大承重13kg4、自重6.2kg5、四级阻尼6、俯仰角度：-85/+857、工作高度：530-1700mm北京黛依瑞精密仪器科技有限公司中国1850085004IP光端机多铁克M5-TRX-S-FC-W131、双向传输1路10/100/1000M以太网信号2、IP网络接口：RJ453、光纤类型：单模光纤4、光纤数量：1根5、光纤接口：SC/PC6、传输距离：0-20公里北京多铁克数字技术有限公司中国1700070005高标清数字光端机多铁克HD-T-S-FCHD-R-S-FC1、双向传输1路10/100/1000M以太网信号2、IP网络接口：RJ453、光纤类型：单模光纤4、光纤数量：1根5、光纤接口：SC/PC6、传输距离：0-20公里。北京多铁克数字技术有限公司中国118000180006媒资系统德拓DATRIXD1600-96T1、包含1个节点16盘位，16块6TB硬盘，对外接口4千兆。可通过集群模式扩展至1024个节点，支持64PB以上的扩展能力。2、系统自带数据复制和数据灾难恢复功能，提供基于策略的数据复制备份和恢复（可以制定全局、目录、文件类型、大小、时间、增量等策略）。3、可提供RestAPI、HTML5等开发接口，有详细的开发接口文档，可支持二次开发。整个系统平台应当基于以太网架构，无需改变现有网络结构。4、支持手动上传文件、自动收集软件、网络爬虫等上传手段。并可按照规则进行过滤，可支持广域网的回传，上传的同时自动添加相关编目信息。5、整个平台采用B/S管理方式，无需通过客户端即可实现所有管理功能，兼容Windows、Mac、Linux访问，同时提供IOS和安卓手机APP访问。6、整个平台功能应当涵盖数据存储、数据安全、数据迁移、数据分享、数据转码、数据分类、数据查找和数据分析。系统支持内部的自动化数据转码，无需单独配置转码服务器。7、编目支持自动编目、自定义编目和编目模板等多种编目方式。最大可以自定义1024个编目模版，正对不同类型、内容、来源等数据可以选择不同模版进行编目。8、支持细腻度文件权限，支持私有、讨论组、部门、公开等多种访问权限，支持可预览、可下载、可分享、可删除等多种操作权限。9、支持多层编目，支持图片水印、文档格式转换、视频转码、视频流直播、自动抓取关键帧、视频剪辑等文件处理功能。10、文件内容和编目索引信息采用无数据库方式管理，无内置关系型数据库。采用搜索引擎方式进行内容检索，1亿条数据1秒以内响应。11、系统可划分NAS／ISCSI空间对外提供存储服务，数据可直接平台内部上传入库而无需经过网络转发，实现文件秒传入库功能。12、支持基于用户和用户组的文件分享发布功能，可以支持公开和加密链接分享，支持讨论组模式进行数据和资源共享，支持二维码方式进行文件分享。13、支持文件行为审计合规管理，任意上传、预览、检索、转码、分享、下载等操作都有相应的行为记录，形成整个文件的生命周期。14、支持基于GIS信息进行管理，包含GIS信息的数据可以进行自动识别，不带GIS信息的数据可以手动进行添加，可以在地图模式进行展现。上海德拓信息技术股份有限公司中国11780001780007非编工作站升级雷特世创EDIUS9对台内非编工作站进行软件升级，安装最新版本的正版视频编辑软件和字幕插件，软件支持：1、混编各种不同分辨率素材从24*24到4K、2K在同一时间线实时编辑转换不同帧速率，支持导入/导出GVHQCodec/GVHQX编码的QuickTime文件(*.mov)，并支持导入K2代理素材。2、支持导入H.265（HEVC）素材，支持Matrox编码视频文件的直接编辑。3、具有动态跟踪和图像防抖稳定工具，支持（1/2，1/4，1/8，1/16）降低分辨率预览方式。4、编辑软件自身内嵌音频响度测量工具，具有16机位同时编辑能力。5、支持导入SONYRAW、CanonRAW、R3D、DNG等RAW格式文件，并支持C700RAW文件和佳能EOSC200CinemaRAWLight解码和静态原始文件解码。6、支持最新的文件格式无需转换的实时源码编辑，如SonyXAVC/XVACS、PanasonicAVC-Ultra、Canon4KMXF（XF-AVC）、Canon1DCM-JPEG、GoPro、DJI无人机拍摄的4K格式，同时也支持SonyXAVC/XVACS、PanasonicAVC-Ultra源码回写回原介质。7、支持SonyS-LOG、HLG，CanonC-LOG，PanasonicV-Log/V-LogL，DJID-Log，ALEXAC系列摄影机的色彩空间和CanonXF-AVC素材的多种伽马曲线。8、文本支持整体或逐字属性编辑9、支持蒙、藏、维等少数民族和阿拉伯等语系字幕10、支持鼠标或键盘进行拍打唱词，支持快拍唱词，拍打过程中支持暂停、续拍功能/11、唱词支持11、种文本导入导出，支持SRT文本导入导出12、唱词显示支持淡入淡出、切入切出以及动画效果模板的自由替换13、唱词支持单行、双行，横排、竖排、曲线以及个性模板等设定方式，支持所见所得遮罩、区域等多种滚屏方式，以及带关键帧动画的三维空间滚屏北京雷特世创科技有限公司87000560008视频采集卡BlackmagicDesignDeckLinkSDI4K1、SDI视频输入:1路10bitSD/HD/2K/4K。支持6Gb/s4:2:2和3Gb/s4:4:42、SDI视频输出:1路10bitSD/HD/2K/4K。支持6Gb/s4:2:2和3Gb/s4:4:43、SDI音频输入:16通道嵌入HD/2K/4K。8通道嵌入SD。4、SDI音频输出:16通道嵌入HD/2K/4K。8通道嵌入SD。5、同步输入:三电平或黑场6、设备控制:可兼容RS422录机控制端口。软件控制TxRx方向可逆串行端口。7、计算机接口:PCIExpress4速第二代，兼容4、8、16速PCIExpress插槽。北京强氧科技发展有限公司中国2300060009一体化演播室系统励得U-CasterPro1、4U工控机箱，含专用后背接口板；处理器主频不低于3.5GHZ；内存不小于16G，硬盘容量不小于1TB，600W服务器电源2、显卡：具有4G显存的专业三维图形渲染显卡3、高清视频卡支持4路HD-SDI带嵌入音频，4通道音频输入（XLR卡侬口），2路HD-SDI接口，2路HDMI接口，4通道音频输出（XLR卡侬口），1路6.3TRS监听接口，1个Tally输出接口，1路REF信号输入4、软件支持四讯道输入信号同屏画中画显示、视频画面缩放或裁切，1路色键功能、在线图文包装、快速同步编辑、本地高标清信号录制、调音台、流媒体输入输出、多路本地DDR文件播放、多画面分割监看、外部独立IP字幕信号输入。5、支持调用三维场景（面数3000万，贴图5G）6、生产厂家具有自主网上平台，可实时在平台上传或下载场景模板、字幕包装模板等素材直接供系统使用。深圳市励得数码科技有限公司中国1960009600010高标清视频同播服务器励得U-AIR1、基于品牌服务器硬件平台：CPU主频3.5GHz，内存8GB；系统盘容量1TB，素材盘容量4TB，独立显卡。2、板卡：广播级视频板卡，支持HD-SDI/ASI信号输入输出，支持断电直通功能；3、软件：高标清播出系统软件；软件功能，以下所有功能必须全部满足，不可偏离：1）支持高清、标清、N制、PAL制节目素材的混播、同播；支持RM、Mkv、Mpg、Ts、avi、MPEG-IBP、H.264等格式素材混播、同播；2）支持高清、标清节目的转播；可灵活定义播出节目是高清或标清，并自动对转播、本地素材播出完成对应的实时自动上下变换；支持N+1备份方式，备份服务器能够替换任意主服务器提供备份输出；4）音视频播出节目单中支持动态台标、动态角标（3个）、时钟、倒计时、游动字幕的同步叠加播出控制，所有播出图文均可对本地硬盘播出及转播节目播出进行叠加后播出；5）自动根据在线播出节目单中节目内容检查在线素材存储，并自动将不在在线存储的节目素材从二级存储迁移至播出本地存储器中；6）支持断电后接续播出；7）支持播出节目图像及播出节目信息监视及监看；深圳市励得数码科技有限公司中国26300012600011数据库管理工作站DELLT36201、基于原装品牌工作站硬件平台：2、CPU：主频3.1GHz；3、内存：8GDDR4内存；4、硬盘：1T3.5英寸SATA；5、其它：集成网络、声卡、显卡；液晶显示器，键鼠套装。6、预装WindowsServer2008操作系统+SQL2008R2数据库软件；7、软件：系统管理员软件戴尔（中国）有限公司中国17000700012编单审片工作站DELLT36201、基于原装品牌工作站硬件平台：2、CPU：主频3.1GHz；3、内存：8GDDR4内存；4、硬盘：1T3.5英寸SATA；5、其它：集成网卡、声卡、显卡；液晶显示器，键鼠套装。6、预装Windows7专业版（中文）操作系统；7、软件：系统管理员软件、素材管理软件（支持DVD录入）、节目单编辑软件（节目单审核，素材审核）戴尔（中国）有限公司中国270001400013高标清播控一体机系统捷成SIO-30111、内置标配84净静切换单元，最大支持128切换2、支持8路3G/HD/SD-SDI信号输入,输入通道可扩展至12路3、帧/行同步模式可选4、支持2路PGM输出、1路PST输出、1路PVW输出5、PGM输出支持BYPASS旁通6、内置台标键控处理单元7、1套外键处理单元，高标清同播时共用一套外键8、2套内键处理单元，高标清同播时，高清和标清内键独立使用9、内键和外键支持动态台标、静态台标和时钟三种样式10、支持转场特技，转场特技速度可调；特技模式：CUT/CUT,CUT/FADE,FADE/CUT,FADE/FADE；11、支持LTC和NTP校时12、内置下变换处理单元，实现高标清信号同播13、依据AFD实现ARC自动变换（SMPTE-2016）14、支持色域空间转换15、内置图卡发生单元，可存储自定义图卡信号，作为应急输出16、内置应急切换单元，外接一路应急输入，作为备用信号；支持信号检测，如黑场、静帧、视频丢失；手动/自动切换模式可选17、内置选配网络编码处理单元，实现网络播出,H.264/H.265编码方式可选,编码参数可通过web进行设置18、多种控制方式可选：TCP/IP、RS-232/422、GPI/O控制接口19、需配备遥控面板，并支持遥控面板和本机面板控制20、支持Web管理21、扩展多画面输出，实现所有输入输出信号的监控，支持信号检测报警等功能，无需外部接线22、扩展4路输入模块，可支持SDI、HDMI、CVBS&amp;amp;AUDIO输入，且可支持上下变换处理及格式23、冗余电源24、外参考信号支持BB和Tri-level自适应大连捷成实业发展有限公司中国27800015600014板卡机箱捷成IM-FM2RU1、2U板卡机箱，10个槽位，含双电源。2、功能模块集于机箱平台内，均为前插板式设计，支持热插拔3、各功能模块配有独立接口背板，支持各种功能、信号格式的模块在同一机箱中混插4、机箱内置变速风扇，温度控制风扇转速，延长风扇寿命、降低噪音5、各机箱均可配置网络控制模块，用于对机箱内各功能模块的控制6、可通过RS-232/422串行接口读取和配置机箱IP等信息7、LAN接口支持TCP/IP、UDP、HTTP、SNMP等协议8、REF输入通过总线送达机箱内各个功能模块9、外置EEPROM，在掉电或更换模块后系统的各种参数不丢失10、软件具有机箱状态监控管理、模块集中控制、系统图形化控制、第三方软件嵌入、报警及日志生成等功能大连捷成实业发展有限公司中国12800280015模拟转换板卡捷成DMX-21321、支持SMPTE-259M-C，525/59.94,625/50分量输入2、支持SMPTE-272M辅助数据嵌入标准3、可实现4路模拟音频解嵌输出或4路AES/AES-3id数字音频输出(选配）4、解嵌后的增益可调，调整范围为20dB5、解嵌通道可选，解嵌音频可以输出到指定端口上6、解嵌模式可选，可以左右通道互换，拷贝，混音7、输入视频、音频丢失检测8、支持REF参考视频信号输入9、输出具有帧同步功能，且行、场相位连续可调10、1路SDI输出具有BY-PASS功能11、具备2路CVBS输出12、输入支持最大300米自动电缆均衡13、各种设置参数具有掉电记忆功能14、支持热插拔15、支持控制计算机集中监控大连捷成实业发展有限公司中国23500700016同步发生器捷成BG-1001、1RU机箱、19英寸宽2、冗余式双电源配置3、前面板设有LCD显示单元、功能指示灯和控制按键，便于用户操控4、具有高精度的基准信号发生5、提供16路黑场同步(BlackBurst)输出，2路标准彩条输出6、所有信号均可为NTSC/525或PAL/625制式7、一路1KHz立体声音频测试信号输出8、自动监测两路信号是否正常，可自动倒换，亦可手动倒换9、具有REF参考视频集中锁相（GENLOCK）功能10、行、场、色度副载波相位连续可调11、行场相位与外参考信号自动对齐12、各参数及配置均具有掉电记忆功能大连捷成实业发展有限公司中国19000900017GPS时钟朗威视讯AC-M001N1、GPS母钟,1U标准机箱2、红色数码管显示时分秒3、输出：2路RS485、1路RS232、1路1PPS、1路EBU(LTC)4、50米馈线北京朗威视讯科技股份有限公司中国143004300185寸标准子钟朗威视讯AC-S005B1、5?绿色数码管显示标准时间，带红色标准汉字显示2、输入：1路RS485输出：1路RS485北京朗威视讯科技股份有限公司中国13000300019机架式交换机TP-LINKSG1024T1、24个10/100/1000M以太网端口，机架式安装普联技术有限公司中国21200240020机柜佳创网络42U1、42U标准机柜沈阳佳创网络工程有限公司中国21800360021监听音箱漫步者R1200TII21、功率40W2、信噪比85dB/A3、失真度0.5%深圳市漫步者科技股份有限公司中国120020022视频电缆佳耐美L-4CFB+1、发泡聚乙烯绝缘，适用于HD-SDI、SDI、模拟信号传输2、高密度镀锡铜编织网和铝箔构成屏蔽3、标称外径不小于6mm，每百米衰减不大于24dB4、标准包装：200米/箱佳耐美电气（天津）有限公司中国15000500023BNC头佳耐美BCP-B4F1、压接设计确保快速牢固安装2、镀金弹簧锁中心触针，外导体采用镀铜合金3、延长设计、稳定抓取4、标记位置、方便核实连接是否锁紧5、标准包装：20个/盒佳耐美电气（天津）有限公司中国11500150024文稿系统索贝E-NETDOC1、文稿管理系统（20个客户端）2、用户登录与权限模块3、新闻采访任务管理模块4、新闻采访素材采集模块5、新闻文稿编辑模块6、新闻文稿发送模块7、新闻文稿审核模块8、新闻文稿修改模块成都索贝数码科技股份有限公司中国1300003000025服务器DELLR7201、2U机架式服务器。2、双处理器，处理器六核心，六线程，制作工艺22纳米，主频1.9GHz。3、DDR4内存16GB。4、硬盘容量1TB。5、独立显卡，DVD光驱。6、4个千兆网口。7、双电源设计，单个电源功率450W。戴尔（中国）有限公司中国21730034600报价合计993900元盘锦市公共采购交易中心盘山分中心2019年1月24日</t>
    <phoneticPr fontId="4" type="noConversion"/>
  </si>
  <si>
    <t>盘山县融媒体发展中心采编播高清改造(LPGp20181205</t>
  </si>
  <si>
    <t>[青山湖区]江西省宏天工程招标有限公司关于南昌市青山湖区教育体育局学生电脑及录播教室设备采购项目（项目编号：JXHT2018-A003）电子化公开招标结果公告</t>
  </si>
  <si>
    <t>JXHT2018-A003</t>
  </si>
  <si>
    <t>南昌市</t>
  </si>
  <si>
    <t>南昌市青山湖区教育体育局</t>
  </si>
  <si>
    <t xml:space="preserve">南昌市青山湖区教育体育局学
江西锋行科技发展有限公司
江西省宏天工程招标有限公司
</t>
  </si>
  <si>
    <t>[2019-01-24]                        江西省宏天工程招标有限公司（以下简称“采购代理机构”）受南昌市青山湖区教育体育局委托，依据湖采购2018B000126762号采购计划确定的采购方式，对其所需货物和附属售后服务采取电子化公开招标方式进行采购，公开招标于2019年1月22日09：30时（北京时间）在江西省南昌公共资源交易中心（南昌市红谷滩新区丰和中大道1318号）四楼2号开标厅举行，经评标委员会评审,采购人确认，成交结果如下：公开招标公告发布日期：2019年1月2日确定成交（中标）供应商日期：2019年1月24日                  采购计划编号                  采购项目名称                  数量                  单位                  品牌                  成交金额（元）                  成交供应商                          湖采购2018B000126762                   南昌市青山湖区教育体育局学生电脑及录播教室设备采购项目                  1                  批                  中科云、长城                  1057280.00                  江西锋行科技发展有限公司                          （56座）主要货物清单                          品目号                  货物名称                  型号                  品牌                  数量                  单位                  单价                          01                  云服务器                  ZT2710G6                  中科云                  2                  台                  75500.00                          02                  教学管理软件                  V2.0                  中科云                  2                  套                  15500.00                          03                  学生云终端                  ZX6                  中科云                  112                  台                  1290.00                          04                  老师电脑主机                  BQ068                  长城                  2                  台                  4420.00                          05                  显示器                  S215                  锐捷                  112                  台                  570.00                          （48座）主要货物清单                          06                  云服务器                  ZT2710G6                  中科云                  1                  台                  75500.00                          07                  教学管理软件                  V2.0                  中科云                  1                  套                  15500.00                          08                  学生云终端                  ZX6                  中科云                  48                  台                  1290.00                          09                  老师电脑主机                  BQ068                  长城                  1                  台                  4420.00                          10                  显示器                  S215                  锐捷                  48                  台                  570.00                          11                  高清录播主机                  LH-100L                  龙汇                  1                  台                  23900.00                          12                  导播管理软件                  V2.0                  龙汇                  1                  套                  18100.00                          交货期：卖方在与我方签订合同之日起15日内完成全部工作，包括安装、调试、检验、交接工作。                          质保期：36个月，自合同货物由专家最终验收合格并采购人签字接收移交之日起计算。                          成交供应商地址：南昌市东湖区八一大道357号财富广场      成交供应商联系人： 贾女士                          评标委员会名单：陈春生、陈炼、沈阳、肖伟洪、黄炳兴                          采购人：南昌市青山湖区教育体育局      联系人：朱站长 联系电话：0791-88112307                          采购代理机构：江西省宏天工程招标有限公司      采购代理机构地址：江西省南昌市红谷滩新区世贸路远帆大厦15A（14层）      联系人：张芳芳 联系电话：15907094708                                                                                                          中标公告期1个工作日，特此公告！江西省宏天工程招标有限公司2019年1月24日本项目代理费用金额为16960.0元标段编号：JXHT2018-A003评委姓名：陈春生,陈炼,沈阳,肖伟洪,黄炳兴             附件下载：            中标通知书.pdf                          附件下载：            JXHT2018-A003.JXZF</t>
  </si>
  <si>
    <t>南昌市青山湖区教育体育局学</t>
  </si>
  <si>
    <t>江西锋行科技发展有限公司</t>
  </si>
  <si>
    <t>江西省宏天工程招标有限公司</t>
  </si>
  <si>
    <t>[青山湖区]江西省宏天工程招标有限公司关于南昌市青山湖区教育体育局学生电脑及录播教室设备采购项目（项目编号：JXHT2018-A003）电子化公开</t>
  </si>
  <si>
    <t>一体化演播室,导播</t>
  </si>
  <si>
    <t>禹州市广播电视台箱载高清导播直播设备系统采购项目-结果公告</t>
  </si>
  <si>
    <t>YZCG-T2018382</t>
  </si>
  <si>
    <t>郑州市</t>
  </si>
  <si>
    <t>禹州市政府采购中心</t>
  </si>
  <si>
    <t>禹州市文化广电新闻出版局</t>
  </si>
  <si>
    <t xml:space="preserve">河南新洋科技发展有限公司
</t>
  </si>
  <si>
    <t>469800.00元</t>
  </si>
  <si>
    <t>禹州市广播电视台箱载高清导播直播设备系统采购项目谈判结果公示禹州市广播电视台箱载高清导播直播设备系统采购项目的谈判工作于2019年1月23日在禹州市公共资源交易中心进行，经过谈判小组认真评定，现将成交结果公示如下：1、项目名称：禹州市广播电视台箱载高清导播直播设备系统采购项目2、采购编号：YZCG-T20183823、采购人：禹州市文化广电新闻出版局4、项目概况：八讯道一体化演播室切换台制作系统主机，无线高清视音频传输系统，无线通话Tally系统等（详见谈判文件）5、成交人：河南新洋科技发展有限公司成交价：469800.00元联系人：宋锦阳 联系方式 ：18539961101地址：郑州市金水区经三路数码大厦8B6、成交标的情况：详见附件7、谈判小组成员：郑卫华、王金玲、郑志军8、公示期：2019年1月24日2019年1月29日9、代理机构及采购单位地址、联系人、联系电话：（一）代理机构：禹州市政府采购中心地址：禹州市行政服务中心楼917房间联系人：侯女士 联系电话：0374-2077111采购单位：禹州市文化广电新闻出版局地址：禹州市颍河大街联系人：郑先生联系电话：13937458968各投标单位对招标结果如有异议，可自本公告发布之日起按相关法律、法规规定，以书面形式向采购人或有关监督部门反映，逾期不再受理。联系电话：0374-2077111监督电话：0374-8112523附件：382谈判文件及中标单位情况禹州市政府采购中心 2019年1月24日            附件下载：禹州市广播电视台箱载高清导播直播设备系统采购项目.zip</t>
  </si>
  <si>
    <t>河南新洋科技发展有限公司</t>
  </si>
  <si>
    <t>禹州市广播电视台箱载高清导播直播设备系统采购项</t>
  </si>
  <si>
    <t>兴山县人民医院智能导播导诊辅助等设备采购-供应商兴山县古夫镇迅捷科技部</t>
  </si>
  <si>
    <t>湖北</t>
  </si>
  <si>
    <t>兴山县</t>
  </si>
  <si>
    <t>2019-01-23</t>
  </si>
  <si>
    <t>项目名称										兴山县人民医院智能导播导诊辅助等设备采购														合同金额										0.932 万元														供应商名称										兴山县古夫镇迅捷科技部														签订日期										2019-01-03														备注										因医院临床需求需采购自助播报机LED19-MSPAD 1台；智能物理叫号机43R16-TW 2台;条码枪新大陆HR23 2个</t>
  </si>
  <si>
    <t>其他</t>
  </si>
  <si>
    <t>兴山县人民医院智能导播导诊辅助等设备采购-供应商兴山县古夫</t>
  </si>
  <si>
    <t>TRUE</t>
  </si>
  <si>
    <t>中北大学云桌面管理平台等中标公告</t>
  </si>
  <si>
    <t>太原市</t>
  </si>
  <si>
    <t>山西省公共资源交易中心山西省省级政府采购中心</t>
  </si>
  <si>
    <t>中北大学</t>
  </si>
  <si>
    <t xml:space="preserve">山西中仪光讯科技有限公司
</t>
  </si>
  <si>
    <t>96.89万元</t>
  </si>
  <si>
    <t>中北大学云桌面管理平台等中标公告我中心受采购人的委托对下述项目组织了国内公开招标，评标委员会依照招标文件确定的标准、办法，进行了客观公正的评定，现将最终的评定结果公告如下：1、项目名称：云桌面管理平台等项目编号：晋政采[2018-0501]G313-A3642、采购人：中北大学地址：太原市学院路3号中北大学联系电话：139345002573、集中采购机构：山西省公共资源交易中心(山西省省级政府采购中心)地址：山西省太原市坞城南路与龙城大街交叉口山西政务服务中心9楼项目联系人：戈立辉联系电话：0351-7731973邮箱：792244215@qq.com4、主要中标标的名称，规格型号、数量、单价、服务要求：序号货物名称品牌规格型号产地及厂家数量单价合价供货期1云桌面管理平台蓝鸽蓝鸽云桌面管理平台V3.2广州/广州蓝鸽软件有限公司111,30011,30030日2翻译训练系统软件蓝鸽蓝鸽翻译训练平台V3.2广州/广州蓝鸽软件有限公司148,60048,60030日3云网络控制端蓝鸽LBD415W广州/广州蓝鸽软件有限公司47,60030,40030日4同步以太网主卡蓝鸽LBD313F广州/广州蓝鸽软件有限公司17,9007,90030日5同步以太网交换主机蓝鸽LBD312A广州/广州蓝鸽软件有限公司16,5006,50030日6同步以太网交换分机蓝鸽LBD313B广州/广州蓝鸽软件有限公司36,65019,95030日7操作主机戴尔OptiPlex3050Tower004788厦门/戴尔(中国)有限公司13,9503,95030日8语言学习代表云终端蓝鸽LBD2012CE广州/广州蓝鸽软件有限公司371,98073,26030日9语言学习译员云终端蓝鸽LBD2012CE-T广州/广州蓝鸽软件有限公司32,3507,05030日10会议麦克风蓝鸽LG-838广州/广州蓝鸽软件有限公司4339516,98530日11交换机H3CS1224RV2杭州/新华三技术有限公司169069030日12路由器TP-LinkTL-R406深圳/普联技术有限公司155055030日13同传实验室系统集成中仪系统集成太原/山西中仪光讯科技有限公司17,0007,00030日14内存条GEIL4G厦门/金邦科技股份有限公司9034030,60030日15固态硬盘朗科256G深圳/深圳市朗科科技股份有限公司64652,79030日1624口交换机H3CH3CS5120V2-28P-LI杭州/新华三技术有限公司31,1503,45030日1748口交换机H3CH3CS5120V2-52P-LI杭州/新华三技术有限公司32,3507,05030日18机柜长城CN2400-6624太原/山西长诚科技有限公司48003,20030日19语音软件蓝鸽蓝鸽语音软件V3.2广州/广州蓝鸽软件有限公司372,000216,00030日20声卡创新A5北京/创新科技(中国)有限公司35351,60530日21视听语言实验室系统集成中仪、中仪系统集成、教学设备及资源管理平台V1.0太原/山西中仪光讯科技有限公司、太原/山西中仪光讯科技有限公司132,00032,00030日22便携式计算机联想ThinkPadT480-001北京/联想(北京)有限公司39,50028,50030日23录音笔索尼ICD-TX650北京/索尼(中国)有限公司69905,94030日24移动硬盘西部数据WDBS4B0020BBK北京/紫光西部数据有限公司67804,68030日25高清录播主机AVAAE-V6广州/广州市奥威亚电子科技有限公司135,00035,00030日26流媒体管理软件AVAAVA流媒体管理软件V8.0广州/广州市奥威亚电子科技有限公司127,80027,80030日27流媒体直播软件AVAAVA流媒体直播软件V8.0广州/广州市奥威亚电子科技有限公司117,50017,50030日28流媒体导播软件AVAAVA流媒体导播软件V8.0广州/广州市奥威亚电子科技有限公司117,50017,50030日29流媒体点播软件AVAAVA流媒体点播软件V8.0广州/广州市奥威亚电子科技有限公司117,50017,50030日30微课专用摄像机AVAAX-C20P广州/广州市奥威亚电子科技有限公司313,00039,00030日31数字无线音频套装AVAAWM-U8广州/广州市奥威亚电子科技有限公司15,3505,35030日32无线网卡COMFASTAWN-G1深圳/深圳市四海众联网络科技有限公司41,5006,00030日33交互平板希沃F86EA广州/广州视睿电子科技有限公司138,90038,90030日34摄像机三脚架佳鑫悦X-526+BT-60中山/中山宝怡摄影器材有限公司32,5007,50030日35便携设备箱AVAAI-6-4226F广州/广州市奥威亚电子科技有限公司12,5002,50030日36资源平台主机AVAAX-F100广州/广州市奥威亚电子科技有限公司147,80047,80030日37视频编辑软件AVAAVA视频编辑软件V1.0广州/广州市奥威亚电子科技有限公司18,0008,00030日38课程编辑服务中仪课程编辑服务太原/山西中仪光讯科技有限公司120,00020,00030日39质性分析软件NVivoNVivoPLUSV12.0北京/北京天演融智软件有限公司58,00040,00030日40单机版对齐软件TmxmallTmxmallAligner单机版语料对齐工具V2.0上海/上海一者信息科技有限公司24,8009,60030日41数据统计软件SPSSSPSS标准版V25上海/上海卡贝信息技术有限公司511,80059,00030日第1包总报价(大写)：玖拾陆万捌仟玖佰圆整￥：96.89万元5、定标时间:2019年01月23日6、招标公告发布时间:2018年12月27日7、中标结果：中标供应商：山西中仪光讯科技有限公司中标金额：96.89万元地址：山西综改示范区太原学府园区创业街5号航天科研七层703室8、资格审查人员名单：李儒评审委员会成员名单：成利宝,张彤焱,张学文,米晓萍,李儒特此公告。代理费收费标准:无代理费收费金额:无山西省省级政府采购中心2019年01月23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</si>
  <si>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山西中仪光讯科技有限公司</t>
  </si>
  <si>
    <t>大学</t>
  </si>
  <si>
    <t>中北大学云桌面管理平</t>
  </si>
  <si>
    <t>视睿</t>
  </si>
  <si>
    <t>“宁夏路第二小学”设备采购项目（四）录播弱电设备等采购</t>
  </si>
  <si>
    <t>青岛市</t>
  </si>
  <si>
    <t>2019-01-22</t>
  </si>
  <si>
    <t xml:space="preserve">青岛金鼎泰信息技术配套有限公司
</t>
  </si>
  <si>
    <t>中标公告															一、项目名称：													“宁夏路第二小学”设备采购项目（四）																			二、项目编号：													SNCG2018000151																			三、招标公告发布日期:													2018-12-29																			四、开标时间:													2019-01-21 14:00																			五、采购方式:													分散采购 货物类																			六、中标情况：																			中标人（公司名称）：													青岛金鼎泰信息技术配套有限公司													中标金额（元/优惠率）：													1072576																			中标人地址：													青岛市市南区四川路31号701室																			七、评标委员会成员名单：													鲁殿功, 冯金勇, 乔义刚, 郭乙运, 沈宝莲																			主要中标或者成交标的信息表																																																															名称																									品牌																									产地																									规格要求																									数量/单位																									单价（元）/优惠率																																							2.1录播弱电设备																																																																									1批																									0.000000																																							2.1.1.全自动录播																																																																									1批																									0.000000																																							4教师定位分析仪																									AVA																									广州																									ITS-T100																									1个																									4500.000000																																							5学生定位分析仪																									AVA																									广州																									ITS-S100																									1个																									4500.000000																																							1●4K录播主机																									AVA																									广州																									AE-U6																									1台																									63200.000000																																							30窗帘（需要查看图纸）																									国产																									中国																									定制																									1项																									6000.000000																																							31普通照明系统（需要查看图纸）																									国产																									中国																									定制																									1项																									13200.000000																																							32控制台																									国产																									中国																									定制																									1套																									3500.000000																																							2录播软件系统																									AVA																									广州																									AVA录播软件系统																									1套																									23000.000000																																							34K摄像机																									AVA																									广州																									AX-C12PU																									4台																									15000.000000																																							6教师定位分析软件																									AVA																									广州																									AVA教师定位分析软件																									1套																									3500.000000																																							7学生定位分析软件																									AVA																									广州																									AVA教师定位分析软件																									1套																									3500.000000																																							8数字音频矩阵																									AVA																									广州																									IAM-804																									1台																									12000.000000																																							9数字音频处理软件																									AVA																									广州																									AVA数字音频处理软件																									1套																									13520.000000																																							10采访话筒																									AVA																									广州																									AT-680																									6支																									952.000000																																							33小靠背转椅																									国产																									中国																									定制																									2把																									260.000000																																							34排插																									公牛																									中国																									五位三插																									3个																									72.000000																																							35辅料																									国产																									中国																									定制																									1室																									4500.000000																																							2.2校园电视台																																																																									1批																									0.000000																																							11录制面板																									AVA																									广州																									KP-8P																									1个																									1500.000000																																							12电源管理器																									AVA																									广州																									RY-8																									1台																									2600.000000																																							13导播控制台																									AVA																									广州																									DCP-1000																									1台																									8000.000000																																							2.1.2多媒体部分																																																																									1批																									0.000000																																							14导播显示器																									三星																									中国																									27寸																									1台																									3120.000000																																							15讲台																									国产																									中国																									定制																									1台																									2850.000000																																							16无线领夹话筒																									HT-Audio																									东莞																									HTA-PL912																									1套																									3800.000000																																							17无线手持话筒																									HT-Audio																									东莞																									HTA-PL912																									1套																									3800.000000																																							18壁挂音箱																									HT-Audio																									东莞																									HTA-SJ704																									4只																									752.000000																																							19功放																									HT-Audio																									东莞																									HTA-EM340																									1台																									3745.000000																																							20反馈抑制器																									HT-Audio																									东莞																									HTA-PF211D																									1台																									5120.000000																																							22有线触摸屏																									艾威康																									北京																									TSP-B1F08																									1台																									1650.000000																																							23可控电源控制箱																									艾威康																									北京																									PWR-AF16																									1台																									1100.000000																																							27机柜																									图腾																									深圳																									1.2米服务器机柜																									1个																									2100.000000																																							2.1.3装修部分																																																																									1批																									0.000000																																							28墙面吸音板																									国产																									中国																									定制																									150约㎡																									215.000000																																							29吊顶																									国产																									中国																									定制																									150约㎡																									195.000000																																							21智能高清网络中控																									艾威康																									北京																									AVC-MCS-1000m																									1台																									4150.000000																																							24远程控制模块																									艾威康																									北京																									SNS－BF4M50、(AC-01)、(MCS-100H)、(LC-10)、																									1组																									3658.000000																																							25统一平台																									艾威康																									北京																									可视化智慧校园综合信息管理平台V3.0																									1套																									85366.000000																																							26网络中央管理软件																									艾威康																									北京																									智慧教学环境管理系统软件1.0																									1套																									65200.000000																																							6无线话筒																									HT-Audio																									东莞																									HTA-PL912																									1套																									3800.000000																																							7提词器（含支架）																									天影视通																									广州																									TS-2000																									1套																									7500.000000																																							1虚拟演播室主机																									AVA																									广州																									AE-K6																									1台																									85000.000000																																							2校园电视台系统软件																									AVA																									广州																									V1.0																									1套																									23200.000000																																							3高清摄像机																									AVA																									广州																									AX-C20P																									2台																									12000.000000																																							4高清摄像机管理软件																									AVA																									广州																									高清摄像机管理软件V1.0																									1套																									3060.000000																																							5摄像机三脚架																									佳鑫悦																									广州																									X-526+BT-60																									1个																									850.000000																																							9▲液晶电视																									长虹																									成都																									55D2060GD																									1台																									3000.000000																																							10无线鼠键套																									罗技																									深圳																									K270																									1台																									120.000000																																							8视频编辑软件																									AVA																									广州																									AVA视频编辑软件V1.0																									1套																									23460.000000																																							11▲电脑（题词/非编）																									HP																									重庆																									288G4																									1台																									4650.000000																																							12桌面麦克风																									修普斯																									北京																									CM4																									1个																									3050.000000																																							13监听音箱																									漫步者																									深圳																									S1000																									1对																									1300.000000																																							14调音台																									HT-Audio																									东莞																									HTA-PX4016																									1台																									3850.000000																																							15导播室显示器																									三星																									中国																									27寸																									1台																									1200.000000																																							2.3装修部分																																																																									1批																									0.000000																																							16演播室声学装修																									国产																									中国																									定制																									1项																									63250.000000																																							17演播间装修																									国产																									中国																									定制																									1项																									18686.000000																																							18LED三基色背景灯																									KEMLED																									深圳																									CM-LED1512																									3个																									3000.000000																																							19LED三基色面光/侧光灯																									KEMLED																									深圳																									CM-LED1620																									5个																									3100.000000																																							20主持桌																									国产																									中国																									定制																									1张																									4100.000000																																							21导播桌																									国产																									中国																									定制																									1张																									750.000000																																							22蓝/绿箱装修																									国产																									中国																									定制																									1套																									6510.000000																																							23小靠背转椅																									国产																									中国																									定制																									4把																									260.000000																																							24单人沙发																									国产																									中国																									定制																									2个																									2150.000000																																							25排插																									公牛																									长沙																									五位三插																									3个																									45.000000																																							26辅料																									国产																									中国																									定制																									1宗																									2120.000000																																							2.4食堂音响设备																																																																									1批																									0.000000																																							1合并式定压功放																									TK-Audio																									东莞																									AS-600P																									1台																									3520.000000																																							2MP3播放器																									TK-Audio																									东莞																									AS-10MP3																									1台																									1950.000000																																							3电源时序器																									TK-Audio																									东莞																									AS-1228S																									1台																									2200.000000																																							4壁挂/时款/会议音箱(黑)20W																									TK-Audio																									东莞																									TKW-105W/6																									6只																									450.000000																																							5无线话筒(手持)																									TK-Audio																									东莞																									TKM-500WL																									1套																									3800.000000																																							2.5 LED屏幕																																																																									1批																									0.000000																																							2视频控制器																									利亚德																									深圳																									领秀5G																									1台																									4560.000000																																							3LED开关电源																									利亚德																									深圳																									开关电源																									1台																									1200.000000																																							5控制软件																									利亚德																									深圳																									控制软件																									1套																									6000.000000																																							8线材及辅料备件																									国产																									中国																									定制																									1项																									1200.000000																																							2.6图书室密集架																																																																									1批																									0.000000																																							3条码扫描枪																									Honeywell																									东莞																									MS-1900GHD																									1台																									1200.000000																																							1室内 LED屏																									利亚德																									深圳																									SV2.0																									1项																									143360.000000																																							4视频拼接器																									利亚德																									深圳																									Lesdshow MVC																									1套																									3200.000000																																							6▲中央控制主机																									HP																									中国																									400G5																									1套																									4320.000000																																							7钢结构及装饰																									国产																									中国																									定制																									1项																									2600.000000																																							9配电系统																									利亚德																									深圳																									配电箱																									1套																									600.000000																																							2条码打印终端																									台半																									深圳																									TTP-342EPRO																									1台																									1500.000000																																							4▲电脑一体机																									HP																									中国																									600 G4 AIO																									1台																									5200.000000																																							1智能电动密集架																									神州中泰																									北京																									定制																									36组																									2400.000000																																													评审结果																																																															序号																									供应商名称																									综合得分																									排序																																							1																									青岛金鼎泰信息技术配套有限公司																									80.64																									1																																							2																									青岛东南数码科技有限公司																									56.92																									2																																							3																									青岛航天信息有限公司																									56.6																									3																																													八、联系方式：																			采购人:													青岛市市南区教育体育局													地址：													青岛市市南区宁夏路286号																			联系人：													毛键													联系方式：													053288729467																			代理机构：													青岛聚元招标有限公司													地址：													青岛市宁夏路288号1号楼2102室																			联系人：													韩雅文													联系方式：													0532-85897300																			公告期限													2019-01-22 - 2019-01-22																			2019/1/22																“宁夏路第二小学”设备采购项目（四）录播弱电设备等采购.pdf</t>
    <phoneticPr fontId="4" type="noConversion"/>
  </si>
  <si>
    <t>青岛金鼎泰信息技术配套有限公司</t>
  </si>
  <si>
    <t>“宁夏路第二小学”设备采购项目（四）录播弱</t>
  </si>
  <si>
    <t>山西大学数据中心环监项目中标公告</t>
  </si>
  <si>
    <t>山西大学</t>
  </si>
  <si>
    <t>288.578万元</t>
  </si>
  <si>
    <t>山西大学数据中心环监项目中标公告我中心受采购人的委托对下述项目组织了国内公开招标，评标委员会依照招标文件确定的标准、办法，进行了客观公正的评定，现将最终的评定结果公告如下：1、项目名称：山西大学数据中心环监项目项目编号：晋政采[2018-0490]G305-A3532、采购人：山西大学地址：山西省太原市小店区坞城路92号办公一号楼208办公室联系电话：186035188303、集中采购机构：山西省公共资源交易中心(山西省省级政府采购中心)地址：山西省太原市坞城南路与龙城大街交叉口山西政务服务中心9楼项目联系人：罗剑联系电话：0351-7731983邮箱：msnmsn163@163.com4、主要中标标的名称，规格型号、数量、单价、服务要求：第1包:序号货物名称品牌规格型号产地及厂家数量单价合价供货期1网络安全指挥中心-大屏展示系统大华DH-PHSIA1.6-SH浙江/浙江大华技术股份有限公司1655,000655,00030工作日2智慧桌椅森华众定制山西/山西森华众办公家具有限公司281,50042,00030工作日3信号源计算机HP、HPHPEliteDesk880G4TWR-O7021036059、V202b上海/中国惠普有限公司、上海/中国惠普有限公司14,9804,98030工作日4操作台森华众定制山西/山西森华众办公家具有限公司13,0003,00030工作日5控制平板华为SHT-W09深圳/华为技术有限公司13,5003,50030工作日6门禁系统中控智慧ZTHCAM460东莞/中控智慧科技股份有限公司14,6004,60030工作日7信息管理平台云立方高校信息综合管理平台V2.0山西/山西云立方信息技术有限公司149,90049,90030工作日8一体化动环监控管理系统点点星光点点星光机房动环监测云平台V2.0北京/北京点点星光科技有限公司1520,000520,00030工作日9视频监控系统-半球型网络摄像机海康威视DS-2CD7D27DWD-IZ(4-6mm)杭州/杭州海康威视数字技术股份有限公司491,20058,80030工作日10室内全景摄像机海康威视DS-2PT3326IZ-D3杭州/杭州海康威视数字技术股份有限公司62,10012,60030工作日11筒型网络摄像机海康威视DS-2CD7T27DWD-IZS(4-6mm)杭州/杭州海康威视数字技术股份有限公司61,70010,20030工作日12人脸抓拍摄像机海康威视DS-2CD8426FWD/F-I(4mm)(B)杭州/杭州海康威视数字技术股份有限公司36,50019,50030工作日13超脑录像机海康威视iDS-9632NX-I8/FA杭州/杭州海康威视数字技术股份有限公司112,00012,00030工作日14视频门禁一体机海康威视DS-K1T606MF杭州/杭州海康威视数字技术股份有限公司56,90034,50030工作日15硬盘录像机海康威视NVR-K16-32R杭州/杭州海康威视数字技术股份有限公司58,90044,50030工作日16硬盘海康威视ST4000VX000-520杭州/杭州海康威视数字技术股份有限公司5098049,00030工作日17H.265解码器海康威视DS-6908UD杭州/杭州海康威视数字技术股份有限公司116,00016,00030工作日18交换机海康威视DS-3E0318P-S杭州/杭州海康威视数字技术股份有限公司51,7008,50030工作日19交换机海康威视DS-3E2528-H杭州/杭州海康威视数字技术股份有限公司12,9002,90030工作日20服务器海康威视DS-VE22S-B杭州/杭州海康威视数字技术股份有限公司126,00026,00030工作日21视频监控管理平台海康威视iSecureCenter综合管理平台杭州/杭州海康威视数字技术股份有限公司126,50026,50030工作日22控制单元宝利通RMX1800北京/Polycom通讯系统(北京)有限公司1278,800278,80030工作日23互联网接入网关群立SGK江苏/江苏群立现代信息科技发展有限公司158,00058,00030工作日24高清视频终端宝利通Group550北京/Polycom通讯系统(北京)有限公司249,80099,60030工作日25智能导播系统宝利通EagleEyeDirectorII北京/Polycom通讯系统(北京)有限公司185,00085,00030工作日26数据协作控制器宝利通Pano北京/Polycom通讯系统(北京)有限公司120,00020,00030工作日27主会场音视频备份系统宝利通VVX600北京/Polycom通讯系统(北京)有限公司111,00011,00030工作日28分会场音视频备份系统宝利通VVX500北京/Polycom通讯系统(北京)有限公司19,5009,50030工作日29便携式会议终端宝利通VoxBox北京/Polycom通讯系统(北京)有限公司12,5002,50030工作日30入侵防御IPS绿盟硬件型号：NIPSNX5-CH6350软件版本号：绿盟网络入侵防护系统NX5(万兆)/V5.6北京/北京神州绿盟科技有限公司1386,000386,00030工作日31VPN深信服VPN-1000-C600深圳/深信服科技股份有限公司1320,000320,00030工作日32液晶电视创维60V8E深圳/深圳创维-RGB电子有限公司25,70011,40030工作日第1包总报价(大写)：贰佰捌拾捌万伍仟柒佰捌拾圆整￥：288.578万元5、定标时间:2019年01月22日6、招标公告发布时间:2018年12月25日7、中标结果：第1包中标供应商：山西中仪光讯科技有限公司中标金额：288.578万元地址：山西综改示范区太原学府园区创业街5号航天科研七层703室8、资格审查人员名单：李海宁评审委员会成员名单：郭剑锋,隗星,孟萍,段丽媛,张青刚特此公告。代理费收费标准:0代理费收费金额:无山西省省级政府采购中心2019年01月22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</si>
  <si>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山西大学数据中心环监</t>
  </si>
  <si>
    <t>忻州师范学院红外无线扩音教学系统建设项目中标公告</t>
  </si>
  <si>
    <t>忻州市</t>
  </si>
  <si>
    <t>忻州师范学院</t>
  </si>
  <si>
    <t xml:space="preserve">山西智汇达数码科技有限公司
</t>
  </si>
  <si>
    <t>153.17万元</t>
    <phoneticPr fontId="4" type="noConversion"/>
  </si>
  <si>
    <t>忻州师范学院红外无线扩音教学系统建设项目中标公告我中心受采购人的委托对下述项目组织了国内公开招标，评标委员会依照招标文件确定的标准、办法，进行了客观公正的评定，现将最终的评定结果公告如下：1、项目名称：忻州师范学院红外无线扩音教学系统建设项目项目编号：晋政采[2018-0500]G312-A3632、采购人：忻州师范学院地址：忻州师范学院联系电话：180350030893、集中采购机构：山西省公共资源交易中心(山西省省级政府采购中心)地址：山西省太原市坞城南路与龙城大街交叉口山西政务服务中心9楼项目联系人：孙利联系电话：0351-7731961邮箱：28971318594、主要中标标的名称，规格型号、数量、单价、服务要求：序号货物名称品牌规格型号产地及厂家数量单价合价供货期1红外无线扩音套装(不含音箱)松下WX-LAK22AH、WX-LS100/CH苏州、松下系统网络科技(苏州)有限公司252,00050,000自合同签订之日起30日内完成运输、安装、调试、培训，达到验收标准2红外无线扩音套装(含音箱)松下WX-LAK22AH、WX-LS100/CH、WS-KB60A/CH苏州、松下系统网络科技(苏州)有限公司1503,000450,000自合同签订之日起30日内完成运输、安装、调试、培训，达到验收标准3红外无线话筒松下WX-LT350/CH苏州、松下系统网络科技(苏州)有限公司5001,000500,000自合同签订之日起30日内完成运输、安装、调试、培训，达到验收标准4资源共享基础管理系统北京华文HW-ER2100北京、北京华文科教科技有限公司135,00035,000自合同签订之日起30日内完成运输、安装、调试、培训，达到验收标准5视频资源管理系统北京华文HW-ER2200北京、北京华文科教科技有限公司125,50025,500自合同签订之日起30日内完成运输、安装、调试、培训，达到验收标准6互动课堂管理系统(互动注册认证管理平台)北京华文HW-EI2000北京、北京华文科教科技有限公司131,20031,200自合同签订之日起30日内完成运输、安装、调试、培训，达到验收标准7远程互动课堂教学系统北京华文HW-EI2001北京、北京华文科教科技有限公司148,00048,000自合同签订之日起30日内完成运输、安装、调试、培训，达到验收标准8互动流控管理系统北京华文HW-EI2002北京、北京华文科教科技有限公司117,50017,500自合同签订之日起30日内完成运输、安装、调试、培训，达到验收标准9微格录像控制主机(互动型)北京华文HW-ER5100I北京、北京华文科教科技有限公司342,500127,500自合同签订之日起30日内完成运输、安装、调试、培训，达到验收标准10录播面板北京华文HW-ER200北京、北京华文科教科技有限公司33,0009,000自合同签订之日起30日内完成运输、安装、调试、培训，达到验收标准11高清互动客户端北京华文HW-EI1000北京、北京华文科教科技有限公司312,50037,500自合同签订之日起30日内完成运输、安装、调试、培训，达到验收标准12专业吊装强指向麦克北京华文HW-DA200北京、北京华文科教科技有限公司31,5004,500自合同签订之日起30日内完成运输、安装、调试、培训，达到验收标准13智能跟踪导播机北京华文HW-GT6500北京、北京华文科教科技有限公司318,50055,500自合同签订之日起30日内完成运输、安装、调试、培训，达到验收标准14智能图像定位跟踪切换系统北京华文HW-GT1000北京、北京华文科教科技有限公司38,00024,000自合同签订之日起30日内完成运输、安装、调试、培训，达到验收标准15智能导播管理系统北京华文HW-Sprite-QH北京、北京华文科教科技有限公司310,50031,500自合同签订之日起30日内完成运输、安装、调试、培训，达到验收标准16互动录播单元控制器北京华文HWJG-D-2000II北京、北京华文科教科技有限公司33,0009,000自合同签订之日起30日内完成运输、安装、调试、培训，达到验收标准17高清画面处理器北京华文HW-HM-SDI北京、北京华文科教科技有限公司32,5007,500自合同签订之日起30日内完成运输、安装、调试、培训，达到验收标准18互动高清摄像系统北京华文HW-V60北京、北京华文科教科技有限公司38,50025,500自合同签订之日起30日内完成运输、安装、调试、培训，达到验收标准19电视机TCL65A7900惠州、TCL集团股份有限公司36,00018,000自合同签订之日起30日内完成运输、安装、调试、培训，达到验收标准20各种线缆、零配件、安装、维护等智汇达标准太原、山西智汇达数码科技有限公司125,00025,000自合同签订之日起30日内完成运输、安装、调试、培训，达到验收标准第1包总报价(大写)：壹佰伍拾叁万壹仟柒佰圆整￥：153.17万元5、定标时间:2019年01月22日6、招标公告发布时间:2018年12月29日7、中标结果：第1包中标供应商：山西智汇达数码科技有限公司中标金额：153.17万元地址：太原市小店区南环四巷9号4号楼1单元102号8、资格审查人员名单：郝爱峰评审委员会成员名单：韩忠义,吉平,郝爱峰,郑宏峰,杨新爱特此公告。代理费收费标准:无代理费收费金额:无山西省省级政府采购中心2019年01月22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</si>
  <si>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山西智汇达数码科技有限公司</t>
  </si>
  <si>
    <t>忻州师范学院红外无线扩音教学系统建设</t>
  </si>
  <si>
    <t>“宁夏路第二小学”设备采购项目（四）录播弱电设备等采购中标公告</t>
  </si>
  <si>
    <t>SNCG2018000151</t>
  </si>
  <si>
    <t>青岛聚元招标有限公司</t>
    <phoneticPr fontId="4" type="noConversion"/>
  </si>
  <si>
    <t>青岛市市南区教育体育局</t>
    <phoneticPr fontId="4" type="noConversion"/>
  </si>
  <si>
    <t xml:space="preserve">青岛金鼎泰信息技术配套有限公司
青岛东南数码科技有限公司
青岛航天信息有限公司
</t>
  </si>
  <si>
    <t>中标公告   一、项目名称： “宁夏路第二小学”设备采购项目（四）   二、项目编号： SNCG2018000151   三、招标公告发布日期: 2018-12-29   四、开标时间: 2019-01-21 14:00   五、采购方式: 分散采购 货物类   六、中标情况：   中标人（公司名称）： 青岛金鼎泰信息技术配套有限公司 中标金额（元/优惠率）： 1072576   中标人地址： 青岛市市南区四川路31号701室   七、评标委员会成员名单： 鲁殿功, 冯金勇, 乔义刚, 郭乙运, 沈宝莲   主要中标或者成交标的信息表      名称   品牌  产地  规格要求  数量/单位  单价（元）/优惠率 2.1录播弱电设备1批0.0000002.1.1.全自动录播1批0.0000004教师定位分析仪AVA广州ITS-T1001个4500.0000005学生定位分析仪AVA广州ITS-S1001个4500.0000001●4K录播主机AVA广州AE-U61台63200.00000030窗帘（需要查看图纸）国产中国定制1项6000.00000031普通照明系统（需要查看图纸）国产中国定制1项13200.00000032控制台国产中国定制1套3500.0000002录播软件系统AVA广州AVA录播软件系统1套23000.00000034K摄像机AVA广州AX-C12PU4台15000.0000006教师定位分析软件AVA广州AVA教师定位分析软件1套3500.0000007学生定位分析软件AVA广州AVA教师定位分析软件1套3500.0000008数字音频矩阵AVA广州IAM-8041台12000.0000009数字音频处理软件AVA广州AVA数字音频处理软件 1套13520.00000010采访话筒AVA广州AT-680 6支952.00000033小靠背转椅国产中国定制2把260.00000034排插公牛中国五位三插3个72.00000035辅料国产中国定制1室4500.0000002.2校园电视台1批0.00000011录制面板AVA广州KP-8P 1个1500.00000012电源管理器AVA广州RY-8 1台2600.00000013导播控制台AVA广州DCP-1000 1台8000.0000002.1.2多媒体部分1批0.00000014导播显示器三星中国27寸1台3120.00000015讲台国产中国定制1台2850.00000016无线领夹话筒HT-Audio 东莞HTA-PL9121套3800.00000017无线手持话筒HT-Audio 东莞HTA-PL9121套3800.00000018壁挂音箱HT-Audio 东莞HTA-SJ7044只752.00000019功放HT-Audio 东莞HTA-EM3401台3745.00000020反馈抑制器HT-Audio 东莞HTA-PF211D1台5120.00000022有线触摸屏艾威康北京 TSP-B1F081台1650.00000023可控电源控制箱艾威康北京 PWR-AF161台1100.00000027机柜图腾深圳1.2米服务器机柜1个2100.0000002.1.3装修部分1批0.00000028墙面吸音板国产中国定制150约㎡215.00000029吊顶国产中国定制150约㎡195.00000021智能高清网络中控艾威康北京 AVC-MCS-1000m1台4150.00000024远程控制模块艾威康北京SNS－BF4M50、(AC-01)、(MCS-100H)、(LC-10)、1组3658.00000025统一平台艾威康北京可视化智慧校园综合信息管理平台V3.01套85366.00000026网络中央管理软件艾威康北京智慧教学环境管理系统软件1.01套65200.0000006无线话筒HT-Audio东莞HTA-PL9121套3800.0000007提词器（含支架）天影视通 广州TS-20001套7500.0000001虚拟演播室主机AVA广州AE-K61台85000.0000002校园电视台系统软件AVA广州V1.0 1套23200.0000003高清摄像机AVA广州AX-C20P2台12000.0000004高清摄像机管理软件AVA广州高清摄像机管理软件V1.01套3060.0000005摄像机三脚架佳鑫悦 广州X-526+BT-601个850.0000009▲液晶电视长虹成都 55D2060GD1台3000.00000010无线鼠键套罗技深圳K2701台120.0000008视频编辑软件AVA广州AVA视频编辑软件V1.01套23460.00000011▲电脑（题词/非编）HP重庆288G41台4650.00000012桌面麦克风 修普斯 北京 CM41个3050.00000013监听音箱漫步者深圳S10001对1300.00000014调音台HT-Audio 东莞HTA-PX40161台3850.00000015导播室显示器三星 中国27寸1台1200.0000002.3装修部分1批0.00000016演播室声学装修国产中国定制1项63250.00000017演播间装修国产中国定制1项18686.00000018LED三基色背景灯KEMLED 深圳 CM-LED15123个3000.00000019LED三基色面光/侧光灯KEMLED 深圳CM-LED16205个3100.00000020主持桌国产中国定制1张4100.00000021导播桌国产中国定制1张750.00000022蓝/绿箱装修国产中国定制1套6510.00000023小靠背转椅国产中国定制4把260.00000024单人沙发国产中国定制2个2150.00000025排插公牛长沙五位三插3个45.00000026辅料国产中国定制1宗2120.0000002.4食堂音响设备1批0.0000001合并式定压功放TK-Audio 东莞 AS-600P1台3520.0000002MP3播放器TK-Audio 东莞 AS-10MP31台1950.0000003电源时序器TK-Audio 东莞AS-1228S1台2200.0000004壁挂/时款/会议音箱(黑)20WTK-Audio 东莞TKW-105W/66只450.0000005无线话筒(手持)TK-Audio 东莞TKM-500WL1套3800.0000002.5 LED屏幕1批0.0000002视频控制器利亚德深圳领秀5G1台4560.0000003LED开关电源利亚德深圳开关电源1台1200.0000005控制软件利亚德深圳控制软件1套6000.0000008线材及辅料备件国产中国定制1项1200.0000002.6图书室密集架1批0.0000003条码扫描枪Honeywell 东莞 MS-1900GHD1台1200.0000001室内 LED屏利亚德深圳SV2.01项143360.0000004视频拼接器利亚德深圳Lesdshow MVC1套3200.0000006▲中央控制主机HP中国400G51套4320.0000007钢结构及装饰国产中国定制1项2600.0000009配电系统利亚德深圳配电箱1套600.0000002条码打印终端台半 深圳TTP-342EPRO1台1500.0000004▲电脑一体机HP中国600 G4 AIO1台5200.0000001智能电动密集架神州中泰 北京定制36组2400.000000    评审结果      序号  供应商名称  综合得分  排序 1青岛金鼎泰信息技术配套有限公司80.6412青岛东南数码科技有限公司56.9223青岛航天信息有限公司56.63    八、联系方式：     采购单位   采购单位   采购单位联系人联系电话地址 青岛市市南区教育体育局毛键053288729467青岛市市南区宁夏路286号      采购人: 青岛市市南区教育体育局 地址： 青岛市市南区宁夏路286号  联系人： 毛键 联系方式： 053288729467   代理机构： 青岛聚元招标有限公司 地址： 青岛市宁夏路288号1号楼2102室  联系人： 韩雅文 联系方式： 0532-85897300   公告期限 2019-01-22 - 2019-01-22   2019/1/22   其他投标人（公司名称）： 青岛东南数码科技有限公司, 青岛航天信息有限公司</t>
    <phoneticPr fontId="4" type="noConversion"/>
  </si>
  <si>
    <t>青岛东南数码科技有限公司</t>
  </si>
  <si>
    <t>青岛航天信息有限公司</t>
  </si>
  <si>
    <t>“宁夏路第二小学”设备采购项目（四）录播弱电设备等</t>
  </si>
  <si>
    <t>宁夏中医医院暨中医研究院医师资格考试基地教学设备采购项目中标公示</t>
  </si>
  <si>
    <t>HSZB-2018ZC0307</t>
  </si>
  <si>
    <t>银川市</t>
  </si>
  <si>
    <t>宁夏恒盛招标有限公司</t>
  </si>
  <si>
    <t>宁夏回族自治区中医医院暨中医研究院</t>
  </si>
  <si>
    <t xml:space="preserve">宁夏康瑞达医疗器械有限公司
银川恒通科技有限公司
</t>
  </si>
  <si>
    <t>宁夏中医医院暨中医研究院医师资格考试基地教学设备采购项目中标公告一、采购项目名称：宁夏中医医院暨中医研究院医师资格考试基地教学设备采购项目二、委托编号：2018NCZ003814W 招标编号：HSZB-2018ZC0307三、采购单位：宁夏回族自治区中医医院暨中医研究院联 系 人：叶秀红联系电话：0951-5600576地 址：银川市西夏区北京西路114号四、公开招标采购内容及结果：一标段采购内容：教学模型中标供应商名称: 宁夏康瑞达医疗器械有限公司中标金额: 小写：￥796,600.00 大写：柒拾玖万陆仟陆佰元整交付时间：合同签订后，进口产品60个工作日，国产的30个工作日地 址：银川市兴庆区绿地21城D 区9号楼104室 电 话：0951-8995069中标清单：                  序号                  产品名称                  数量                  规格和型号                  原产地和制造商                  投标单价      （元）                  投标总价      （元）                          1                  腹腔穿刺模型                  4                  SUS0300039ADC                  天津天堰科技股份有限公司                  9,050.00                  36,200.00                          2                  鼻胃管模型                  4                  375-10001                  挪威挪度                  16,800.00                  67,200.00                          3                  气道管理模型                  2                  25000033                  挪威挪度                  27,000.00                  54,000.00                          4                  脊柱固定板套装                  5                  982500                  挪威挪度                  6,500.00                  32,500.00                          5                  脊椎搬运病人                  5                  WL1087                  北京医模科技股份有限公司                  14,800.00                  74,000.00                          6                  高级多种心电图电脑模拟人                  2                  GD/ZXD1900                  上海弘联医学仪器发展有限公司                  54,300.00                  108,600.00                          7                  针刺训练手臂模型                  6                  CMS0300013ADC                  天津天堰科技股份有限公司                  7,712.00                  46,272.00                          8                  针灸头部训练模型                  6                  CMS0300018ADC                  天津天堰科技股份有限公司                  7,580.00                  45,480.00                          9                  针灸臀部训练模型                  6                  CMS0300019ADC                  天津天堰科技股份有限公司                  7,580.00                  45,480.00                          10                  多功能中医技能训练及考核模型                  6                  CMS0300046ADC                        天津天堰科技股份有限公司                  18,000.00                  108,000.00                          11                  经穴学及针刺仿真训练系统                  1                  CMI0300007ADC                  天津天堰科技股份有限公司                  108,168.00                  108,168.00                          12                  诊查床                  4                  标准版                  西安鑫泰康医疗器械有限公司                  800.00                  3,200.00                          13                  AHA高级生命支持病例                  1                  标准版                  挪威挪度                  67,500.00                  67,500.00                          合计                  总价：柒拾玖万陆仟陆佰元整（￥796,600.00元）            二标段采购内容：示教系统中标供应商名称:银川恒通科技有限公司中标金额: 小写：￥920,960.00 大写：玖拾贰万零玖佰陆拾元整交付时间：合同约定地 址：银川市金凤区宁安大街490号育成中心6号楼403室电 话：13895186533中标清单：                  序号                  产品名称                  数量                  规格和型号                  原产地和制造商                  投标单价      （元）                  投标总价      （元）                          1                  硬件MCU                  1                  WD-H-MCU-000010（含V5.0及10个WD-S-VCL/V5.0）                  北京，北京网动网络科技股份有限公司                  100,000.00                  100,000.00                          2                  远程会诊软件终端                  10                  WD-S-VCL/V5.0                  北京，北京网动网络科技股份有限公司                  200.00                  2,000.00                          3                  医院资源管理系统                  1                  EC-Hospital V1.0                  成都，成都元素科技有限公司                  9,800.00                  9,800.00                          4                  流媒体系统                  1                  EC-MSS300                  成都，成都元素科技有限公司                  22,000.00                  22,000.00                          5                  手术示教推车                  1                  WD-ODZ-S1                  北京，北京网动网络科技股份有限公司                  80,000.00                  80,000.00                          6                  示教工作站                  1                  WD-H-MRT-426111（含V3.5)                  北京，北京网动网络科技股份有限公司                  68,500.00                  68,500.00                          7                  手动导播控制台                  1                  WD-H-EDU-KB001                  北京，北京网动网络科技股份有限公司                  3,600.00                  3,600.00                          8                  高清手术术野摄像机                  1                  WD-H-V500                  北京，北京网动网络科技股份有限公司                  48,000.00                  48,000.00                          9                  全景摄像机                  1                  WD-H-VCM-52NDS（含V1.0）                  北京，北京网动网络科技股份有限公司                  5,800.00                  5,800.00                          10                  无线麦克风                  1                  U2.500 500PRO                  美国，拓谱                  2,330.00                  2,330.00                          11                  无线麦克风                  1                  U2.500 HM                  美国，拓谱                  2,330.00                  2,330.00                          12                  音频处理器                  1                  1680P（含V3.0）                  北京，北京网动网络科技股份有限公司                  5,800.00                  5,800.00                          13                  显示器                  1                  E2219HN                  美国，戴尔公司                  1,600.00                  1,600.00                          14                  扩声音箱                  1                  R1000TC                  中国，漫步者                  600.00                  600.00                          15                  辅材                  1                  视频转换器、线材、键盘套装等                  国标                  2,000.00                  2,000.00                          16                  超清终端                  1                  WD-H-CFT-2380（含V8.0)                  北京，北京网动网络科技股份有限公司                  24,000.00                  24,000.00                          17                  高清摄像头                  1                  WD-H-VCM-52NDS（含V1.0）                  北京，北京网动网络科技股份有限公司                  5,800.00                  5,800.00                          18                  全向界面麦                  1                  WD-H-MICI32W                  北京，北京网动网络科技股份有限公司                  2,200.00                  2,200.00                          19                  录播工作站                  1                  WD-H-MRT-412111（含V3.5）                  北京，北京网动网络科技股份有限公司                  62,200.00                  62,200.00                          20                  手动导播控制台                  1                  WD-H-EDU-KB001                  北京，北京网动网络科技股份有限公司                  3,600.00                  3,600.00                          21                  跟踪主机                  1                  WD-H-TRT-400100（含V3.5）                  北京，北京网动网络科技股份有限公司                  22,000.00                  22,000.00                          22                  高清摄像头                  4                  WD-H-VCM-52NDS（含V1.0）                  北京，北京网动网络科技股份有限公司                  5,800.00                  23,200.00                          23                  显示器                  1                  E2219HN                  美国，戴尔公司                  1,600.00                  1,600.00                          24                  手术麻醉信息系统                  1                  手术麻醉管理信息系统                  北京，北京康瑞德医疗器械有限公司                  250,000.00                  250,000.00                          25                  一体机                  11                  扬天 S4250                  中国，联想电脑                  6,000.00                  66,000.00                          26                  电脑                  4                  启天 B425                  中国，联想电脑                  7,500.00                  30,000.00                          27                  移动推车                  1                  HB1-00                  中国，捷尼亚（厦门）信息科技有限公司                  7,600.00                  7,600.00                          28                  支架                  10                  瑞纳 3910-WG-0                  深圳，深圳市英利德科技有限公司                  4,600.00                  46,000.00                          29                  数据采集                  6                  专业医用数据线（定制）                  定制                  1,700.00                  10,200.00                          30                  安卓电视                  2                  55E388G                  中国，创维集团有限公司                  5,100.00                  10,200.00                          31                  激光打印机                  1                  M126nw                  美国，惠普公司                  2,000.00                  2,000.00                          合计                  总价：玖拾贰万零玖佰陆拾元整（￥920,960.00）            评标委员会成员名单：评标委员会成员名单：李长寿 路辉 王冰郑萍 吴敬祝五、定标日期：2019年1月21日六、招标公告日期：2018年12月28日七、本项目招标代理服务费￥11,949.00元，二标段：￥13,814.00元本项目招标代理服务费收费标准：收费标准参照国家计委关于《招标代理服务费收费管理暂行办法》（计价格〔2002〕1980号）执行。八、采购代理机构：宁夏恒盛招标有限公司 地 址：宁夏银川市金凤区泰康街隆基商务大厦18楼南九、领取中标通知书联系人：陈瑶 电 话：0951－5031788十、公告发布媒体：中国政府采购网（www.ccgp.gov.cn）；宁夏公共资源交易网（http://www.nxggzyjy.org/）。十一、公告期限：1个工作日各投标人对本次评标结果如有异议，可以自公告发布之日起七个工作日内以书面形式向宁夏恒盛招标有限公司提交质疑函，逾期提交我公司不予受理。宁夏恒盛招标有限公司2019年1月22日</t>
  </si>
  <si>
    <t>宁夏康瑞达医疗器械有限公司</t>
  </si>
  <si>
    <t>银川恒通科技有限公司</t>
  </si>
  <si>
    <t>宁夏中医医院暨中医研究院医师资格考试基地教学设备采购</t>
  </si>
  <si>
    <t>河南省实验小学网络机房升级改造项目中标公示</t>
  </si>
  <si>
    <t>2019-01-21</t>
  </si>
  <si>
    <t>河南大明建设工程管理有限公司</t>
  </si>
  <si>
    <t>河南省实验小学</t>
  </si>
  <si>
    <t xml:space="preserve">河南中博信息技术有限公司
</t>
  </si>
  <si>
    <t>1155000元</t>
  </si>
  <si>
    <t>河南大明建设工程管理有限公司受河南省实验小学的委托，就河南省实验小学网络机房升级改造项目进行竞争性磋商，按规定的程序进行了磋商、评审，现将成交结果公告如下：																1.采购项目名称及采购编号																1.1项目名称：河南省实验小学网络机房升级改造项目																1.2采购编号：豫财磋商采购-2018-643																2.采购项目简要说明																2.1资金来源：财政资金																2.2预算金额：1254664.94元																2.3质量要求：合格。																2.4交货地点：采购人指定地点。																2.5交货安装期：合同签订后20日历天内。																2.6采购内容及数量：																																																		序号																																												设备名称																																												规格及技术参数																																												数量																																												交货安装期																																																										网络设备																																												合同签订后20日历天内																																																																																						1																																												核心交换机																																												详见附件																																												1																																																										2																																												防火墙																																												1																																																										3																																												接入交换机																																												29																																																										4																																												光纤模块																																												58																																																										电源设备																																																										1																																												UPS																																												详见附件																																												1																																																										人人通设备																																																										1																																												充电柜																																												详见附件																																												2																																																										2																																												AP																																												2																																																										3																																												路由器																																												2																																																										名师网络工作室（一）																																																										1																																												名师网络工作室系统主机（含操作面板）																																												详见附件																																												1																																																										2																																												高清专业摄像机																																												1																																																										3																																												三脚架																																												1																																																										4																																												LED面光灯																																												6																																																										5																																												返送信号监视器																																												1																																																										6																																												多画面监看显示器																																												3																																																										7																																												音频调音台																																												1																																																										8																																												无线麦克风																																												1																																																										9																																												路由器																																												1																																																										10																																												网络接收盒子																																												1																																																										11																																												平板电脑																																												1																																																										12																																												键鼠																																												1																																																										13																																												音视频、电源线材成品																																												1																																																										15																																												安装调试培训																																												1																																																										16																																												导播台																																												1																																																										17																																												环境改造（以实际现场情况为准）																																												1																																																										名师网络工作室（二）																																																										1																																												名师网络工作室录制系统																																												详见附件																																												1																																																										2																																												高清专业摄像机																																												1																																																										3																																												三脚架																																												1																																																										4																																												合成输出画面返送提示玻璃面板																																												1																																																										5																																												返送显示屏																																												1																																																										6																																												返送信号监视器																																												1																																																										7																																												三基色柱状LED灯光																																												1																																																										8																																												短焦投影机																																												1																																														3.采购公告媒体及日期																3.1公告媒体：《河南省政府采购网》、《河南省公共资源交易中心门户网站》																3.2公告日期：2019年01月03日																4.评审信息																4.1评审日期：2019年01月17日																4.2评审地点：河南省公共资源交易中心第11评标室																4.3评审小组名单：严贤良（采购人代表）、李珂、张佩英																5.定标日期																2019年01月17日																6.成交信息																成交供应商名称：河南中博信息技术有限公司																成交供应商地址：郑州市郑东新区商都路100号建正东方中心A座18楼1804号																项目成交金额：1155000元																服务要求：质保期3年																7.2公告期限：本着“公开、公平、公正”的原则，上述中标结果公告期限为1个工作日。																8.本次采购联系事项																采购人：河南省实验小学																地  址：郑州市纬二路与经二路交叉口东南角																联系人：王主任																联系电话：0371-65526927																																采购代理机构：河南大明建设工程管理有限公司																地 址：郑州市花园路27号河南省科技信息大厦12楼																联系人：张先生   王女士																联系电话：0371-55679799																E-mail:hndm998829@126.com																公司网址：http://www.hndmgl.com																																各响应人对成交结果有异议的，可在成交结果公告期限届满之日起七个工作日内，以书面形式（加盖单位公章且经法人签字）向采购人或采购代理机构提出书面质疑，须由法定代表人或其原授权代表携营业执照副本（原件）及本人身份证（原件）一并提交（邮寄、传真件等不予受理），并以质疑函接收确认日期作为受理时间。逾期未提交或未按照要求提交的质疑函将不予受理。																代理费收费标准及金额：参照原国家标准和发改价格〔2015〕299号文规定，按货物类型计取，不足10000元按10000元收取，本项目代理费为17087元。																附件：磋商文件及所投货物一览表																							附件：																														IMG_20190121_080328R.jpg																																		IMG_20190121_080321R.jpg																																		IMG_20190121_080315R.jpg																																		1.2省实验小学网络设备招标文件上传最终.doc</t>
  </si>
  <si>
    <t>河南中博信息技术有限公司</t>
  </si>
  <si>
    <t>河南省实验小学网络机房升级改造</t>
  </si>
  <si>
    <t>大同市实验小学绿地校区办公设备采购中标公告</t>
  </si>
  <si>
    <t>DTZC-2018-0949</t>
  </si>
  <si>
    <t>大同市</t>
  </si>
  <si>
    <t>大同市实验小学</t>
  </si>
  <si>
    <t xml:space="preserve">大同市同方网络科技有限责任公司
</t>
  </si>
  <si>
    <t>7397250元</t>
  </si>
  <si>
    <t>大同市实验小学绿地校区办公设备采购中标公告一、项目名称：大同市实验小学绿地校区办公设备采购二、项目编号：DTZC-2018-0949三、采购方式：公开招标四、采购公告发布时间：2018年12月24日五、开标时间：2019年1月18日六、采购单位：大同市实验小学联系人：王洪宇联系电话：0352-7690080七、集采机构：大同市政府采购中心联系地址：大同市恒安街大同市政务大厅6楼联系电话：0352-7982078八、中标情况中标金额：7397250元中标供应商：大同市同方网络科技有限责任公司地址：大同市城区魏都大道78号九、主要中标标的的名称、规格型号、数量、单价、服务要求货币：人民币/元序号货物名称品牌规格型号产地及厂家数量单价合价供货期环保节能产品编号及有效期办公设备1单反数码照相机尼康D850(单机)北京/尼康映像仪器销售(中国)有限公司1套245002450026天无2相机镜头1(广角镜头)尼康AF-S尼克尔14-24mmf/2.8GED北京/尼康映像仪器销售(中国)有限公司1只105001050026天无3相机镜头2(标准变焦镜头)尼康AF-S尼克尔24-70mmf/2.8GED北京/尼康映像仪器销售(中国)有限公司1只106001060026天无4相机镜头3(长焦镜头)尼康AF-S尼克尔70-200mmf/2.8GEDVRII北京/尼康映像仪器销售(中国)有限公司1只140001400026天无5相机配件1(UV镜)Cuv镜77mmUV镜MC+UV保护镜德国/SCHTT(肖特)公司2个23046026天无6相机配件2(三角架)思锐R-1004+G-10X广东/广东思锐光学股份有限公司1个86086026天无7相机配件3(高速CF存储卡128G)闪迪SDCFXPS-128G-Z46美国/SanDisk(闪迪)公司1块1100110026天无8相机配件4(闪光灯)神牛V860II-N深圳/深圳市神牛摄影器材有限公司1个1120112026天无9相机配件5(相机清洁套装)威高D-15850上海/上海捷涌科技有限公司1套909026天无104K摄像机(含配件)索尼FDR-AXP55日本/索尼(中国)有限公司1套9600960026天无11摄像机配件1(高速SD存储卡256G)闪迪SDSDXXG-256G-ZN4IN美国/SanDisk(闪迪)公司1块98098026天无12摄像机配件2(摄像机包)索尼LCS-BDM原装摄像机包日本/索尼(中国)有限公司1个24024026天无13摄像机配件3(读卡器)沣标FB-360深圳/深圳市朗泰通电子有限公司1个505026天无14摄像机配件4(UV镜)耐司55mmUV镜珠海/珠海市川富光学技术有限公司1个30030026天无15摄像机配件5(摄像机清洁套装)沃尔夫冈TZ-004北京/北京赛尔斯数码科技有限公司1套808026天无16摄像机配件6(便携座充)沣标便携旅行座充深圳/深圳市朗泰通电子有限公司1个10010026天无17摄像机配件7(三角架)云腾VCT-668RM广东/中山云腾摄影器材有限公司1个23023026天无18摄像机配件8(电池)索尼NP-FV100A日本/索尼(中国)有限公司1块1030103026天无19教师用电脑联想扬天520-24北京/联想(北京)有限公司70台532037240026天无20打印机HPM1005北京/惠普科技(北京)有限公司5台1930965026天无21打印机HPM435NW北京/惠普科技(北京)有限公司1台7750775026天无22复印机施乐C2265CPS上海/上海富士施乐有限公司1台310003100026天无23速印机理想SF5231C广东/理想(中国)科学工业有限公司1台385003850026天无24空调格力KFR-120LW珠海/珠海格力电器股份有限公司10台1085010850026天无信息化系统一、户外全彩色1LED户外彩屏天合光电P5深圳/深圳市天合光电有限公司34平米740025160026天CQC18701208364/2021.11.282控制系统仰邦OVP-M3上海/上海仰邦电子科技有限公司1套135001350026天无3控制软件仰邦V3.2上海/上海仰邦电子科技有限公司1套2400240026天无4边框腾达铝型材山东/山东腾达不锈钢制品有限公司1套330003300026天无5电脑清华同方超越E500-91322江苏/同方计算机有限公司1台6500650026天CQC18701195066/2021.05.28CEC2018ELP00701490/2020.04.196配电箱天合光电LA-30KW深圳/深圳市天合光电有限公司1套3000300026天无7相关辅料、线材国标1批2400240026天无二、户外单色屏1LED单色屏天合光电P8深圳/深圳市天合光电有限公司20平米39507900026天无2控制系统仰邦5.00E+04上海/上海仰邦电子科技有限公司1套9600960026天无3控制软件仰邦V3.2上海/上海仰邦电子科技有限公司1套2400240026天无4边框腾达铝型材山东/山东腾达不锈钢制品有限公司1套6000600026天无5电脑清华同方超越E500-91322江苏/同方计算机有限公司1台6500650026天CQC18701195066/2021.05.28CEC2018ELP00701490/2020.04.196配电箱天合光电LA-15KW深圳/深圳市天合光电有限公司1套3000300026天无7辅材国标1批2400240026天无三、室内全彩色屏及灯光系统1室内LED全彩屏天合光电P2深圳/深圳市天合光电有限公司30平米1490044700026天CQC18701208912/2021.11.292视频处理器仰邦OVP-H1上海/上海仰邦电子科技有限公司1台120001200026天无3控制电脑清华同方超越E500-91322江苏/同方计算机有限公司1台6500650026天CQC18701195066/2021.05.28CEC2018ELP00701490/2020.04.194系统控制软件仰邦V3.1演播室系统上海/上海仰邦电子科技有限公司1套6000600026天无5屏体支架腾达钢架构山东/山东腾达不锈钢制品有限公司50平米3701850026天无6LED屏供电系统路安LA-30KW珠海/珠海市路安科技有限公司1组9500950026天无7图像处理中心小鸟DB-VWC2北京/北京小鸟科技发展有限责任公司1组2400240026天无8图像控制器软件小鸟DB-V3.2北京/北京小鸟科技发展有限责任公司1套2400240026天无9图像控制器小鸟DB-SERBIES北京/北京小鸟科技发展有限责任公司1台7000700026天无10高清视频线缆国标3米14条230322026天无11墙面修整订制1项8000800026天无12电缆联普5*16平方江苏/江苏联普电缆有限公司100米40400026天无13辅材国标1批5000500026天无14230W光束灯可以定制白色晟堡罗SBD-B230广州/广州市晟堡罗舞台灯光设备有限公司6台25001500026天无15LED面光灯可以定制白色晟堡罗SBD-P014广州/广州市晟堡罗舞台灯光设备有限公司10台400400026天无16LED铸铝帕灯白色晟堡罗SBL-0354广州/广州市晟堡罗舞台灯光设备有限公司9台300270026天无17信号放大器明静KKAM8广州/广州市明静舞台灯光设备有限公司1台1200120026天无18灯光控台明静KK256A广州/广州市明静舞台灯光设备有限公司1台4000400026天无19灯光信号线金三角FD-131A广州/广州市富岛线缆科技有限公司300米3.5105026天无20灯光电源线联普1.5平方铜线江苏/江苏联普电缆有限公司300米3.5105026天无21灯光插头配件国标1批50050026天无22系统集成施工1项200002000026天无四、计算机教室1云课堂主机锐捷RG-RCD4500V4福建/锐捷网络股份有限公司3台8000024000026天CQC18701193975/2021.05.222云课堂终端锐捷RG-Rain100SV2福建/锐捷网络股份有限公司150台130019500026天CQC16701157834/2019.11.253云课堂多媒体教学管理软件锐捷RG-ClassManagerRainbow-License70福建/锐捷网络股份有限公司3套40001200026天CQC17701165783/2020.04.064液晶显示器AOCE2070广西/冠捷显示科技(北海)有限公司150台75011250026天无5键鼠套装现代HY-MA75韩国/创宏电子(香港)有限公司150套801200026天无6教师机清华同方超越E500-91322江苏/同方计算机有限公司3台65001950026天CQC18701195066/2021.05.28CEC2018ELP00701490/2020.04.197中型机柜威图腾VOT12U太原/山西威图腾科技有限公司3台1500450026天无8六类非屏蔽双绞线联普六类江苏/江苏联普电缆有限公司6箱800480026天无9六类水晶头AMP六类厦门/安普(中国)有限公司450个3135026天无10六类24口配线架AMP24口厦门/安普(中国)有限公司3个20060026天无11金属理线器AMP六类厦门/安普(中国)有限公司6个7042026天无12六类数据跳线(1米)联普六类江苏/江苏联普电缆有限公司90条1090026天无13插座公牛4孔浙江/浙江省慈溪市公牛电器有限公司90个50450026天无14塑铜线南天海2.5平方北京/北京南天海电线电缆有限公司9盘200180026天无15塑铜线南天海6平方北京/北京南天海电线电缆有限公司9盘460414026天无1624口交换机H3CMS4024P杭州/新华三技术有限公司9台24002160026天无17稳压电源易事特ZTY10KVA广东/易事特集团股份有限公司3台3000900026天无18防静电地板远川600*600广州/广州市远川机房设备有限公司320平米3009600026天无19辅材国标3批1000300026天无五、精品录播教室1高清录播主机奥威亚AE-A7+广州/广州奥威亚电子科技有限公司1台300003000026天无2流媒体管理软件奥威亚V8.0广州/广州奥威亚电子科技有限公司1套1500150026天无3流媒体导播软件奥威亚V8.0广州/广州奥威亚电子科技有限公司1套1500150026天无4流媒体直播软件奥威亚V8.0广州/广州奥威亚电子科技有限公司1套1500150026天无5高清特写摄像机奥威亚AX-C20P广州/广州奥威亚电子科技有限公司3台3200960026天无6高清全景摄像机奥威亚AX-C10P广州/广州奥威亚电子科技有限公司2台3200640026天无7高清摄像机管理软件奥威亚V1.0广州/广州奥威亚电子科技有限公司5套1500750026天无8教师定位分析仪奥威亚ITS-B100广州/广州奥威亚电子科技有限公司1个1000100026天无9学生定位分析仪奥威亚ITS-B100广州/广州奥威亚电子科技有限公司1个1000100026天无10板书定位分析仪奥威亚ITS-B100广州/广州奥威亚电子科技有限公司1个1000100026天无11教师定位分析软件奥威亚V1.0广州/广州奥威亚电子科技有限公司1套3000300026天无12学生定位分析软件奥威亚V1.0广州/广州奥威亚电子科技有限公司1套3000300026天无13板书定位分析软件奥威亚V1.0广州/广州奥威亚电子科技有限公司1套3000300026天无14数字音频矩阵奥威亚IAM-804广州/广州奥威亚电子科技有限公司1台5000500026天无15数字音频处理软件奥威亚V2.0广州/广州奥威亚电子科技有限公司1套3000300026天无16采访话筒奥威亚AT-680广州/广州奥威亚电子科技有限公司6支800480026天无17录制面板奥威亚KP-8P广州/广州奥威亚电子科技有限公司1台1300130026天无18电源管理器奥威亚RY-8广州/广州奥威亚电子科技有限公司1台1000100026天无19导播控制台奥威亚DCP-1000广州/广州奥威亚电子科技有限公司1台4000400026天无20资源平台主机奥威亚AX-F100广州/广州奥威亚电子科技有限公司1套6000600026天无21教学视频资源管理平台奥威亚V3.1广州/广州奥威亚电子科技有限公司1套6000600026天无22交互式一体机希沃F80EA广州/广州视睿电子科技有限公司1台256002560026天CQC17701182082/2020.11.23CEC00767568284-7-5/2019.11.1023壁挂视频展台希沃SC05广州/广州视睿电子科技有限公司1台1200120026天无24推拉黑板蓝贝思特ZY100-29山东/济南蓝贝思特科技有限公司1套1300130026天无25多媒体讲桌鑫视丽HX-1060河北/景县恒鑫办公设备有限公司1台1600160026天无26功放锐丰RFG350广州/广州市锐丰音响科技股份有限公司1台1600160026天无27音箱锐丰RFKS10广州/广州市锐丰音响科技股份有限公司1套80080026天无28观摩室电视飞利浦50PUF荷兰/荷兰皇家飞利浦电子集团1台3400340026天无29导播无线鼠键套雷柏X1800S深圳/深圳雷柏科技股份有限公司1批15015026天无30导播显示器AOC24B1广西/冠捷显示科技(北海)有限公司1台75075026天无31机柜威图腾VOT12U太原/山西威图腾科技有限公司1个1500150026天无3216口交换机H3CS16G-U杭州/新华三技术有限公司1台1850185026天无33Poe交换机H3CS5024PV3-EI-HPWR杭州/新华三技术有限公司1台30030026天无34线材国标1批2000200026天无35桌椅学源XY-50温州/温州学源教仪有限公司50套3501750026天无36装修订制1套11000011000026天无六、多媒体会议系统1讨论型会议系统主机ITCTS-W100广州/广州市保华电子有限公司2台50001000026天无2讨论型会议系统主席单元ITCTS-0202广州/广州市保华电子有限公司4只800320026天无3讨论型会议系统代表单元ITCTS-0202A广州/广州市保华电子有限公司8只700560026天无4全频音箱ITCTS-610广州/广州市保华电子有限公司8只20001600026天无5专业功放ITCTS-500PI广州/广州市保华电子有限公司4台2200880026天无6音响壁架ITCTS-01B广州/广州市保华电子有限公司4对16064026天无78路调音台ITCTS-8P广州/广州市保华电子有限公司2台2700540026天无8音频处理器ITCTS-211广州/广州市保华电子有限公司2台4000800026天无9专业前置ITCTS-224广州/广州市保华电子有限公司2台3200640026天无10UHF真分集无线手持麦克风ITCT-521UH广州/广州市保华电子有限公司2套2300460026天无11专业时序器ITCTS-820广州/广州市保华电子有限公司2台800160026天无12操作台军利JL-1400太原/太原市迎泽区军利机柜厂2套2300460026天无13吊架订制钢质2套16032026天无14200寸玻珠幕布三叶200寸河北/张家港市天影电教银幕制造有限公司1块1600160026天无15投影机日立HCP-FW50福州/日立家电(中国)有限公司1台130001300026天CQC17702182026/2019.03.28CQC17702182025/2019.03.2814视频矩阵切换器8*4迈拓HD414广州/广州市迈拓维矩电子有限公司2台3000600026天无15配电订制2套2000400026天无16计算机清华同方超越E500-91322江苏/同方计算机有限公司2台65001300026天CQC18701195066/2021.05.28CEC2018ELP00701490/2020.04.1917机柜威图腾42UB太原/山西威图腾科技有限公司2台1500300026天无1816口交换机H3CLS-5120V2-28P-LI杭州/新华三技术有限公司4台1850740026天无19辅材及配件国标2批1000200026天无七、校园网络系统1核心交换机主机锐捷RG-S7805C福建/锐捷网络股份有限公司1台140001400026天无2管理引擎H3CLSQM3MPUB0杭州/新华三技术有限公司1个110001100026天无3千兆电接口板H3CLSQM2GT48SA0杭州/新华三技术有限公司1个120001200026天无4千兆光接口板H3CLSQM2GP48SA0杭州/新华三技术有限公司1个150001500026天无5电源H3CPSR650C-12A杭州/新华三技术有限公司2个2700540026天无6汇聚交换机H3CLS-5560X-34S-E杭州/新华三技术有限公司4台85003400026天CQC17701171543/2020.05.267接入层交换机H3CS5130S-28P-EI杭州/新华三技术有限公司20台34006800026天CQC16701154534/2019.10.258千兆光模块H3CSFP-GE-LX-SM1310杭州/新华三技术有限公司40个5502200026天无9出口网关H3CSecPathF1030杭州/新华三技术有限公司1台130001300026天无10网络视频存储服务器浪潮NF5270M4山东/浪潮电子信息产业股份有限公司1台300003000026天CQC18701192636/2021.05.17CEC2018ELP08401865/2020.11.2911数据服务器浪潮NF5270M4山东/浪潮电子信息产业股份有限公司1台270002700026天无12上网行为管理网康NI3200-20北京网康科技有限公司1台200002000026天无八、教学智能平板1教学用交互智能平板希沃F80EA广州/广州视睿电子科技有限公司58台25100145580026天CQC17701182082/2020.11.23CEC00767568284-7-5/2019.11.102会议用交互智能平板希沃F86EA广州/广州视睿电子科技有限公司1台285002850026天CQC17701182079/2020.11.233交互智能白板软件希沃视睿多媒体课件制作展示软件V5.0广州/广州视睿电子科技有限公司58套5002900026天无4微课采编一体化软件希沃视睿录屏剪辑软件V1.2广州/广州视睿电子科技有限公司58套5002900026天无5壁挂式视频展台希沃SC05广州/广州视睿电子科技有限公司58台12006960026天无6组合式活动无尘黑板蓝贝思特ZY100-29山东/济南蓝贝思特科技有限公司54块13007020026天无7移动支架希沃ST01广州/广州视睿电子科技有限公司5套1200600026天无8辅材国标58批100580026天无九、校园监控系统(一)前端设备1评估摄像机海康威视DS-2DE4210IW-EB杭州/杭州海康威视数字技术股份有限公司60台12007200026天无2高清网络半球摄像机(教室用)海康威视DS-2CD2325FD-IS杭州/杭州海康威视数字技术股份有限公司120台5006000026天无36寸网络高清球机海康威视DS-2DE4223IW-DE杭州/杭州海康威视数字技术股份有限公司120台180021600026天无4球机支架海康威视DS-1618ZJ杭州/杭州海康威视数字技术股份有限公司120台1001200026天无5高清网络半球摄像机(办公室及室内公共区域)海康威视DS-2CD2325FD-IS杭州/杭州海康威视数字技术股份有限公司250台50012500026天无6高清网络枪型摄像机海康威视DS-2CD2T26WD-I5杭州/杭州海康威视数字技术股份有限公司60台8004800026天无7枪机支架海康威视DS-1292ZJ杭州/杭州海康威视数字技术股份有限公司60台100600026天无8电源适配器雅视威12V2A杭州/杭州海康威视数字技术股份有限公司500台804000026天无9高清网络球机海康威视DS-2DF8225IH-A(D)杭州/杭州海康威视数字技术股份有限公司23台22005060026天无10球机支架海康威视DS-1602ZJ-P杭州/杭州海康威视数字技术股份有限公司13台150195026天无11全景摄像机海康威视iDS-2DP0818ZIX-D/237(5mm)(B)杭州/杭州海康威视数字技术股份有限公司2台350007000026天无12全景摄像机支架海康威视DS-1603ZJ-P杭州/杭州海康威视数字技术股份有限公司2台1000200026天无13人脸相机海康威视DS-2CD7627FWD/F-LZS(11-40mm)(B)杭州/杭州海康威视数字技术股份有限公司2台150003000026天无14监控级专供盘希捷ST4000VX000无锡/希捷科技(无锡)有限公司2块850170026天无15超脑人脸NVR海康威视iDS-9616NX-I8/FA杭州/杭州海康威视数字技术股份有限公司2台220004400026天无16报警柱海康威视DS-PEA12-P杭州/杭州海康威视数字技术股份有限公司5台150007500026天无17电源线联普RVV2*2.0江苏/江苏联普电缆有限公司6800米3.62448026天无18网线联普超五类室内江苏/江苏联普电缆有限公司300箱62018600026天无19电源线联普RVV2*1.5江苏/江苏联普电缆有限公司3000米2600026天无20网线联普超五类室外江苏/江苏联普电缆有限公司9000米21800026天无2112芯室外光纤联普12芯单膜江苏/江苏联普电缆有限公司4000米6.52600026天无22壁挂机柜威图腾6U太原/山西威图腾科技有限公司20套400800026天无23辅材国标1批200002000026天无24安装调试费1批44000044000026天无(二)监控中心设备1校园监控平台海康威视IVMS-9600(含一台DS-VE22S-B(310800724含系统))杭州/杭州海康威视数字技术股份有限公司1台520005200026天无2数字硬盘录像机海康威视DS-8632N-I8杭州/杭州海康威视数字技术股份有限公司20台32006400026天无3监控专用硬盘希捷ST4000VX000无锡/希捷科技(无锡)有限公司120块85010200026天无4磁盘阵列海康威视DS-AT1000S(国内标配)/160单电(氦气10T)杭州/杭州海康威视数字技术股份有限公司1台300003000026天无5扩容路数海康威视200路杭州/杭州海康威视数字技术股份有限公司200路2004000026天无6交换机H3CMS4024P杭州/新华三技术有限公司8台26002080026天无7接入交换机H3CLS-5130S-28P-EI杭州/新华三技术有限公司25台34008500026天CQC16701154534/2019.10.258汇聚交换机H3CLS-5560X-34S-E杭州/新华三技术有限公司5台85004250026天CQC17701171543/2020.05.269核心交换机H3CS7506E杭州/新华三技术有限公司1个230002300026天无10光模块H3CSFP-GE-LX-SM1310杭州/新华三技术有限公司10个550550026天无11液晶拼接屏海康威视DS-D2046NL-B杭州/杭州海康威视数字技术股份有限公司18台880015840026天无12视频综合平台海康威视8U机箱杭州/杭州海康威视数字技术股份有限公司1台280002800026天无视频综合平台海康威视8路输出杭州/杭州海康威视数字技术股份有限公司2台150003000026天无视频综合平台海康威视4路输出杭州/杭州海康威视数字技术股份有限公司1台100001000026天无视频综合平台海康威视4路输入杭州/杭州海康威视数字技术股份有限公司1台120001200026天无13LED显示屏天合光电Φ3.75室内双色深圳/深圳市天合光电有限公司1套8600860026天无14配件及线缆海康威视DVI-D，24AW专用高清电缆10米杭州/杭州海康威视数字技术股份有限公司18套130234026天无15电视墙屏体框架海康威视订制杭州/杭州海康威视数字技术股份有限公司1套230002300026天无16操作台军利JL-6007杭州/杭州海康威视数字技术股份有限公司1套100001000026天无17监视器海康威视DS-D5032FC-A杭州/杭州海康威视数字技术股份有限公司4台50002000026天无18解码器海康威视DS-6904UD杭州/杭州海康威视数字技术股份有限公司1台100001000026天无19解码器海康威视DS-6916UD杭州/杭州海康威视数字技术股份有限公司1台160001600026天无20监控电脑清华同方超越E500-91322江苏/同方计算机有限公司5台65003250026天CQC18701195066/2021.05.28CEC2018ELP00701490/2020.04.1921机房设备专用配电动力柜订制1套7000700026天无22电源防水线南天海3*6mm2+2北京/北京南天海电线电缆有限公司600米301800026天无23电源线南天海4平方铜线北京/北京南天海电线电缆有限公司10盘400400026天无24电源线南天海2.5平方铜线北京/北京南天海电线电缆有限公司10盘290290026天无25UPS易事特EA9940KVA广东/易事特集团股份有限公司1套600006000026天CQC17701175951/2020.08.2926光纤配线架汤湖ODF-72位上海/上海汤湖光纤设备有限公司1套30030026天无27光纤耦合器汤湖FC上海/上海汤湖光纤设备有限公司12个1012026天无28光纤尾纤(单模)汤湖FC-FC上海/上海汤湖光纤设备有限公司100条10100026天无29光纤跳线(单模)汤湖FC-FC上海/上海汤湖光纤设备有限公司100条10100026天无30网络机柜威图腾VOT4201U太原/山西威图腾科技有限公司3台1800540026天无31辅材国标1批4000400026天无32安装调试费1批500005000026天无十、校园广播系统1吸顶音箱惠威TX102珠海/珠海惠威科技有限公司48只110528026天无2IP终端系统迪士普MAG6801广州市迪士普音响科技有限公司5套28001400026天无3专业功放惠威MP-120珠海/珠海惠威科技有限公司5台22001100026天无4调音台惠威F8珠海/珠海惠威科技有限公司1台3000300026天无5广播电脑清华同方超越E500-91322江苏/同方计算机有限公司2台65001300026天CQC18701195066/2021.05.28CEC2018ELP00701490/2020.04.196室外防水音柱40-60W(带高音)惠威C8082珠海/珠海惠威科技有限公司2台800160026天无7音频线秋叶源FD-H3100深圳/深圳市秋叶原实业有限公司1500米2300026天无8辅料国标1批1000100026天无9安装调试1项100001000026天无10会议专用航空柜定做1台3000300026天无11全频音箱锐丰RFKS12广州/广州市锐丰音响科技股份有限公司2只2200440026天无12专业功放锐丰RFG550广州/广州市锐丰音响科技股份有限公司1台2200220026天无13音频处理器锐丰DP-24广州/广州市锐丰音响科技股份有限公司1台4000400026天无14专业前置锐丰RFK5.1广州/广州市锐丰音响科技股份有限公司1台3000300026天无15UHF真分集无线手持麦克风迪华澳ACT9292广州/广州市迪韵专业音响有限公司2套2000400026天无16专业时序器锐丰RFP8-C广州/广州市锐丰音响科技股份有限公司2台1000200026天无第1包总报价(大写)：柒佰叁拾玖万柒仟贰佰伍拾元整￥：7397250元十、评标委员会成员名单：徐瑾、高艳宝、孙祥、曹国迅、秦永恒、齐培翠、高建博、王文敏(采购人代表)、王洪宇(采购人代表)十一、公告期限为1个工作日。相关供应商对中标结果有异议的，可自本公告发布之日起七个工作日内书面提出。感谢本项目所有投标人对大同市政府集中采购工作的支持。特此公告。代理费收费标准:0代理费收费金额:无大同市政府采购中心2019年01月21日</t>
  </si>
  <si>
    <t>大同市同方网络科技有限责任公司</t>
  </si>
  <si>
    <t>大同市实验小学绿地校区办公设备</t>
  </si>
  <si>
    <t>鹤壁职业技术学院智慧教室设备项目结果公告</t>
  </si>
  <si>
    <t>HNZX06-181001</t>
  </si>
  <si>
    <t>鹤壁市</t>
  </si>
  <si>
    <t>河南正信工程咨询有限公司</t>
  </si>
  <si>
    <t>鹤壁职业技术学院</t>
  </si>
  <si>
    <t xml:space="preserve">郑州沃尔森科技有限公司
</t>
  </si>
  <si>
    <t>项目名称：鹤壁职业技术学院智慧教室设备项目项目编号：HNZX06-181001采购方式：公开招标资金来源：财政资金批复编号：鹤财招标采购-2018-25采购预算：175万元供货期：合同签订后 30日历天内安装调试完毕采购人：鹤壁职业技术学院地址：鹤壁市淇滨区朝歌路5号联系人(联系电话):牛老师0392-3330836技术咨询：侯老师：13033891985代理机构：河南正信工程咨询有限公司地址：鹤壁市淇滨区方圆巷33号联系人(联系电话):孟女士 0392-3887788财政部门监督机构：政府采购监督科联系人(联系电话): 0392-3314106采购内容及分包情况：不分包；教学系统（A）3套、教学系统（B）1套、学情分析系统1套、智慧教室管理平台1套、互动教学系统1套、图像定位主机4台、高清摄像机19台、广播级摄像机5台、摄像机遥控云台3台、吊麦24个、无线麦克1台、高保真拾音器套装2套、中控2台、多功能控制屏4台、时序电源4台、导播控制键盘1台、语音激励蓝牙话筒12套、HDMI切换器3台、智能纳米黑板3部、触控一体机4台、高性能超短焦投影机1部、电子白板一体机1台、分组研讨显示设备10台、画面轮播显示设备2台、移动型磁性白板6张、多媒体讲桌4套、研讨性桌椅24组、学生桌椅60套、功放4台、天花板嵌入式音箱4套、交换机5台、观摩室桌椅1套、观摩室音响1套、导播电脑2台、视频存储服务器1台、机柜1台、录制时间显示屏4套、音视频系统集成4间。评审结果：中标人：郑州沃尔森科技有限公司投标总报价：1686900元； 得分：95.76分供货期：合同签订后 30日历天内安装调试完毕地址： 郑州市管城区石化路69号9号楼2单元5层西户结果公示日期：2019年1月21日评审时间（北京时间）：2019年1月21日上午9：30评审地点：鹤壁市公共资源交易中心第一评审室评标委员会成员：张书玲、周忠波、陈新、牛巧利、侯铁兵公告媒体：、《河南省政府采购网》、《鹤壁市公共资源交易网》。                      结果公示日期：2019年1月21日</t>
  </si>
  <si>
    <t>郑州沃尔森科技有限公司</t>
  </si>
  <si>
    <t>鹤壁职业技术学院智慧教室设备</t>
  </si>
  <si>
    <t>福州广播电视台广播电视技术设备升级货物类采购项目结果公告</t>
  </si>
  <si>
    <t>[350100]RZ[GK]2018001-1</t>
  </si>
  <si>
    <t>福建瑞纵通信咨询有限公司</t>
  </si>
  <si>
    <t xml:space="preserve">成都索贝数码科技股份有限公司
福建鸿智达电子有限公司
安徽励图信息科技股份有限公司
北京英夫美迪科技股份有限公司
福州索普电子科技有限公司
</t>
  </si>
  <si>
    <t>1250000.00元</t>
  </si>
  <si>
    <t>1、项目名称：福州广播电视台广播电视技术设备升级货物类采购项目2、项目编号：[350100]RZ[GK]2018001-13、采购人名称：福州广播电视台地址：福建省福州市晋安区远洋路1号项目负责人：朱晓东联系电话：158590519724、代理机构名称：福建瑞纵通信咨询有限公司地址：福州市鼓楼区软件大道89号福州软件园C区52号楼四层  评审部经办人：叶海燕联系电话：0591-875296825、招标公告日期：2018-12-126、招标结果确定日期：2019-01-187、资格性及符合性审查情况：资格性及符合性评审结果如下：合同包1所有投标人均通过资格性及符合性审查；合同包2所有投标人均通过资格性及符合性审查；合同包3所有投标人均通过资格性及符合性审查；合同包4所有投标人均通过资格性及符合性审查；合同包5苏州市众信电子设备有限公司投标文件对招标文件实质性要求的响应存在重大偏离或保留，符合性审查不合格；其他投标人均通过资格性及符合性审查；合同包6所有投标人均通过资格性及符合性审查；合同包7所有投标人均通过资格性及符合性审查。8、中标情况：包1合同包品目号品目名称品牌规格型号数量单价总价11-1录像编辑设备惠普HP Z8 G410124300元1243000元11-2视频信息处理设备惠普HP 800G416000元6000元11-3其他视频节目制作和播控设备索贝Sobey SI11000元1000元服务要求或标的的基本概况详见投标文件中标供应商名称成都索贝数码科技股份有限公司中标供应商地址福州市北环中路2号屏山苑A区404中标金额1250000.00元包2合同包品目号品目名称品牌规格型号数量单价总价22-1录像编辑设备戴尔戴尔Alienware Area-51485000元340000元22-2录像编辑设备戴尔戴尔 XPS 8930-D2AN9S222500元45000元22-3录像编辑设备戴尔戴尔Precision 7920 Tower172600元72600元22-4录像编辑设备戴尔戴尔Precision 7820 Tower423100元92400元22-5录像编辑设备戴尔戴尔Precision 5820 Tower318300元54900元22-6录像编辑设备戴尔戴尔OptiPlex 7050 Tower311300元33900元服务要求或标的的基本概况详见投标文件中标供应商名称福建鸿智达电子有限公司中标供应商地址福州市台江区新港街道五一中路169号利嘉二期16#楼1116单元中标金额638800.00元包3合同包品目号品目名称品牌规格型号数量单价总价33-1其他电视设备NewTekVS-40001148300元148300元33-2其他电视设备苹果iPhone 663600元21600元33-3广播、电视、电影设备零部件大疆Osmo Mobile 261000元6000元33-4广播、电视、电影设备零部件枫迪SmartMic6100元600元33-5视频处理器捷成FL-1616HD-2PW125600元25600元33-6其他电缆电视分配系统设备ATENCS175411500元1500元服务要求或标的的基本概况详见投标文件中标供应商名称安徽励图信息科技股份有限公司中标供应商地址合肥市高新区红枫路富邻广场科研2号楼7层中标金额203600.00元包4合同包品目号品目名称品牌规格型号数量单价总价44-1编辑、采访设备英夫美迪Newsroom 电台新闻处理系统1110000元110000元44-2编辑、采访设备英夫美迪拇指云融媒软件 V1.0.0180000元80000元44-3编辑、采访设备英夫美迪Newsroom 电台新闻处理系统160000元60000元44-4编辑、采访设备英夫美迪拇指云融媒软件 V1.0.0180000元80000元44-5编辑、采访设备英夫美迪拇指云融媒软件 V1.0.0180000元80000元44-6编辑、采访设备英夫美迪拇指云融媒软件 V1.0.0370000元210000元44-7编辑、采访设备英夫美迪拇指云融媒软件 V1.0.0350000元150000元44-8编辑、采访设备英夫美迪定制开发240000元80000元44-9其他音频节目制作和播控设备华为华为 USG6550 防火墙240000元80000元44-10其他音频节目制作和播控设备DELLDELL PowerEdge R730 Server428000元112000元44-11其他音频节目制作和播控设备DELLDELL Precision R7920 机架 XCTO 底座224000元48000元44-12其他音频节目制作和播控设备DELLDELL  OptiPlex 7060 Tower88200元65600元44-13其他音频节目制作和播控设备DELLDELL OptiPlex 7060 Tower46500元26000元44-14其他音频节目制作和播控设备华为华为 S5720-36C-EI-AC89000元72000元44-15其他音频节目制作和播控设备TP-LINKTP-LINK SK-S5226P4900元3600元44-16其他音频节目制作和播控设备ICC 智能导播系统英夫美迪443000元172000元44-17其他音频节目制作和播控设备英夫美迪AOIPBox 专业网络音频路由器818000元144000元44-18声处理设备FocusriteFocusrite RedNet PCIe 声卡26500元13000元44-19编辑、采访设备英夫美迪IECM3606 话筒30800元24000元44-20其他广播、电视、电影设备宏正ATEN CL5816 切换器111000元11000元44-21广播、电视、电影设备零部件英夫美迪英夫美迪等150000元50000元服务要求或标的的基本概况详见投标文件中标供应商名称北京英夫美迪科技股份有限公司中标供应商地址北京市海淀区翠微路2号院研究所B座5层中标金额1671200.00元包5合同包品目号品目名称品牌规格型号数量单价总价55-1调音台LAWOLAWO Sapphire MKII2260000元520000元55-2调音台声艺声艺 soundcraft S1232000元64000元55-3调音台百灵达百灵达 RX1202FX23000元6000元55-4话筒设备Electro-VoiceEV RE27+309A65700元34200元55-5话筒设备Electro-VoiceEV RE2044000元16000元55-6话筒设备舒尔舒尔 MX412D/C82400元19200元55-7话筒设备舒尔舒尔 SCM810211000元22000元55-8声处理设备英夫美迪Infomedia IBD800118000元18000元55-9广播专用录放音设备TASCAMSSTASCAMSS-CDR250N(含遥控面板）215000元30000元55-10播控设备青岛ST3100H17000元7000元55-11播控设备青岛ST310312300元2300元55-12播控设备青岛ST3101211400元1400元55-13广播、电视、电影设备零部件青岛时钟配套天线（30 米）1500元500元55-14收音设备PBIPBI-DVR-1001800元800元55-15传声器、扬声器、耳塞机雅马哈雅马哈 HS533500元10500元55-16传声器、扬声器、耳塞机AKGAKG K9240450元18000元55-17其他音频节目制作和播控设备百灵达百灵达 HA8000V222400元4800元55-18话筒设备RODERODE PSA110850元8500元55-19广播、电视、电影设备零部件Canare(佳耐美)48-12A/820AQ/EIATC015B 音频跳线25000元10000元55-20其他广播、电视、电影设备定制定制225000元50000元55-21其他广播、电视、电影设备定制定制213000元26000元55-22其他广播、电视、电影设备Canare(佳耐美)Canare(佳耐美)L-4E5AT61500元9000元55-23其他广播、电视、电影设备Canare(佳耐美)Canare(佳耐美)L-2E5AT61200元7200元55-24其他广播、电视、电影设备Canare(佳耐美)Canare(佳耐美)L-2B2AT 模拟音频线8850元6800元55-25其他广播、电视、电影设备Canare(佳耐美)Canare(佳耐美)DA202AT数字音频线81000元8000元55-26其他广播、电视、电影设备NeutrikNeutrik NC3F/MXX卡侬头20050元10000元55-27其他广播、电视、电影设备NEUTRIKNC3F/D-LX 卡侬座10028元2800元55-28其他广播、电视、电影设备NEUTRIKNC3F/D-LX 卡侬座10028元2800元55-29其他广播、电视、电影设备NeutrikNeutrik NP3X20035元7000元55-30其他广播、电视、电影设备AMPAMP 超五类网线2700元1400元55-31广播、电视、电影设备零部件英夫美迪英夫美迪110000元10000元服务要求或标的的基本概况详见投标文件中标供应商名称北京英夫美迪科技股份有限公司中标供应商地址北京市海淀区翠微路2号院研究所B座5层中标金额934200.00元包6合同包品目号品目名称品牌规格型号数量单价总价66-1其他音频节目制作和播控设备英夫美迪NetGap200 安全网闸170000元70000元66-2其他音频节目制作和播控设备DELLOptiPlex 7060 Tower66800元40800元66-3其他音频节目制作和播控设备华为AR2240-S111700元11700元66-4声处理设备DIGIGRAMPCX 924E513000元65000元66-5声处理设备DIGIGRAMUAX22024800元9600元66-6编辑、采访设备英夫美迪PAW-V103000元30000元服务要求或标的的基本概况详见投标文件中标供应商名称北京英夫美迪科技股份有限公司中标供应商地址北京市海淀区翠微路2号院研究所B座5层中标金额227100.00元包7合同包品目号品目名称品牌规格型号数量单价总价77-1专业摄像机和信号源设备星森堡3.3米照相机用小摇臂22400元4800元77-2专业摄像机和信号源设备捷洋65D2560元1120元77-3专业摄像机和信号源设备大疆Ronin-MX手持云台+DJI无线跟焦器121900元21900元77-4专业摄像机和信号源设备大疆&amp;quot;御&amp;quot; Mavic 2 专业版119000元19000元77-5专业摄像机和信号源设备大疆悟2135700元35700元77-6专业摄像机和信号源设备大疆经纬 M600 Pro188500元88500元77-7专业摄像机和信号源设备大疆御 MAVIC PRO111000元11000元77-8广播、电视、电影设备零部件视威S-206061850元11100元77-9广播、电视、电影设备零部件视威S-2070201200元24000元77-10广播、电视、电影设备零部件视威S-7004F30130元3900元77-11广播、电视、电影设备零部件视威S-897220490元9800元77-12广播、电视、电影设备零部件万迪来双充电器（SCX-400S）6550元3300元77-13广播、电视、电影设备零部件贝阳1300A三灯套装15300元5300元77-14广播、电视、电影设备零部件爱图仕Aupture AL-MX61000元6000元77-15专业摄像机和信号源设备佳能11-24mm f/4L USM121000元21000元77-16专业摄像机和信号源设备佳能100mm f/2.8L IS USM16500元6500元77-17专业摄像机和信号源设备佳能100-400mm F4.5-5.6L IS II115800元15800元77-18专业摄像机和信号源设备DJIRONIN如影110500元10500元77-19平板显示设备Atomos忍者火焰111000元11000元77-20平板显示设备利利普BM23017300元7300元77-21专业摄像机和信号源设备曼富图MVH502AMVH502A+546GB-115500元5500元77-22专业摄像机和信号源设备曼富图MVH500AH11200元1200元77-23专业摄像机和信号源设备曼富图MVMXPRO500 PLUS12200元2200元77-24专业摄像机和信号源设备印迹S114500元4500元77-25其他广播、电视、电影设备威固暴风Vaxis 800ft115800元15800元77-26广播、电视、电影设备零部件鑫威森FB-800G110500元10500元77-27话筒设备枫笛一拖二HU914400元4400元77-28专业摄像机和信号源设备青牛JX100017000元7000元77-29专业摄像机和信号源设备闪迪SD128G41890元7560元77-30专业摄像机和信号源设备视威S-8D5821500元3000元77-31专业摄像机和信号源设备闪迪多功能读卡器1300元300元77-32专业摄像机和信号源设备品胜NPF9703350元1050元77-33广播、电视、电影设备零部件松下爱乐普1100元100元77-34广播、电视、电影设备零部件蒂森特BP-150W4850元3400元77-35专业摄像机和信号源设备罗德RODEBoomPole pro15200元5200元77-36录放音机索尼PCM-D10014400元4400元77-37其他广播、电视、电影设备天创恒达TC400012800元2800元77-38其他广播、电视、电影设备天创恒达TC60H14600元4600元77-39广播、电视、电影设备零部件视瑞特HDMI转SDI转接器2980元1960元77-40其他广播、电视、电影设备大疆灵眸 Osmo14400元4400元77-41其他广播、电视、电影设备AppleiPhone 8 64G15022元5022元77-42其他广播、电视、电影设备大疆如影Ronin-M/MX11200元1200元77-43专业摄像机和信号源设备索尼ILCE-A7M3320900元62700元77-44专业摄像机和信号源设备佳能f/2.8L III USM   16-35mm115000元15000元77-45专业摄像机和信号源设备佳能f/2.8L II USM   70-200mm216000元32000元77-46专业摄像机和信号源设备佳能f/2.8L II USM  24-70mm214000元28000元77-47专业摄像机和信号源设备佳能f/1.2L USM  50mm111000元11000元77-48专业摄像机和信号源设备佳能f/2.8L IS USM  100mm 微距16000元6000元77-49专业摄像机和信号源设备铁头SONY A7系列套件310400元31200元77-50专业摄像机和信号源设备索尼（SONY）XLR-K2M34200元12600元77-51专业摄像机和信号源设备索尼（SONY）NP-FZ1003600元1800元77-52专业摄像机和信号源设备索尼（SONY）NPA-MQZ1K33500元10500元77-53专业摄像机和信号源设备索尼（SONY）MRW-S13320元960元77-54专业摄像机和信号源设备索尼（SONY）SF-G64/T1CN101200元12000元77-55平板显示设备Atomos忍者火焰39900元29700元77-56专业摄像机和信号源设备松下AU-EVA1496500元386000元77-57专业摄像机和信号源设备佳能EF16-35MM/F2.8L Ⅲ114800元14800元77-58专业摄像机和信号源设备佳能EF100-400/4.5-5.6L115500元15500元77-59专业摄像机和信号源设备松下专业摄像机附件套装317400元52200元77-60平板显示设备TOMOS将军烈焰313800元41400元77-61专业摄像机和信号源设备GoProHERO 6 Black14100元4100元77-62专业摄像机和信号源设备Sandisk64G储存卡2250元500元77-63专业摄像机和信号源设备GoPro手持云台稳定器13400元3400元77-64专业摄像机和信号源设备GoPro配套延长杆三脚架1400元400元77-65专业摄像机和信号源设备GoPro充电器1500元500元77-66专业摄像机和信号源设备TAURUS金牛座便携式25950元11900元77-67专业摄像机和信号源设备印迹、曼富图M1-III小摇臂+T7三脚架+500A云台、500A云台39800元29400元77-68专业摄像机和信号源设备印迹K5液压全景云台+独脚架+鲨鱼滑轨1.2米38000元24000元77-69专业摄像机和信号源设备印迹碳纤维T3野牛三脚架+云台 100mm球碗28500元17000元77-70专业摄像机和信号源设备ZOOMH552000元10000元77-71专业摄像机和信号源设备罗德RODE NTG462300元13800元77-72专业摄像机和信号源设备BAODELI3米轻量挑杆+减震架6370元2220元77-73专业摄像机和信号源设备萨拿Ace XL 1018C49500元38000元77-74专业摄像机和信号源设备SAMSUNG250G SATA36500元3000元77-75专业摄像机和信号源设备意美捷EG10AA319500元58500元77-76专业摄像机和信号源设备青牛1.5 米  X6 电控滑轨15000元5000元77-77专业摄像机和信号源设备金贝K-4灯灯架魔术腿1750元750元77-78专业摄像机和信号源设备爱图仕10寸魔术手臂1308元308元服务要求或标的的基本概况详见投标文件中标供应商名称福州索普电子科技有限公司中标供应商地址福建省福州市晋安区福新中路永同昌18楼中标金额1399750.00元9、收费金额：8.9586万元 收费标准：招标代理服务费依据《福建省物价局转发国家计委关于印发〈招标代理服务收费管理暂行办法〉的通知》（闽价[2002]服610号）文件规定，按差额定率累进法计算。合同包1代理服务费：1.775万元；合同包2代理服务费：0.9582万元；合同包3代理服务费：0.3054万元；合同包4代理服务费：2.2383万元；合同包5代理服务费：1.4013万元；合同包6代理服务费：0.3407万元；合同包7代理服务费：1.9397万元。10、其他（协议供货、定点采购项目信息）：/11、评标委员会成员名单 采购人代表：杨毅 (包3;包7),杨震 (包1;包2),吴齐隆 (包4;包5;包6) 评审专家：杨惠英,赵辉,郑超光,李喜载12、公告期限为本公告之日起1个工作日。福建瑞纵通信咨询有限公司2019年01月21日</t>
  </si>
  <si>
    <t>成都索贝数码科技股份有限公司</t>
  </si>
  <si>
    <t>福建鸿智达电子有限公司</t>
  </si>
  <si>
    <t>安徽励图信息科技股份有限公司</t>
  </si>
  <si>
    <t>北京英夫美迪科技股份有限公司</t>
  </si>
  <si>
    <t>福州索普电子科技有限公司</t>
  </si>
  <si>
    <t>福州广播电视台广播电视技术设备升级货物类采购</t>
  </si>
  <si>
    <t>NewTek</t>
  </si>
  <si>
    <t>励图</t>
  </si>
  <si>
    <t>天创恒达</t>
  </si>
  <si>
    <t>珠江花园-龙岩经开区（高新区）招商接待中心设计与施工的中标候选人公示</t>
    <phoneticPr fontId="4" type="noConversion"/>
  </si>
  <si>
    <t>E3508020801800110001</t>
  </si>
  <si>
    <t>龙岩市</t>
  </si>
  <si>
    <t>福建省建信工程管理集团有限公司</t>
  </si>
  <si>
    <t>福建省南方联合置业有限公司</t>
  </si>
  <si>
    <t xml:space="preserve">浙江世贸装饰股份有限公司
苏州水木清华设计营造有限公司
厦门市佰诚设计装饰有限公司
龙岩经开区高新区住建局
</t>
  </si>
  <si>
    <t>珠江花园-龙岩经开区（高新区）招商接待中心设计与施工 招标公告  1 招标条件  福建省南方联合置业有限公司的编号为E3508020801800110001的珠江花园-龙岩经开区（高新区）招商接待中心设计与施工项目已由获批准建设，项目业主为福建省南方联合置业有限公司，建设资金来自 自筹，出资比例为100% ，委托的招标代理单位为 福建省建信工程管理集团有限公司 。项目已具备招标条件，现对该项目的设计（含方案设计、初步设计及施工图设计）及施工 进行公开招标，选定设计单位。 2 项目概况 2.1 项目名称：珠江花园-龙岩经开区（高新区）招商接待中心设计与施工； 2.2 建设地点：龙岩经济技术开发区珠江大厦 ； 2.3 工程建设规模：本项目总建筑面积约700平方米。 2.4 投资总额：总投资金额约为700万元，按总造价不超过人民币700万元进行 限额设计及施工； 2.5 招标类型：实施性方案设计及施工招标； 2.6 招标范围和内容  2.6.1招标范围：龙岩经开区(高新区)招商接待中心整体策划和效果图设计，施工图设计及项目施工。1、包括整体策划、展览设计与制作、主模型及多媒体制作、装饰装修施工、设备采购、安装（含查询系统、投影演示系统、模型舞台灯光及音响系统、中央控制系统、总规模型、多点触摸信息平台、通风系统等）。2、视频解说系统（含解说词和解说方案）、语音导播系统（全流程智慧化讲解服务与管理、迷你耳挂跟随系统）。 2.6.2 内容：方案设计、施工图设计及项目施工。 2.7 计划开工日期及建设周期: 本工程计划于 2019年2 月开工，工程建设周期6个月。 3 投标人资格要求及审查办法 3.1 本招标项目要求投标人具备①独立法人资格；②具备有效的建筑装饰工程专 项设计乙级及以上资质和有效的建筑装修装饰工程施工专业承包二级及以上资质的企业，并持有有效的《施工企业安全生产许可证》资质； 3.2 本项目不接受联合体投标（本招标项目发包内容包含勘察的，允许由具有设 计、勘察资质的单位组成联合体参加投标）；自愿组成联合体的应由具有招标项目相适应的设计资质的单位为联合体牵头人，且各方均应具备其所承担招标项目工作内容的相应资质条件；承担相同工作内容的专业单位组成联合体的，按照资质等级较低的单位确定资质等级； 3.3 投标人拟担任本招标项目的设计负责人应具备有效的设计类或文博类中级 职称及以上（或具备有效的二级注册建筑师）资格；拟担任本招标项目的施工负责人须具有有效的房屋建筑工程专业二级及以上(含临时二级，但须符合闽建筑函[2014]6号文规定)注册建造师资质，持有有效的“B”字头安全合格证书； 3.4 投标人设计人员及施工人员要求、以及资格审查的其他条件要求的具体内容 见招标文件。 3.5 本招标项目招标人对投标人的资格审查采用资格后审的方式。 4 获取招标文件 4.1 凡有意参加投标者，请于2018年12 月28 日至2019年 1 月 20日（法定公休日、法定节假日除外），每天上午时分至08时30　分，下午14时30分至17时30分（北京时间，下同），到（龙岩市公共资源交易网(www.lyggzy.com.cn)下载/购买招标文件（含资格审查文件）；禁止要求投标人在报名时填报拟派设计负责人名单。 4.2 招标文件（含资格审查文件）每份售价　0元，售后不退。招标项目的设计有关资料每份售价　 /　。 5 评标办法 5.1 本招标项目采用的评标办法：综合评估法 。 6 投标保证金的提交 6.1 投标保证金提交的时间：2019年 1 月 21 日 08:00:00前； 6.2 投标保证金提交的方式：（1）从投标人所在地企业基本账户银行以电汇或 银行转账的形式，汇到招标人指定的投标保证金账户；或（2）按龙岩市相关规定交存年度投标保证金（适用于已实行年度投标保证金制度的地区）；或（3）按照福建省建筑业龙头企业有关规定交存的年度投标保证金；或（4）保函或保证保险形式（如采用银行保函、担保保函或保证保险的形式提交项目投标保证金的，现场须提交银行保函、担保保函或保证保险保单的原件，不用另外密封）； 6.3 投标保证金提交的金额：人民币壹拾肆万元整。 7 投标文件的递交 7.1 递交投标文件的截止时间：2019年 1 月 21 日08时00分，提交地点（开标 地点）为　龙岩市公共资源交易中心电子交易平台(www.lyggzy.com.cn)　（电子交易平台名称及网络地址或详细地址）；  7.2 本项目递交投标文件方式：（ ）采用线下提交方式，投标人以书面投标文件形式递交投标文件；（√）采用线上提交方式，投标人应通过电子交易平台及指定的软件工具制作并提交电子投标文件；（ ）采用线上+线下提交方式，投标人应通过电子交易平台及指定的软件工具制作并提交电子投标文件的内容为：资格审查文件、商务文件及技术文件 ，采用线下书面形式提交的投标文件内容为：/ 。具体要求详招标文件投标人须知。 8 费用： 8.1 总投资金额为700万元，按总造价不超过人民币700万元进行限额设计及施工。 8.2 不支付最终被确定为中标人的第一中标候选人设计费，亦不进行相应的投标方案补偿（中标人的所有设计费用及投标费用均综合考虑在其设计和施工合同总价款中，不另行计取）；对未中标的第二中标候选人每位给予人民币2万元（含税）补偿，设计成果使用权归招标人；第三中标候选人每位给予人民币1 万元（含税）补偿，设计成果使用权归招标人。 9 发布公告的媒介 本次招标公告同时在:福建省公共资源交易电子公共服务平台（www.fjggfw.gov.cn）、龙岩市公共资源交易中心（https://www.lyggzy.com.cn/lyztb/）上发布。 10 联系方式 招标人：福建省南方联合置业有限公司； 地址：龙岩龙腾南路14号珠江大厦3楼南侧，邮编：364000； 电话：0597-2168006，传真：/； 联系人：邓先生。 招标代理机构：福建省建信工程管理集团有限公司 地址：龙岩市新罗区龙腾路恒兴绿景6号楼B楼302，邮编：364000； 电话：0597-2616188传真：0597-2616188； 联系人：严小姐。 投标保证金银行帐号（投标单位可以选择以下账户之一）： ①开户银行：兴业银行龙岩分行营业部 ； 帐户名称：龙岩市公共资源交易中心有限公司； 帐 号：171100100100427725013152 ②开户银行: 建设银行龙岩分行 账户名称：龙岩市公共资源交易中心有限公司 账 号：35050169249000000225-1339   交易中心名称：龙岩市公共资源交易中心； 地址：福建省龙岩市新罗区龙岩大道388号万宝广场B地块B1楼五层。    珠江花园-龙岩经开区（高新区）招商接待中心设计与施工 中标候选人公示 招标项目编号：E3508020801800110001 本项目于2019年01月21日在龙岩市公共资源交易中心（福建省龙岩市新罗区龙岩大道388号万宝广场B地块B1楼五层）开标室开标，经评标委员会评审,并报招标人确定中标侯选人，现公示如下： 一、项目基本情况： 招标人：福建省南方联合联合置业有限公司 招标人联系人及电话：邓先生 0597-2168006 项目名称：珠江花园-龙岩经开区（高新区）招商接待中心设计与施工 项目建设地点：龙岩经济技术开发区珠江大厦 工程建设规模: 本项目总建筑面积约700平方米  投资总额：总投资金额约为700万元，按总造价不超过人民币700万元进行限额设计及施工 计划开工日期及建设周期: 本工程计划于 2019年2 月开工，工程建设周期6个月 施工质量要求为：达到现行的国家及行业内验收规范合格标准 二、评标基本情况： 评标委员会按招标文件要求，对投标人的投标文件进行评审，按综合评分法的评审结果，最终得分由高到低的排序，推荐本工程中标候选人如下：           中标候选人排序      中标候选人名称      投标报价（元）      项目设计负责人      项目负责人      总得分            第一中标候选人      浙江世贸装饰股份有限公司      6809333      宿军华（证书编号：165101653）      陈志（证书编号：浙2331316118681）      80.77            第二中标候选人      苏州水木清华设计营造有限公司      6660000      刘建（证书编号：10331462）      蒋玉婷（证书编号：苏232181814901）      72.20            第三中标候选人      厦门市佰诚设计装饰有限公司      6798800      蔡智军（证书编号：闽Z009-47488）      赖国辉（证书编号：闽235080812632）      66.71        三、被否决投标的投标人名称、否决依据和原因：无。   评标委员会成员名单：黄祖洪、蓝兴桂、许晓英、余朋、施巧瑜。   公示时间：2019年01月21日至2019年01月31日  监督单位及电话：龙岩经开区（高新区）住建局 0597-2961515   招标人：福建省南方联合置业有限公司（盖章）   招标代理机构：福建省建信工程管理集团有限公司（盖章） 2019年01月21日      珠江花园-龙岩经开区（高新区）招商接待中心设计与施工 中标结果公示 招标项目编号：E3508020801800110001 本项目于2019年01月21日在龙岩市公共资源交易中心（福建省龙岩市新罗区龙岩大道388号万宝广场B地块B1楼五层）开标室开标，经评标委员会评审,并报招标人确定中标侯选人，现公示如下： 一、项目基本情况： 招标人：福建省南方联合联合置业有限公司 招标人联系人及电话：邓先生 0597-2168006 项目名称：珠江花园-龙岩经开区（高新区）招商接待中心设计与施工 项目建设地点：龙岩经济技术开发区珠江大厦 工程建设规模: 本项目总建筑面积约700平方米  投资总额：总投资金额约为700万元，按总造价不超过人民币700万元进行限额设计及施工 计划开工日期及建设周期: 本工程计划于 2019年2 月开工，工程建设周期6个月 施工质量要求为：达到现行的国家及行业内验收规范合格标准 二、评标基本情况： 评标委员会按招标文件要求，对投标人的投标文件进行评审，按综合评分法的评审结果，最终得分由高到低的排序，推荐本工程中标候选人如下：           中标候选人排序      中标候选人名称      投标报价（元）      项目设计负责人      项目负责人      总得分            第一中标候选人      浙江世贸装饰股份有限公司      6809333      宿军华（证书编号：165101653）      陈志（证书编号：浙2331316118681）      80.77            第二中标候选人      苏州水木清华设计营造有限公司      6660000      刘建（证书编号：10331462）      蒋玉婷（证书编号：苏232181814901）      72.20            第三中标候选人      厦门市佰诚设计装饰有限公司      6798800      蔡智军（证书编号：闽Z009-47488）      赖国辉（证书编号：闽235080812632）      66.71        三、被否决投标的投标人名称、否决依据和原因：无。   评标委员会成员名单：黄祖洪、蓝兴桂、许晓英、余朋、施巧瑜。   公示时间：2019年01月21日至2019年01月31日   监督单位及电话：龙岩经开区（高新区）住建局0597-2961515   招标人：福建省南方联合置业有限公司（盖章）   招标代理机构：福建省建信工程管理集团有限公司（盖章） 2019年01月21日</t>
  </si>
  <si>
    <t>浙江世贸装饰股份有限公司</t>
  </si>
  <si>
    <t>苏州水木清华设计营造有限公司</t>
  </si>
  <si>
    <t>厦门市佰诚设计装饰有限公司</t>
  </si>
  <si>
    <t>龙岩经开区高新区住建局</t>
  </si>
  <si>
    <t>珠江花园-龙岩经开区（高新区）招商接待中心设计与施工的中</t>
  </si>
  <si>
    <t>珠江花园-龙岩经开区（高新区）招商接待中心设计与施工的中标结果公告</t>
  </si>
  <si>
    <t>珠江花园-龙岩经开区（高新区）招商接待中心设计与施工的</t>
  </si>
  <si>
    <t>临夏回族自治州广播电视台临夏州广播电视高清数字化设备采购项目（四次）中标公告</t>
  </si>
  <si>
    <t>甘肃</t>
  </si>
  <si>
    <t>临夏回族自治州</t>
  </si>
  <si>
    <t>2019-01-18</t>
  </si>
  <si>
    <t>陕西昊华工程项目管理有限责任公司</t>
  </si>
  <si>
    <t xml:space="preserve">甘肃路腾电子科技有限公司
</t>
  </si>
  <si>
    <t>￥67.852000 万元</t>
  </si>
  <si>
    <t>公告概要：公告信息：采购项目名称临夏州广播电视高清数字化设备采购项目（四次）品目货物采购单位临夏回族自治州广播电视台行政区域临夏回族自治州公告时间2019年01月18日  09:05本项目招标公告日期2018年12月28日中标日期2019年01月17日评审专家名单白宗清, 陈芳, 徐韶波, 张永存, 姬平总中标金额￥67.852000 万元（人民币）联系人及联系方式：项目联系人唐和顺项目联系电话18139703012采购单位临夏回族自治州广播电视台采购单位地址临夏市团结路185号采购单位联系方式6221032代理机构名称陕西昊华工程项目管理有限责任公司代理机构地址陕西省西安市碑林区兴庆路9号代理机构联系方式0930-6360768附件：附件1招标文件-44.pdf                临夏州广播电视高清数字化设备采购项目（四次）中标公告陕西昊华工程项目管理有限责任公司受临夏回族自治州广播电视台的委托,对临夏州广播电视高清数字化设备采购项目（四次）进行公开招标，评标委员会与2019年1月17日确定中标结果，现将中标结果公布如下：一、招标文件编号：LXZC 2018-587二、项目预算：68万元三、招标内容：第一包：专业广播录制调音台、录制监听音箱、机架式SD播放机、耳机分配放大器、监听耳机、电容话筒、万向话筒架、录制控制桌、12路数字化网络直播调音台、主持人话筒、万向话筒架、嘉宾用话筒、DVD机、监听耳机、直播监听音箱、直播控制桌、网络机柜辅材。四、中标结果内容第一包序号名称单位数量1音频工作站套2专业广播录制调音台台2录制监听音箱对2机架式SD播放机台2耳机分配放大器台2监听耳机副4电容话筒只4万向话筒架副4录制控制桌台2辅材批1212路数字化网络直播调音台台1主持人话筒只2万向话筒架副4嘉宾用话筒只2全媒体互动导播系统套1DVD机台1监听耳机副4直播间监听音箱对1直播控制桌台1网络机柜台1辅材批13主备播出工作站套2编排录音工作站套2服务端软件套1辅材批1一．音频录制制作系统序号名称技术要求备注1音频工作站Intel酷睿（六代）i7四核CPU主频3.4GHz16G DDR4 SDRAM2G显存专业显卡SSD240G系统硬盘SATA 3T素材硬盘蓝光刻录机24寸高分辨率液晶显示器Window 64位操作系统ProTools 编辑软件4U工控专用服务器机箱1820输入/输出通道，8路XLR/TRS混合模拟输入接口，配置话放和幻象电源开关，主面板的2个接口配置有10dB的PAD衰减开关10路模拟输出10路数字输入/输出2路独立耳机输出1路MIDIIN/OUT接口，带有word字时钟输入输出接口支持24bit/192KHz的高精度音频录制内置75种虚拟乐器. 特效. 声音处理插件支持1轨视频. 48轨音频同步编辑2专业广播录制调音台16路数字录制调音台建议YAMAHA01V96i3录制监听音箱有源监听音箱4机架式SD播放机支持CF卡，SD / SDHC存储，USB记忆体播放，平衡卡侬模拟/数字输出，带逻辑接口，1U5电容话筒大振膜动态播音话筒广播话筒，含话筒防震架6监听耳机全封闭专业监听耳机二．直播系统112路数字化网络直播调音台12路直播调音台独立可靠两条节目母线两路可配置为电话输入两路外部监听输入四路标准麦克输入十二路模拟立体声线路输入或八路数字输入监视器及标准耳机输出可选的远程监听电平控制对讲功能内置扬声器自动事件计时器A和B输入推子平衡模拟输入USB接口，包括播放和录音模拟数字输出电平表可选热插拔的模块化输入卡内置耳机放大器2主持人话筒传感器类型: 动圈拾音模式: 心形频率响应自: 50 Hz频率响应至: 20 KHz灵敏度 (dBV/Pa): -59,0 dBV/Pa灵敏度 (mV/Pa): 1,12 mV/Pa重量: 765 g3万向话筒架二节万向话筒支架\直播桌专用4嘉宾用话筒专业嘉宾动圈话筒（含三角话筒支架）5全媒体互动导播系统系统配置包含：DDS-T端*2U机架式数字导播接口设备（支持4条电话外线、平衡音频输出、USB录音） 1套，系统控制计算机2套（含22寸显示器）；电话控制软件1套；微信互动平台1套）。电话导播基本功能：支持多方电话会议工作模式；可视化导播、具备黑名单功能、主持人外呼功能、具备导播和主持人文本交流功能、具备来电记录查询功能、具备呼叫排队功能、导播接通即录音功能；提供4路外线、4路座席，2路接调音台的线路接口,数字电话导播系统软件1套，具体功能要求如下：提供系统的配置和业务配置功能，包括数据库、录音等服务信息和网络信息的配置；可以查询系统运行的异常日志记录和用户操作的记录；支持汇聚坐席录入的听众信息，包括听众的来电时间、次数、姓名、地区、车牌、车型等个人信息进行统一汇总；具有接通自动录音保存功能；具有来电防火墙及黑名单功能；多方会议通话，具有来电进行静音、单线沟通、群聊以及踢出及远程呼叫邀请功能；导播及主持人之间具有文字信息交流功能；来电信息管理统计分析功能；支持多位导播与主持人的工作模式；具有记录查询功能。微信导播基本功能：1、内容筛选与备注。2、声卡通道指定。3、音频剪辑和消息回复。4、通过消息回复功能。5、聊天室功能。6、多账号统一采集。7、同时支持订阅号和服务号6DVD机全格式播放7监听耳机监听耳机8耳分6路高性能监听用耳机放大器9直播间监听音箱有源监听音箱三．播控系统1主备播出工作站EliteDesk 800 G1 TWR/New Core i5-4590(3.3G/6M/4核)/4G(1*4G DDR3 1600*)/1TB(SATA)/DVD/NO FDD/SuseLinux/USBKB/USB Optical Mouse/320W电源(支持高于5000m海拔使用)/3-3-3/机箱智能电磁锁/20&amp;quot;宽屏广播专业级录放卡 PCI-E接口1路模拟立体声平衡输入、输出1路AES/EBU数字立体声输入、输出模拟输入输出和AES/EBU 输入输出通道独立、互不影响。附带原装进口数字、模拟接口线满足各类节目、广告的录播、直播、定时播出、限时播出、空白垫乐等多种播出业务；能满足直播调用资料库中的各类节目；支持本地播出和网络播出，并可在本地播出情况下，实现节目及资料的查询；支持两台播出站的协同播出、二者互为镜像、播出操作同步。具有播出日志记录功能；支持任意声卡，播出端无需数据库。支持WAVE播出。2编排录音工作站EliteDesk 800 G1 TWR/New Core i5-4590(3.3G/6M/4核)/4G(1*4G DDR3 1600*)/1TB(SATA)/DVD/NO FDD/SuseLinux/USBKB/USB Optical Mouse/320W电源(支持高于5000m海拔使用)/3-3-3/机箱智能电磁锁/20&amp;quot;宽屏广播专业级录放卡 PCI-E接口1路模拟立体声平衡输入、输出1路AES/EBU数字立体声输入、输出模拟输入输出和AES/EBU 输入输出通道独立、互不影响。附带原装进口数字、模拟接口线支持定时单、手动单、触发单的节目编排；满足各栏目主持人根据各自的权限，从数据库中选取所需节目、标头、素材和资料，按照播出顺序进行排序，系统自动计算编排节目的时间总和，并具有超长提醒功能；支持编组管理应用和普通用户的广告查询功能；能管理及维护音频资料库。支持WAVE编排。中标单位甘肃路腾电子科技有限公司中标金额（万元）小写：67.8520 大写：陆拾柒万捌仟伍佰贰拾元中标人：甘肃路腾电子科技有限公司地址：甘肃省兰州市通渭路1号2502室中标金额：67.8520万元（大写：陆拾柒万捌仟伍佰贰拾元）联系人：史奉天联系电话：0931-8458565五、定标日期：2019年1月17日六、招标公告日期：2018年12月29日七、项目用途：技术要求及合同履行日期项目用途：临夏州广播电视高清数字化设备采购项目（四次）技术要求：达到国家规定标准合同履行日期：自合同签订之日起30日内交付、安装至验收合格。八、评标委员会成员名单：白宗清、徐韶波、陈芳、张永存、姬平九、本项目招标代理费收费标准：按照国家计划委员会计[2002]1980号文件、国家发展改革委员会办公厅发改办价格[2003]857号文件的取费标准计取，金额为：10200（大写：壹万零贰佰元整）十、采购项目联系人及联系方式：招标人：临夏回族自治州广播电视台联系人：王树珍联系电话：18919305092单位地址：临夏市团结路185号招标机构：陕西昊华工程项目管理有限责任公司联系电话：18139703012单位地址：陕西省西安市碑林区兴庆路9号 十一、中标公告期限：1个工作日陕西昊华工程项目管理有限责任公司 二〇一九年一月十七日</t>
  </si>
  <si>
    <t>甘肃路腾电子科技有限公司</t>
  </si>
  <si>
    <t>临夏回族自治州广播电视台临夏州广播电视高清数字化设备采购项目（四</t>
  </si>
  <si>
    <t>[章贡区]江西银兴招标代理有限公司关于江西省赣州市章贡区电化教学仪器室班班通一体机、办公电脑、打印机等项目（项目编号：JXYX2018-ZG-J018-3）竞争性谈判的成交结果公告</t>
  </si>
  <si>
    <t>JXYX2018-ZG-J0018-3）</t>
  </si>
  <si>
    <t>[2019-01-18]                        江西银兴招标代理有限公司受赣州市章贡区电化教学仪器室的委托，对班班通一体机、办公电脑、打印机等项目（项目编号：JXYX2018-ZG-J0018-3）按照规定进行了竞争性谈判。采购活动于2019年1月17日15：00（北京时间）在江西银兴招标代理有限公司举行，经竞争性谈判小组评定和采购人确认，现将成交结果公示如下：                   序号                  货物名称                  数量                  单位                  品牌型号                  单价                  成交金额                  服务要求                  成交供应商                  成交供应商地址                          1                  投影仪                  1                  套                  松下/PT-X336C                  3200                  879000                  合同签订后15日内交货；质保期壹年。                  江西东创安防科技有限公司                  江西省赣州市章贡区八一四大道2号3层F09场地                          2                  台式电脑                  6                  台                  戴尔/Optiplex3050 Tower005208                  3125                          3                  挂壁式音响                  2                  个                  雷拓/AT-930                  420                          4                  户外拉杆式音响                  1                  台                  国产                  1800                          5                  无线话筒                  2                  个                  雷拓/UI-830                  1000                          6                  80寸触摸一体机                  1                  台                  希沃/F80EA                  23900                          7                  70寸触摸一体机                  10                  台                  希沃/F70EA                  18450                          8                  65寸触摸一体机                  9                  台                  希沃/F65EA                  12000                          9                  高拍仪                  19                  台                  希沃/SC05                  530                          10                  一体机支架                  1                  个                  国产                  800                          11                  打印机                  1                  台                  联想/M7605D                  1640                          12                  学生用一体机                  56                  台                  七彩虹/E22                  3500                          13                  教学无盘服务器                  1                  台                  戴尔/PowerEdge R530                  15500                          14                  教学无盘万兆交换机                  4                  台                  H3C/S5024PV3                  3000                          15                  录播设备                  1                  套                  详见附表                  200000                          16                  录播室装修                  1                  批                  详见附表                  100000            附表：                  序号                  货物名称                  数量                  单位                  品牌型号                  单价                          一、教学教研资源管理云平台                          1                  资源管理平台主机                  1                  台                  奥威亚/AX-F100                  20000                          二、精品录播设备                          1                  高清录播主机                  1                  台                  奥威亚/AE-A7                  55000                          2                  录播软件系统                  1                  套                  奥威亚/V1.0                  15000                          3                  录播在线互动软件                  1                  套                  奥威亚/V1.0                  8000                          4                  高清云台摄像机(老师、学生特写)                  2                  台                  奥威亚/AX-C20P                  6000                          5                  高清云台摄像机（老师、学生全景）                  2                  台                  奥威亚/AX-C10P                  6000                          6                  教师定位分析仪                  1                  台                  奥威亚/ITS-T100                  6500                          7                  学生定位分析仪                  1                  台                  奥威亚/ITS-S100                  5000                          8                  数字音频处理器                  1                  台                  奥威亚/IAM-804                  6300                          9                  拾音话筒                  6                  支                  奥威亚/AT-680                  1200                          10                  录播控制面板                  1                  块                  奥威亚/KP-8P                  1200                          11                  电源管理器                  1                  台                  奥威亚/RY-8                  800                          12                  70寸一体机                  1                  台                  希沃/F70EA                  18450                          13                  推拉绿板                  1                  套                  国产                  1150                          14                  壁挂展台                  1                  台                  希沃/SC05                  1000                          15                  多媒体讲台                  1                  台                  国产                  1200                          16                  多媒体音箱                  1                  台                  雷拓/TS-070S                  800                          17                  多媒体功放                  1                  台                  雷拓/KM-T220                  1500                          18                  互动电视                  1                  台                  AOC                  3500                          三、观摩间设备                          1                  导播显示器                  1                  台                  AOC                  2000                          2                  桌面无线键鼠                  2                  套                  2.4GHz无线键盘、无线鼠标                  150                          3                  POE交换机                  1                  台                  IP－COM                  500                          4                  交换机                  1                  台                  IP-COM/G1008                  800                          5                  编辑电脑                  1                  台                  戴尔/Optiplex3050tower005 228                  6500                          6                  多媒体音箱                  1                  对                  雷拓/TS-070S                  2100                          7                  多媒体功放                  1                  台                  雷拓/KM-T220                  1900                          8                  无线话筒（头戴）                  1                  台                  雷拓/UI-830                  1500                          9                  32U机柜                  1                  个                  国产                  2800                          10                  辅材                  1                  套                  多媒体施工所需的所有线材和辅配件等                  5000                          四、录播教室装修                          1                  地胶                  80                  ㎡                  国产定制                  120                          2                  窗帘                  34                  m                  国产定制                  130                          3                  吊顶                  80                  ㎡                  国产定制                  100                          4                  四周墙壁                  128                  ㎡                  国产定制                  150                          5                  窗户                  32                  ㎡                  国产定制                  460                          6                  单开门                  1                  扇                  国产定制                  2800                          7                  录播教室灯                  34                  套                  国产定制                  300                          8                  踢脚线                  36                  米                  国产定制                  65                          9                  控制室隔断                  28                  ㎡                  国产定制                  300                          10                  导播窗不锈钢                  1                  套                  国产定制                  1700                          11                  导播窗安装钢化玻璃                  1                  项                  国产定制                  1900                          12                  讲台升高                  8                  ㎡                  国产定制                  250                          13                  讲台贴地毯                  8                  ㎡                  国产定制                  90                          14                  防盗门                  2                  扇                  国产定制                  3000                          15                  施工管理                  1                  项                  国产定制                  8000            注：以上产品为国产产品本成交结果公告公示期为一个工作日，各相关当事人对成交结果有异议的，可在本公告发布届满之日起七个工作日内，以书面形式提起质疑，逾期将不再受理。竞争性谈判小组成员名单：黄宁（组长）、方海燕、周围政府采购代理机构联系人：李先生政府采购代理机构联系电话：0797-8282986政府采购代理机构联系地址：赣州市章贡区赞贤路8号二楼采购单位联系人：周先生采购单位联系电话：0797-8353151采购单位联系地址：赣州市章贡区大公路34号政府采购监督电话：0797-8195862江西银兴招标代理有限公司本项目代理费用金额为15822.0元标段编号：JXYX2018-ZG-J018-3评委姓名：黄宁,方海燕,周围             附件下载：            中标通知书.pdf                          附件下载：            J018-3谈判文件.pdf</t>
  </si>
  <si>
    <t>[章贡区]江西银兴招标代理有限公司关于江西省赣州市章贡区电化教学仪器室班班通一体机、办公电脑、打印机等项目（项目编号：JXYX2018-ZG-J018-3）竞争性谈判的</t>
  </si>
  <si>
    <t>河南省实验小学网络机房升级改造项目成交结果公告</t>
  </si>
  <si>
    <t>公告概要：公告信息：采购项目名称河南省实验小学网络机房升级改造项目品目采购单位详见其他行政区域河南省公告时间2019年01月18日  17:20本项目招标公告日期2019年01月18日中标日期2019年01月18日评审专家名单详见其他总中标金额￥0.000000 万元（人民币）联系人及联系方式：项目联系人详见其他项目联系电话详见其他采购单位详见其他采购单位地址详见其他采购单位联系方式详见其他代理机构名称详见其他代理机构地址详见其他代理机构联系方式详见其他                河南大明建设工程管理有限公司受河南省实验小学的委托，就河南省实验小学网络机房升级改造项目进行竞争性磋商，按规定的程序进行了磋商、评审，现将成交结果公告如下：1.采购项目名称及采购编号1.1项目名称：河南省实验小学网络机房升级改造项目1.2采购编号：豫财磋商采购-2018-6432.采购项目简要说明2.1资金来源：财政资金2.2预算金额：1254664.94元2.3质量要求：合格。2.4交货地点：采购人指定地点。2.5交货安装期：合同签订后20日历天内。2.6采购内容及数量：序号设备名称规格及技术参数数量交货安装期网络设备合同签订后20日历天内1核心交换机详见附件12防火墙13接入交换机294光纤模块58电源设备1UPS详见附件1人人通设备1充电柜详见附件22AP23路由器2名师网络工作室（一）1名师网络工作室系统主机（含操作面板）详见附件12高清专业摄像机13三脚架14LED面光灯65返送信号监视器16多画面监看显示器37音频调音台18无线麦克风19路由器110网络接收盒子111平板电脑112键鼠113音视频、电源线材成品115安装调试培训116导播台117环境改造（以实际现场情况为准）1名师网络工作室（二）1名师网络工作室录制系统详见附件12高清专业摄像机13三脚架14合成输出画面返送提示玻璃面板15返送显示屏16返送信号监视器17三基色柱状LED灯光18短焦投影机13.采购公告媒体及日期3.1公告媒体：《河南省政府采购网》、《河南省公共资源交易中心门户网站》3.2公告日期：2019年01月03日4.评审信息4.1评审日期：2019年01月17日4.2评审地点：河南省公共资源交易中心第11评标室 4.3评审小组名单：严贤良（采购人代表）、李珂、张佩英5.定标日期2019年01月17日6.成交信息成交供应商名称：河南中博信息技术有限公司成交供应商地址：郑州市郑东新区商都路100号建正东方中心A座18楼1804号项目成交金额：1155000元服务要求：质保期3年7.结果公告媒体及公告期限7.1结果公告媒体：《河南省政府采购网》、《河南省公共资源交易中心门户网站》7.2公告期限：本着“公开、公平、公正”的原则，上述中标结果公告期限为1个工作日。8.本次采购联系事项 采购人：河南省实验小学地 址：郑州市纬二路与经二路交叉口东南角联系人：王主任 联系电话：0371-65526927 采购代理机构：河南大明建设工程管理有限公司地 址：郑州市花园路27号河南省科技信息大厦12楼联系人：张先生 王女士联系电话：0371-55679799E-mail:hndm998829@126.com公司网址：http://www.hndmgl.com各响应人对成交结果有异议的，可在成交结果公告期限届满之日起七个工作日内，以书面形式（加盖单位公章且经法人签字）向采购人或采购代理机构提出书面质疑，须由法定代表人或其原授权代表携营业执照副本（原件）及本人身份证（原件）一并提交（邮寄、传真件等不予受理），并以质疑函接收确认日期作为受理时间。逾期未提交或未按照要求提交的质疑函将不予受理。代理费收费标准及金额：参照原国家标准和发改价格〔2015〕299号文规定，按货物类型计取，不足10000元按10000元收取，本项目代理费为17087元。 附件：磋商文件[点击下载]河南省实验小学2019年01月17日</t>
  </si>
  <si>
    <t>河南省实验小学网络机房升级改造项目</t>
  </si>
  <si>
    <t>新平城区教育资源布局调整教育信息化（智慧校园）建设项目（二次）中标公告</t>
  </si>
  <si>
    <t>G18BYN-015）</t>
  </si>
  <si>
    <t>玉溪市</t>
  </si>
  <si>
    <t>2019-01-17</t>
  </si>
  <si>
    <t>北京国泰建中管理咨询有限公司</t>
  </si>
  <si>
    <t>新平县文华教育开发有限公司</t>
  </si>
  <si>
    <t xml:space="preserve">云南中兴城投信息技术有限公司
</t>
  </si>
  <si>
    <t>新平城区教育资源布局调整教育信息化（智慧校园）建设项目（二次）中标公告受新平县文华教育开发有限公司的委托，北京国泰建中管理咨询有限公司于2019年1月16日组织了“新平城区教育资源布局调整教育信息化（智慧校园）建设项目（二次）”（招标编号：G18BYN-015）的公开招标的评审工作。根据评标委员会评审结果和采购人的确认意见，现将中标结果公布如下:中标人:云南中兴城投信息技术有限公司 供应商地址： 云南省昆明市官渡区民航路400号云南城投大厦A座5-A号中标总金额: ￥36,918,299.00元主要中标标的：名称数量品牌型号单价校园核心交换机11台瑞斯康达ISCOM3024G-4C-AC/D7920元校园核心交换机21台瑞斯康达ISCOM S7605（R.00） 51960元核心交换机2台H3C S12508X-AF410000元OLT 主机12台瑞斯康达ISCOM6820-EP-AC72510元OLT 主机22台瑞斯康达ISCOM5508-AC/D 20648元千兆接入交换机（48口）12台瑞斯康达ISCOM2648G-4GE-AC3900元导播系统191台希沃SV09 导播系统7000元室内 P3 LED全彩屏76㎡高科光电P36500元多功能会议主机4台ITCTS-0604M5200元广播系统服务器4台DSPPAMAG6182II32000网络交换机12台瑞斯康达SCOM2624G-4GE-PWR-AC5000元网络摄像机（枪机）575台海康威视DS-2CD2T26WD-I5580元高清网络红外枪机122台海康威视DS-2CD2T36WD-I5650元周界智能分析主机20台海康威视iDS-9632NX-I8/S9500元远程互动教学47套希沃SV104500元高清 4k 摄像机 310台希沃SV092400元WAF防火墙1台 H3C SecPath W2020-G WEB 应用防火墙310000元校园集控平台管理1项项由中兴城投进行定制开发200000元项目完成时间：按需而建；分步实施，分步验收。项目实施地点：采购人指定地点。交货方式：安装验收完成。整体项目质保维护服务期：竣工验收完成之日起 5 年（免费质保与维护）。采购预算：￥38,000,000.00元。招标代理服务费：￥100,000.00元，由中标人向采购代理机构一次性交纳。评标委员会名单: 武建猛（评标委员会主任）、丁云慧、马醒南、普元红、杨德伟、龚其明（采购人代表）、康树华（采购人代表）采购人：新平县文华教育开发有限公司地址：云南省玉溪市新平彝族傣族自治县桂山街道办事处青龙路86号联系人：郭老师联系方式 ：15974984259采购代理机构：北京国泰建中管理咨询有限公司地    址：昆明市金江小区融苑11栋1单元102室联 系 人：杨工、李工联系电话：0871-65309757，18388197881 日期:2019年1月17日</t>
  </si>
  <si>
    <t>云南中兴城投信息技术有限公司</t>
  </si>
  <si>
    <t>新平城区教育资源布局调整教育信息化（智慧校园）建设项目（二</t>
  </si>
  <si>
    <t>大理大学教学设备购置项目(二次）成交公告</t>
  </si>
  <si>
    <t>云南润滇工程技术咨询有限公司</t>
  </si>
  <si>
    <t>大理大学</t>
  </si>
  <si>
    <t xml:space="preserve">中标单位地址中标价交货期质保期昆明晟视科技有限公司
</t>
  </si>
  <si>
    <t>云南润滇工程技术咨询有限公司受大理大学委托，于2019年1月17日在云南润滇工程技术咨询有限公司开标厅按规定程序完成了大理大学教学设备购置项目(二次）招标，经采购人确认，现就本次招标的成交结果公告如下：1、采购项目名称：大理大学教学设备购置项目(二次）；2、采购项目编号：云润政采〔2018〕12-72号；3、采购方式：询价；4、采购内容：序号是否进口设备名称数  量计量单位1否笔记本电脑1台2否笔记本电脑1台3否台式电脑4台4否专业图形工作站1套5否数码相机2台6否数码相机1台7否图形工作站2台8否直播导播平台1套5、采购预算价：24.605万元；6、公告媒体及日期：本项目于2019年1月9日在“云南省政府采购网”、 “云南润滇网”上发布公告; 7、投标截止（开标）时间：2018年1月17日14：30时；截标地点：云南润滇工程技术咨询有限公司开标厅；8、评标委员会成员：白爱民（组长）、李毅明、罗滨（业主代表）9、评审办法：最低评标价法；10、废标情况：无； 11、中标结果：中标单位名称中标单位地址中标价交货期质保期昆明晟视科技有限公司云南省昆明市五华区人民西路380号熙城大厦20楼3号239900元合同生效后20个日历天完成安装、调试、验收3年12、中标内容（其余信息详见投标文件）序号设备名称品牌及型号数量单价1笔记本电脑ThinkPad L580(原装T300 单肩皮包/ ThinkPad蓝光有线鼠标)1109002笔记本电脑ThinkPad L580(原装T300 单肩皮包/ ThinkPad蓝光有线鼠标)3109003台式电脑联想启天M420（含ThinkVision 23英寸宽屏LED液晶显示器）4730013、招标代理服务费：本项目代理服务费收费照国家计委（2002）1980号文件和国家发展改革委员会发改办价格[2003]857号文《国家发展改革委办公厅关于招标服务费有关问题的通知》的规定，由中标人向采购代理机构支付代理服务费3600元14、行政区划：省级，计划编号：4530000JH20181372215、公告期限为：发布公告后1个工作日。16、联系事项：采购人：大理大学    联系人及联系电话：罗老师  0872-2219982采购代理机构：云南润滇工程技术咨询有限公司联系人及电话：吴师15368057681   林师13759143942地 址：昆明市西山区采莲路共信时代广场B座21楼</t>
  </si>
  <si>
    <t>中标单位地址中标价交货期质保期昆明晟视科技有限公司</t>
  </si>
  <si>
    <t>大理大学教学设备购置项目(二</t>
  </si>
  <si>
    <t>中共定西市纪委中国共产党定西市纪律检查委员会定西扶贫惠农资金监管网建设采购项目成交公告</t>
  </si>
  <si>
    <t>定西市</t>
  </si>
  <si>
    <t>2019-01-16</t>
  </si>
  <si>
    <t>定西市政府采购中心</t>
  </si>
  <si>
    <t xml:space="preserve">甘肃万维信息技术有限责任公司
</t>
  </si>
  <si>
    <t>￥72.300000 万元</t>
  </si>
  <si>
    <t>公告概要：公告信息：采购项目名称中国共产党定西市纪律检查委员会定西扶贫惠农资金监管网建设采购项目品目货物/通用设备/通信设备/视频会议系统设备/视频会议控制台采购单位中共定西市纪委行政区域定西市公告时间2019年01月16日  10:05本项目招标公告日期2019年01月07日成交日期2019年01月14日谈判小组、询价小组成员、磋商小组成员名单及单一来源采购人员名单史建刚  肖武德, 王世琦  徐强, 王力  朱英, 魏天寿总成交金额￥72.300000 万元（人民币）联系人及联系方式：项目联系人魏天寿项目联系电话18719691810采购单位中共定西市纪委采购单位地址定西市安定区安定路1号采购单位联系方式18719691810代理机构名称定西市公共资源交易中心代理机构地址定西市安定区新城区建设大厦代理机构联系方式09328363270附件：附件1竞谈文件.pdf                定西市政府采购中心受中国共产党定西市纪律检查委员会的委托，对中国共产党定西市纪律检查委员会定西扶贫惠农资金监管网建设采购项目以竞争性谈判的形式进行采购，谈判小组于2019年1月14日确定成交结果。现将成交结果公布如下： 1.招标文件编号：DXZC2019-052.预算金额：73.07万元 3.最高限额：73.07万元 4.中标结果内容： 4.1 项目名称：中国共产党定西市纪律检查委员会定西扶贫惠农资金监管网建设采购项目 4.2中标内容： 品目号 货物内容 生产厂家 规格/型号 单价 数量 伴随服务费用（包括运输、仓储、安装等费用） 谈判总价（元） 1、网站编辑设备及触摸查询设备 1 台式电脑 联想 启天M420 8000.00  5 200.00  40200.00  2 虚拟服务器测试笔记本电脑 联想 THIINKPADL480 7400.00  3 200.00  22400.00  3 展示触摸查询一体机 唯意 NV550TB 7000.00  3 600.00  21600.00  2、展示大屏系统 1 P1.8LED 显示屏幕3.84M*1.44M 大华 DH-PHSIA1.8-SS 25000.00  5.6 20000.00  160000.00  2 显示屏独立主控 大华 DH-LCS-M600 3500.00  2 200.00  7200.00  3 LED拼接控制器 大华 DH-DSCON3000 33000.00  1 200.00  33200.00  4 大屏系统控制等软件 大华 DSCS 3300.00  1 100.00  3400.00  5 大屏系统数据可视化中间件服务器 大华 DH-DSS-T8080 0.00  1 0.00  0.00  6 配电柜 大华 定制 3800.00  1 300.00  4100.00  7 支架 大华 定制 10348.00  1 2954.00  13302.00  8 辅材 大华 定制 10000.00  1 0.00  10000.00  3、展示音频、扩音系统 1 功放 惠威 KA--2350 2935.00  3 100.00  8905.00  2 调音台 雅马哈 MG12XU 2600.00  1 100.00  2700.00  3 音响 惠威 VX8-C 270.00  12 400.00  3640.00  4 话筒前级 itc TS-211 3080.00  1 0.00  3080.00  5 无线话筒1-4 惠威 y-8418 1850.00  1 0.00  1850.00  6 电源时序器 itc TS-820 1000.00  2 0.00  2000.00  7 辅材 国产 定制 8000.00  1 5000.00  13000.00  4、无纸化会议观摩系统 1 无纸化超薄15.6英寸电容液晶屏升降器,后置10.1英寸电子桌牌，智能仰角14度 ITC TS-8304A 5533.00  14 1400.00  78862.00  2 无纸化系统服务器 ITC TS-8300 13333.00  1 200.00  13533.00  3 无纸化电容屏升降器一体机 ITC TS-8202A 6533.00  14 7000.00  98462.00  4 无纸化智能流媒体服务分析器 ITC TS-8308 13333.00  1 200.00  13533.00  5 会议系统分析主机[全数字会议系统主机] ITC TS-0200M 5583.00  1 200.00  5783.00  6 主席分析单元[嵌入式主席单元] ITC TS-0236 1893.00  1 200.00  2093.00  7 代表分析单元[嵌入式代表单元] ITC TS-0223A 1563.00  13 200.00  20519.00  8 抑制器[数字会议反馈抑制器] ITC TS-234 4300.00  1 200.00  4500.00  9 交换机 H3C 5024-tv3 1430.00  1 200.00  1630.00  10 无缝高清矩阵切换器 ITC TS-9408UHM 5583.00  1 400.00  5983.00  11 无缝高清矩阵控制卡 ITC TS-9404CON 1942.00  1 0.00  1942.00  12 HDMI无缝高清输入卡 ITC TS-9404HI 2583.00  2 0.00  5166.00  13 SDI无缝高清输入卡 ITC TS-9404SI 3517.00  1 0.00  3517.00  14 HDMI无缝高清输出卡 ITC TS-9404HO 2583.00  1 0.00  2583.00  15 SDI无缝高清输出卡 ITC TS-9404SO 3517.00  1 0.00  3517.00  16 高清视频会议通讯摄像头（1080P） ITC TV-620HC 8800.00  2 1000.00  18600.00  17 智慧云互动录播系统 支持3机位 ITC TS-0653 18000.00  1 0.00  18000.00  18 会议录播导播控制软件 ITC V1.0 0.00  1 0.00  0.00  19 ups不间断电源 山特 C3K 7800.00  1 600.00  8400.00  20 配件 国产 定制 8000.00  1 8000.00  16000.00  21 会议桌椅 国产 定制 18000.00  1 31800.00  49800.00  合计（大写）：柒拾贰万叁仟元整 人民币：723000.00 元整 4.3 合同履行日期：合同签订后30日内5.招标公告日期：2019年1月8日 6.定标日期：2019年1月14日 7.中标供应商名称、地址、联系人、联系电话和中标金额： 中标供应商名称：甘肃万维信息技术有限责任公司 供应商详细地址：甘肃省兰州市城关区张苏滩553号 联系人：常鸿斌 联系电话：18909326333 中标金额：人民币柒拾贰万叁仟元整(小写：723000.00元) 8.评标委员会成员名单： 史建刚 肖武德 王世琦 徐强 王力朱英 魏天寿 9.公示期：1个工作日 10.采购单位名称、代理机构名称、地址、联系人和联系电话： 10.1单位名称：中国共产党定西市纪律检查委员会 10.2地 址：定西市安定区新城区安定路1号 10.3联 系 人：魏天寿 10.4联系电话：18719691810 10.5采购代理机构：定西市政府采购中心 10.6地 址：定西市新城区建设大厦附楼 10 楼 1003 室 10.7联 系 人: 李 明  10.8联系电话：0932-8363270 定西市政府采购中心                                         2019年1月16日 中国共产党定西市纪律检查委员会</t>
  </si>
  <si>
    <t>甘肃万维信息技术有限责任公司</t>
  </si>
  <si>
    <t>中共定西市纪委中国共产党定西市纪律检查委员会定西扶贫惠农资金监管网建设采购</t>
  </si>
  <si>
    <t>北京联合大学优化服务的图书馆设备购置中标公告</t>
  </si>
  <si>
    <t>XM-0000014209181205491）</t>
  </si>
  <si>
    <t>北京昊远丰标咨询有限公司</t>
  </si>
  <si>
    <t>北京联合大学</t>
  </si>
  <si>
    <t>北京中天瑞合科技有限公司
北京市海淀区龙岗路51号院</t>
  </si>
  <si>
    <t>77.1800000 万元</t>
  </si>
  <si>
    <t>北京昊远丰标咨询有限公司受北京联合大学的委托，就优化服务的图书馆设备购置项目（项目编号：XM-0000014209181205491）组织采购，评标工作已经结束，中标结果如下：一、项目信息项目编号：XM-0000014209181205491项目名称：优化服务的图书馆设备购置项目联系人：陶雪娇联系方式：010-68465158二、采购单位信息采购单位名称：北京联合大学采购单位地址：北京市朝阳区北四环东路97号采购单位联系方式：010-64900063三、项目用途、简要技术要求及合同履行日期：采购用途：设备购置简要技术要求：行业标准合同履行期：合同签订后7个工作日四、采购代理机构信息采购代理机构全称：北京昊远丰标咨询有限公司采购代理机构地址：北京市海淀区北蜂窝2号中盛大厦306室采购代理机构联系方式：010-68465158五、中标信息招标公告日期：2018年12月26日中标日期：2019年01月16日总中标金额：77.1800000 万元（人民币）中标供应商名称、联系地址及中标金额：中标商名称：北京中天瑞合科技有限公司中标商地址：北京市海淀区龙岗路51号院7号楼2层45室中标金额：人民币771,800.00元整本项目代理费总金额：1.1577 万元（人民币）本项目代理费收费标准：收费标准仅参考计价格【2002】1980号文中的“差额定率累进”计费方式计费，并且向中标单位收取。另中标金额超过人民币100万元时，超出部分的招标代理服务费下浮10%计取。评审专家名单：赵晓光、周洁、张弘、陈家华、刘元盛中标标的名称、规格型号、数量、单价、服务要求：序号：1 名称：智能导播系统 型号和规格：AD3400 数量：1套 单价：62500元序号：2 名称：图像定位系统 型号和规格：AT3400 数量：1套 单价：59300元序号：3名称：视频采集系统 型号和规格：HD600 数量：3套 单价：8800元序号：4名称：控制服务通讯系统 型号和规格：CS280 数量：1套 单价：29000元序号：5名称：云录播服务平台 型号和规格：AX1600 数量：1套 单价：74000元序号：6名称：VGA信号采集 型号和规格：MX802 数量：1套 单价：4000元序号：7名称：云录播管理平台 型号和规格：V3.0 数量：1套 单价：54000元序号：8名称：24小时微型图书馆 型号和规格：JT120 数量：1套 单价：138000元六、其它补充事宜                                                                                                                                                                                                                                                                                                                                                                                                                                                                                                                                                                                                                                                                                                                                                                                                                                                                                                                                                                                                                                                                                                                                                                                                                                                                                                                                                                                                                                                                                                                                                                                                                                                                                                                                                                                                                                                                                                                                                                                                                                                                                                                                                                                                                                                                                                                                                                                                                                                                                                                                                                                                                                                                                                                                                                                                                                                                                                                                                                                                                                                                                                                                                                                                                                                                                                                                                                                                                                                                                                                                                                                                                                                                                                                                                                                                                                                                                                                                                                                                                                                                                                                                                                                                                                                                                                                                                                                                                                                                                                                                                                                                                                                                                                                                                                                                                                                                                                                                                                                                                                                                                                                                                                                                                                                                                                                                                                                                                                                                                                                                                                                                                                                                                                                                                                                                                                                                                                                                                                                                                                                                                                                                                                                                                                                                                                                                                                                                                                                                                                                                                                                                                                                                                                                                                                                                                                                                                                                                                                                                                                                                                                                                                                                                                                                                                                                                                                                                                                                                                                                                                                                                                                                                                                                                                                                                                                                                                                                                                                                                                                                                                                                                                                                                                                                                                                                                                                                                                                                                                                                                                                                                                                                                                                                                                                                                                                                                                                                                                                                                                                                                                                                                                                                                                                                                                                                                                                                                                                                                                                                                                                                                                                                                                                                                                                                                                                                                                                                                                                                                                                                                                               18142中标公告.doc                                                                                                                                18142_优化服务的图书馆设备购置-招标文件终.pdf</t>
  </si>
  <si>
    <t>北京中天瑞合科技有限公司</t>
  </si>
  <si>
    <t>北京市海淀区龙岗路51号院</t>
  </si>
  <si>
    <t>北京联合大学优化服务的图书馆设备</t>
  </si>
  <si>
    <t>北京联合大学优化服务图书馆设备购置中标公示</t>
  </si>
  <si>
    <t>北京昊远丰标咨询有限公司受北京联合大学的委托，就优化服务的图书馆设备购置项目（项目编号：XM-0000014209181205491）组织采购，评标工作已经结束，中标结果如下：一、项目信息项目编号：XM-0000014209181205491项目名称：优化服务的图书馆设备购置项目联系人：陶雪娇联系方式：010-68465158二、采购单位信息采购单位名称：北京联合大学采购单位地址：北京市朝阳区北四环东路97号采购单位联系方式：010-64900063三、项目用途、简要技术要求及合同履行日期：采购用途：设备购置简要技术要求：行业标准合同履行期：合同签订后7个工作日四、采购代理机构信息采购代理机构全称：北京昊远丰标咨询有限公司采购代理机构地址：北京市海淀区北蜂窝2号中盛大厦306室采购代理机构联系方式：010-68465158五、中标信息招标公告日期：2018年12月26日中标日期：2019年01月16日总中标金额：77.1800000 万元（人民币）中标供应商名称、联系地址及中标金额：中标商名称：北京中天瑞合科技有限公司中标商地址：北京市海淀区龙岗路51号院7号楼2层45室中标金额：人民币771,800.00元整本项目代理费总金额：1.1577 万元（人民币）本项目代理费收费标准：收费标准仅参考计价格【2002】1980号文中的“差额定率累进”计费方式计费，并且向中标单位收取。另中标金额超过人民币100万元时，超出部分的招标代理服务费下浮10%计取。评审专家名单：赵晓光、周洁、张弘、陈家华、刘元盛中标标的名称、规格型号、数量、单价、服务要求：序号：1 名称：智能导播系统 型号和规格：AD3400 数量：1套 单价：62500元序号：2 名称：图像定位系统 型号和规格：AT3400 数量：1套 单价：59300元序号：3名称：视频采集系统 型号和规格：HD600 数量：3套 单价：8800元序号：4名称：控制服务通讯系统 型号和规格：CS280 数量：1套 单价：29000元序号：5名称：云录播服务平台 型号和规格：AX1600 数量：1套 单价：74000元序号：6名称：VGA信号采集 型号和规格：MX802 数量：1套 单价：4000元序号：7名称：云录播管理平台 型号和规格：V3.0 数量：1套 单价：54000元序号：8名称：24小时微型图书馆 型号和规格：JT120 数量：1套 单价：138000元六、其它补充事宜18142中标公告.doc                     18142_优化服务的图书馆设备购置-招标文件终.pdf</t>
  </si>
  <si>
    <t>北京联合大学优化服务图书馆设备</t>
  </si>
  <si>
    <t>江西江西弘和招标代理有限公司关于丰城市课后服务导播教室及配套设备项目（招标编号：FC-201812-BX-03）询价招标预中标公告</t>
  </si>
  <si>
    <t>江西省</t>
  </si>
  <si>
    <t>http://zbwj.caizhaowang.com/czwzbwj/20190116/3mte0x2ewld.swf</t>
  </si>
  <si>
    <t>江西江西弘和招标代理有限公司关于丰城市课后服务导播教室及配套设备项目（招标编号：FC-201812-BX-03）询价招</t>
  </si>
  <si>
    <t>临潭县第一中学录播室采购项目(二次)正常公示</t>
  </si>
  <si>
    <t>LT2018-GK50</t>
  </si>
  <si>
    <t>兰州市</t>
  </si>
  <si>
    <t>2019-01-11</t>
  </si>
  <si>
    <t>甘肃金中信工程咨询有限公司</t>
  </si>
  <si>
    <t>临潭县第一中学</t>
  </si>
  <si>
    <t xml:space="preserve">甘肃康电商贸有限公司
</t>
  </si>
  <si>
    <t>叁拾玖万捌仟玖佰捌拾圆整</t>
  </si>
  <si>
    <t>临潭县第一中学录播室采购项目(二次)	中标公告	甘肃金中信工程咨询有限公司受临潭县第一中学的委托，对临潭县第一中学录播室采购项目(二次)以公开招标方式进行采购，评标委员会于2019年1月8日确定中标供应商。现将中标结果公布如下：	1、项目编号：LT2018-GK50	2、采购预算：40万元	3、中标结果内容:						序号									货物或服务名称									型号、规格、品牌									制造厂商									单位									数量									单价(元)									总价（元）									1									录播工作站									YJ-ZNB60E							众智云教									江苏云教科技信息有限公司									台									1									37500									37500									2									高清摄像机									YJ-600V							众智云教									江苏云教科技信息有限公司									台									5									8800									44000									3									图像定位摄像机									YJ-DW20							众智云教									江苏云教科技信息有限公司									台									3									1800									5400									4									录播系统软件									YJ-LB40V							众智云教									江苏云教科技信息有限公司									套									1									59500									59500									5									互动教学系统									YJ-LB4OH							众智云教									江苏云教科技信息有限公司									套									1									4880									4880									6									图像识别和跟踪定位系统									YJ-LB40G							众智云教									江苏云教科技信息有限公司									套									1									30000									30000									7									室内空气清洁检测系统									YJ-KQ20							众智云教									江苏云教科技信息有限公司									套									1									2000									2000									8									教育云平台									YJ-LB40PT							众智云教									江苏云教科技信息有限公司									套									1									20000									20000									9									智能音频处理器									YJ-H80Y							众智云教									江苏云教科技信息有限公司									台									1									6200									6200									10									录播吊麦									YJ-D40M							众智云教									江苏云教科技信息有限公司									支									8									1200									9600									11									无线导播控制台									YJ-HS40E							众智云教									江苏云教科技信息有限公司									台									1									5800									5800									12									回声抑制器									YJ-86E01H							众智云教									江苏云教科技信息有限公司									台									1									3200									3200									13									老师授课端									YJ-PR4.0							众智云教									江苏云教科技信息有限公司									台									1									4800									4800									14									智慧黑板一体机									Suoa60							索爱									广州索爱数码科技有限公司									台									1									38000									38000									15									音箱									SA-900A							索爱									广州索爱数码科技有限公司									只									4									1200									4800									16									功放									YJ-1200T							众智云教									江苏云教科技信息有限公司									套									1									2200									2200									17									壁挂展台									A55u							康佳									康佳集团股份有限公司									台									1									1800									1800									18									钢制讲台									定制							众智云教									江苏云教科技信息有限公司									套									1									2000									2000									19									液晶屏幕									YJ-JGK08D							众智云教									江苏云教科技信息有限公司									台									3									3200									9600									20									线材及辅材件									YJ-SV0054							众智云教									江苏云教科技信息有限公司									批									1									5000									5000									21									录播机柜									YJ-31kk021							众智云教									江苏云教科技信息有限公司									台									1									3800									3800									22									学生桌									定制							众智云教									江苏云教科技信息有限公司									套									50									180									9000									23									教室装修									众智云教									江苏云教科技信息有限公司									间									1									89900									89900									合 计									人民币： 叁拾玖万捌仟玖佰捌拾圆整 （￥： 398980.00 元）							4、定标日期：2019年1月8日				5、招标公告日期：2018年12月18日				6、中标单位及中标金额：				中标供应商：甘肃康电商贸有限公司				中标金额：叁拾玖万捌仟玖佰捌拾圆整（￥：398980.00元）				中标供应商地址：兰州市城关区甘南路1号黄楼商厦14楼1409室				联系人及电话：赵康亢 13109406667				7、评标委员会成员名单：				马文博 孙平芳 苏银虎 徐芸香 杨国红				8、联系方式				（1）采购单位：临潭县第一中学 				联系人：杨国红				联系电话：13893942099				地址：临潭县新城镇西北街22号				（2）监督部门：临潭县财政局政府采购办公室				联系电话：0941-3122472				（3）代理机构: 甘肃金中信工程咨询有限公司				地址: 甘南顺昌物资贸易大厦5楼（羚璞建材市场对面）				联系人: 郭晓燕				联系电话：18719520608																																甘肃金中信工程咨询有限公司				2019年1月9日</t>
  </si>
  <si>
    <t>甘肃康电商贸有限公司</t>
  </si>
  <si>
    <t>临潭县第一中学录播室采购项目(二</t>
  </si>
  <si>
    <t>2018年李沧区高清播出设备采购项目高清录播设备</t>
  </si>
  <si>
    <t xml:space="preserve">青岛正信科技有限公司
</t>
  </si>
  <si>
    <t>中标公告															一、项目名称：													2018年李沧区高清播出设备采购项目																			二、项目编号：													LCCG2018000163																			三、招标公告发布日期:													2018-12-13																			四、开标时间:													2019-01-09 14:00																			五、采购方式:													集中采购 货物类																			六、中标情况：																			中标人（公司名称）：													青岛正信科技有限公司													中标金额（元/优惠率）：													825479																			中标人地址：													青岛市市南区山东路41号4楼A1																			七、评标委员会成员名单：													张磊, 董加亮, 陈冬滨, 丁大勇, 王伟峰																			主要中标或者成交标的信息表																																																															名称																									品牌																									产地																									规格要求																									数量/单位																									单价（元）/优惠率																																							光纤溶接																									汤湖																									中国																									现场溶接																									138条																									20.000000																																							光纤盒																									汤湖																									中国																									48口																									2台																									120.000000																																							光纤																									汤湖																									中国																									多模12芯																									80米																									7.500000																																							扫码枪																									zhengxin																									中国																									ZX0022																									1套																									1500.000000																																							●摄像机																									松下																									日本																									AG-UX180MC																									2套																									38000.000000																																							●摄像机																									松下																									日本																									AU-EVA1MC																									1台																									84810.000000																																							摄像机机头灯																									视威																									中国																									2070																									2个																									850.000000																																							调音台																									雅马哈																									中国																									MG06																									1台																									1100.000000																																							电池																									大疆																									中国																									精灵专用																									2块																									950.000000																																							摄像机锂电池																									视威																									中国																									8110																									6块																									1120.000000																																							摄像机锂电池																									视威																									中国																									8d58																									1块																									550.000000																																							原装电池																									松下																									日本																									VBD58																									2块																									990.000000																																							非编网光纤线路改造																									云智达																									中国																									定制																									1项																									15500.000000																																							光纤模块																									云智达																									中国																									定制																									8个																									1750.000000																																							智能自助存储柜																									zhengxin																									中国																									V1.001																									1台																									32000.000000																																							设备条码																									zhengxin																									中国																									3001																									500个																									2.000000																																							门禁																									大华																									中国																									DHMJ																									1套																									1800.000000																																							监控设备																									大华																									中国																									DHJK																									1套																									5000.000000																																							●核心NAS服务器																									云智达																									中国																									iCloud316-G10																									1套																									232000.000000																																							广播电视固定资产管理系统																									zhengxin																									中国																									V1.001																									1套																									52000.000000																																							▲笔记本																									dell																									中国																									Latitude 3490																									3台																									6500.000000																																							桥架																									上涌																									中国																									100*20																									85米																									46.000000																																							机柜																									zhengxin																									中国																									JG1500																									6台																									5500.000000																																							机房地板更换																									方迅																									中国																									FX600*600																									15平方																									550.000000																																							导播台																									zhengxin																									中国																									定制导播台																									1组																									28000.000000																																							电视墙																									zhengxin																									中国																									定制电视墙																									1套																									23500.000000																																							▲液晶电视																									海信																									中国																									LED50N																									5台																									3800.000000																																							PDU电源																									拳王																									中国																									拳王10A																									11个																									210.000000																																							网线																									安普																									中国																									安普六类网线																									600米																									6.000000																																							光纤跳线																									汤湖																									中国																									LC-LC																									6条																									20.000000																																							光纤跳线																									汤湖																									中国																									FC-FC																									30条																									30.000000																																							光纤跳线																									汤湖																									中国																									LC-FC																									27条																									35.000000																																							设备连接跳线																									亿通																									中国																									视音频连接跳线																									1项																									2700.000000																																							电线																									亿通																									中国																									3芯2.5纯铜护套线																									100米																									8.000000																																							USB延长线																									绿联																									中国																									5M																									8条																									55.000000																																							DVI线																									绿联																									中国																									5M																									4条																									70.000000																																							VGA线																									绿联																									中国																									5M																									2条																									60.000000																																							音频线																									绿联																									中国																									5M																									3条																									20.000000																																							安装配件及材料																									zhengxin																									中国																																									1宗																									5000.000000																																							拆除																									zhengxin																									中国																									原有线缆、机柜、设备拆除																									1项																									8500.000000																																							系统调试																									zhengxin																									中国																									原有播出系统安装调试																									1项																									35000.000000																																							七氟丙烷灭火系统																									新空间																									中国																									GQQ40																									1套																									32500.000000																																							独立烟感系统																									北大青鸟																									中国																									JBF5015																									1套																									5500.000000																																							耦合器																									汤湖																									中国																																									96个																									4.000000																																													评审结果																																																															序号																									供应商名称																									综合得分																									排序																																							1																									青岛正信科技有限公司																									80.57																									1																																							2																									青岛中科智控科技有限公司																									69.66																									2																																							3																									青岛智梯科技有限公司																									68.32																									3																																													八、联系方式：																			采购人:													李沧区广播电视站													地址：													青岛市李沧区黑龙江中路615号																			联系人：													王老师													联系方式：													0532-87630298																			代理机构：													山东正方建设项目管理有限公司青岛分公司													地址：													青岛市延安三路114号金环大厦2单元1503室																			联系人：													刘雪													联系方式：													0532-66995672																			公告期限													2019-01-11 - 2019-01-12																			2019/1/11																2018年李沧区高清播出设备采购项目高清录播设备.pdf</t>
  </si>
  <si>
    <t>青岛正信科技有限公司</t>
  </si>
  <si>
    <t>2018年李沧区高清播出设备采购项目</t>
  </si>
  <si>
    <t>2018年李沧区高清播出设备采购项目高清录播设备中标公告</t>
  </si>
  <si>
    <t>LCCG2018000163</t>
  </si>
  <si>
    <t>山东正方建设项目管理有限公司青岛分公司</t>
  </si>
  <si>
    <t>李沧区广播电视站</t>
  </si>
  <si>
    <t xml:space="preserve">青岛正信科技有限公司
青岛中科智控科技有限公司
青岛智梯科技有限公司
</t>
  </si>
  <si>
    <t>中标公告   一、项目名称： 2018年李沧区高清播出设备采购项目   二、项目编号： LCCG2018000163   三、招标公告发布日期: 2018-12-13   四、开标时间: 2019-01-09 14:00   五、采购方式: 集中采购 货物类   六、中标情况：   中标人（公司名称）： 青岛正信科技有限公司 中标金额（元/优惠率）： 825479   中标人地址： 青岛市市南区山东路41号4楼A1   七、评标委员会成员名单： 张磊, 董加亮, 陈冬滨, 丁大勇, 王伟峰   主要中标或者成交标的信息表      名称   品牌  产地  规格要求  数量/单位  单价（元）/优惠率 光纤溶接汤湖中国现场溶接138条20.000000光纤盒汤湖中国48口2台120.000000光纤汤湖中国多模12芯80米7.500000扫码枪zhengxin中国ZX00221套1500.000000●摄像机松下 日本AG-UX180MC2套38000.000000●摄像机松下 日本AU-EVA1MC1台84810.000000摄像机机头灯视威 中国 20702个850.000000调音台雅马哈 中国 MG061台1100.000000电池大疆 中国 精灵专用2块950.000000摄像机锂电池视威  中国 81106块1120.000000摄像机锂电池视威中国8d581块550.000000原装电池松下 日本 VBD582块990.000000非编网光纤线路改造云智达 中国 定制1项15500.000000光纤模块云智达 中国 定制8个1750.000000智能自助存储柜zhengxin 中国V1.0011台32000.000000设备条码zhengxin 中国3001500个2.000000门禁大华 中国DHMJ1套1800.000000监控设备大华 中国 DHJK1套5000.000000●核心NAS服务器云智达 中国 iCloud316-G101套232000.000000广播电视固定资产管理系统zhengxin 中国 V1.0011套52000.000000▲笔记本dell 中国Latitude 34903台6500.000000桥架上涌中国100*2085米46.000000机柜zhengxin 中国JG15006台5500.000000机房地板更换方迅 中国FX600*60015平方550.000000导播台zhengxin 中国定制导播台1组28000.000000电视墙zhengxin 中国定制电视墙1套23500.000000▲液晶电视海信 中国LED50N5台3800.000000PDU电源拳王 中国拳王10A11个210.000000网线安普 中国安普六类网线600米6.000000光纤跳线汤湖 中国LC-LC6条20.000000光纤跳线汤湖中国FC-FC30条30.000000光纤跳线汤湖中国LC-FC27条35.000000设备连接跳线亿通 中国视音频连接跳线1项2700.000000电线亿通 中国3芯2.5纯铜护套线100米8.000000USB延长线绿联 中国5M8条55.000000DVI线绿联 中国 5M4条70.000000VGA线绿联 中国5M2条60.000000音频线绿联 中国5M3条20.000000安装配件及材料zhengxin 中国1宗5000.000000拆除zhengxin 中国原有线缆、机柜、设备拆除1项8500.000000系统调试zhengxin 中国原有播出系统安装调试1项35000.000000七氟丙烷灭火系统新空间 中国GQQ401套32500.000000独立烟感系统北大青鸟 中国 JBF50151套5500.000000耦合器汤湖中国96个4.000000    评审结果      序号  供应商名称  综合得分  排序 1青岛正信科技有限公司80.5712青岛中科智控科技有限公司69.6623青岛智梯科技有限公司68.323    八、联系方式：     采购单位   采购单位   采购单位联系人联系电话地址 李沧区广播电视站王老师0532-87630298青岛市李沧区黑龙江中路615号      采购人: 李沧区广播电视站 地址： 青岛市李沧区黑龙江中路615号  联系人： 王老师 联系方式： 0532-87630298   代理机构： 山东正方建设项目管理有限公司青岛分公司 地址： 青岛市延安三路114号金环大厦2单元1503室  联系人： 刘雪 联系方式： 0532-66995672   公告期限 2019-01-11 - 2019-01-12   2019/1/11   其他投标人（公司名称）： 青岛中科智控科技有限公司, 青岛智梯科技有限公司</t>
  </si>
  <si>
    <t>青岛中科智控科技有限公司</t>
  </si>
  <si>
    <t>青岛智梯科技有限公司</t>
  </si>
  <si>
    <t>2018年李沧区高清播出设备采购项目高清录播</t>
  </si>
  <si>
    <t>吴忠市第三中学智慧学区建设项目中标公示</t>
  </si>
  <si>
    <t>NXZDHY2018063</t>
  </si>
  <si>
    <t>吴忠市第三中学</t>
  </si>
  <si>
    <t xml:space="preserve">宁夏嘉辰教育科技有限公司
</t>
  </si>
  <si>
    <t>柒拾叁万捌仟伍佰元整</t>
  </si>
  <si>
    <t>吴忠市第三中学智慧学区建设项目中标公告一、项目名称：吴忠市第三中学智慧学区建设项目二、招标编号：NXZDHY2018063三、采 购 人：吴忠市第三中学地 址：宁夏回族自治区吴忠市吴灵西路621号联 系 人：马永贵联系电话：0953-2271094四、招标代理机构：宁夏中大宏源项目管理有限公司地 址：吴忠市利通区利宁北街祥和大厦906号联 系 人：郝婷联系电话：0953-2918018五、公告时间：2018年12月10日六、开标（定标）时间：2019年01月11日八、开标地点：吴忠市公共资源交易中心九、拟中标供应商：采购方式：公开招标中标单位：宁夏嘉辰教育科技有限公司中标金额：柒拾叁万捌仟伍佰元整（￥738500.00元）交货期：合同签订后28日地 址：宁夏银川市金凤区悦海新天地B座1001-1002十、中标明细：                  序号                  采购项目                  品牌                  型号                  单位                  数量                  单价（元）                          1                  平板电脑硬件                  联想                  8604F                  套                  120                  2750.00                          2                  平板电脑管控（正版）                  北大未名                  WM-10                  套                  120                  150.00                          3                  平板电脑内置电子书包软件（正版）                  北大未名                  WM-18                  套                  120                  650.00                          4                  智慧教室专用AP                  安网                  APL50                  台                  2                  2500.00                          5                  移动式平板充电柜                  海欣美视                  BT1602A                  台                  2                  6500.00                          6                  云像仪（高拍仪）                  北大未名                  LT800                  台                  2                  2200.00                          7                  交互式教学一体机                  鸿合                  HD-I8680E                  台                  2                  45000.00                          8                  推拉黑板                  虹日                  HR-117                  套                  2                  2000.00                          9                  电子讲台                  鑫洋华                  PD-1220ST                  台                  1                  3000.00                          10                  控制总台                  戴尔                  3470                  台                  1                  5000.00                          11                  智能控制系统                  云程                  CSC-68S                   套                  1                  19000.00                          12                  智能电箱                  云程                  CD-68LAN                  套                  1                  9800.00                          13                  高清录播工作站                  Timepower                  TP95-10                  台                  1                  55000.00                          14                  全自动高清录播系统软件                  Timepower                  V2.0                  套                  1                  25600.00                          15                  图像定位分析摄像机                  Timepower                  TP95-11                  台                  3                  850.00                          16                  高清云台摄像机                  Timepower                  TP90-57                  只                  4                  9500.00                          17                  专用导播键盘                  Timepower                  TP90-26                  台                  1                  6500.00                          18                  枪指向话筒                  Timepower                  TP90-10                  只                  4                  2100.00                          19                  吊麦支架                  Timepower                  TP90-12                  只                  4                  160.00                          20                  调音台                  Timepower                  PRO-FX8                  台                  1                  2200.00                          21                  无线话筒                  TimePower                  TP-VS952                  套                  1                  1700.00                          22                  音响                  TimePower                  TP-H208                  对                  1                  1700.00                          23                  功放                  TimePower                  TP-X230                  台                  1                  2200.00                          24                  音频处理器                  TimePower                  TP-M201                  台                  1                  2180.00                          25                  监听耳机                  铁三角                  AVC200                   台                  1                  230.00                          26                  监控副屏平板机                  创维                  55M9                  台                  2                  4400.00                          27                  移动支架                  NB                  AVA1500                  台                  2                  800.00                          28                  设备安装机柜                  三拓                  T2.6022                  个                  1                  2000.00            十一、评标小组成员：杨峰、耿治琴、杨璟、刘金保、马永贵（采购方专家）十二、收费标准按国家计委关于《招标代理服务费收费管理暂行办法》（计价格〔2002〕1980号）执行。本项目服务费为：1.1078万元本公示自发布之日起1个工作日，公示期内若无异议，将向中标供应商发出《中标通知书》。特此公告！宁夏中大宏源项目管理有限公司2019年01月11日</t>
  </si>
  <si>
    <t>宁夏嘉辰教育科技有限公司</t>
  </si>
  <si>
    <t>吴忠市第三中学智慧学区建设</t>
  </si>
  <si>
    <t>灵武市第一小学“一拖二”在线互动课堂平台采购项目中标公告</t>
  </si>
  <si>
    <t>NXSTZB-201843</t>
  </si>
  <si>
    <t>宁夏顺泰招标代理有限公司</t>
  </si>
  <si>
    <t>灵武市第一小学</t>
  </si>
  <si>
    <t xml:space="preserve">宁夏宁宸睿达科贸有限公司
</t>
  </si>
  <si>
    <t>￥33.500000 万元</t>
  </si>
  <si>
    <t>公告概要：公告信息：采购项目名称灵武市第一小学“一拖二”在线互动课堂平台采购项目品目货物/其他货物/其他不另分类的物品采购单位灵武市第一小学行政区域灵武市公告时间2019年01月11日  17:11本项目招标公告日期2018年12月21日中标日期2019年01月11日评审专家名单胡银萍   艾红伟   胡莲英   吴斌   谢晓龙总中标金额￥33.500000 万元（人民币）联系人及联系方式：项目联系人李波项目联系电话18195218845 采购单位灵武市第一小学采购单位地址灵武市采购单位联系方式谢晓龙    电  话：13519519186代理机构名称宁夏顺泰招标代理有限公司代理机构地址灵武市水木灵州五期尚品苑5-1-12代理机构联系方式李 波     电  话：18195218845                 　　宁夏顺泰招标代理有限公司受灵武市第一小学的委托，就“灵武市第一小学“一拖二”在线互动课堂平台采购项目”项目（项目编号：NXSTZB-201843）组织采购，评标工作已经结束，中标结果如下：一、项目信息项目编号：NXSTZB-201843项目名称：灵武市第一小学“一拖二”在线互动课堂平台采购项目项目联系人：李波联系方式：18195218845 二、采购单位信息采购单位名称：灵武市第一小学采购单位地址：灵武市采购单位联系方式：谢晓龙    电  话：13519519186三、项目用途、简要技术要求及合同履行日期：灵武市第一小学&amp;amp;ldquo;一拖二&amp;amp;rdquo;在线互动课堂平台采购项目中标公示采购编号：2018NCZ(YC)001445招标编号:NXSTZB-201843 采购方式：公开招标采 购 人：灵武市第一小学联 系 人：谢晓龙 联系电话：13519519186采购代理机构：宁夏顺泰招标代理有限公司联 系 人：李波 联系电话：18195218845采购内容：&amp;amp;ldquo;一拖二&amp;amp;rdquo;在线互动课堂平台采购公告日期：2018年12月21日定标日期：2019年1月11日中标内容：序号名称品牌型号生产厂家单位数量单价（元）总价（元）备注直录播精品录播教室设备清单（1间）1直录播互动终端阔地ZD-Y152P阔地教育科技有限公司台146000460002直录播互动系统阔地直录播互动教室系统V1.0阔地教育科技有限公司套1800080003导播控制系统阔地智能导播系统软件V1.0阔地教育科技有限公司套1600060004录播控制系统阔地录播控制系统V1.0阔地教育科技有限公司套1600060005导播控制台阔地DT-200A阔地教育科技有限公司台1700070006一体化云台摄像机阔地CA-2003阔地教育科技有限公司台59900495007图像定位探测器阔地SD-IP637阔地教育科技有限公司个3150045008分析定位系统阔地图像跟踪系统软件V1.0阔地教育科技有限公司套1480048009遥控器阔地IR-150阔地教育科技有限公司个115015010教师头戴麦阔地RF-P2U阔地教育科技有限公司套11600160011吊麦阔地DM-200阔地教育科技有限公司支8800640012互动电视机海信LED60EC500U海信集团有限公司台14500450013三层网络交换机神州数码S4600-28C-SI北京神州数码云科信息技术有限公司台14500450014功放声赛耳Pj50&amp;amp;mdash;1A绵阳声赛耳科技有限公司台12500250015音箱得胜EKS-061广东得胜电子有限公司对11500150016专业机柜定制定制定制个11800180017学生桌椅定制定制定制间1147001470018观摩电视机海信H50E3A海信集团台23500700019观摩音箱阔地AP-100阔地教育科技有限公司对185085020导播电脑联想联想集团台255001100021观摩间座椅定制定制定制批15000500022室内装修定制定制宁夏宁宸睿达科贸有限公司批15000050000一机位接收教室1在线课堂互动终端（辅）阔地ZD-R380阔地教育科技有限公司台223000460002全景摄像机阔地CA-620S阔地教育科技有限公司台2450090003互动课堂软件（辅）阔地在线互动课堂软件V1.0阔地教育科技有限公司套2450090004数字音频处理器阔地CA-M840阔地教育科技有限公司台25900118005手持麦克风阔地RF-P2U阔地教育科技有限公司套2190038006吊麦阔地DM-200阔地教育科技有限公司支880064007音箱阔地AP-100阔地教育科技有限公司对285017008系统集成定制定制宁夏宁宸睿达科贸有限公司套220004000合计叁拾叁万伍仟元整335000中标供应商名称：宁夏宁宸睿达科贸有限公司中标金额：335000.00元 大写：叁拾叁万伍仟元整供 货 期：合同签字日后15个工作日交工地址：银川市金凤区易大紫荆花商务中心D座1802号公寓本项目代理服务费：5025.00元 大写：伍仟零贰拾伍元整本项目招标代理费收取标准：（1）根据国家财政部、国家计委、国家物价局（2002）1980号，国家发改委（2003）857号，招标代理服务费据此计算（2）招标代理服务收费按差额定率累进法计算。（计算起始金额为中标价格）评标委员会名单：胡银萍 艾红伟 胡莲英 吴斌 谢晓龙公示期：一个工作日如各当事人对以上结果有异议，可以自发布之日起七个工作日内以书面形式向我公司提交质疑函，对逾期提交的，我公司将不予接收。此公示期满后成交结果自动生效。 在此，向各投标供应商给予本次政府采购工作的支持与表示感谢！ 宁夏顺泰招标代理有限公司 2019年1月11日四、采购代理机构信息采购代理机构全称：宁夏顺泰招标代理有限公司采购代理机构地址：灵武市水木灵州五期尚品苑5-1-12采购代理机构联系方式：李 波     电  话：18195218845 五、中标信息招标公告日期：2018年12月21日中标日期：2019年01月11日总中标金额：33.5 万元（人民币）中标供应商名称、联系地址及中标金额：序号中标供应商名称中标供应商联系地址中标金额(万元)1宁夏宁宸睿达科贸有限公司银川市金凤区易大紫荆花商务中心D座1802号公寓33.500000本项目招标代理费总金额：0.5025 万元（人民币）本项目招标代理费收费标准：（1）根据国家财政部、国家计委、国家物价局（2002）1980号，国家发改委（2003）857号，招标代理服务费据此计算 （2）招标代理服务收费按差额定率累进法计算。（计算起始金额为中标价格）评审专家名单：胡银萍   艾红伟   胡莲英   吴斌   谢晓龙中标标的名称、规格型号、数量、单价、服务要求：中标供应商名称：宁夏宁宸睿达科贸有限公司中标金额：335000.00元 大写：叁拾叁万伍仟元整供 货 期：合同签字日后15个工作日交工地址：银川市金凤区易大紫荆花商务中心D座1802号公寓六、其它补充事宜</t>
  </si>
  <si>
    <t>宁夏宁宸睿达科贸有限公司</t>
  </si>
  <si>
    <t>灵武市第一小学“一拖二”在线互动课堂平台采购</t>
  </si>
  <si>
    <t>北京师范大学珠海分校-竞价结果详情(CB190272019000008)</t>
  </si>
  <si>
    <t>北京市</t>
  </si>
  <si>
    <t>2019-01-10</t>
  </si>
  <si>
    <t>基本信息：																											申购单主题：													高清录播主机（含软件）,高清云台摄像机（含控制管理软件）,教学视频资源管理系统																			申购单类型：													竞价类																			设备类别：													其他																			使用币种：													人民币																			竞价开始时间：													2019-01-07 16:06																			竞价结束时间：													2019-01-10 16:10 竞价已结束																			申购备注：													1、设备要求原厂正品行货，所有配件原厂正品，设备三年全保修（含配件、人工、运输），三年上门,提供三年保修的序列号及相关保修资料原厂证明文件。 2、要求按照甲方要求进行安装、调试。 3、接到报修电话2小时内上门解决问题，保修期内如需返厂维修，提供同品牌型号设备供甲方使用。																																														申购设备详情：																																							中标供应商																设备名称																数量																品牌																型号																售后服务																规格配置																中标单价																中标理由																								珠海市香洲德亿达电子产品经营部																高清云台摄像机（含控制管理软件）																2																AVA																AX-C20P																1、设备要求原厂正品行货，所有配件原厂正品，设备三年全保修（含配件、人工、运输），三年上门,提供三年保修的序列号及相关保修资料原厂证明文件。 2、要求按照甲方要求进行安装、调试。 3、接到报修电话2小时内上门解决问题，保修期内如需返厂维修，提供同品牌型号设备供甲方使用。																1) 视频输出接口：HDMI*1、SDI*2，同步输出图像2) 传感器类型：CMOS、1/2.7英寸3) 传感器像素：总像素：220万，有效像素：212万4) 镜头焦距：20倍光学变焦、16倍数字变焦5) 采用了2D和基于运动估计的3D降噪算法6) 水平视场角：60.7&amp;#176; ~ 3.36&amp;#176;，垂直视场角：34.1&amp;#176; ~ 1.89&amp;#176;7) 水平转动范围：&amp;#177;170&amp;#176;，垂直转动范围：-30&amp;#176; ~ +120&amp;#176;，水平转动速度范围：1.0&amp;#176; ~ 94.2&amp;#176;/s，垂直转动速度范围：1.0&amp;#176; ~ 74.8&amp;#176;/s8) 支持水平、垂直翻转9) 预置位数量：25510) 网络接口：RJ4511) 音频接口：Line In,3.5mm12) 通讯接口：RS232、RS42213) 支持的协议类型：VISCA14) 编码技术：视频H.264，音频AAC15) 电源支持：DC12V、PoE、PoC																11500.0																综合低价原则																								珠海市香洲德亿达电子产品经营部																教学视频资源管理系统																1																AVA																校园版																1、设备要求原厂正品行货，所有配件原厂正品，设备三年全保修（含配件、人工、运输），三年上门,提供三年保修的序列号及相关保修资料原厂证明文件。 2、要求按照甲方要求进行安装、调试。 3、接到报修电话2小时内上门解决问题，保修期内如需返厂维修，提供同品牌型号设备供甲方使用。																1.信息管理系统（1）录播管理：支持把录播设备接入平台，实现自动转码、无缝直播点播，并具备直播和点播功能。支持对录播进行远程关机、休眠唤醒、启动录制等操作。（2）多级平台对接：支持校平台与上级区平台进行对接，校平台资源可像区平台提交，并能参加区平台组织的活动。（3）录制预约：平台支持用户远程进行在线录课预约，可实现单个或批量预约；可直接导入课表实现预约；支持预约信息的申请和审核管理。（4）资源颗粒度管理：支持视频资源多维度分类，如按年级、学科等分类管理，支持用户自定义分类类型。并支持根据关注度、用户推荐度和点击热度的不同维度在平台呈现。（5）视频专辑：支持用户可灵活创建各种视频专辑，并自定义专辑类型，可将一同类型的视频进行归类，便于视频的归整和便捷查询。（6）公告发布：平台首页提供公告模块，支持通过平台发布校务公告、活动通知、行政公告、直播通知、紧急通告等多种类型公告。公告支持按定义的类型进行归类查询，支持用户自定义公告类型。提供平台首页公告截图并加盖厂家投标专用章或公章及上述类型的公告设置功能界面截图并加盖厂家投标专用章或公章。（7）自动转码功能：支持视频下载、上传、编辑、管理。可实现所有主流视频文件格式自动转码，包括asf、mpg、rmvb、mov、rm、avi、3gp、wmv、flv、mp4等，可设置下载及观看权限。（8）虚拟切片：支持视频自动划分知识点和教学环节片段，且不破坏视频原来的完整性。知识点与教学环节目录支持在全屏状态下呈现，支持快速点击跳转到相应节点播放，支持片段循环播放。支持对上传的视频添加和修改“知识点”和“教学环节”。（9）教学行为分析：支持弗兰德斯教学行为分析法（S-T），平台根据跟踪数据生成S-T曲线图，帮助用户进行教学技能提升和评估。S-T行为数据支持后期在线编辑修改，便于教师进行错误修正。（10）文件检索：支持关键字搜索功能，用户可直接在资源管理平台的页面搜索框输入关键字，对某个视频标题、知识点和教学环节进行搜索。（11）一键置灰：支持平台肤色一键置灰功能，切合特殊纪念日氛围。（12）强制播放：支持强制设置播放源，用户点击任意视频均强制播放指定视频源，便于学校进行统一播放和管理。（13）流量统计：支持平台对用户访问数、页面访问数进行数量统计，用户流量可按日、周、月、年、总浏览数进行分类统计。支持对视频直播流量、点播流量统计，并以曲线图形式展现10天内的访问流量变化趋势。（14）存储管理：平台支持自定义视频的保存期限，支持永久保存，支持自定义视频保存天数期限，到达期限后自动删除；同时支持平台对录播内的视频保存期限进行管理，支持永久保存和自定义期限并在到达期限后录播自动删除视频文件。2.直播点播系统（1）基于flash+html5技术，无需安装插件即可进行跨平台（Windows、Linux、IOS）视频点播观看。（2）支持流媒体转发服务，平台支持不少于200点以上高清直播功能。（3）集群技术：支持直播集群技术，以支持系统的横向拓展，随系统应用规模的拓展逐渐增加转发服务器以支持更大规模直播。（4）多码率支持：要求转发时支持标清、高清两种清晰度设置，点播视频时可根据网络情况在播放器窗口进行高标清切换观看。（5）支持直播权限及密码设置，让直播信息更加安全。																17650.0																综合低价原则																								珠海市香洲德亿达电子产品经营部																高清录播主机（含软件）																2																AVA																AE-C3																1、设备要求原厂正品行货，所有配件原厂正品，设备三年全保修（含配件、人工、运输），三年上门,提供三年保修的序列号及相关保修资料原厂证明文件。 2、要求按照甲方要求进行安装、调试。 3、接到报修电话2小时内上门解决问题，保修期内如需返厂维修，提供同品牌型号设备供甲方使用。																1) 1U标准机架式外观设计，便于机柜安装。设备前面板具有2吋以上液晶显示屏，显示设备网络参数、设备开机状态、录制状态、升级状态。2) 考虑设备稳定性，要求采用嵌入式ARM架构设计，Linux操作系统，高度集成多种功能应用，包括管理、导播、录制、直播、点播等功能。3) 内置音频处理功能，支持EQ均衡调节、回声抑制、增益调节、幻象供电及音频采样率和比特率设置。支持对音频输入输出通道进行音量调节，支持对音频输出通道进行静音设置。4) 内置跟踪功能，无需额外配置跟踪主机即可实现智能图像识别跟踪分析与处理功能。5) 支持1080P高清视频输入，包括3G-SDI高清摄像机信号、HDMI信号、VGA信号和远程网络信号。支持CVBS、S-video、YPbPr信号源的兼容接入。7) 支持2路HDMI画面的输出，每个HDMI输出口的输出信号支持自定义选择本地导播画面或录制效果画面输出。互动模式下支持通过HDMI环出互动导播画面。8) 采用AAC音频编码技术，支持2路XLR平衡音频输入、2路Line in、1路Line out、1路耳机监听输出。9) 采用标准H.264视频编码技术，录播主机应支持电影模式和资源模式多流同步录制。支持网络多流和本地SDI多流两种录制模式。10) 内置至少2T存储硬盘，支持MP4视频封装格式。11) 支持4个USB2.0，支持U盘/移动硬盘同步录制、视频拷贝；支持鼠标键盘的本地导播操作；12) 支持本地导播功能，可直接在录播主机接入鼠标、键盘、显示器进行导播操作，保证导播具有较好的实时性和流畅性。13) 高清录播主机支持通过一条标准SDI线连接高清云台摄像机，即可实现视频传输、供电和云台控制功能。14) 支持与资源平台无缝对接，实现视频自动上传功能。当录播主机处于休眠状态时，平台自动远程唤醒录播主机，使录播主机通过FTP方式进行录制视频文件的自动上传至平台。15) 具有嵌入式低功耗环保优势，整机正常工作状态下功耗不超过40W。采用无风扇散热设计，低噪音不影响正常授课。																21600.0																综合低价原则															联系方式：400-838-0606</t>
  </si>
  <si>
    <t>北京师范大学珠海分校-竞价结果详情(CB1902720190</t>
  </si>
  <si>
    <t>丰城市课后服务导播教室及配套设备项目中标公示</t>
  </si>
  <si>
    <t>丰城市</t>
  </si>
  <si>
    <t>江西弘和招标代理有限公司</t>
  </si>
  <si>
    <t>丰城市博讯文化有限公司</t>
  </si>
  <si>
    <t xml:space="preserve">丰城市云乔技术有限公司
</t>
  </si>
  <si>
    <t>江西弘和招标代理有限公司受丰城市博讯文化有限公司的委托，于2019年01月09日下午14:30在丰城市第二行政服务中心九楼第三开标室就“丰城市课后服务导播教室及配套设备项目”进行了询价招标采购活动。经评标委员会评审，采购人确认，中标结果如下：中标单位：丰城市云乔技术有限公司地址：丰城市孙渡街办雷焕路339号香域加州16幢3-202号 中标金额（人民币)：326000元（大写：叁拾贰万陆仟元整）评标委员会名单：熊尚诚（组长）、狄家亮、胡小端 部分货物清单:序号名称数量单位品牌&amp;amp;型号规格1录播主机1台广东紫旭、ZS-RS86042自动跟踪主机1台广东紫旭、ZS-RS6550公告期限：1个工作日采购单位：丰城市博讯文化有限公司联系人：罗国民  联系方式：13979548881采购代理机构：江西弘和招标代理有限公司地址：江西省丰城市新城区国贸4号楼对面联系人：王聪   联系电话：0795-6598033           江西弘和招标代理有限公司                 2019年01月10日</t>
  </si>
  <si>
    <t>丰城市云乔技术有限公司</t>
  </si>
  <si>
    <t>丰城市课后服务导播教室及配套设备</t>
  </si>
  <si>
    <t>南召县中等职业学校电子商务实训室设备采购项目成交结果公告</t>
  </si>
  <si>
    <t>NZZ1815131144</t>
  </si>
  <si>
    <t>南阳市</t>
  </si>
  <si>
    <t>河南天行健招标代理有限公司</t>
  </si>
  <si>
    <t>南召县中等职业学校</t>
  </si>
  <si>
    <t xml:space="preserve">南阳市新三和科技有限公司
</t>
  </si>
  <si>
    <t>肆拾玖万贰仟捌佰元整</t>
  </si>
  <si>
    <t>公告概要：公告信息：采购项目名称南召县中等职业学校电子商务实训室设备采购项目品目采购单位南召县中等职业学校行政区域南召县公告时间2019年01月10日  17:33本项目招标公告日期2018年12月29日中标日期2019年01月10日评审专家名单方中秋、杨耀富（业主评委）、蔡书云总中标金额￥50.000000 万元（人民币）联系人及联系方式：项目联系人靳三柯项目联系电话13838715780采购单位南召县中等职业学校采购单位地址南阳市南召县331省道与东滨河路交汇处北采购单位联系方式13838715780代理机构名称河南天行健招标代理有限公司代理机构地址南阳市中州路716号代理机构联系方式0377-83838200                河南天行健招标代理有限公司受南召县中等职业学校的委托,就南召县中等职业学校电子商务实训室设备采购项目进行询价采购,按规定的程序进行了开标、评标，现就本次采购的成交结果公告如下：一、项目名称：南召县中等职业学校电子商务实训室设备采购项目二、项目编号：NZZ1815131144三、询价公告发布时间及媒体：2018年12月29日在《河南省政府采购网》、《南阳市政府采购网》、《南召县公共资源交易中心网》网站上发布。四、评审信息：评审时间：2019年1月10日评审地点：南召县公共资源交易中心十五楼评标室（南召县新汽车站侧对面产业集聚区与综合办公服务平台楼）询价小组成员：方中秋、杨耀富（业主评委）、蔡书云五、成交信息：成交单位：南阳市新三和科技有限公司成交金额：肆拾玖万贰仟捌佰元整 （小写：492800.00 元）公司地址：南召县黄洋路南段体育中心对面北50米路东授权委托人：赵文彬 联系电话：15936408331主要标的：序号产品名称技术参数品牌产地单位单价数量交货地点质保期限1便携式多功能直播教学一体录播机TCVIEW 90L天创华视北京套75000.001采购人指定地点三年2高清数字专业移动视频直播终端GLiveT80GRUS深圳套8600.003采购人指定地点三年3摄像机PXW-X160索尼日本台16500.003采购人指定地点三年4导播台高清8路ATEM Television Studio HDBMD深圳套3000.001采购人指定地点三年5大监视器瑞鸽TL2000HDA-CO 20寸瑞鸽RUIGE深圳台13000.001采购人指定地点三年6直播专用手机HUAWEl Mate20华为深圳台4800.002采购人指定地点三年7航拍机大疆御PRO全套大疆深圳套12000.001采购人指定地点三年8手机拍摄云台OSMO 2大疆深圳套1200.002采购人指定地点三年9对讲机LS-V91易信泉州套800.005采购人指定地点三年10麦克风一拖二索尼D11小蜜蜂日本套500.001采购人指定地点三年11笔记本拯救者R720联想上海台7500.001采购人指定地点三年12笔记本7572R-1745S戴尔厦门台4800.002采购人指定地点三年13台式机3980MT成铭厦门台5000.0013采购人指定地点三年14台式机OptiPlex 7040MT戴尔厦门台5800.002采购人指定地点三年15速印一体机SF5330C理想珠海台39000.001采购人指定地点三年16电池索尼原装电池索尼日本块300.003采购人指定地点三年1764G内存卡SD卡64G金士顿台湾个200.003采购人指定地点三年18三脚架（WEIFENG）WF-3308A伟峰宁波个1500.003采购人指定地点三年19户外采访灯光RX-18TD锐鹰深圳套3500.001采购人指定地点三年20演播室灯光定制锐鹰深圳套35000.001采购人指定地点三年21SDI线Choseal秋叶原深圳捆450.004采购人指定地点三年22虚拟背景搭建及物料定制京楚郑州套18000.001采购人指定地点三年23调音台24声道调音台百灵达郑州组2500.001采购人指定地点三年24耳麦发射器定制德声深圳套1500.001采购人指定地点三年25返送音响R12MYamaha/雅马哈深圳套1700.001采购人指定地点三年26实景演播区搭建及物料定制京楚郑州套58000.001采购人指定地点三年2755寸网络电视4S小米深圳台3300.001采购人指定地点三年28导播通话HDI-BS280naya深圳套13000.001采购人指定地点三年29滑轨konova K5konova韩国套3000.001采购人指定地点三年30直播路由器K60高视深圳台12000.001采购人指定地点三年31辅料定制京楚郑州批6000.001采购人指定地点三年六、成交结果公示：自本公告发布之日起1个工作日，各有关当事人对结果公告有异议的，可以在结果公告发布之日起7个工作日内，以书面形式同时向采购人和采购代理机构提出质疑(法人签字盖章并加盖单位公章)，由法定代表人或其授权代表携带本人身份证件（原件）一并提交（邮寄、传真件不予受理），质疑应当有明确的请求和必要的证明材料，并以质疑函接受确认日期作为受理时间。逾期未提交或未按照要求提交的质疑函将不予受理。七、联系事项：采购人：南召县中等职业学校地址：南阳市南召县331省道与东滨河路交汇处北联系人：靳三柯电话：13838715780采购代理机构：河南天行健招标代理有限公司地址：南阳市中州路716号 联系人：边婷婷电话：0377-83838200 E-mail：hntxjzb@163.com2019年1月10日</t>
  </si>
  <si>
    <t>南阳市新三和科技有限公司</t>
  </si>
  <si>
    <t>南召县中等职业学校电子商务实训室设备采购项目</t>
  </si>
  <si>
    <t>天津市蓟州区新闻中心机关启动发票摇奖活动购置高清摄像机及导播录制设备_第1包(项目编号:JZCG2018-XH-050)合同公告</t>
  </si>
  <si>
    <t>JZCG2018-XH-050）</t>
  </si>
  <si>
    <t>天津</t>
  </si>
  <si>
    <t>蓟州区</t>
  </si>
  <si>
    <t>2019-01-09</t>
  </si>
  <si>
    <t>天津市蓟州区新闻中心</t>
  </si>
  <si>
    <t xml:space="preserve">北京盛嘉菲数码科技有限公司
</t>
  </si>
  <si>
    <t>天津市蓟州区新闻中心机关 启动发票摇奖活动购置高清摄像机及导播录制设备_第1包 (项目编号: JZCG2018-XH-050) 合同公告						1.项目名称 ：启动发票摇奖活动购置高清摄像机及导播录制设备_第1包2.项目编号 ：JZCG2018-XH-0503.合同名称 ：启动发票摇奖活动购置高清摄像机及导播录制设备_第1包4.合同编号 ：JZCG2018-XH-0505.合同金额(万元) ：37.06.采购单位 ：天津市蓟州区新闻中心机关7.中标供应商 ：北京盛嘉菲数码科技有限公司8.发布日期 ：2018年09月18日9.合同附件下载：P90109-111429.jpg													天津市蓟州区新闻中心机关																			2019年01月09日</t>
  </si>
  <si>
    <t>北京盛嘉菲数码科技有限公司</t>
  </si>
  <si>
    <t>天津市蓟州区新闻中心机关启动发票摇奖活动购置高清摄像机及导播录制设备_第1包(项目编号:JZCG2018-XH-05</t>
  </si>
  <si>
    <t>天津市蓟州区新闻中心机关启动发票摇奖活动购置高清摄像机及导播录制设备_第2包(项目编号:JZCG2018-XH-050)合同公告</t>
  </si>
  <si>
    <t xml:space="preserve">北京天影视通科技有限公司
</t>
  </si>
  <si>
    <t>天津市蓟州区新闻中心机关 启动发票摇奖活动购置高清摄像机及导播录制设备_第2包 (项目编号: JZCG2018-XH-050) 合同公告						1.项目名称 ：启动发票摇奖活动购置高清摄像机及导播录制设备_第2包2.项目编号 ：JZCG2018-XH-0503.合同名称 ：启动发票摇奖活动购置高清摄像机及导播录制设备_第2包4.合同编号 ：5.合同金额(万元) ：10.16.采购单位 ：天津市蓟州区新闻中心机关7.中标供应商 ：北京天影视通科技有限公司8.发布日期 ：2018年09月28日9.合同附件下载：P90109-110405.jpg													天津市蓟州区新闻中心机关																			2019年01月09日</t>
  </si>
  <si>
    <t>北京天影视通科技有限公司</t>
  </si>
  <si>
    <t>天津市蓟州区新闻中心机关启动发票摇奖活动购置高清摄像机及导播录制设备_第2包(项目编号:JZCG2018-XH-05</t>
  </si>
  <si>
    <t>红山区教育局录播教室公开招标采购评标结果公告</t>
  </si>
  <si>
    <t>内蒙古</t>
  </si>
  <si>
    <t>赤峰市</t>
  </si>
  <si>
    <t>赤峰市红山区公共资源交易中心</t>
  </si>
  <si>
    <t>红山区教育局</t>
  </si>
  <si>
    <t xml:space="preserve">内蒙古三合泰丰安防工程有限公司
录播工作站
</t>
  </si>
  <si>
    <t>3,296,000.00元</t>
  </si>
  <si>
    <t>赤峰市红山区公共资源交易中心受采购单位委托，于2019年1月8日红山区教育局录播教室项目进行公开招标采购，现将本次采购预中标(成交)结果公告如下。				1、采购项目名称： 批准文件编号：红财购准字2018[282]号				招标文件编号：HCG2018-287				红山区教育局录播教室 预算：3,368,000.00元				2、预中标（成交）供应商名称：（按综合评分法排列名次）				内蒙古三合泰丰安防工程有限公司 预中标价格：3,296,000.00元				3、项目内容及数量：				录播教室 -录播工作站6台、全自动课程录播系统6套、高清摄像机30台、互动课堂系统6套、图像定位系统6套、导播控制台6台等。				公示期：2019年1月9日 — 2019年1月10日				如投标人认为中标结果使自己的合法权益受到损害，可在中标结果公示有效期内，按招标文件中有关规定向采购单位或集中采购机构提出质疑。				4、专家组：殷辉、齐冬冬、高向东、富德、杨艳东				5、采购单位代表：李柏林				6、公证员：翟志伟、周小棠								采购单位名称：红山区教育局				联 系 人: 李柏林 联系电话：0476-8882313				采购代理机构名称：赤峰市红山区公共资源交易中心				地 址：原红山区政务服务中心南走100米路东				邮政编码：024000				联 系 人: 于雅南 联系电话：0476-5988908												 赤峰市红山区公共资源交易中心				2019年1月9日6评标结果公告.doc</t>
  </si>
  <si>
    <t>内蒙古三合泰丰安防工程有限公司</t>
  </si>
  <si>
    <t>录播工作站</t>
  </si>
  <si>
    <t>红山区教育局录播教室公开招标采购</t>
  </si>
  <si>
    <t>临潭县第一中学录播室采购项目（二次）中标公告</t>
  </si>
  <si>
    <t>庆阳市</t>
  </si>
  <si>
    <t>￥39.898000 万元</t>
  </si>
  <si>
    <t>公告概要：公告信息：采购项目名称临潭县第一中学录播室采购项目（二次）品目货物采购单位临潭县第一中学行政区域临潭县公告时间2019年01月09日  11:15本项目招标公告日期2018年12月18日中标日期2019年01月08日评审专家名单马文博, 孙平芳, 苏银虎, 徐芸香, 杨国红总中标金额￥39.898000 万元（人民币）联系人及联系方式：项目联系人杨国红项目联系电话13893942099采购单位临潭县第一中学采购单位地址甘肃省临潭县新城镇西街村西背街22号采购单位联系方式13893942099代理机构名称甘肃金中信工程咨询有限公司代理机构地址兰州市城关区庆阳路万盛商务大厦5楼F座488号代理机构联系方式0941-8229815附件：附件1招标文件.pdf                   甘肃金中信工程咨询有限公司受临潭县第一中学的委托，对临潭县第一中学录播室采购项目(二次)以公开招标方式进行采购，评标委员会于2019年1月8日确定中标供应商。现将中标结果公布如下： 1、项目编号：LT2018-GK502、采购预算：40万元 3、中标结果内容: 序号 货物或服务名称 型号、规格、品牌 制造厂商 单位 数量 单价(元) 总价（元） 1 录播工作站 YJ-ZNB60E 众智云教 江苏云教科技信息有限公司 台 1 37500 37500 2 高清摄像机 YJ-600V 众智云教 江苏云教科技信息有限公司 台 5 8800 44000 3 图像定位摄像机 YJ-DW20 众智云教 江苏云教科技信息有限公司 台 3 1800 5400 4 录播系统软件 YJ-LB40V 众智云教 江苏云教科技信息有限公司 套 1 59500 59500 5 互动教学系统 YJ-LB4OH 众智云教 江苏云教科技信息有限公司 套 1 4880 4880 6 图像识别和跟踪定位系统 YJ-LB40G 众智云教 江苏云教科技信息有限公司 套 1 30000 30000 7 室内空气清洁检测系统 YJ-KQ20 众智云教 江苏云教科技信息有限公司 套 1 2000 2000 8 教育云平台 YJ-LB40PT 众智云教 江苏云教科技信息有限公司 套 1 20000 20000 9 智能音频处理器 YJ-H80Y 众智云教 江苏云教科技信息有限公司 台 1 6200 6200 10 录播吊麦 YJ-D40M 众智云教 江苏云教科技信息有限公司 支 8 1200 9600 11 无线导播控制台 YJ-HS40E 众智云教 江苏云教科技信息有限公司 台 1 5800 5800 12 回声抑制器 YJ-86E01H 众智云教 江苏云教科技信息有限公司 台 1 3200 3200 13 老师授课端 YJ-PR4.0 众智云教 江苏云教科技信息有限公司 台 1 4800 4800 14 智慧黑板一体机 Suoa60 索爱 广州索爱数码科技有限公司 台 1 38000 38000 15 音箱 SA-900A 索爱 广州索爱数码科技有限公司 只 4 1200 4800 16 功放 YJ-1200T 众智云教 江苏云教科技信息有限公司 套 1 2200 2200 17 壁挂展台 A55u 康佳 康佳集团股份有限公司 台 1 1800 1800 18 钢制讲台 定制 众智云教 江苏云教科技信息有限公司 套 1 2000 2000 19 液晶屏幕 YJ-JGK08D 众智云教 江苏云教科技信息有限公司 台 3 3200 9600 20 线材及辅材件 YJ-SV0054 众智云教 江苏云教科技信息有限公司 批 1 5000 5000 21 录播机柜 YJ-31kk021 众智云教 江苏云教科技信息有限公司 台 1 3800 3800 22 学生桌 定制 众智云教 江苏云教科技信息有限公司 套 50 180 9000 23 教室装修 众智云教 江苏云教科技信息有限公司 间 1 89900 89900 合 计 人民币： 叁拾玖万捌仟玖佰捌拾圆整 （￥： 398980.00 元） 4、定标日期：2019年1月8日  5、招标公告日期：2018年12月18日  6、中标单位及中标金额：   中标供应商：甘肃康电商贸有限公司   中标金额：叁拾玖万捌仟玖佰捌拾圆整（￥：398980.00元）   中标供应商地址：兰州市城关区甘南路1号黄楼商厦14楼1409室   联系人及电话：赵康亢 13109406667 7、评标委员会成员名单：   马文博 孙平芳 苏银虎 徐芸香 杨国红 8、联系方式 （1）采购单位：临潭县第一中学     联系人：杨国红     联系电话：13893942099     地址：临潭县新城镇西北街22号  （2）监督部门：临潭县财政局政府采购办公室    联系电话：0941-3122472 （3）代理机构: 甘肃金中信工程咨询有限公司    地 址: 甘南顺昌物资贸易大厦5楼（羚璞建材市场对面）      联 系 人: 郭晓燕       联系电话：18719520608                        甘肃金中信工程咨询有限公司                                2019年1月9日</t>
  </si>
  <si>
    <t>临潭县第一中学录播室采购项目（二</t>
  </si>
  <si>
    <t>鄞州区广播电视台采购融媒体设备项目</t>
  </si>
  <si>
    <t>CBNB-20183407</t>
  </si>
  <si>
    <t>浙江</t>
  </si>
  <si>
    <t>宁波市</t>
  </si>
  <si>
    <t>2019-01-08</t>
  </si>
  <si>
    <t>宁波中基国际招标有限公司</t>
  </si>
  <si>
    <t xml:space="preserve">杭州华林视听系统工程有限公司
</t>
  </si>
  <si>
    <t>鄞州区广播电视台采购融媒体设备项目	结果公示	发布日期：2019年1月8日	宁波中基国际招标有限公司就鄞州区广播电视台采购融媒体设备项目进行公开招标，经过评标委员会评审，现将采购结果公示如下：	一、采购编号：CBNB-20183407	二、项目名称：鄞州区广播电视台采购融媒体设备项目	三、公告发布日期：2018年12月17日	四、定标日期：2019年1月8日	五、评标情况：																					序号																								采购内容																								数量																								中标单位名称																								中标金额																														1																								融媒体导播设备																								1套																								杭州华林视听系统工程有限公司																								人民币274,800.00元																评委名单：高建华、姚培红、赵丑师、徐继东、戴云龙		采购单位：宁波市鄞州区广播电视台	地址：宁波市鄞州区麦德龙路8号	联系人：姚老师	联系电话：0574-88087953	代理机构：宁波中基国际招标有限公司	地址：宁波市鄞州区天童南路666号中基大厦19楼	联系人：徐军、史维祺、徐梦蓉、王燕	联系电话：0574－88090336 87425512	传真：0574-87425386</t>
  </si>
  <si>
    <t>杭州华林视听系统工程有限公司</t>
  </si>
  <si>
    <t>鄞州区广播电视台采购融</t>
  </si>
  <si>
    <t>梅河口广播电视台关于融媒体中心媒体融合平台系统采购中标公告</t>
  </si>
  <si>
    <t>JLXGD-2018036</t>
  </si>
  <si>
    <t>吉林</t>
  </si>
  <si>
    <t>吉林市</t>
  </si>
  <si>
    <t>吉林省信广达招标代理有限公司</t>
  </si>
  <si>
    <t xml:space="preserve">长春市华鑫影音科技有限公司
</t>
  </si>
  <si>
    <t>204.6000万元</t>
  </si>
  <si>
    <t>公告概要：公告信息：采购项目名称梅河口广播电视台关于融媒体中心媒体融合平台系统采购品目货物/通用设备/广播、电视、电影设备/广播和电视接收设备采购单位梅河口广播电视台行政区域梅河口市公告时间2019年01月08日  08:52本项目招标公告日期2018年12月17日中标日期2019年01月07日评审专家名单专家1、专家2、专家3、专家4、专家5总中标金额￥204.600000 万元（人民币）联系人及联系方式：项目联系人刘虹项目联系电话0435-4637555采购单位梅河口广播电视台采购单位地址梅河口市松江路1472号采购单位联系方式魏先生     电话：13514353383代理机构名称吉林省信广达招标代理有限公司代理机构地址梅河口市人民大街3500-01号805室代理机构联系方式刘虹   电话：0435-4637555附件：附件1广播局融媒体项目-公示.doc                　　吉林省信广达招标代理有限公司受梅河口广播电视台的委托，就“梅河口广播电视台关于融媒体中心媒体融合平台系统采购”项目（项目编号：JLXGD-2018036）组织采购，评标工作已经结束，中标结果如下：一、项目信息项目编号：JLXGD-2018036项目名称：梅河口广播电视台关于融媒体中心媒体融合平台系统采购项目联系人：刘虹联系方式：0435-4637555二、采购单位信息采购单位名称：梅河口广播电视台采购单位地址：梅河口市松江路1472号采购单位联系方式：魏先生     电话：13514353383三、项目用途、简要技术要求及合同履行日期：供货期：合同签订后15个工作日。四、采购代理机构信息采购代理机构全称：吉林省信广达招标代理有限公司采购代理机构地址：梅河口市人民大街3500-01号805室采购代理机构联系方式：刘虹   电话：0435-4637555五、中标信息招标公告日期：2018年12月17日中标日期：2019年01月07日总中标金额：204.6 万元（人民币）中标供应商名称、联系地址及中标金额：序号中标供应商名称中标供应商联系地址中标金额(万元)1长春市华鑫影音科技有限公司长春市绿园区泰来街3号508室204.600000本项目招标代理费总金额：2.7 万元（人民币）本项目招标代理费收费标准：无评审专家名单：专家1、专家2、专家3、专家4、专家5中标标的名称、规格型号、数量、单价、服务要求：项目名称：梅河口广播电视台关于融媒体中心媒体融合平台系统采购招标编号：JLXGD-2018036开标时间：2019年01月07日14时00分 4.开标地点：梅河口市人民大街3500-01号（东方米蘭A座&amp;amp;middot;九台农商银行）709室 5.中标范围：融合媒体指挥调度平台、融媒体指挥调度系统|、融合媒体稿件平台、融合媒体稿件编辑系统、融合媒体移动生产平台、融合媒体线索汇聚及热点发现平台、直播导播一体机等(详见清单)。六、其它补充事宜吉林省信广达招标代理有限公司受梅河口广播电视台的委托对&amp;amp;ldquo;梅河口广播电视台关于融媒体中心媒体融合平台系统采购&amp;amp;rdquo;进行招标代理工作，对其预中标结果进行公示.现将本次开标结果公布如下：项目名称：梅河口广播电视台关于融媒体中心媒体融合平台系统采购招标编号：JLXGD-2018036开标时间：2019年01月07日14时00分开标地点：梅河口市人民大街3500-01号（东方米蘭A座&amp;amp;middot;九台农商银行）709室 预中标人名称：长春市华鑫影音科技有限公司预中标人地址：长春市绿园区泰来街3号508室预中标人中标价：204.6000万元 中标范围：融合媒体指挥调度平台、融媒体指挥调度系统|、融合媒体稿件平台、融合媒体稿件编辑系统、融合媒体移动生产平台、融合媒体线索汇聚及热点发现平台、直播导播一体机等(详见清单)。供货期：合同签订后15个工作日。质量要求：应符合现行国家及行业标准之合格要求。评标专家成员：专家1、专家2、专家3、专家4、专家5采购人：梅河口广播电视台地 址：梅河口市松江路1472号联系人：魏先生 电话：13514353383电子邮箱：mhktvs@163.com招标代理机构：吉林省信广达招标代理有限公司地址：梅河口市人民大街3500-01号805室联系人：刘虹 电话：0435-4637555电子邮箱：jlxgd@qq.com以上预中标结果公示至2019年01月08日（1个工作日）。在公示期间如果没有异议，预中标人将被确定为中标人并向其发放中标通知书。 吉林省信广达招标代理有限公司 2019年01月08日</t>
  </si>
  <si>
    <t>长春市华鑫影音科技有限公司</t>
  </si>
  <si>
    <t>梅河口广播电视台关于融媒体中心媒体融合平台系统</t>
  </si>
  <si>
    <t>淮阴师范学院传媒演播室高清视频导播及灯光系统升级改造项目成交结果公告</t>
  </si>
  <si>
    <t>HNU18082-1-C</t>
  </si>
  <si>
    <t>江苏</t>
  </si>
  <si>
    <t>淮安市</t>
  </si>
  <si>
    <t>江苏经天纬地建设项目管理有限公司</t>
  </si>
  <si>
    <t>淮阴师范学院</t>
  </si>
  <si>
    <t xml:space="preserve">江苏达信电子系统工程有限公司
</t>
  </si>
  <si>
    <t>标书编号：HNU18082-1-SC
江苏经天纬地建设项目管理有限公司受淮阴师范学院委托，就淮阴师范学院传媒演播室高清视频导播及灯光系统升级改造项目进行竞争性磋商采购，按规定程序进行了磋商，现就本次磋商的成交结果结果公布如下：
一、磋商项目名称及标书编号：淮阴师范学院传媒演播室高清视频导播及灯光系统升级改造项目（HNU18082-1-SC）
二、招标项目简要说明：视频导播及灯光系统，供货期：30日历天
三、招标公告媒体及日期：江苏政府采购网2018年12月18日
四、评标信息：
评标日期：2018年12月28日14时30分 
评标地点：江苏省淮安市淮阴区长江西路75号淮阴师范学院16号办公楼213室。
评标委员会名单：鹿佳 胡方华 陈文华
五、成交结果信息：
第一成交结果供应商名称：江苏达信电子系统工程有限公司
成交结果供应商地址：南京市秦淮区菱角市66号
项目成交结果金额：伍拾捌万玖仟元整（￥：589000元）得分：90.37分
六、本次招标联系事项：
1、磋商文件询问（质疑）事项联系人: 葛寒光 电话:0517-89860307
2、采购人联系人:杨老师 电话:0517-83525709
3、现场磋商事项联系人:葛寒光 电话:0517-89860307
4、采购人联系地址: 江苏省淮安市淮阴区长江西路75号。
5、邮编：223300
七、本次招标服务费
收取标准：按1980号文40%收取。
 各有关当事人对成交结果结果有异议的，可以在成交结果公告发布之日起三个工作日内，以书面形式向淮阴师范学院提出质疑，逾期将不再受理。
淮阴师范学院
2019年1月8日</t>
  </si>
  <si>
    <t>江苏达信电子系统工程有限公司</t>
  </si>
  <si>
    <t>淮阴师范学院传媒演播室高清视频导播及灯光系统升级改造项目</t>
  </si>
  <si>
    <t>永登县教育局全面改薄规划学校教学生活设备采购项目中标公告</t>
  </si>
  <si>
    <t>甘肃诚正招标有限公司</t>
  </si>
  <si>
    <t>永登县教育局</t>
  </si>
  <si>
    <t xml:space="preserve">永登青龙木业有限责任公司
甘肃贝贝特文化科技有限责任公司
山东振宇厨业有限公司
永登县泽兰家具有限公司
永登县宜建净饮水设备有限公司
江苏金太阳科教设备有限公司
河北东晟体育用品有限公司
兰州锦玉达电子科技有限公司
甘肃锐冠信息科技有限公司
甘肃旭立计算机系统工程有限公司
</t>
  </si>
  <si>
    <t>玖拾玖万捌仟壹佰元整</t>
  </si>
  <si>
    <t>文章基本信息                                                                                       采购类别：                      中标公告                                         招标编号：                                                                                                           采购人：                      永登县教育局                                           代理机构：                                            甘肃诚正招标有限公司                                                                                                           采购预算：(万元)                                            1212.3                                                                                                                                                                      甘肃诚正招标有限公司受永登县教育局的委托，对该局全面改薄规划学校教学生活设备采购项目以公开招标的方式进行采购，评标小组于2019年01月04日确定中标结果，现将中标结果公布如下： 一、项目编号：GSCZ—YD180215—YDXJYJ二、项目预算价:1212.3万元（其中第一包：102万元；第二包：210万元；第三包：56万元；第四包：50.3万元；第五包：17.5万元；第六包：42万元；第七包：61.5万元；第八包：220万元；第九包：313万元；第十包：140万元）三、中标内容： 第一包 货物名称 品种 数量 投标报价（元） 办公桌 家具 300张 228000 实木扶手椅 家具 300把 138000 课桌椅 家具 4300套 632100 投标总价（大写）：玖拾玖万捌仟壹佰元整 （￥998100.00元） 第二包： 货物名称 品种 数量 投标报价（元） 小学图书 4824 50000册 903874.52  中学图书 8486 50000册 1143786.60 投标总价（大写）：贰佰零肆万柒仟陆佰陆拾壹圆壹角贰分 （￥2047661.12元） 第三包中标内容： 货物名称 品种 数量 投标报价（元） 中学食堂设备 振宇 1批 350660.00 小学食堂设备 振宇 1批 193020.00 投标总价（大写）：伍拾肆万叁仟陆佰捌拾元整 （￥543680.00元） 第四包中标内容： 货物名称 品种 数量 投标报价（元） 文件柜 办公家具 300个 228000.00 学生高低床 办公家具 420套 247800.00 投标总价（大写）：肆拾柒万伍仟捌佰元整（￥475800.00元） 第五包中标内容： 货物名称 品种 数量 投标报价（元） 三龙头节能饮水机 JO-3E 35台 4360.00元 投标总价（大写）：壹拾伍万贰仟陆佰元整 （￥152600.00元） 第六包中标内容： 货物名称 品种 数量 投标报价（元） 物理实验室设备 苏教 2 套 84140.00 化学实验室设备 苏教 2 套 74740.00  生物实验室设备 苏教 2 套 77764.00 物理仪器 苏教 2 套 50580.00 化学仪器 苏教 2 套 34636.00 生物仪器 苏教 2 套 70846.00 投标总价（大写）： 叁拾玖万贰仟柒佰零陆元整（￥392706.00元） 第七包中标内容： 货物名称 品种 数量 投标报价（元） 小学音乐设备    ★钢琴 精工SK-121 3 55650 ★电子琴 美得理M111 6 6360 五线谱电教板 琴之恋Q2012 3 6900 五线谱教学黑板 琴之恋QZL-0081 3 600 手风琴 琴之恋823 6 20400 音响系统 琴之恋FKA-2550U103A 3 7200 音乐节拍器 琴之恋QZL-0053 3 180 音叉 琴之恋QZL-0051 3 240 小学音乐教学挂图 琴之恋QZL-0062 3 270 打击乐器 琴之恋QZL-0090 6 600 ★堂鼓 琴之恋QZL-0092 3 228 ★大锣 琴之恋QZL-0093 3 576 ★小锣 琴之恋QZL-0095 3 330 ★小钹 琴之恋QZL-0097 3 270 大军鼓 琴之恋QZL-0098 3 936 小军鼓 琴之恋QZL-0099 30 3300 乐器储藏柜 琴之恋QZL-0102 15 15000 架子鼓 琴之恋QZL-0020 3 5400 小学美术设备    ★衬布 伟联WL-205 18 432 写生凳 伟联WL-208 135 7830 写生灯 伟联WL-212 12 2136 美术工作台 伟联WL-214 24 16800 美术教学用品柜 伟联WL-217 12 12000 小学美术教学挂图 伟联WL-219 3 720 泥工工具 伟联WL-232 3 330 ★民间美术样本 伟联WL-235 3 4500 写生画箱 伟联WL-238 3 870 写生教具1 伟联WL-241 3 1110 写生教具2 伟联WL-244 3 630 ★画架、画板 伟联WL-246 135 18360 ★版画工具 伟联WL-249 3 270 绘画工具 伟联WL-252 3 450 制作工具 伟联WL-256 3 720 国画和书法工具 伟联WL-260 3 510 调色盒 伟联WL-262 135 810 调色盘 伟联WL-263 135 810 静物 伟联WL-265 3 1110 陶瓷样本 伟联WL-268 3 4200 ★美术学具盒 伟联WL-270 30 1500 小学体育设备    ★秒表 天福PC100 12 1200 皮尺 奥诺AN-T3002 3 54 ★体育器材架 奥诺AN-T3005 3 2400 ★体育器材橱(柜) 奥诺AN-T3007 3 2400 ★接力棒 奥诺AN-T3010 24 144 ★跳高架 奥诺AN-T3011 3 780 ★跳高横竿 奥诺AN-T3012 6 420 发令枪 奥诺CD-02 6 900 标志杆（筒） 奥诺AN-T3014 24 672 实心球 奥诺AN-T3015 60 480 ★投掷靶 奥诺AN-T3016 6 840 钻圈架 奥诺AN-T3017 30 2400 划线器 奥诺AN-T3018 3 300 ★助跳板 奥诺AN-T3019 3 840 ★山羊 奥诺AN-T3020 3 720 ★低双杠 奥诺AN-T3021 6 3960 ★低单杠 奥诺AN-T3022 6 2400 ★小体操垫 奥诺AN-T3023 60 2520 ★大体操垫 奥诺AN-T3024 12 1920 ★篮球 长和INFLATE7T09LBS 60 4800 ★篮球架 奥诺AN-T3026 3 15600 ★排球 长和PQ-3000 60 4800 软式排球 奥诺AN-T3028 60 2040 ★排球架 奥诺AN-T3029 3 2160 ★足球 长和HU155 60 4800 ★足球门 奥诺AN-T3031 3 6000 乒乓球 奥诺AN-T3032 300 300 乒乓球拍 奥诺AN-T3033 60 1200 ★乒乓球台 奥诺AN-T3034 6 7200 羽毛球 奥诺AN-T3035 300 480 羽毛球拍 奥诺AN-T3036 60 3000 ★羽毛球架 奥诺AN-T3037 6 2040 ★球车 奥诺AN-T3038 6 2400 棍 奥诺AN-T3039 69 690 ★短跳绳 奥诺AN-T3040 120 480 ★长跳绳 奥诺AN-T3041 24 432 ★拔河绳 奥诺AN-T3042 3 900 花毽 奥诺AN-T3043 60 120 小沙包 奥诺AN-T3044 60 120 ★空竹 奥诺AN-T3045 30 270 ★铁环 奥诺AN-T3046 30 420 ★陀螺 奥诺AN-T3047 30 300 ★软式飞盘 奥诺AN-T3048 30 1200 木哑铃 奥诺AN-T3049 60 120 身高体重测试仪 诺亚-II-ST 3 1080 肺活量测试仪 诺亚-II-FH 3 660 坐位体前屈测试仪 诺亚-II-ZW 3 330 仰卧起坐测试仪 诺亚-II-YW 3 14400 小学体育教学挂图 奥诺AN-T3054 3 390 广播体操教学挂图 奥诺AN-T3055 3 90 气泵 奥诺AN-T3056 3 780 诊查床 奥诺AN-W4003 3 1200 紫外线灯 奥诺AN-W4004 3 330 落地蛇形灯 奥诺AN-W4005 3 210 握力计 奥诺AN-W4006 3 1740 综合急救箱 奥诺AN-W4007 3 780 污物箱 奥诺AN-W4008 3 330 器械缸 奥诺AN-W4009 3 36 方盘 奥诺AN-W4010 3 120 带盖方盘 奥诺AN-W4011 3 90 高压消毒锅 奥诺AN-W4012 3 1260 医用镊子 奥诺AN-W4013 3 60 医用剪刀 奥诺AN-W4014 3 30 额镜 奥诺AN-W4015 3 150 血压计 奥诺AN-W4016 3 378 听诊器 奥诺AN-W4017 3 96 叩诊锤 奥诺AN-W4018 3 60 音叉 奥诺AN-W4019 3 150 酒精灯 奥诺AN-W4020 3 18 冲眼壶 奥诺AN-W4021 3 84 受水器 奥诺AN-W4022 3 42 贮槽 奥诺AN-W4023 3 210 卫生箱 奥诺AN-W4024 3 240 胸围尺 奥诺AN-W4025 3 12 对数灯光视力表 奥诺AN-W4026 3 360 辨色图谱 奥诺AN-W4027 3 120 课桌椅测量尺 奥诺AN-W4028 3 120 放大镜 奥诺AN-W4029 3 24 计算器 奥诺AN-W4030 3 60 担架 奥诺AN-W4031 3 660 体温计 奥诺AN-W4032 15 90 压舌板 奥诺AN-W4033 30 60 止血带 奥诺AN-W4034 30 300 药品柜 奥诺AN-W4035 3 2700 健康档案橱 奥诺AN-W4036 3 2700 电冰箱 海尔BCD-216WMPT 3 7200 中学音乐设备    ★钢琴 精工SK-121 2 37100 ★电子琴 美得理M111 6 6360 五线谱电教板 琴之恋Q2012 2 4600 五线谱教学黑板 琴之恋QZL-0081 2 400 手风琴 琴之恋823 4 13600 音响系统 琴之恋FKA-2550U103A 2 4800 音乐节拍器 琴之恋QZL-0053 2 120 音叉 琴之恋QZL-0051 2 160 初中音乐教学挂图 琴之恋QZL-0062 2 180 打击乐器 琴之恋QZL-0090 6 600 ★堂鼓 琴之恋QZL-0092 4 304 ★大锣 琴之恋QZL-0093 4 768 ★小锣 琴之恋QZL-0095 4 440 ★小钹 琴之恋QZL-0097 4 360 大军鼓 琴之恋QZL-0098 2 624 小军鼓 琴之恋QZL-0099 20 2200 乐器储藏柜 琴之恋QZL-0102 12 12000 架子鼓 琴之恋QZL-0020 2 3600 音乐家挂图 琴之恋QZL-0011 2 140 乐器挂图 琴之恋QZL-0013 2 180 识谱知识挂图 琴之恋QZL-0015 2 120 中学美术设备    ★衬布 伟联WL-205 30 720 写生凳 伟联WL-208 90 5220 写生灯 伟联WL-212 8 1424 美术工作台 伟联WL-214 16 11200 美术教学用品柜 伟联WL-217 12 12000 中学美术教学挂图 伟联WL-219 2 480 泥工工具 伟联WL-232 4 440 ★民间美术样本 伟联WL-235 2 3000 写生画箱 伟联WL-238 2 580 写生教具1 伟联WL-241 2 740 写生教具2 伟联WL-244 2 420 ★画架、画板 伟联WL-246 90 12240 ★版画工具 伟联WL-249 4 360 绘画工具 伟联WL-252 4 600 制作工具 伟联WL-256 4 960 国画和书法工具 伟联WL-260 4 680 调色盒 伟联WL-262 90 540 调色盘 伟联WL-263 90 540 静物 伟联WL-265 2 740 陶瓷样本 伟联WL-268 2 2800 ★美术学具盒 伟联WL-270 40 2000 中学体育设备    ★秒表 天福PC100 12 1200 皮尺 奥诺AN-T3002 4 72 ★体育器材架 奥诺AN-T3005 4 3200 ★体育器材橱(柜) 奥诺AN-T3007 4 3200 ★接力棒 奥诺AN-T3010 40 320 ★跳高架 奥诺AN-T3011 2 600 ★跳高横竿 奥诺AN-T3012 4 280 跳高垫 奥诺AN-T3057 2 3600 起跑器 奥诺AN-T3058 4 1120 发令枪 奥诺CD-02 4 600 标志杆（筒） 奥诺AN-T3014 20 560 实心球 奥诺AN-T3015 40 320 划线器 奥诺AN-T3018 2 200 ★跨栏架 奥诺AN-T3059 48 5760 ★助跳板 奥诺AN-T3019 4 1120 ★山羊 奥诺AN-T3020 4 960 ★高单杠 奥诺AN-T3060 4 1760 ★高双杠 奥诺AN-T3061 4 2800 ★小体操垫 奥诺AN-T3023 40 1680 ★大体操垫 奥诺AN-T3024 8 1280 ★艺术体操球 奥诺AN-T3023 20 280 ★艺术体操圈 奥诺AN-T3062 20 240 ★艺术体操棒 奥诺AN-T3063 20 400 ★艺术体操绳 奥诺AN-T3064 20 1200 ★艺术体操带 奥诺AN-T3065 20 320 ★篮球 长和INFLATE7T09LBS 40 3600 ★篮球架 奥诺AN-T3026 4 20800 ★排球 长和PQ-3000 40 3600 软式排球 奥诺AN-T3028 40 1360 ★排球架 奥诺AN-T3029 2 1440 ★足球 长和 HU155 40 3600 ★足球门 奥诺AN-T3031 2 4000 乒乓球 奥诺AN-T3032 240 480 乒乓球拍 奥诺AN-T3033 52 1040 ★乒乓球台 奥诺AN-T3034 4 4800 羽毛球 奥诺AN-T3035 240 480 羽毛球拍 奥诺AN-T3036 52 2600 ★羽毛球架 奥诺AN-T3037 4 1360 毽球 奥诺AN-T3066 52 208 ★球车 奥诺AN-T3038 8 3200 棍 奥诺AN-T3067 52 520 ★短跳绳 奥诺AN-T3040 80 320 ★长跳绳 奥诺AN-T3041 16 288 毽子 奥诺AN-T3043 104 208 ★空竹 奥诺AN-T3045 20 200 ★软式飞盘 奥诺AN-T3048 20 800 ★拔河绳 奥诺AN-T3042 4 1200 ★橡皮拉力带 奥诺AN-T3068 20 720 身高体重测试仪 诺亚-II-ST 2 720 肺活量测试仪 诺亚-II-FH 2 440 坐位体前屈测试仪 诺亚-II-ZW 2 220 仰卧起坐测试仪 诺亚-II-YW 2 9600 小学体育教学挂图 奥诺AN-T3054 2 180 广播体操教学挂图 奥诺AN-T3055 2 60 气泵 奥诺AN-T3056 2 520 跳箱 奥诺AN-T3069 4 2400 诊查床 奥诺AN-W4003 2 800 紫外线灯 奥诺AN-W4004 4 440 落地蛇形灯 奥诺AN-W4005 2 140 握力计 奥诺AN-W4006 2 1160 综合急救箱 奥诺AN-W4007 2 520 污物箱 奥诺AN-W4008 4 440 器械缸 奥诺AN-W4009 2 24 方盘 奥诺AN-W4010 2 80 带盖方盘 奥诺AN-W4011 2 60 高压消毒锅 奥诺AN-W4012 2 840 医用镊子 奥诺AN-W4013 2 40 医用剪刀 奥诺AN-W4014 2 20 额镜 奥诺AN-W4015 2 100 血压计 奥诺AN-W4016 4 504 听诊器 奥诺AN-W4017 4 128 叩诊锤 奥诺AN-W4018 2 40 音叉 奥诺AN-W4019 2 100 酒精灯 奥诺AN-W4020 2 12 冲眼壶 奥诺AN-W4021 2 56 受水器 奥诺AN-W4022 2 28 贮槽 奥诺AN-W4023 4 280 卫生箱 奥诺AN-W4024 2 160 胸围尺 奥诺AN-W4025 4 16 对数灯光视力表 奥诺AN-W4026 2 240 辨色图谱 奥诺AN-W4027 2 80 课桌椅测量尺 奥诺AN-W4028 2 80 放大镜 奥诺AN-W4029 2 16 计算器 奥诺AN-W4030 2 40 担架 奥诺AN-W4031 2 440 体温计 奥诺AN-W4032 10 60 压舌板 奥诺AN-W4033 20 40 止血带 奥诺AN-W4034 20 200 药品柜 奥诺AN-W4035 4 3600 健康档案橱 奥诺AN-W4036 6 5400 电冰箱 海尔BCD-216WMPT 2 4930 投标总价（大写）：伍拾玖万玖仟元整（￥599000.00元） 第八包中标内容：  货物名称 型号和规格 数量 单价(元) 投标报价（元） 1 投影机 NEC NP-UM331W+ 110 5900.00 649000.00 2 投影机吊架 超短焦投影机专用 110 350.00 38500.00 3 电子白板 HV-I593W 110 2850.00 313500.00 4 备授课系统 鸿合π 110 0 0 5 家校互动模块 鸿合 5000 0 0 6 数字教材 人教版 110 0 0 7 教育资源云平台 鸿合 110 0 0 8 多媒体一体机 IHM-3 110 5860.00 644600.00 9 推拉黑板 创源CYBB-001Z 110 900.00 99000.00 10 服务费 辅材安装调试培训 110 3500 385000.00 投标总价（大写）：贰佰壹拾贰万玖仟陆佰元整（￥2129600.00元） 第九包中标内容： 中学安保设施（监控设备）单套清单 货物名称 型号 品种 数量 投标报价（元） 1080P宽动态筒型摄像机 IPC-B2A5-IR 摄像机 72 580.00  电源适配器 PWR-DC1202-BU 电源适配器 72 30.00  筒机壁装支架 TR-WM06-C-IN 支架 72 20.00  32路网络视频存储录像机 NVR-B200-E8@32-B 网络视频存储录像机 1 2340.00  16路网络视频存储录像机 NVR-B200-E2@16-B 网络视频存储录像机 2 1265.00  8路网络视频存储录像机 NVR-B200-E2@9-B 网络视频存储录像机 1 650.00  4TB监控专用硬盘 HD-WD WD40PURX 硬盘 10 680.00  24口全千兆接入交换机 MS4024P 交换机 4 960.00  16口全千兆接入交换机 MS4016 交换机 1 745.00  监视器 LED55X8 监视器 1 3900.00  监视器 LED43E330C 监视器 3 2800.00  电器辅材 国标 电器辅材 1 2100.00  机柜 国标 机柜 1 970.00  光缆及辅材 国标 光缆及辅材 1 2300.00  电源线 国标 电源线 2000 1.00  超五类双绞线 国标 超五类双绞线 20 450.00  服务费 无 服务费 1 78000.00  小学安保设施（监控设备）单套设施 货物名称 型号 品种 数量 投标报价(元) 1080P宽动态筒型摄像机 IPC-B2A5-IR 摄像机 32 580.00  32路网络视频存储录像机 NVR-B200-E8@32-B 网络视频存储录像机 1 2430.00  筒机壁装支架 TR-WM06-C-IN 支架 32 20.00  电源适配器 PWR-DC1202-BU 电源适配器 32 30.00  4TB监控专用硬盘 HD-WD WD40PURX 硬盘 2 680.00  24口全千兆接入交换机 MS4024P 交换机 2 745.00  监视器 U50K5 监视器 1 2800.00  电器辅材 国标 电器辅材 1 1300.00  机柜 国标 机柜 1 970.00  光缆及辅材 国标 光缆及辅材 1 1500.00  电源线 国标 电源线 650 1.00  超五类双绞线 国标 超五类双绞线 8 450.00  服务费 无 服务费 1 46000.00  中学微机室学生计算机（含教室设备）及教师办公计算机 （说明：按3间微机室计算。每间微机室60套计算机，微机室网络设备按3套计算） 货物名称 型号 品种 数量 投标报价（元） 教师办公计算机 成铭3980 办公计算机 120 3550.00  学生机房计算机 成铭3980 机房计算机 180 3370.00  网络机柜 24U 机柜 3 1570.00  千兆交换机 S5024PV3 交换机 12 2450.00  六类网线 国标 六类网线 20 760.00  插线板 国标 插线板 120 50.00  漏电保护器 国标 漏电保护器 3 580.00  电源线 国标 电源线 900 6.30  电源线 国标 电源线 1500 3.00  计算机桌椅 钢木型 桌椅 300 350.00  路由器 MSR2600 路由器 1 3150.00  光缆及辅材 国标 光缆及辅材 1 5500.00  稳压电源 380/220 SYC-30KVA 稳压电源 3 4600.00  辅材 国标 辅材 1 3500.00  网络安装施工 无 网络安装施工 1 69000.00  小学微机室学生计算机（含教室设备）及教师办公计算机（二） （说明：按2间微机室计算。每间微机室50套电脑，微机室网络设备按2套计算） 货物名称 型号 品种 数量 投标报价（元） 教师办公计算机 成铭3980 办公计算机 100 3550.00  学生机房计算机 成铭3980 机房计算机 60 3370.00  网络机柜 国标 网络机柜 2 1570.00  千兆交换机 S5024PV3 交换机 8 2450.00  六类网线 国标 六类网线 15 760.00  插线板 国标  80 50.00  漏电保护器 国标 漏电保护器 2 580.00  电源线 BV6.03 电源线 650 6.30  电源线 RVV2.5*3 电源线 950 3.00  计算机桌椅 钢木型 计算机桌椅 160 350.00  路由器 MSR2600 路由器 1 3150.00  光缆辅材 国标 光缆辅材 1 7600.00  稳压电源 380/220 SYC-30KVA 稳压电源 2 4600.00  辅材 国标 辅材 1 8700.00  安装施工 无 安装施工 1 45000.00  货物名称 型号 品种 数量 投标报价（元） 教师办公计算机 成铭3980 电脑 80 3550.00  学生机房计算机 成铭3980 电脑 100 3370.00  网络机柜 国标 机柜 2 1570.00  千兆交换机 S5024PV3 交换机 8 2450.00  六类网线 国标 六类网线 15 760.00  插线板 国标 插线板 80 50.00  漏电保护器 国标 漏电保护器 2 580.00  电源线 BV6.03 电源线 600 6.30  电源线 RVV2.5*3 电源线 1000 3.00  墙柜 国标 墙柜 2 1200.00  计算机桌椅 钢木型 计算机桌椅 180 350.00  路由器 MSR2600 路由器 1 3150.00  光缆辅材 国标 光缆辅材 1 5600.00  稳压电源 380/220 SYC-30KVA 稳压电源 2 4600.00  辅材 国标 辅材 1 6000.00  安装施工 国标 安装施工 1 43000.00  小学微机室学生计算机（含教室设备）及教师办公计算机（一） （说明：按2间微机室计算。每间微机室30套电脑，微机室网络设备按2套计算） 货物名称 型号 品种 数量 投标报价（元） 教师办公计算机 成铭3980 办公计算机 100 3550.00  学生机房计算机 成铭3980 机房计算机 60 3370.00  网络机柜 国标 网络机柜 2 1570.00  千兆交换机 S5024PV3 交换机 8 2450.00  六类网线 国标 六类网线 15 760.00  插线板 国标 插线板 80 50.00  漏电保护器 国标 漏电保护器 2 580.00  电源线 BV6.03 电源线 650 6.30  电源线 RVV2.5*3 电源线 950 3.00  计算机桌椅 钢木型 计算机桌椅 160 350.00  路由器 MSR2600 路由器 1 3150.00  光缆辅材 国标 光缆辅材 1 7600.00  稳压电源 380/220 SYC-30KVA 稳压电源 2 4600.00  辅材 国标 辅材 1 8700.00  安装施工 无 安装施工 1 45000.00  投标总价（大写）：叁佰零捌万叁仟肆佰玖拾元整（￥3083490.00元） 第十包中标内容： 货物名称 品种 数量 投标报价（元） 智慧教育跟踪录播 主机管理系统软件 育港  4 套 112000.00 智慧教育录播主机 育港 4 台 84000.00 多媒体导播控制平台软件  育港 4 套 320000.00 图像自动跟踪系统软件 育港 4 套 12000.00 音频处理软件 育港 4 套 8000.00  跟踪定位摄像机 育港 12台  30000.00 录播控制面板 育港 4 台 15200.00 拾音话筒 育港 24支 28800.00 高清云台摄像机 育港 20台 160000.00  摄像机 L 支架 育港 20副 2000.00 教育云资源管理平台（校级） 育港 4 套 88000.00  全频语音音响  SPDPA 4 台 4800.00 功放 SPDPA 4对 6000.00  监听音箱 SPDPA 4 对  4800.00 电源时序器 SPDPA 4 台 6400.00 网络交换机 TP-LINK 4 台 4000.00 智能黑板 希沃 4 台 156000.00 教学软件 希沃 4 套 3200.00  数字教材 鸿合 4 套 48000.00 高清展台 希沃 4 台 3600.00 钢制讲桌 虹日 4 套 6000.00 装修部分 甘肃旭立 340平方 272000.00 观摩室座椅 广州澳舒 24 套 14400.00  回显电视机 创维 4 台 20000.00  课桌椅 兰州森虎 220 套 77000.00 录播机柜 华兴 4 台 2000.00  施工及线材及培训 甘肃旭立 4 批 68000.00 税费（设备总价的7%）    投标总价（大写）：壹佰叁拾伍万陆仟玖佰柒拾肆元整（￥1356974.00元） 四、中标日期：2019年01月04日 五、招标公告日期：2018年12月12日 六、中标单位名称、地址、规模、电话及金额： 第一包中标单位：永登青龙木业有限责任公司 中标单位地址：永登县狡狐子沟 1号中标单位联系人：赵俊英 中标单位规模：小型 中标单位联系电话：13619336915中标金额：玖拾玖万捌仟壹佰元整 （￥998100.00元）第二包中标单位：甘肃贝贝特文化科技有限责任公司 中标单位地址：甘肃省兰州市城关区雁滩路3884号3楼A区340号中标单位联系人：张治山 中标单位规模：小型 中标单位联系电话：13919090848中标金额：贰佰零肆万柒仟陆佰陆拾壹圆壹角贰分（￥2047661.12元） 第三包中标单位：山东振宇厨业有限公司 中标单位地址：山东省博兴县曹王镇后唐工业园 中标单位联系人： 吴宝光 中标单位规模：小型 中标单位联系电话：13954373588中标金额：伍拾肆万叁仟陆佰捌拾元整（￥543680.00元） 第四包中标单位：永登县泽兰家具有限公司 中标单位地址：甘肃省兰州市永登县红城镇徐家磨村一社 中标单位联系人：鄢礼平 中标单位规模：小型 中标单位联系电话：13919493386中标金额：肆拾柒万伍仟捌佰元整（￥475800.00元） 第五包中标单位：永登县宜建净饮水设备有限公司 中标单位地址：甘肃省兰州市永登县城关镇民乐街1号中标单位联系人：吴娜 中标单位规模：小型 中标单位联系电话：13893138655中标金额：壹拾伍万贰仟陆佰元整 （￥152600.00元） 第六包中标单位：江苏金太阳科教设备有限公司 中标单位地址：江苏省宿迁市沭阳县西圩乡迎宾路北侧 02 号中标单位联系人：丁建飞 中标单位规模：小型 中标单位联系电话：18036401003中标金额：叁拾玖万贰仟柒佰零陆元整（￥392706.00元） 第七包中标单位：河北东晟体育用品有限公司 中标单位地址：定州市庞村镇东坂村 中标单位联系人：朱宗辉 中标单位规模：小型 中标单位联系电话：17772528089中标金额：伍拾玖万玖仟元整（599000.00元） 第八包中标单位：兰州锦玉达电子科技有限公司 中标单位地址：兰州市城关区甘南路31号中标单位联系人：刘玉虎 中标单位规模：小型 中标单位联系电话：13893343915中标金额：贰佰壹拾贰万玖仟陆佰元整（￥2129600.00元） 第九包中标单位：甘肃锐冠信息科技有限公司 中标单位地址：甘肃省兰州市城关区东岗西路3483-3号2204室中标单位联系人：张荣军 中标单位规模：小型 中标单位联系电话：18919189255中标金额：叁佰零捌万叁仟肆佰玖拾元整（￥3083490.00元） 第十包中标单位：甘肃旭立计算机系统工程有限公司 中标单位地址：兰州市科技街 167 号中标单位联系人：任海亮 中标单位规模：小型 中标单位联系电话：15214036373中标金额：壹佰叁拾伍万陆仟玖佰柒拾肆元整（￥1356974.00元） 七、评标小组成员： 第一包--第四包：凌建祥、张延河、张应忠、苟建芳、庄桂学、李发雄、陈三太第五包--第七包：何国成、郑振鸿、王爱萍、杨竹英、华军、韩高俊、贾元成第八包--第十包：张宝瑛、彭秀玉、李培虎、包有成、王斌、方永惠、张正平八、采购项目联系人姓名、电话及地址：    项目单位名称：永登县教育局 项目单位联系人：陈三太联系电话：13893210165地址：兰州市永登县城关镇文昌路69号采购代理机构：甘肃诚正招标有限公司 联系人：魏庭炳 联系电话：17797628286地址：甘肃省兰州市永登县城关镇人民街107号九、公告期限：一个工作日。 甘肃诚正招标有限公司 2019年01月08日                                                                                                                                                                                                                                                 招标文件.rar</t>
  </si>
  <si>
    <t>永登青龙木业有限责任公司</t>
  </si>
  <si>
    <t>甘肃贝贝特文化科技有限责任公司</t>
  </si>
  <si>
    <t>山东振宇厨业有限公司</t>
  </si>
  <si>
    <t>永登县泽兰家具有限公司</t>
  </si>
  <si>
    <t>永登县宜建净饮水设备有限公司</t>
  </si>
  <si>
    <t>永登县教育局全面改薄规划学校教学生活设备采购</t>
  </si>
  <si>
    <t>宁波市鄞州区广播电视台采购融媒体设备项目的采购结果公告</t>
  </si>
  <si>
    <t>采购结果公告                                                                                                                      宁波市鄞州区广播电视台采购融媒体设备项目的采购结果公告公告次数：1发布日期：2019-01-08宁波中基国际招标有限公司就鄞州区广播电视台采购融媒体设备项目进行公开招标，经过评标委员会评审，现将采购结果公示如下：一、采购编号：CBNB-20183407二、项目名称：鄞州区广播电视台采购融媒体设备项目三、公告发布日期：2018年12月17日四、定标日期：2019年1月8日五、评标情况：序号采购内容数量中标单位名称中标金额1融媒体导播设备1套杭州华林视听系统工程有限公司人民币274,800.00元评委名单：高建华、姚培红、赵丑师、徐继东、戴云龙采购单位：宁波市鄞州区广播电视台地址：宁波市鄞州区麦德龙路8号联系人：姚老师联系电话：0574-88087953代理机构：宁波中基国际招标有限公司地址：宁波市鄞州区天童南路666号中基大厦19楼联系人：徐军、史维祺、徐梦蓉、王燕联系电话：0574－88090336 87425512传真：0574-87425386鄞州广播电视台采购融媒体设备项目（定稿）_201918161342.doc</t>
  </si>
  <si>
    <t>宁波市鄞州区广播电视台采购融媒体设备项目的</t>
  </si>
  <si>
    <t>关于【中山市第一中学智慧课堂建设项目选取监理】选取结果的公告</t>
  </si>
  <si>
    <t>ZSZJCS2019010105</t>
  </si>
  <si>
    <t>广东</t>
  </si>
  <si>
    <t>中山市</t>
  </si>
  <si>
    <t>关于【中山市第一中学智慧课堂建设项目选取监理】选取结果的公告服务采购编号：ZSZJCS2019010105AAA我中心于2019-01-08 17:06,在行政服务中心二楼E31为项目单位 中山市第一中学 公开择优选取选取信息工程监理资质中介服务机构，现将中选结果相关事项公示如下：项目单位名称：中山市第一中学                      采购项目名称：                    中山市第一中学智慧课堂建设项目选取监理                                                                                                                                                                                               项目总投资：                    {{2067561.48|rmb }}                                                           服务金额：                    {{41351|rmb }}                                                                             服务金额说明：                    按工程费的2%计算。                  服务内容：按工程进度完成监理工作。                                                                                                 项目建设内容：                    （1）常规录播教室A．常态4K录播系统针对用户对教室端录制课程的不同需求，采用每个教室配置两个不同型号的智能摄像机，分别用于学生和教师的图像采集 ，配合高清录播主机和拾音设备的融合使用，实现多场景的图像和画面导播。当学校端录播教室建设完成之后，需要在学校配置校级录播集控管理软件，该软件主要负责录播课室的接入、录播视频编辑、录播课室集中管理、课表计划任务下发，并实现远程课程导播控制。B．课堂人脸考勤系统通过在教室端部署人脸抓拍摄像机在课堂对全部学生进行人脸抓拍，并于中心端部署脸谱服务器和平台服务器，用于人脸对比分析和部署平台，平台端实现业务应用，对课堂人脸考勤系统的数据进行管理，用于信息导入、人员信息查询、点名出勤数据查询和导出。整体实现自动考勤、实时反馈、出勤查询和多样复用等基本功能，另外基于课堂人脸考勤系统，可实现对学生行为专注度分析，提高学校教师的教学针对性和效率。C．智慧课堂管理系统为向学生与家长提供更好的教育服务，中山市第一中学拟接入结构化视频技术，打造智慧课堂管理平台。智慧课堂管理平台，结合智能和可视设备，实现实时可视、整体把控、智能统计，更加高效地管理和展示学生、老师、家长课堂的各类信息，很好地满足了高教高效工作的需求，并提供手机端的APP服务，方便家长对学生在校情况的了解和与学校之间的互相沟通。智慧课堂管理平台还可以通过结合教学环境，对学生的学习状态、课堂表现、出勤情况等进行综合统计与分析，更有针对性的挖掘教学与学生学习中的薄弱环节，以实现教学效果的持续改进与稳步提升。（2）虚拟数字化实验室（含配套的实验室装修工程）分别把理化生各一个实验室改造成虚拟数字化实验室，其中实验室建设包括科目相关的传感器和实验器等。新虚拟数字化实验室更贴近信息化和智能化，可以为学生和老师提高更有条件、更安全的实验环境，例如：危险实验和不易操控的实验，可在虚拟数字化实验室完成教学；现有实验室条件无法做实验，可在虚拟数字化实验室完成教学；新高考必须做实验，可在虚拟数字化实验室完成教学。                                                                          资质要求：                                        信息工程监理资质(甲级,乙级,丙级)                                                                               资质要求说明：                    具有信息工程监理资质                                                        合同约定完成时限：                                        30                    个                    工作日                                                                                合同约定完成时限说明：                    无                                                                             选取中介方式：择优选取                      选取结果：正常中选结束 中选机构名称：广东省计算技术应用研究所中选金额：{{41351|rmb }}相关中介机构对中选结果有异议的，可自本公告发布之日起三个工作日内书面提出。中山市中介超市2019-01-08</t>
  </si>
  <si>
    <t>关于【中山市第一中学智慧课堂建设项目选取监理】选</t>
  </si>
  <si>
    <t>[兴国县]赣州市欣荣招投标代理有限公司关于江西省兴国县教育局专递课堂设备采购项目（项目编号：GZXR2018-XG-G005）电子化公开招标的中标公告</t>
  </si>
  <si>
    <t>GZXR2018-XG-G005</t>
  </si>
  <si>
    <t>赣州市欣荣招投标代理有限公司</t>
  </si>
  <si>
    <t>兴国县教育局</t>
  </si>
  <si>
    <t xml:space="preserve">江西新华发行集团有限公司
</t>
  </si>
  <si>
    <t>[2019-01-08]                        赣州市欣荣招投标代理有限公司受兴国县教育局的委托，对其专递课堂设备采购项目按照规定进行了电子化公开招标。采购活动于2019年01月08日09：30（北京时间）在兴国县公共资源交易中心举行，经评标委员会评定和采购人确定，现将中标结果公示如下：                  序号                  货物名称                  品牌型号                  数量单位                  中标单价（元）                  中标金额      （元）                  服务期限                  中标供应商                  供应商地址                          一、主讲教室（1间设备）                  2089800.00                  在政府采购代理机构规定的时间内和采购人签订合同，      并在签定合同后 40 个历日内完成交货，包括安装、调试、送至采购人指定地点。                        江西新华发行集团有限公司                  江西省南昌市西湖区八一大道102号                          1                  录播主机                  希沃/SV10                  8台                  24700.00                          2                  导播系统                  希沃/希沃导播系统 V1.0                  8套                  3500.00                          3                  互动系统                  希沃/希沃互动系统 V1.0                  8套                  3500.00                          4                  教师自动跟踪摄像机（含跟踪系统）                  希沃/VC10                  8套                  4750.00                          5                  学生跟踪摄像机（含跟踪系统）                  希沃/VC10S                  8套                  4750.00                          6                  拾音器                  希沃/VC10C                  8支                  2375.00                          7                  有源壁挂音箱                  希沃/SS10                  8套                  1800.00                          8                  高清电视机（含吊架）                  长虹/55U1                  8台                  2400.00                          9                  资源管理平台                  希沃/视睿希沃录播云资源管理平台V1.0                  8套                  8850.00                          10                  系统集成、安装、培训及技术服务                  国标/国产                  8间                  11800.00                          二、听讲教室（1间设备）                          1                  专递课堂终端                  希沃/SV10                  32台                  17100.00                          2                  学生摄像机（跟踪系统）                  希沃/VC10S                  32套                  4750.00                          3                  拾音器                  希沃/VC10C                  32支                  2375.00                          4                  有源壁挂音箱                  希沃/SS10                  32套                  1800.00                          5                  视频展台                  希沃/SC03                  32台                  880.00                          6                  移动授课终端                  希沃/SD02                  32台                  2945.00                          7                  资源管理平台                  希沃/睿希沃录播云资源管理平台 V1.0                  32套                  8850.00                          8                  系统集成、安装、培训及技术服务                  国标/国产                  32间                  9500.00            本中标公告公示期为一个工作日，各相关当事人对中标结果有异议的，可在本公告发布之日起七个工作日内，以书面形式提起质疑，逾期将不再受理。评标委员会成员名单：胡丽平（召集人）、何绍生、唐诗华、赖颖华、邱淇政府采购代理机构联系人：王晓霞政府采购代理机构联系电话：0797-5316138政府采购代理机构联系地址：兴国县潋江大道111号采购人名称：兴国县教育局地址：兴国县潋江镇平川大道200号电话：0797-7799175联系人：何先生政府采购监督电话：0797-7305825赣州市欣荣招投标代理有限公司本项目代理费用金额为29987.0元标段编号：GZXR2018-XG-G005评委姓名：胡丽平,唐诗华,赖颖华,邱淇             附件下载：            中标通知书.pdf                          附件下载：            GZXR2018-XG-G005(教育局).pdf</t>
  </si>
  <si>
    <t>江西新华发行集团有限公司</t>
  </si>
  <si>
    <t>[兴国县]赣州市欣荣招投标代理有限公司关于江西省兴国县教育局专递课堂设备采购项目（项目编号：GZXR2018-XG-G005）电子化公开招</t>
  </si>
  <si>
    <t>录播教室、教室多媒体等</t>
  </si>
  <si>
    <t>2019-01-07</t>
  </si>
  <si>
    <t>盘锦市辽东湾第二小学</t>
  </si>
  <si>
    <t>录播教室、教室多媒体等中标公告一.文件编号： LPG201811197/PJZC20181100035二.项目名称：录播教室、教室多媒体等三.采购人名称、地址及联系方式采购人名称：盘锦市辽东湾第二小学采购人地址：辽东湾采购人联系方式：13390381013四.盘锦市公共采购交易中心地址、项目联系人及联系方式地址： 盘锦市公共采购交易中心（盘锦市辽东湾新区行政中心C座4栋）开标地址：盘锦市辽东湾新区行政中心C座4栋项目联系人：廉先生联系方式：8650052五.中标供应商名称、地址中标供应商名称：1包：兴隆台区创杰商贸中心中标供应商地址： 盘锦市六.中标金额：1包：750000.00元七.评审专家名单：王彬、何志萍、梁伟、高喜文、孙铁岩八.本项目公告期限为 1 个工作日。后附主要标的的名称、型号、数量、单价。序号产品名称品牌、型号及技术规格、要求制造厂商名称及产地数量单价报价1交互平板一体机品牌型号：鸿合HD-I8580E一、交互平板基本参数A.屏体规格1.尺寸：85英寸,采用LED背光,液晶A规屏；2.分辨率：3840*2160；3.显示比例16：9；B.整机外观4.采用4mm厚度钢化防眩玻璃覆盖屏体；5.交互平板表面钢化玻璃玻璃硬度7H,可见光透射比89%,雾度范围2%-5%；6.在100K LUX照度的光照下保证正常触控、书写；C.触控性能7.双系统下支持10点同时触控，支持10笔书写；8.具备书写保障措施：书写区域被手、书本遮挡以及某一条红外框失灵时,可正常书写、操作，不影响教学进程顺利进行；D.教学安全及设备保护：9.提供硬件系统检测（支持无PC状况下使用）：对系统内存、硬盘、红外框、内嵌电脑、屏温监控等提供直观的状态、故障提示；10.一键PC系统还原物理按钮，不需专业人员即可轻松解决电脑系统故障；E.硬件系统11.交互平板采用Windows和Android双系统架构并存设计方案；12.整机内嵌符合 Intel&amp;amp;reg;标准规范的插拔式电脑,支持Windows平台教学应用；F.硬件面板13.提供前置快捷按键实现硬件快速操作,数量6个, 其中包含综合设置键，可一键呼出系统音量、屏幕亮度、显示比例等功能进行快速设置；G.硬件接口14.交互平板提供1路HDMI高清输入接口（标准HDMI接口，不接受转接方式），满足高清教学信号源输入需求；15.为了便于交互平板与推拉黑板嵌入应用状态下外接USB存储设备使用，交互平板前置面板具有3路USB接口，1路USB接口可支持同时在Windows及Android系统下被读取；H.师生护眼16.交互平板需提供多样化护眼显示模式：智能护眼、护眼书写、护眼光控；I.教学节能17.在传统推拉式黑板和交互平板结合应用的双板教学场景中,关闭推拉黑板,整机三分钟内自动进入黑屏节能模式（该功能启动时间可自主设置）；J.安卓教学应用18.操作界面需具有清晰的中文标识；19.主页提供中/高考、期中、期末等考试倒计时提示，支持自定义日期/时间；20.支持两种方式提供本地白板、信号源实时内容快速预览、文件浏览、应用管理、综合设置等功能模块；21.整机接入外部信号源时，可自动识别并切换到该信号源通道，当该设备断开后自动切换至原信号源通道；22.整机具备信号源通道自动记录功能；23.安卓应用支持在线升级；二、插拔式电脑模块24.整机架构：采用插拔式模块电脑架构（不接受外挂盒模式），接口严格遵循Intel&amp;amp;reg;相关规范,针脚数80Pin,与大屏无单独接线；25.主板规格：采用H110芯片组；26.处理器性能：采用Intel第6代I3-6100酷睿处理器；27.内存性能：4G DDR3内存；28.硬盘性能：存储空间128G固态,并具有防震功能；29.网络接入：内置10/100/1000M自适应网卡,WiFi遵循IEEE 802.11n标准30.插拔电脑具有安全使用提醒功能，如电脑未进行安全锁紧机制则电脑无法正常使用；三、交互平板智慧软件模块A.主界面与登录31.提供二维码扫描方式快速注册与登陆，支持免登录直接使用本地教学工具与资源；32.所有应用模块的入口在统一界面上，包括备授课、资源中心、班级圈、个人中心。33.远程课堂：软件可以创建远程课堂，传输本地界面和摄像画面给听众；听众可以通过教师班级邀请进入课堂，也可以通过邀请码进入课堂。同时教师也可以加入其它老师创建的课堂。34.便于用户使用，有效降低误操作，所有功能模块、按键均具备与实际功能一致、表述清晰的中文标识，非悬浮提示。B备授课功能。35.页面特效：提供快报、收缩、展开、覆盖、淡出、推进等20种形式的页面切换动态特效；36.学科工具：提供17门学科工具，工具不是简单的静态图片，而是可以交互式操作的动画。动画课件：提供算盘、计数器、成语词典、电流/电压表、元素周期表、地球仪、拼图等动画课件；37.软件提供翻翻卡工具，可以制作多张正反两面的卡片，用户可以编辑卡片上的文字和图片内容，便于制作课堂小游戏；38.展台：支持白板软件直接调用展台进行教学，对展台图像可实现画面冻结、拍照、批注、灯光控制、分辨率、焦距、颜色模式、旋转等功能的设置与控制；39.书写工具：提供硬笔、智能笔、荧光笔、激光笔、软笔、手势笔、手写识别、纹理笔、竹笔、图章笔等十种书写工具；手势笔提供手势翻页、擦除、聚光、放大等功能,并提供明确的手势定义说明；手势识别支持手写输入自动转变为标准电子文字；纹理笔提供多种纹理模板,并可自定义纹理；针对藏文、阿拉伯文教学需求提供竹笔工具；图章笔提供多种图章模板，可自定义图章图案,满足教师趣味教学需求；提供手势擦除功能；40.擦除工具：软件提供多种擦除方式，包括点擦除、区域擦除、擦除批注和擦除全部内容。擦除批注是指一键擦除书写笔迹，保留图片素材和图形素材；41.PPT课件：提供PPT课件的播放控制（如前后翻页）、绘图、聚光灯、书写批注等功能,并可将批注嵌入至PPT中做注释保存；支持PPT课件原有动画效果正常播放；C资源中心：42.网络学科资源：具备各学科总数70万条，1000G的网络学科资源；具备年级、版本、学科、章节等分类查找方式,支持一键插入白板页面进行展示；43.专题课程：具备素质教育类课程,包括中华古诗词、中国传统节日、健康教育、公共安全教育等方面,具备动画、图片多种格式；四、家校互动模块A.教师移动端APP工具：44.教师可以在PC端和移动端管理班级，发布通知、作业、投票、和班级圈（图文并茂的消息）。布置的作业来源可以是软件题库中选取，拍照或者文本。可以给学生点赞。45.家校互通：提供班级通讯录、班级公告发布、班级朋友圈等功能,教师可同家长分享校庆、运动会、判卷改错等信息,提供在线习题作业、视频作业、文档作业的布置,提供点赞等学生评价功能；B.家长移动端APP工具46.应用功能：通过应用APP,家长和孩子可加入已创建的班级、课堂；可观看网络直播课程；可即时查看班级公告，班级朋友圈（例如校庆、运动会的有趣图片等），可查看学生被老师点赞、表扬原因，可实时接收班级通知。47.作业监督：可接收教师布置的文字、语音、习题等类型作业，作业结果可及时反馈给教师，便于教师掌握精准学情。深圳市鸿合创新信息技术有限责任公司产地：深圳12台200002400002壁挂式备课仪品牌型号：鸿合HT-G121.产品外观：壁挂铁箱，内置高拍仪；高拍仪可折叠，全金属型材机身，拨动式开关。2.像素：800万3.拍摄幅面：A44.输出格式：图片JPG，文档PDF，视频MP45.光源：6颗LED灯补光。6.支持实物展示，展示可全屏，放大，缩小，支持动态即时旋转，将屏幕锁定进行批注。7.支持对比教学，可二分屏和四分屏十六分屏对比，并可在对比屏幕上直接进行批注。8.支持展台桌面与电脑桌面的一键切换，支持在电脑桌面进行批注。深圳市鸿合创新信息技术有限责任公司产地：深圳12台80096003推拉黑板品牌型号：蓝贝思特LB-2G181.结构：内外双层结构，内层为固定书写板与交互平板正面平齐，外层为滑动书写板，支持配套的交互平板中置或侧置安装，开闭自如确保交互平板的安全管理；2.基本尺寸：4000mm&amp;#215;1295mm，可根据实际交互平板进行微调，保证与交互平板外形尺寸配套；3.衬板：选用吸音、高强度、防潮、阻燃聚苯乙烯板，厚度14mm；4.背板：选用镀锌钢板，厚度0.2mm，设有专业技术凹槽加强筋，增加板体强度；5.边框：采用工业用高强度铝合金型材，电泳香槟色；模具挤压一次成型，规格50 mm&amp;#215;90 mm，在满足强度的情况下最大限度减少黑板占用讲台的空间，横（立）框采用双层加强结构，厚度10mm；内框规格37 mm&amp;#215;20mm，满足强度的情况下最大限度的扩大书写板的面积；6.黑板滑轮：上轮采用中字型双组吊轮，下轮采用1字型双组平轮，均使用高精度包塑轴承滑轮，保证滑动流畅、噪音小、前后不晃动、经久耐用。数目4组，上下均匀安装。7.除尘装置：外下框两侧各开一个直径25mm的圆孔，配置100&amp;#215;80mm的抽拉式粉尘盒，粉尘盒可拆卸清洁；8.侧封：配套液晶电视的黑板两侧配有与边框同色同材质的侧封，遮挡黑板与墙面的缝隙，提高美观度；9.易维护性：配套液晶电视的黑板，液晶电视上下、一侧配同色同质书写板，上下可根据一体机尺寸进行微调，两侧用H型边框与固定板配合，可拆装，使一体机不用拆整个黑板即可直接拆装维护；10.易管理：一套黑板配2把钥匙，每把钥匙实现对所配套的全部推拉黑板的锁定、开启，钥匙通用，钥匙刻有黑板品牌LOGO标识，方便使用方区分；山东蓝贝思特教装集团股份有限公司产地：济南12套1000120004辅材定制送货、安装、调试、辅料盘锦12套50060005学生计算机品牌型号：HP EliteDesk 705 G3 MT处理器：AMD A6-8570 双核处理器，主频3.5GhZ内存：4G DDR4 2133MHz内存，4个内存插槽，最大支持扩展至64G内存硬盘：500G硬盘显示卡：集成显卡网卡：集成千兆网卡IO接口：前置4个USB，其中2个USB 3.0，后置4个USB，其中2个USB 3.0；2个PS/2接口、1个VGA，2个DP扩展性：4个PCIe插槽，其中2个PCIe*16显示器： 20.7寸LED显示器输入设备：配备原厂防水抗菌键盘、光电抗菌鼠标电源：280W电源操作系统：出厂预装正版windows10操作系统商务要求：1.制造厂商具备自主研发、生产能力，（提供了制造厂商工厂营业执照扫描件加盖公章），未私自改装代工；2.为方便后期维护，学生机和教师机为同一品牌产品3.售后服务：原厂商三年硬件保修及上门服务。惠普贸易（上海）有限公司产地：重庆44台35201548806教师计算机品牌型号：HP EliteDesk 705 G3 MT处理器：AMD A10-9700四核处理器，主频3.5GhZ内存：4G DDR4 2133MHz内存，4个内存插槽，最大支持扩展至64G内存硬盘：1TB显示卡：集成显卡网卡：集成千兆网卡IO接口：前置4个USB，其中2个USB 3.0，后置6个USB，其中4个USB 3.0；2个PS/2接口、1个VGA， 2个DP扩展性：4个PCIe插槽，其中2个PCIe*16光驱：DVD刻录光驱显示器：21.5寸LED显示器输入设备：配备原厂防水抗菌键盘、光电抗菌鼠标电源：280W电源操作系统：出厂预装正版windows10操作系统商务要求：1.制造厂商具备自主研发、生产能力，（提供了制造厂商工厂营业执照扫描件加盖公章），未私自改装代工；2.为方便后期维护，学生机和教师机为同一品牌产品3.售后服务：原厂商三年硬件保修及上门服务。惠普贸易（上海）有限公司产地：重庆27台42301142107学生电教桌椅品牌型号：DBX-70桌外形尺寸：700*570*750mm桌面尺寸：700*570*24mm 环保防火贴面，桌面开Φ50穿线孔，并增加孔塞；盘锦星达家具厂产地：盘锦45套300135008交换机品牌型号：水星S124D提供24个10/100/1000M 自适应RJ45端口，所有端口均可实现线速转发；每端口均支持MDI/MDIX自动翻转及双工/速率自协商；支持IEEE 802.3x全双工流控和Backpressure半双工流控。三种工作模式提供模式切换开关，支持“标准交换”、“VLAN隔离”和“网络克隆”三种工作模式深圳市美科星通信技术有限公司产地：深圳3台100030009机柜品牌型号：SY 509交换机机柜沈阳深源金属结构厂产地：沈阳1个80080010网线品牌型号：HSYV-5E超5类国标网线扬州春天线缆厂产地：扬州2000米3600011电缆品牌型号：RVV2X2.53X2.5纯铜扬州春天线缆厂产地：扬州205米6123012防雷模块品牌型号：NU6-Ⅱ 40kA40千安浙江正泰电器股份有限公司产地：浙江1组505013接入主电缆品牌型号：SYZ050116平方4+1沈阳交联电缆厂产地：沈阳50米630014线槽品牌型号：定制50原料盘锦50米630015插排品牌型号：双贝A4五孔5组国标深圳美格尔电器有限公司产地：深圳54台25135016辅材品牌型号：定制接地跨接线胶布水晶头配件等盘锦1套50050017高清录播主机品牌型号：AVA AE-A7SK1) 1U标准机架式外观设计，便于机柜安装。设备前面板具有2?液晶显示屏，显示设备网络参数、设备开机状态、录制状态、升级状态。2) 考虑设备稳定性，要求采用嵌入式ARM架构设计，Linux操作系统，高度集成多种功能应用，包括管理、导播、录制、直播、点播等功能。3) 录播主机内置互动功能，支持标准H.323协议和SIP协议，要求无须视频会议终端和MCU即可实现2台录播主机之间的音视频在线互动。4) 录播主机内置抠像功能，无需额外增加色键抠像器即可完成蓝/绿背景抠像功能。5) 内置音频处理功能，支持EQ均衡调节、回声抑制、增益调节、幻象供电及音频采样率和比特率设置。支持对音频输入输出通道进行音量调节，支持对音频输出通道进行静音设置。提供现场演示。6) 内置跟踪功能，无需额外配置跟踪主机即可实现智能图像识别跟踪分析与处理功能。7) 支持8路1080P高清视频输入，包括6路3G-SDI高清摄像机信号、1路HDMI信号和1路VGA信号。支持CVBS、S-video、YPbPr信号源的兼容接入。8) 支持2路HDMI画面的输出，每个HDMI输出口的输出信号支持自定义选择本地导播画面或录制效果画面输出。9) 采用AAC音频编码技术，支持2路XLR平衡音频输入、2路Line in、1路Line out、1路耳机监听输出。10) 采用标准H.264视频编码技术，录播主机应支持电影模式和资源模式多流同步录制。支持网络多流和本地SDI多流两种录制模式。11) 内置2T存储硬盘，支持MP4视频封装格式。12) 支持4个USB2.0，支持U盘/移动硬盘同步录制、视频拷贝；支持鼠标键盘的本地导播操作；13) 支持本地导播功能，可直接在录播主机接入鼠标、键盘、显示器进行导播操作，保证导播具有较好的实时性和流畅性。14) 高清录播主机支持通过一条标准SDI线连接高清云台摄像机，即可实现视频传输、供电和云台控制功能。提供现场演示。15) 支持与资源平台无缝对接，实现视频自动上传功能。当录播主机处于休眠状态时，平台自动远程唤醒录播主机，使录播主机通过FTP方式进行录制视频文件的自动上传至平台。16) 具有嵌入式低功耗环保优势，整机正常工作状态下功耗40W。采用无风扇散热设计，低噪音不影响正常授课。提供现场演示。17) 所投录播主机供货时提供由中国合格评定国家认可委员会检测通过的产品无故障运行时间MTBF＞60000小时认证证书复印件并加盖厂家公章。广州市奥威亚电子科技有限公司产地：广州1台200002000018流媒体管理软件品牌型号：AVA V8.01）支持B/S架构设计，能够方便教师使用IE、360、chrome等主流浏览器通过网络直接访问录播主机进行管理。2）支持录制、暂停、停止等基本功能操作。3）支持全自动、半自动、手动三种录制模式，支持录制过程中实时切换录制模式。4）支持导播管理、系统参数管理、用户管理、录制管理、网络参数管理。5）支持三种上电模式，包括关机模式、休眠模式和工作模式。6）支持硬盘格式化功能，支持对设备异常断电、宕机造成的损坏视频文件进行修复。7）支持中英文双语版本切换，适合不同用户的应用需求。8）支持系统软件版本管理，包括软件版本查询，在线升级与系统授权。支持查询录播主机的设备型号、版本信息、机身号和设备运行的实时CPU温度。9）录播跟踪一体化设计，录播内置跟踪功能，无需额外配置跟踪主机。采用图像识别主动跟踪技术，有较强的防干扰性，跟踪系统应不影响教师正常的教学，教师和学生无需佩戴任何辅助设备，也无需在座椅安装辅助设施。10）支持多种逻辑跟踪技术，支持自定义教师、学生的画面布局，支持学生起立回答问题时切换为“学生特写画面”或者“教师与学生双分屏互动画面”。支持VGA信号自动检测跟踪，支持自定义VGA保留时间。11）支持10个任意区域主动屏蔽功能，比如主动屏蔽掉教师观摩区、窗户窗帘、教室门口、大屏液晶电视等易干扰跟踪效果的地方，所屏蔽的地方系统将不对其进行图像分析跟踪运算，以避免这些地方干扰整体的跟踪效果。广州市奥威亚电子科技有限公司产地：广州1套250002500019流媒体直播软件品牌型号：AVA V8.01）支持录播一键开启“直播”功能。2）支持网络直播参数设置、直播码流设置与TS直播参数设置3）支持主码流、子码流双码流直播功能，主、子码流可设不同的分辨率与码流。4）支持自定义直播分辨率、码流大小，以适应不同网络环境下保持直播的流畅性。提供超清（1080P/4Mbps）、高清（720P/2Mbps）、标清（960*540/1Mbps）等多种直播分辨率与码流可选。5）支持HTTP、RTMP、RTSP多种直播视频流协议，支持TCP和UDP传输协议。6）支持RTMP推流功能，除录播向资源平台实现FTP推流上传外，额外支持3路RTMP推流功能，实现与第三方平台和系统的推流对接。7）支持VLC缓冲设置功能，可精确到毫秒，缓冲时间阈值280~500ms可设。广州市奥威亚电子科技有限公司产地：广州1套250002500020流媒体导播软件品牌型号：AVA V8.01）提供所有接入摄像机画面和1路教师电脑画面预览窗口，支持视频画面任意切换。2）支持9种可选布局模式，包括双分屏、三分屏、画中画等。支持自定义布局方式，支持多个视频图层自由叠加组合，支持叠加纯色图层，自定义布局时可随意拖拉画面窗口。3）应具有鼠标快速定位功能，通过鼠标点击快速居中画面区域，通过鼠标滚轮可以调节云台摄像机的焦距。每个云台摄像机应支持8个预置位设置与调用功能。4）提供8种转场特效，包括渐变、缩放、切换等。支持在添加LOGO、字幕功能，支持通过鼠标直接拖拽设置LOGO和字幕在画面的显示位置。5）支持快速调用预设的字幕内容，支持实时添加字幕，支持通过辅助软件远程实时添加字幕，字幕颜色、字幕描边、字幕背景可设。支持字幕和背景的透明度设置功能。支持字幕滚动和固定位置两种显示方式。6）具备移动导播APP，支持IOS系统，可通过App Store进行下载。支持与导播系统一致的窗口预览、画面切换、录制、停止、自动与手动录制切换、转场特效、布局切换、云台控制等功能。广州市奥威亚电子科技有限公司产地：广州1套200002000021流媒体点播软件品牌型号：AVA V8.01）为方便资源管理，系统需支持对录制视频按标题、主持人、时间、时长进行排序；可按照主题、主讲人进行分组展示；2）支持高、低双码流录制功能，支持自定义录制分辨率、帧率和码流，码流512kbps到40Mbps可设。支持对视频文件进行点播回放，支持拖拽播放进度条播放；3）录制文件支持分割技术，当录制的课程时间较长时，可按照用户设定的文件时长自动分割录制成多个视频文件，提供不分段、30分钟分段、60分钟分段三种方式可选。4）支持对资源模式和电影模式同步多流录制的视频进行管理和点播，点播分辨率达1080P；5）支持查询视频文件的分辨率、帧率和码流；6）支持录像文件和对应PPT课件下载；7）支持对视频进行手动FTP上传。广州市奥威亚电子科技有限公司产地：广州1套100001000022录播在线互动软件品牌型号：AVA V1.01）支持RTSP、H.323视频传输协议。2）支持预设互动数据，包括互动对象的名称、IP、协议方式等。支持预设20个互动录播教室信息，支持互动课室数据的批量导入和导出功能。3）支持快速选择远程互动录播教室并“一键式”连接开启点对点互动。4）支持录播模式和互动模式两种工作模式。互动模式下，支持通过导播画面实时监视远端互动录播教室学生画面，支持实时预览传到远端互动录播教室的最终互动画面。互动画面支持实时进行本地教师信号、学生信号、电脑信号以及远端信号的自由组合布局。5）支持网络检测功能，支持UDP测试和带宽扫描两种测试方式，实时检测与远端互动设备的的丢包数、网速情况。支持启动网络自适应功能。6）双向互动时，互动画面中可实时显示远端互动视频的码流和网络丢包率。7）支持双流互动功能，双向互动时，互动双方具备两路HDMI高清输出口可同时输出显示互动画面和对方的VGA/HDMI电脑画面。8）录播主机双向互动过程中，在5Mbps带宽下可实现1080P@30FPS和1080P@60FPS画质。9）录播主机双向互动过程中，在系统总丢包率20%的网络环境下，视频清晰无破损，语音清晰连贯。广州市奥威亚电子科技有限公司产地：广州1套200002000023录播虚拟抠像软件品牌型号：AVA V1.01）支持1路SDI摄像机拍摄画面可选开启“一键式”蓝/绿背景抠像功能。2）支持蓝箱和绿箱两种抠像方式，抠像阈值的自定义设置。支持VGA/HDMI作为动态背景叠加，便于教师录制虚拟微课等应用。3）支持实时预览人物抠像与虚拟背景实时叠加渲染的效果画面。4）支持抠像拍摄和实景拍摄同步进行，可实时进行虚拟场景和实景拍摄画面的切换录制。广州市奥威亚电子科技有限公司产地：广州1套2000200024高清特写摄像机品牌型号：AVA AX-C20P1) 视频输出接口：HDMI*1、SDI*2，同步输出图像2) 传感器类型：CMOS、1/2.7英寸3) 传感器像素：总像素：220万，有效像素：212万4) 镜头焦距：20倍光学变焦、16倍数字变焦5) 采用了2D和基于运动估计的3D降噪算法6) 水平视场角：60.7&amp;#176; ~ 3.36&amp;#176;，垂直视场角：34.1&amp;#176; ~ 1.89&amp;#176;7) 水平转动范围：&amp;#177;170&amp;#176;，垂直转动范围：-30&amp;#176; ~ +120&amp;#176;，水平转动速度范围：1.0&amp;#176; ~ 94.2&amp;#176;/s，垂直转动速度范围：1.0&amp;#176; ~ 74.8&amp;#176;/s8) 支持水平、垂直翻转9) 预置位数量：25510) 网络接口：RJ4511) 音频接口：Line In,3.5mm12) 通讯接口：RS232、RS42213) 支持的协议类型：VISCA14) 编码技术：视频H.264，音频AAC15) 电源支持：DC12V、PoE、PoC16) 要求摄像机与录播主机为同一品牌17) 供货时提供产品无故障运行时间MTBF＞60000小时认证证书复印件并加盖厂家公章。18) 供货时提供国家广播电视产品质量监督检验中心出具的摄像机质量检验报告复印件并加盖厂家公章。广州市奥威亚电子科技有限公司产地：广州3台50001500025高清全景摄像机品牌型号：AVA AX-C10P1) 视频输出接口：HDMI*1、SDI*2，同步输出图像2) 传感器类型：CMOS、1/3.0英寸3) 传感器像素：200万4) 镜头焦距：10倍光学变焦、8倍数字变焦5) 采用了2D和基于运动估计的3D降噪算法6) 水平视场角80.7&amp;#176; ~ 8.77&amp;#176;，垂直视场角45.3&amp;#176; ~ 4.92&amp;#176;7) 水平转动范围：&amp;#177;170&amp;#176;，垂直转动范围：-30&amp;#176; ~ +120&amp;#176;；水平转速1.0&amp;#176; ~ 94.2&amp;#176;/s，垂直转速1.0&amp;#176; ~ 74.8&amp;#176;/s8) 支持水平、垂直翻转9) 预置位数量：25510) 网络接口：RJ4511) 音频接口：Line In,3.5mm12) 通讯接口：RS232、RS42213) 支持的协议类型：VISCA14) 编码技术：视频H.264，音频AAC15) 电源支持：DC12V、PoE、PoC16) 要求摄像机与录播主机为同一品牌17) 供货时提供产品无故障运行时间MTBF＞60000小时认证证书复印件并加盖厂家公章。18) 供货时提供国家广播电视产品质量监督检验中心出具的摄像机质量检验报告复印件并加盖厂家公章。广州市奥威亚电子科技有限公司产地：广州2台50001000026高清摄像机管理软件品牌型号：AVA V1.01) 摄像机管理软件采用B/S架构，支持通用浏览器直接访问进行管理。2) 支持网络参数设置与修改，支持一键恢复默认参数。3) 支持曝光模式设置功能，包括自动、手动。4) 支持抗闪烁频率、动态范围、光圈、快门参数设置。5) 支持自动白平衡设置功能，红、蓝增益可调范围0~200。6) 支持噪声抑制设置功能，支持2D、3D降噪。7) 支持摄像机图像质量调节功能，包括亮度、对比度、色调、饱和度。8) 支持摄像机控制功能，包括云台控制、预置位设置与调用、焦距调节等。9) 供货时提供高清摄像机管理软件相关计算机软件著作权登记证书及相关检测报告复印件并加盖厂家公章。广州市奥威亚电子科技有限公司产地：广州5套50002500027教师定位分析仪品牌型号：AVA ITS-T1001) 扫描方式：逐行扫描2) 输出帧率：30fps3) 摄像元件：1/3 &amp;quot;4) 有效像素：1920（H）&amp;#215;1080（V）5) 最低照度：0.3Lux6) 通讯方式：RJ-45，支持POE供电7) 供货时 提供权威机构检测通过的产品无故障运行时间MTBF＞60000小时认证证书复印件并加盖厂家公章。广州市奥威亚电子科技有限公司产地：广州1个1500150028学生定位分析仪品牌型号：AVA ITS-S1001) 扫描方式：逐行扫描2) 输出帧率：30fps3) 摄像元件：1/3 &amp;quot;4) 有效像素：1920（H）&amp;#215;1080（V）5) 最低照度：0.3Lux6) 通讯方式：RJ-45，支持POE供电广州市奥威亚电子科技有限公司产地：广州1个1500150029板书定位分析仪品牌型号：AVA ITS-B1001) 扫描方式：逐行扫描2) 输出帧率：30fps3) 摄像元件：1/3 &amp;quot;4) 有效像素：1920（H）&amp;#215;1080（V）5) 最低照度：0.3Lux6) 通讯方式：RJ-45，支持POE供电7) 供货时提供权威机构检测通过的产品无故障运行时间MTBF＞60000小时认证证书复印件并加盖厂家公章。广州市奥威亚电子科技有限公司产地：广州1个1500150030教师定位分析软件品牌型号：AVA V1.01) 采用B/S架构设计，支持通用浏览器进行远程访问进行管理；2) 采用图像识别定位分析技术，智能识别教学行为，根据预设的跟踪分析逻辑触发跟踪信号，与录播主机进行跟踪数据对接；3) 支持两种跟踪模式：紧跟模式、“特写”与“全景”切换跟踪模式。4) 支持多个区域屏蔽功能，避免屏蔽区域内的干扰，提高系统识别效果；5) 支持检测区域设置，对指定区域进行跟踪分析，支持同时划分多个检测区域。6) 具有“模糊防抖”功能，避免人员小幅度活动时引起的摄像机画面抖动现象；7) 供货时提供教师定位分析相关软件著作权登记证书复印件并加盖厂家公章。广州市奥威亚电子科技有限公司产地：广州1套100001000031学生定位分析软件品牌型号：AVA V2.01) 采用B/S架构设计，支持通用浏览器进行远程访问进行管理；2) 采用图像识别定位分析技术，智能识别教学行为，根据预设的跟踪分析逻辑触发跟踪信号，与录播主机进行跟踪数据对接；3) 支持学生起立跟踪功能，支持当学生起立特写跟踪拍摄，同时支持学生起立后自定义为学生与老师双分屏交互画面；4) 支持多个学生起立跟踪功能，多学生起立切换为学生全景拍摄；5) 支持自定义规定时间间隔自动切换为学生全景画面；6) 支持2个区域屏蔽功能，避免屏蔽区域内的干扰，提高系统识别效果；7) 支持检测区域设置，对指定区域进行跟踪分析，支持同时划分2个检测区域；8) 具有“模糊防抖”功能，避免人员小幅度活动时引起的摄像机画面抖动现象；广州市奥威亚电子科技有限公司产地：广州1套100001000032板书定位分析软件品牌型号：AVA V1.01) 采用B/S架构设计，支持通用浏览器进行远程访问进行管理；2) 采用图像识别定位分析技术，智能识别教学行为，根据预设的跟踪分析逻辑触发跟踪信号，与录播主机进行跟踪数据对接；3) 支持板书行为跟踪拍摄，当老师书写板书是自动切换为板书特写画面；4) 支持板书画面大小、位置的自定义调节；5) 支持2个区域屏蔽功能，避免屏蔽区域内的干扰，提高系统识别效果；6) 支持检测区域设置，对指定区域进行跟踪分析，支持同时划分2个检测区域；7) 具有“模糊防抖”功能，避免人员小幅度活动时引起的摄像机画面抖动现象；广州市奥威亚电子科技有限公司产地：广州1套100001000033数字音频矩阵品牌型号：AVA IAM-8041) 音频输入/输出通道（MIC/LINE）：8路输入/4路输出，支持选择2种电平的音源输入，支持幻像供电功能。2) 矩阵功能:输入8路信号并将其按用户设定比例进行混合，分配到4个输出通道中。3) 转换器类型 24bit;采样率 48K4) 频率响应 20~20KHZ5) 模/数动态范围（A-计权） 114dB6) 要求与录播主机为同一品牌。7) 供货时 提供权威机构检测通过的产品无故障运行时间MTBF＞60000小时认证证书复印件并加盖厂家公章。广州市奥威亚电子科技有限公司产地：广州1台3000300034数字音频处理软件品牌型号：AVA V2.01) 采用C/S或B/S软件架构设计，支持对音频处理矩阵进行管理。2) AGC自动增益控制:自动提升和压缩话筒音量，使之以恒定的电平输出。3) AVC回声消除:全新的自适应式回声消除功能，无需人工调试。4) AFC反馈啸叫消除:采用自适应处理的方式对现场扩声系统的啸叫进行有效的消除。5) ANC自动噪声消除:自动噪声消除根据环境的声场变化自动进行噪声消除。6) 供货时提供数字音频处理软件计算机软件著作权登记证书及相关检测报告复印件并加盖厂家公章。广州市奥威亚电子科技有限公司产地：广州1套3000300035采访话筒（指向性）品牌型号：AVA AT-6801) 单体：背极式驻极体2) 指向性：超心型3) 频率响应：40Hz―16kHz4) 低频衰减：内置5) 灵敏度：-29dB&amp;#177;3dB（1dB=1V/Pa at 1kHz）6) 输出抗阻：500Ω&amp;#177;20%（at 1kHz）7) 最大声压级：130dB（T.H.D≤1% at 1kHz）8) 信噪比：70dB（1KHz at 1Pa）9) 动态范围：106dB（1kHz at Max SPL）10) 使用电源：48V 幻象电源（48V DC），2mA广州市奥威亚电子科技有限公司产地：广州6支1000600036录制面板品牌型号：AVA KP-8P1) 在讲台上镶嵌式安装方式；2) 控制接口：RS2323) 信号指示灯：支持4) 支持一键式系统电源开关控制。5) 一键式录制、停止、锁定电脑信号；6) 支持本地录播全自动的开启、关闭控制。该功能同时支持录播模式和互动模式。7) 支持通过面板一键发起与远端设备互动连接；8) 支持通过交互控制面板切换互动画面的信号源，并传输到听课室，包括本地老师信号、学生信号、电脑信号、远端课室画面。9) 支持对各画面的自由布局控制，包括单画面全屏、双分屏、三分屏、四分屏、画中画，并传输到听课室。广州市奥威亚电子科技有限公司产地：广州1个1200120037电源管理器品牌型号：AVA RY-81）向录播视频系统、音频系统、显示系统提供统一的、八路电源管理；2）支持对录播系统控制功能，实现通过录制面板一键启动录播系统相关设备的电源；3）支持录播系统的远程集中统一控制，实现录播主机远程开关机；广州市奥威亚电子科技有限公司产地：广州1台90090038导播控制台品牌型号：AVA DCP-10001）支持远程操作录播主机的开关机；2）支持5种特技效果；3）支持6布局选择；6路视频直播切换；6个预置位；6个视频预选功能；4）支持云台控制功能：上下左右及变焦功能；5）支持录制、暂停、停止功能；6）支持全自动录播模式和手动录播模式。7）支持通过USB线缆连接录播主机；8）安装导播控制台软件，并设置录播地址；9）导播界面与导播控制台按键/状态同步对应；10）导播控制台关机按键为控制录播系统软关机/唤醒功能。广州市奥威亚电子科技有限公司产地：广州1台5000500039机柜定制盘锦1个1000100040教学视频资源管理系统品牌型号：AVA V3.11.信息管理系统（1）录播管理：支持把录播设备接入平台，实现自动转码、无缝直播点播，并具备直播和点播功能。支持对录播进行远程关机、休眠唤醒、启动录制等操作。（2）多级平台对接：支持校平台与上级区平台进行对接，校平台资源可像区平台提交，并能参加区平台组织的活动。（3）录制预约：平台支持用户远程进行在线录课预约，可实现单个或批量预约；可直接导入课表实现预约；支持预约信息的申请和审核管理。（4）资源颗粒度管理：支持视频资源多维度分类，如按年级、学科等分类管理，支持用户自定义分类类型。并支持根据关注度、用户推荐度和点击热度的不同维度在平台呈现。（5）视频专辑：支持用户可灵活创建各种视频专辑，并自定义专辑类型，可将一同类型的视频进行归类，便于视频的归整和便捷查询。（6）公告发布：平台首页提供公告模块，支持通过平台发布校务公告、活动通知、行政公告、直播通知、紧急通告等多种类型公告。公告支持按定义的类型进行归类查询，支持用户自定义公告类型。提供现场演示。（7）自动转码功能：支持视频下载、上传、编辑、管理。可实现所有主流视频文件格式自动转码，包括asf、mpg、rmvb、mov、rm、avi、3gp、wmv、flv、mp4等，可设置下载及观看权限。（8）虚拟切片：支持视频自动划分知识点和教学环节片段，且不破坏视频原来的完整性。知识点与教学环节目录支持在全屏状态下呈现，支持快速点击跳转到相应节点播放，支持片段循环播放。支持对上传的视频添加和修改“知识点”和“教学环节”。（9）教学行为分析：支持弗兰德斯教学行为分析法（S-T），平台根据跟踪数据生成S-T曲线图，帮助用户进行教学技能提升和评估。S-T行为数据支持后期在线编辑修改，便于教师进行错误修正。（10）文件检索：支持关键字搜索功能，用户可直接在资源管理平台的页面搜索框输入关键字，对某个视频标题、知识点和教学环节进行搜索。（11）一键置灰：支持平台肤色一键置灰功能，切合特殊纪念日氛围。（12）强制播放：支持强制设置播放源，用户点击任意视频均强制播放指定视频源，便于学校进行统一播放和管理。（13）流量统计：支持平台对用户访问数、页面访问数进行数量统计，用户流量可按日、周、月、年、总浏览数进行分类统计。支持对视频直播流量、点播流量统计，并以曲线图形式展现10天内的访问流量变化趋势。（14）存储管理：平台支持自定义视频的保存期限，支持永久保存，支持自定义视频保存天数期限，到达期限后自动删除；同时支持平台对录播内的视频保存期限进行管理，支持永久保存和自定义期限并在到达期限后录播自动删除视频文件。2.直播点播系统（1）基于flash+html5技术，无需安装插件即可进行跨平台（Windows、Linux、IOS）视频点播观看。（2）支持流媒体转发服务，平台支持200点高清直播功能。（3）集群技术：支持直播集群技术，以支持系统的横向拓展，随系统应用规模的拓展逐渐增加转发服务器以支持更大规模直播。（4）多码率支持：要求转发时支持标清、高清两种清晰度设置，点播视频时可根据网络情况在播放器窗口进行高标清切换观看。（5）支持直播权限及密码设置，让直播信息更加安全。（6）支持上传教案、课件等视频附件，附件可与视频进行绑定。支持word、excel、ppt、PDF、jpeg等格式。用户在点播视频时下载附件。（7）提供视频转发分享功能，支持二维码分享和一键转发分享至新浪微博、QQ、微信等社交平台中。3.微课管理系统（1）提供微课管理模块，支持自定义微课时长限制，在规定时长内的视频上传平台后自动归类到微课模块当中，并支持按学段、学科进行自动归类整理。（2）提供专业微课录制软件，支持直接从平台下载微课录制软件并安装于笔记本电脑中。微课视频录制完毕后支持一键上传到平台，或下载到本地电脑保存。（3）微课录制软件需满足包括教师头像、实物展台、课件PPT在内的三路视频源切换及组合布局录制，支持课件与老师画中画模式。提供现场演示。（4）支持PPT课件导入、课件批注，在微课录制的同时支持PPT分页预览，并进行切换录制。4.移动APP应用服务（1）提供自主研发的平台移动端APP，支持与视频资源管理平台对接。（2）移动端APP应提供视频在线直播、视频点播、专辑点播等功能。（3）移动端同步支持虚拟切片功能，实现知识点的快速跳转观看、学习，提高学生的学习效率。（4）移动端APP支持直接播放视频，无需调用其它播放器直播。广州市奥威亚电子科技有限公司产地：广州1套170001700041视频编辑软件品牌型号：AVA V1.01) 为保证操作的简便，可通过平台启动非编系统对资源进行非编，启动后非编资源可自动上传非编系统。便于教师能够对自己已经录制好的视频进行快速编辑处理；2) 教师能够同时导入多个视频，进行多轨道同步编辑，包括合并、剪辑等功能。支持添加视频轨道、音频轨道、图片轨道和文字轨道。实现了音频、视频、字幕的同步编辑与多格式同步输出。支持10个音视频、文字轨道；3) 提供“用户专辑”栏，展示用户添加的各种视音频文件、图片，可按“视频”、“图像”和“音频”进行分类展示，并支持按“名称”、“时长”和“类型”进行快速排列筛选。4) 文件持续时间”和“类型”进行排列。5) 提供输出效果实时预览窗口，支持对编辑效果的实时输出预览，可对预览视频进行进度条拖动、全屏播放、画面抓拍功能。6) 具有转场特技功能，支持16种转场特技效果可供选择。具有滤镜处理功能，支持28种滤镜效果可供选择。具有多种视频布局功能，包括2分屏、4分屏、6分屏等15种布局模式。7) 资源非编完成后，教师可根据需求设置编辑好的视频码流，并能够一键上传到应用云平台的个人空间当中，同时也能够保存到教师电脑端，以便教师通过移动存储设备拷贝和存档。广州市奥威亚电子科技有限公司产地：广州1套2000200042服务器品牌型号：AVA AX-F100E5-2603v4 (6C, 85W, 1.7GHz),8GB DDR4, 4x3.5&amp;quot;盘位，1TB SATA, R110i 板载Raid0,1, 450W电源, DVD,3年7*24*4上门广州市奥威亚电子科技有限公司产地：广州1台200002000043交互平板一体机品牌型号：鸿合HD-I8580E一、交互平板基本参数A.屏体规格1.尺寸：85英寸,采用LED背光,液晶A规屏；2.分辨率：3840*2160；3.显示比例16：9；B.整机外观4.采用4mm厚度钢化防眩玻璃覆盖屏体；5.交互平板表面钢化玻璃玻璃硬度7H,可见光透射比89%,雾度范围2%-5%；6.在100K LUX照度的光照下保证正常触控、书写；C.触控性能7.双系统下支持10点同时触控，支持10笔书写；8.具备书写保障措施：书写区域被手、书本遮挡以及某一条红外框失灵时,可正常书写、操作，不影响教学进程顺利进行；D.教学安全及设备保护：9.提供硬件系统检测（支持无PC状况下使用）：对系统内存、硬盘、红外框、内嵌电脑、屏温监控等提供直观的状态、故障提示；10.一键PC系统还原物理按钮，不需专业人员即可轻松解决电脑系统故障；E.硬件系统11.交互平板采用Windows和Android双系统架构并存设计方案；12.整机内嵌符合 Intel&amp;amp;reg;标准规范的插拔式电脑,支持Windows平台教学应用；F.硬件面板13.提供前置快捷按键实现硬件快速操作,数量6个, 其中包含综合设置键，可一键呼出系统音量、屏幕亮度、显示比例等功能进行快速设置；G.硬件接口14.交互平板提供1路HDMI高清输入接口（标准HDMI接口，不接受转接方式），满足高清教学信号源输入需求；15.为了便于交互平板与推拉黑板嵌入应用状态下外接USB存储设备使用，交互平板前置面板具有3路USB接口，1路USB接口可支持同时在Windows及Android系统下被读取；H.师生护眼16.交互平板需提供多样化护眼显示模式：智能护眼、护眼书写、护眼光控；I.教学节能17.在传统推拉式黑板和交互平板结合应用的双板教学场景中,关闭推拉黑板,整机三分钟内自动进入黑屏节能模式（该功能启动时间可自主设置）；J.安卓教学应用18.操作界面需具有清晰的中文标识；19.主页提供中/高考、期中、期末等考试倒计时提示，支持自定义日期/时间；20.支持两种方式提供本地白板、信号源实时内容快速预览、文件浏览、应用管理、综合设置等功能模块；21.整机接入外部信号源时，可自动识别并切换到该信号源通道，当该设备断开后自动切换至原信号源通道；22.整机具备信号源通道自动记录功能；23.安卓应用支持在线升级；二、插拔式电脑模块24.整机架构：采用插拔式模块电脑架构（不接受外挂盒模式），接口严格遵循Intel&amp;amp;reg;相关规范,针脚数80Pin,与大屏无单独接线；25.主板规格：采用H110芯片组；26.处理器性能： 采用Intel第6代酷睿I3-6100处理器；27.内存性能：4G DDR3内存；28.硬盘性能：存储空间128G固态,并具有防震功能；29.网络接入：内置10/100/1000M自适应网卡,WiFi遵循IEEE 802.11n标准30.插拔电脑具有安全使用提醒功能，如电脑未进行安全锁紧机制则电脑无法正常使用；三、交互平板智慧软件模块A.主界面与登录31.提供二维码扫描方式快速注册与登陆，支持免登录直接使用本地教学工具与资源；32.所有应用模块的入口在统一界面上，包括备授课、资源中心、班级圈、个人中心。33.远程课堂：软件可以创建远程课堂，传输本地界面和摄像画面给听众；听众可以通过教师班级邀请进入课堂，也可以通过邀请码进入课堂。同时教师也可以加入其它老师创建的课堂。34.便于用户使用，有效降低误操作，所有功能模块、按键均具备与实际功能一致、表述清晰的中文标识，非悬浮提示。B备授课功能。35.页面特效：提供快报、收缩、展开、覆盖、淡出、推进等20种形式的页面切换动态特效；36.学科工具：提供17门学科工具，工具不是简单的静态图片，而是可以交互式操作的动画。动画课件：提供算盘、计数器、成语词典、电流/电压表、元素周期表、地球仪、拼图等动画课件；37.软件提供翻翻卡工具，可以制作多张正反两面的卡片，用户可以编辑卡片上的文字和图片内容，便于制作课堂小游戏；38.展台：支持白板软件直接调用展台进行教学，对展台图像可实现画面冻结、拍照、批注、灯光控制、分辨率、焦距、颜色模式、旋转等功能的设置与控制；39.书写工具：提供硬笔、智能笔、荧光笔、激光笔、软笔、手势笔、手写识别、纹理笔、竹笔、图章笔等十种书写工具；手势笔提供手势翻页、擦除、聚光、放大等功能,并提供明确的手势定义说明；手势识别支持手写输入自动转变为标准电子文字；纹理笔提供多种纹理模板,并可自定义纹理；针对藏文、阿拉伯文教学需求提供竹笔工具；图章笔提供多种图章模板，可自定义图章图案,满足教师趣味教学需求；提供手势擦除功能；40.擦除工具：软件提供多种擦除方式，包括点擦除、区域擦除、擦除批注和擦除全部内容。擦除批注是指一键擦除书写笔迹，保留图片素材和图形素材；41.PPT课件：提供PPT课件的播放控制（如前后翻页）、绘图、聚光灯、书写批注等功能,并可将批注嵌入至PPT中做注释保存；支持PPT课件原有动画效果正常播放；C资源中心：42.网络学科资源：具备各学科总数70万条，1000G的网络学科资源；具备年级、版本、学科、章节等分类查找方式,支持一键插入白板页面进行展示；43.专题课程：具备素质教育类课程,包括中华古诗词、中国传统节日、健康教育、公共安全教育等方面,具备动画、图片多种格式；四、家校互动模块A.教师移动端APP工具：44.教师可以在PC端和移动端管理班级，发布通知、作业、投票、和班级圈（图文并茂的消息）。布置的作业来源可以是软件题库中选取，拍照或者文本。可以给学生点赞。45.家校互通：提供班级通讯录、班级公告发布、班级朋友圈等功能,教师可同家长分享校庆、运动会、判卷改错等信息,提供在线习题作业、视频作业、文档作业的布置,提供点赞等学生评价功能；B.家长移动端APP工具46.应用功能：通过应用APP,家长和孩子可加入已创建的班级、课堂；可观看网络直播课程；可即时查看班级公告，班级朋友圈（例如校庆、运动会的有趣图片等），可查看学生被老师点赞、表扬原因，可实时接收班级通知。47.作业监督：可接收教师布置的文字、语音、习题等类型作业，作业结果可及时反馈给教师，便于教师掌握精准学情。深圳市鸿合创新信息技术有限责任公司产地：深圳1台200002000044推拉黑板品牌型号：蓝贝思特 LB-2G181.结构：内外双层结构，内层为固定书写板与交互平板正面平齐，外层为滑动书写板，支持配套的交互平板中置或侧置安装，开闭自如确保交互平板的安全管理；2.基本尺寸：4000mm&amp;#215;1295mm，可根据实际交互平板进行微调，保证与交互平板外形尺寸配套；3.衬板：选用吸音、高强度、防潮、阻燃聚苯乙烯板，厚度14mm；4.背板：选用镀锌钢板，厚度0.2mm，设有专业技术凹槽加强筋，增加板体强度；5.边框：采用工业用高强度铝合金型材，电泳香槟色；模具挤压一次成型，规格50 mm&amp;#215;90 mm，在满足强度的情况下最大限度减少黑板占用讲台的空间，横（立）框采用双层加强结构，厚度10mm；内框规格37 mm&amp;#215;20mm，满足强度的情况下最大限度的扩大书写板的面积；6.黑板滑轮：上轮采用中字型双组吊轮，下轮采用1字型双组平轮，均使用高精度包塑轴承滑轮，保证滑动流畅、噪音小、前后不晃动、经久耐用。数目4组，上下均匀安装。7.除尘装置：外下框两侧各开一个直径25mm的圆孔，配置100&amp;#215;80mm的抽拉式粉尘盒，粉尘盒可拆卸清洁；8.侧封：配套液晶电视的黑板两侧配有与边框同色同材质的侧封，遮挡黑板与墙面的缝隙，提高美观度；9.易维护性：配套液晶电视的黑板，液晶电视上下、一侧配同色同质书写板，上下可根据一体机尺寸进行微调，两侧用H型边框与固定板配合，可拆装，使一体机不用拆整个黑板即可直接拆装维护；10.易管理：一套黑板配2把钥匙，每把钥匙实现对所配套的全部推拉黑板的锁定、开启，钥匙通用，钥匙刻有黑板品牌LOGO标识，方便使用方区分；山东蓝贝思特教装集团股份有限公司产地：济南1套1000100045壁挂式备课仪品牌型号：鸿合HT-G121.产品外观：壁挂铁箱，内置高拍仪；高拍仪可折叠，全金属型材机身，拨动式开关。2.像素：800万3.拍摄幅面：A44.输出格式：图片JPG，文档PDF，视频MP45.光源：6颗LED灯补光。6.支持实物展示，展示可全屏，放大，缩小，支持动态即时旋转，将屏幕锁定进行批注。7.支持对比教学，可二分屏和四分屏十六分屏对比，并可在对比屏幕上直接进行批注。8.支持展台桌面与电脑桌面的一键切换，支持在电脑桌面进行批注。深圳市鸿合创新信息技术有限责任公司产地：深圳1台80080046电脑品牌型号：HP Desktop PRO MT1、CPU：Intel/英特尔酷睿i3-7100；2. 内存：4GB DDR3；3. 显卡：集成显卡；4. 声卡：集成；5. 硬盘：500GB 5400RPM SATA3；6. 网卡：集成10/100/1000M以太网卡；7. 显示器：21.5寸液晶宽屏显示器。惠普贸易（上海）有限公司产地：重庆1台4500450047交换机品牌型号：神州数码ES1208固定端口：8个10 /100/1000M RJ45 端口；交换容量：5.0G；包转发速率：128kbs。北京神州数码云科信息技术有限公司产地：深圳1个50050048音箱品牌型号：CENTRE CSC-3510吸顶式。额定功率：80W。广州沃声电子科技有限公司产地：广州6个400240049功放品牌型号：CENTRE PW-260M支持开机电源软启动。提供短路保护、过热保护、过流保护功能。额定功率: 2&amp;#215;100W/8Ω 2&amp;#215;150W/4Ω 300W/8Ω桥接，频率响应:20Hz~20KHz&amp;#177;1dB，总谐波失真: THD0.5%，信噪比（a计权）: 93dB 。额定电源: 交流220V/50Hz 。广州沃声电子科技有限公司产地：广州1台13801380报价合计￥859,900.00减项109900最终报价750000.00盘锦市公共采购交易中心2018年 12 月27 日采购文件：点击下载</t>
  </si>
  <si>
    <t>2019未签</t>
  </si>
  <si>
    <t>山西财贸职业技术学院三个系内涵建设方案中标公告</t>
  </si>
  <si>
    <t>山西省省级政府采购中心</t>
  </si>
  <si>
    <t>山西财贸职业技术学院</t>
  </si>
  <si>
    <t xml:space="preserve">北京世纪超星信息技术发展有限责任公司
</t>
  </si>
  <si>
    <t>110.789万元</t>
  </si>
  <si>
    <t>山西财贸职业技术学院三个系内涵建设方案中标公告三个系内涵建设方案项目中标公告我中心受采购人的委托对下述项目组织了国内公开招标，评标委员会依照招标文件确定的标准、办法，进行了客观公正的评定，现将最终的评定结果公告如下：1、项目名称：三个系内涵建设方案项目编号：晋政采[2018-0370]G236-A263-G12、采购人：山西财贸职业技术学院地址：山西省太原市联系电话：138341624963、集中采购机构：山西省省级政府采购中心地址：山西省太原市坞城南路与龙城大街交叉口山西政务服务中心9楼项目联系人：白亮亮联系电话：0351-77319724、主要中标标的名称，规格型号、数量、单价、服务要求：序号货物名称品牌规格型号产地及厂家数量单价合价供货期1教师教学素养提升研修和信息化教学课程制作超星V1.0北京北京世纪超星信息技术发展有限责任公司1397900397900合同签订之后的60个工作日内2网络教学媒体资源建设超星软件版本：V2.0其中：电子图书系统软件：超星电子图书数据库系统V4.0.2网络教学媒体资源软件：网络教学综合服务平台V1.0北京北京世纪超星信息技术发展有限责任公司1259990259990合同签订之后的60个工作日内3智慧课堂系统尔雅智慧课堂系统V1.0北京北京超星尔雅教育科技有限公司17100071000合同签订之后的60个工作日内4课堂直播互动系统尔雅V1.0北京北京超星尔雅教育科技有限公司159005900合同签订之后的60个工作日内5精品录播系统上洋SoClass-RT600北京北京中广上洋科技股份有限公司18120081200合同签订之后的60个工作日内6智能教学环境监控系统快捷NET-4000广州广州市天誉创高电子科技有限公司12380023800合同签订之后的60个工作日内7教室管理系统尔雅V1.0北京北京超星尔雅教育科技有限公司155005500合同签订之后的60个工作日内8资源管理平台上洋SoRecourse北京北京中广上洋科技股份有限公司11150011500合同签订之后的60个工作日内9广播级后期非编系统上洋U-EDITV1.0北京北京中广上洋科技股份有限公司160006000合同签订之后的60个工作日内10专业导播控制台上洋EKB-SY1000北京北京中广上洋科技股份有限公司188008800合同签订之后的60个工作日内11高清云台摄像机明日实业UV950-20X广东深圳市明日实业股份有限公司4640025600合同签订之后的60个工作日内12辅助分析摄像头大华DH-CA-DB183HP-0280B浙江浙江大华技术股份有限公司48003200合同签订之后的60个工作日内13吊麦铁三角AT846/O北京北京铁三角技术开发有限公司4290011600合同签订之后的60个工作日内14液晶显示器戴尔P2719H福建戴尔(中国)有限公司117501750合同签订之后的60个工作日内15机柜大唐保镖A36042北京北京盛成大唐科技有限公司124502450合同签订之后的60个工作日内16空调海尔KFRd-120QW/21CAH12山东青岛海尔空调器有限总公司178007800合同签订之后的60个工作日内17纳米黑板欧帝DC860NH江苏江苏欧帝电子科技有限公司13580035800合同签订之后的60个工作日内18企业级AP和卫星AP锐捷RG-AP730(TR)福建锐捷网络股份有限公司138003800合同签订之后的60个工作日内19平板充电柜际庆USB48上海上海际庆设备科技有限公司165006500合同签订之后的60个工作日内20可移动组合桌椅鑫之诺SA300山东鑫之诺家具有限公司6700042000合同签订之后的60个工作日内21智慧教室专用讲台富可士S600广东广州市富可士数码科技有限公司130003000合同签订之后的60个工作日内22小液晶电视长虹55D2060G四川四川长虹电器股份有限公司245009000合同签订之后的60个工作日内23扩音系统湖山音响：MT80功放：XY200D四川四川湖山电器有限责任公司172807280合同签订之后的60个工作日内24交换机锐捷RG-S2910-10GT2SFP-P-E福建锐捷网络股份有限公司128202820合同签订之后的60个工作日内25壁挂式液晶显示器戴尔P2418D福建戴尔(中国)有限公司112001200合同签订之后的60个工作日内26装修改造工程超星根据实际情况定制北京北京世纪超星信息技术发展有限责任公司16000060000合同签订之后的60个工作日内27线材秋叶原秋叶原线缆、配件及其它材料广东深圳市秋叶原实业有限公司160006000合同签订之后的60个工作日内28录播中控系统上洋SO-YX6000北京北京中广上洋科技股份有限公司165006500合同签订之后的60个工作日内5、定标时间:2019年1月3日6、招标公告发布时间:2018年12月10日7、中标结果：中标供应商：北京世纪超星信息技术发展有限责任公司中标金额：110.789万元地址：北京市海淀区8、资格审查人员名单：李心荣评审委员会成员名单：高利斌、贾利冬、孙燕、孙晓黎、李心荣特此公告。山西省省级政府采购中心2019年1月7日代理费收费标准:0代理费收费金额:无山西省省级政府采购中心2019年01月07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</si>
  <si>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北京世纪超星信息技术发展有限责任公司</t>
  </si>
  <si>
    <t>山西财贸职业技术学院三个系内涵建设</t>
  </si>
  <si>
    <t>上洋</t>
  </si>
  <si>
    <t>[吉安县]吉安县现代教育技术中心中小学录播教室设备采购项目结果公示</t>
  </si>
  <si>
    <t>【JXABXZC29201802027】）</t>
  </si>
  <si>
    <t>吉安市</t>
  </si>
  <si>
    <t>江西安必信招标咨询有限公司</t>
  </si>
  <si>
    <t>吉安县现代教育技术中心</t>
  </si>
  <si>
    <t xml:space="preserve">江西升浪科技有限公司
</t>
  </si>
  <si>
    <t>1007724.00元</t>
  </si>
  <si>
    <t>[2019-01-07]                        吉安县现代教育技术中心中小学录播教室设备采购项目【JXABXZC29201802027】公开招标采购的中标结果公告江西安必信招标咨询有限公司受吉安县现代教育技术中心委托，关于中小学录播教室设备采购项目（项目编号：【JXABXZC29201802027】）按照规定进行了公开招标采购。采购活动于2018年06月22日09:00（北京时间）在吉安县公共资源交易中心举行。经评标小组评定和采购人确认，现将成交结果公示如下：1、成交标的的名称：吉安县现代教育技术中心中小学录播教室设备采购项目；2、成交金额：1007724.00元。                  序号                  产品名称（部分）                  品牌及规格型号                  单位                  数量                          1                  高清录播主机（跟踪录播一体机）                  中广上洋/博乐      Sobole S1                  套                  4                          2                  导播跟踪软件                  中广上洋/V2.0                  套                  4                          3                  非线性编辑软件                  中广上洋/U-EDITEdu                  套                  4            3、预中标供应商名称:江西升浪科技有限公司；地址：江西省吉安市吉州区阳明东路9号C栋；4、小组成员名单：王文华（组长）、卢永红、吴发宗、吴志斌、邵新龄； 5、采购单位：吉安县现代教育技术中心 联系人：肖先生13970655876 6、采购代理机构名称：江西安必信招标咨询有限公司详细地址：吉安市吉州区恒丰花园14栋2单元9楼 邮编：343000联系人：余先生 15387772211 传真号0796-8845888 　江西安必信招标咨询有限公司2018年06月22日本项目代理费用金额为0.0元标段编号：JXABXZC29201802027评委姓名：卢永红,吴发宗,邵新龄,吴志斌,王文华             附件下载：            中标通知书.pdf                          附件下载：            JXABXZC29201802027.JXCF</t>
  </si>
  <si>
    <t>江西升浪科技有限公司</t>
  </si>
  <si>
    <t>[吉安县]吉安县现代教育技术中心中小学录播教室设备采购</t>
  </si>
  <si>
    <t>录播教室、教室多媒体等(LPG201811197)中标公告</t>
  </si>
  <si>
    <t>中标公告一.文件编号： LPG201811197/PJZC20181100035二.项目名称：录播教室、教室多媒体等三.采购人名称、地址及联系方式采购人名称：盘锦市辽东湾第二小学采购人地址：辽东湾采购人联系方式：13390381013四.盘锦市公共采购交易中心地址、项目联系人及联系方式地址： 盘锦市公共采购交易中心（盘锦市辽东湾新区行政中心C座4栋）开标地址：盘锦市辽东湾新区行政中心C座4栋项目联系人：廉先生联系方式：8650052五.中标供应商名称、地址中标供应商名称：1包：兴隆台区创杰商贸中心中标供应商地址： 盘锦市六.中标金额：1包：750000.00元七.评审专家名单：王彬、何志萍、梁伟、高喜文、孙铁岩八.本项目公告期限为 1 个工作日。后附主要标的的名称、型号、数量、单价。     序号      产品名称      品牌、型号及  技术规格、要求      制造厂商名称及产地      数量      单价      报价        1      交互平板一体机      品牌型号：鸿合HD-I8580E  一、交互平板基本参数  A.屏体规格  1.尺寸：85英寸,采用LED背光,液晶A规屏；  2.分辨率：3840*2160；  3.显示比例16：9；  B.整机外观  4.采用4mm厚度钢化防眩玻璃覆盖屏体；  5.交互平板表面钢化玻璃玻璃硬度7H,可见光透射比89%,雾度范围2%-5%；  6.在100K LUX照度的光照下保证正常触控、书写；  C.触控性能  7.双系统下支持10点同时触控，支持10笔书写；  8.具备书写保障措施：书写区域被手、书本遮挡以及某一条红外框失灵时,可正常书写、操作，不影响教学进程顺利进行；  D.教学安全及设备保护：  9.提供硬件系统检测（支持无PC状况下使用）：对系统内存、硬盘、红外框、内嵌电脑、屏温监控等提供直观的状态、故障提示；  10.一键PC系统还原物理按钮，不需专业人员即可轻松解决电脑系统故障；  E.硬件系统  11.交互平板采用Windows和Android双系统架构并存设计方案；  12.整机内嵌符合 Intel&amp;amp;reg;标准规范的插拔式电脑,支持Windows平台教学应用；  F.硬件面板  13.提供前置快捷按键实现硬件快速操作,数量6个, 其中包含综合设置键，可一键呼出系统音量、屏幕亮度、显示比例等功能进行快速设置；  G.硬件接口  14.交互平板提供1路HDMI高清输入接口（标准HDMI接口，不接受转接方式），满足高清教学信号源输入需求；  15.为了便于交互平板与推拉黑板嵌入应用状态下外接USB存储设备使用，交互平板前置面板具有3路USB接口，1路USB接口可支持同时在Windows及Android系统下被读取；  H.师生护眼  16.交互平板需提供多样化护眼显示模式：智能护眼、护眼书写、护眼光控；  I.教学节能  17.在传统推拉式黑板和交互平板结合应用的双板教学场景中,关闭推拉黑板,整机三分钟内自动进入黑屏节能模式（该功能启动时间可自主设置）；  J.安卓教学应用  18.操作界面需具有清晰的中文标识；  19.主页提供中/高考、期中、期末等考试倒计时提示，支持自定义日期/时间；  20.支持两种方式提供本地白板、信号源实时内容快速预览、文件浏览、应用管理、综合设置等功能模块；  21.整机接入外部信号源时，可自动识别并切换到该信号源通道，当该设备断开后自动切换至原信号源通道；  22.整机具备信号源通道自动记录功能；  23.安卓应用支持在线升级；  二、插拔式电脑模块  24.整机架构：采用插拔式模块电脑架构（不接受外挂盒模式），接口严格遵循Intel&amp;amp;reg;相关规范,针脚数80Pin,与大屏无单独接线；  25.主板规格：采用H110芯片组；  26.处理器性能：采用Intel第6代I3-6100酷睿处理器；  27.内存性能：4G DDR3内存；  28.硬盘性能：存储空间128G固态,并具有防震功能；  29.网络接入：内置10/100/1000M自适应网卡,WiFi遵循IEEE 802.11n标准  30.插拔电脑具有安全使用提醒功能，如电脑未进行安全锁紧机制则电脑无法正常使用；  三、交互平板智慧软件模块  A.主界面与登录  31.提供二维码扫描方式快速注册与登陆，支持免登录直接使用本地教学工具与资源；  32.所有应用模块的入口在统一界面上，包括备授课、资源中心、班级圈、个人中心。  33.远程课堂：软件可以创建远程课堂，传输本地界面和摄像画面给听众；听众可以通过教师班级邀请进入课堂，也可以通过邀请码进入课堂。同时教师也可以加入其它老师创建的课堂。  34.便于用户使用，有效降低误操作，所有功能模块、按键均具备与实际功能一致、表述清晰的中文标识，非悬浮提示。  B备授课功能。  35.页面特效：提供快报、收缩、展开、覆盖、淡出、推进等20种形式的页面切换动态特效；  36.学科工具：提供17门学科工具，工具不是简单的静态图片，而是可以交互式操作的动画。动画课件：提供算盘、计数器、成语词典、电流/电压表、元素周期表、地球仪、拼图等动画课件；  37.软件提供翻翻卡工具，可以制作多张正反两面的卡片，用户可以编辑卡片上的文字和图片内容，便于制作课堂小游戏；  38.展台：支持白板软件直接调用展台进行教学，对展台图像可实现画面冻结、拍照、批注、灯光控制、分辨率、焦距、颜色模式、旋转等功能的设置与控制；  39.书写工具：提供硬笔、智能笔、荧光笔、激光笔、软笔、手势笔、手写识别、纹理笔、竹笔、图章笔等十种书写工具；手势笔提供手势翻页、擦除、聚光、放大等功能,并提供明确的手势定义说明；手势识别支持手写输入自动转变为标准电子文字；纹理笔提供多种纹理模板,并可自定义纹理；针对藏文、阿拉伯文教学需求提供竹笔工具；图章笔提供多种图章模板，可自定义图章图案,满足教师趣味教学需求；提供手势擦除功能；  40.擦除工具：软件提供多种擦除方式，包括点擦除、区域擦除、擦除批注和擦除全部内容。擦除批注是指一键擦除书写笔迹，保留图片素材和图形素材；  41.PPT课件：提供PPT课件的播放控制（如前后翻页）、绘图、聚光灯、书写批注等功能,并可将批注嵌入至PPT中做注释保存；支持PPT课件原有动画效果正常播放；  C资源中心：  42.网络学科资源：具备各学科总数70万条，1000G的网络学科资源；具备年级、版本、学科、章节等分类查找方式,支持一键插入白板页面进行展示；  43.专题课程：具备素质教育类课程,包括中华古诗词、中国传统节日、健康教育、公共安全教育等方面,具备动画、图片多种格式；  四、家校互动模块  A.教师移动端APP工具：  44.教师可以在PC端和移动端管理班级，发布通知、作业、投票、和班级圈（图文并茂的消息）。布置的作业来源可以是软件题库中选取，拍照或者文本。可以给学生点赞。  45.家校互通：提供班级通讯录、班级公告发布、班级朋友圈等功能,教师可同家长分享校庆、运动会、判卷改错等信息,提供在线习题作业、视频作业、文档作业的布置,提供点赞等学生评价功能；  B.家长移动端APP工具  46.应用功能：通过应用APP,家长和孩子可加入已创建的班级、课堂；可观看网络直播课程；可即时查看班级公告，班级朋友圈（例如校庆、运动会的有趣图片等），可查看学生被老师点赞、表扬原因，可实时接收班级通知。  47.作业监督：可接收教师布置的文字、语音、习题等类型作业，作业结果可及时反馈给教师，便于教师掌握精准学情。      深圳市鸿合创新信息技术有限责任公司  产地：深圳      12台      20000      240000        2      壁挂式备课仪      品牌型号：鸿合HT-G12  1.产品外观：壁挂铁箱，内置高拍仪；高拍仪可折叠，全金属型材机身，拨动式开关。  2.像素：800万  3.拍摄幅面：A4  4.输出格式：图片JPG，文档PDF，视频MP4  5.光源：6颗LED灯补光。  6.支持实物展示，展示可全屏，放大，缩小，支持动态即时旋转，将屏幕锁定进行批注。  7.支持对比教学，可二分屏和四分屏十六分屏对比，并可在对比屏幕上直接进行批注。  8.支持展台桌面与电脑桌面的一键切换，支持在电脑桌面进行批注。      深圳市鸿合创新信息技术有限责任公司  产地：深圳      12台      800      9600        3      推拉黑板      品牌型号：蓝贝思特LB-2G18  1.结构：内外双层结构，内层为固定书写板与交互平板正面平齐，外层为滑动书写板，支持配套的交互平板中置或侧置安装，开闭自如确保交互平板的安全管理；  2.基本尺寸：4000mm&amp;#215;1295mm，可根据实际交互平板进行微调，保证与交互平板外形尺寸配套；  3.衬板：选用吸音、高强度、防潮、阻燃聚苯乙烯板，厚度14mm；  4.背板：选用镀锌钢板，厚度0.2mm，设有专业技术凹槽加强筋，增加板体强度；  5.边框：采用工业用高强度铝合金型材，电泳香槟色；模具挤压一次成型，规格50 mm&amp;#215;90 mm，在满足强度的情况下最大限度减少黑板占用讲台的空间，横（立）框采用双层加强结构，厚度10mm；内框规格37 mm&amp;#215;20mm，满足强度的情况下最大限度的扩大书写板的面积；  6.黑板滑轮：上轮采用中字型双组吊轮，下轮采用1字型双组平轮，均使用高精度包塑轴承滑轮，保证滑动流畅、噪音小、前后不晃动、经久耐用。数目4组，上下均匀安装。  7.除尘装置：外下框两侧各开一个直径25mm的圆孔，配置100&amp;#215;80mm的抽拉式粉尘盒，粉尘盒可拆卸清洁；  8.侧封：配套液晶电视的黑板两侧配有与边框同色同材质的侧封，遮挡黑板与墙面的缝隙，提高美观度；  9.易维护性：配套液晶电视的黑板，液晶电视上下、一侧配同色同质书写板，上下可根据一体机尺寸进行微调，两侧用H型边框与固定板配合，可拆装，使一体机不用拆整个黑板即可直接拆装维护；  10.易管理：一套黑板配2把钥匙，每把钥匙实现对所配套的全部推拉黑板的锁定、开启，钥匙通用，钥匙刻有黑板品牌LOGO标识，方便使用方区分；      山东蓝贝思特教装集团股份有限公司  产地：济南      12套      1000      12000        4      辅材      定制  送货、安装、调试、辅料      盘锦      12套      500      6000        5      学生计算机      品牌型号：HP EliteDesk 705 G3 MT  处理器：AMD  A6-8570 双核处理器，主频3.5GhZ  内存：4G  DDR4 2133MHz内存，4个内存插槽，最大支持扩展至64G内存  硬盘：500G硬盘  显示卡：集成显卡  网卡：集成千兆网卡  IO接口：前置4个USB，其中2个USB 3.0，后置4个USB，其中2个USB 3.0；2个PS/2接口、1个VGA，2个DP  扩展性：4个PCIe插槽，其中2个PCIe*16  显示器：  20.7寸LED显示器  输入设备：配备原厂防水抗菌键盘、光电抗菌鼠标  电源：280W电源  操作系统：出厂预装正版windows10操作系统  商务要求：    1.制造厂商具备自主研发、生产能力，（提供了制造厂商工厂营业执照扫描件加盖公章），未私自改装代工；  2.为方便后期维护，学生机和教师机为同一品牌产品  3.售后服务：原厂商三年硬件保修及上门服务。      惠普贸易（上海）有限公司    产地：重庆      44台      3520      154880        6      教师计算机      品牌型号：HP  EliteDesk 705 G3 MT  处理器：AMD  A10-9700四核处理器，主频3.5GhZ  内存：4G  DDR4 2133MHz内存，4个内存插槽，最大支持扩展至64G内存  硬盘：1TB  显示卡：集成显卡  网卡：集成千兆网卡  IO接口：前置4个USB，其中2个USB 3.0，后置6个USB，其中4个USB 3.0；2个PS/2接口、1个VGA， 2个DP  扩展性：4个PCIe插槽，其中2个PCIe*16  光驱：DVD刻录光驱  显示器：21.5寸LED显示器  输入设备：配备原厂防水抗菌键盘、光电抗菌鼠标  电源：280W电源  操作系统：出厂预装正版windows10操作系统  商务要求：    1.制造厂商具备自主研发、生产能力，（提供了制造厂商工厂营业执照扫描件加盖公章），未私自改装代工；  2.为方便后期维护，学生机和教师机为同一品牌产品  3.售后服务：原厂商三年硬件保修及上门服务。      惠普贸易（上海）有限公司    产地：重庆      27台      4230      114210        7      学生电教桌椅      品牌型号：DBX-70  桌外形尺寸：700*570*750mm  桌面尺寸：700*570*24mm  环保防火贴面，  桌面开Φ50穿线孔，并增加孔塞；      盘锦星达家具厂  产地：盘锦      45套      300      13500        8      交换机      品牌型号：水星S124D  提供24个10/100/1000M 自适应RJ45端口，所有端口均可实现线速转发；  每端口均支持MDI/MDIX自动翻转及双工/速率自协商；  支持IEEE 802.3x全双工流控和Backpressure半双工流控。  三种工作模式  提供模式切换开关，支持“标准交换”、“VLAN隔离”和“网络克隆”三种工作模式      深圳市美科星通信技术有限公司  产地：深圳      3台      1000      3000        9      机柜      品牌型号：SY 509  交换机机柜       沈阳深源金属结构厂  产地：沈阳      1个      800      800        10      网线      品牌型号：HSYV-5E  超5类国标网线       扬州春天线缆厂  产地：扬州      2000米      3      6000        11      电缆      品牌型号：RVV2X2.5  3X2.5纯铜      扬州春天线缆厂  产地：扬州      205米      6      1230        12      防雷模块      品牌型号：NU6-Ⅱ 40kA  40千安      浙江正泰电器股份有限公司  产地：浙江      1组      50      50        13      接入主电缆      品牌型号：SYZ0501  16平方4+1      沈阳交联电缆厂  产地：沈阳      50米      6      300        14      线槽      品牌型号：定制  50原料      盘锦      50米      6      300        15      插排      品牌型号：双贝A4  五孔5组国标      深圳美格尔电器有限公司  产地：深圳      54台      25      1350        16      辅材      品牌型号：定制  接地跨接线胶布水晶头配件等      盘锦      1套      500      500        17      高清录播主机      品牌型号：AVA AE-A7SK  1) 1U标准机架式外观设计，便于机柜安装。设备前面板具有2?液晶显示屏，显示设备网络参数、设备开机状态、录制状态、升级状态。  2) 考虑设备稳定性，要求采用嵌入式ARM架构设计，Linux操作系统，高度集成多种功能应用，包括管理、导播、录制、直播、点播等功能。  3) 录播主机内置互动功能，支持标准H.323协议和SIP协议，要求无须视频会议终端和MCU即可实现2台录播主机之间的音视频在线互动。  4) 录播主机内置抠像功能，无需额外增加色键抠像器即可完成蓝/绿背景抠像功能。  5) 内置音频处理功能，支持EQ均衡调节、回声抑制、增益调节、幻象供电及音频采样率和比特率设置。支持对音频输入输出通道进行音量调节，支持对音频输出通道进行静音设置。提供现场演示。  6) 内置跟踪功能，无需额外配置跟踪主机即可实现智能图像识别跟踪分析与处理功能。  7) 支持8路1080P高清视频输入，包括6路3G-SDI高清摄像机信号、1路HDMI信号和1路VGA信号。支持CVBS、S-video、YPbPr信号源的兼容接入。  8) 支持2路HDMI画面的输出，每个HDMI输出口的输出信号支持自定义选择本地导播画面或录制效果画面输出。  9) 采用AAC音频编码技术，支持2路XLR平衡音频输入、2路Line in、1路Line out、1路耳机监听输出。  10) 采用标准H.264视频编码技术，录播主机应支持电影模式和资源模式多流同步录制。支持网络多流和本地SDI多流两种录制模式。  11) 内置2T存储硬盘，支持MP4视频封装格式。  12) 支持4个USB2.0，支持U盘/移动硬盘同步录制、视频拷贝；支持鼠标键盘的本地导播操作；  13) 支持本地导播功能，可直接在录播主机接入鼠标、键盘、显示器进行导播操作，保证导播具有较好的实时性和流畅性。  14) 高清录播主机支持通过一条标准SDI线连接高清云台摄像机，即可实现视频传输、供电和云台控制功能。提供现场演示。  15) 支持与资源平台无缝对接，实现视频自动上传功能。当录播主机处于休眠状态时，平台自动远程唤醒录播主机，使录播主机通过FTP方式进行录制视频文件的自动上传至平台。  16) 具有嵌入式低功耗环保优势，整机正常工作状态下功耗40W。采用无风扇散热设计，低噪音不影响正常授课。提供现场演示。  17) 所投录播主机供货时提供由中国合格评定国家认可委员会检测通过的产品无故障运行时间MTBF＞60000小时认证证书复印件并加盖厂家公章。      广州市奥威亚电子科技有限公司  产地：广州      1台      20000      20000        18      流媒体管理软件      品牌型号：AVA V8.0  1）支持B/S架构设计，能够方便教师使用IE、360、chrome等主流浏览器通过网络直接访问录播主机进行管理。  2）支持录制、暂停、停止等基本功能操作。  3）支持全自动、半自动、手动三种录制模式，支持录制过程中实时切换录制模式。  4）支持导播管理、系统参数管理、用户管理、录制管理、网络参数管理。  5）支持三种上电模式，包括关机模式、休眠模式和工作模式。  6）支持硬盘格式化功能，支持对设备异常断电、宕机造成的损坏视频文件进行修复。  7）支持中英文双语版本切换，适合不同用户的应用需求。  8）支持系统软件版本管理，包括软件版本查询，在线升级与系统授权。支持查询录播主机的设备型号、版本信息、机身号和设备运行的实时CPU温度。  9）录播跟踪一体化设计，录播内置跟踪功能，无需额外配置跟踪主机。采用图像识别主动跟踪技术，有较强的防干扰性，跟踪系统应不影响教师正常的教学，教师和学生无需佩戴任何辅助设备，也无需在座椅安装辅助设施。  10）支持多种逻辑跟踪技术，支持自定义教师、学生的画面布局，支持学生起立回答问题时切换为“学生特写画面”或者“教师与学生双分屏互动画面”。支持VGA信号自动检测跟踪，支持自定义VGA保留时间。  11）支持10个任意区域主动屏蔽功能，比如主动屏蔽掉教师观摩区、窗户窗帘、教室门口、大屏液晶电视等易干扰跟踪效果的地方，所屏蔽的地方系统将不对其进行图像分析跟踪运算，以避免这些地方干扰整体的跟踪效果。      广州市奥威亚电子科技有限公司  产地：广州      1套      25000      25000        19      流媒体直播软件      品牌型号：AVA V8.0  1）支持录播一键开启“直播”功能。  2）支持网络直播参数设置、直播码流设置与TS直播参数设置  3）支持主码流、子码流双码流直播功能，主、子码流可设不同的分辨率与码流。  4）支持自定义直播分辨率、码流大小，以适应不同网络环境下保持直播的流畅性。提供超清（1080P/4Mbps）、高清（720P/2Mbps）、标清（960*540/1Mbps）等多种直播分辨率与码流可选。  5）支持HTTP、RTMP、RTSP多种直播视频流协议，支持TCP和UDP传输协议。  6）支持RTMP推流功能，除录播向资源平台实现FTP推流上传外，额外支持3路RTMP推流功能，实现与第三方平台和系统的推流对接。  7）支持VLC缓冲设置功能，可精确到毫秒，缓冲时间阈值280~500ms可设。      广州市奥威亚电子科技有限公司  产地：广州      1套      25000      25000        20      流媒体导播软件      品牌型号：AVA V8.0  1）提供所有接入摄像机画面和1路教师电脑画面预览窗口，支持视频画面任意切换。  2）支持9种可选布局模式，包括双分屏、三分屏、画中画等。支持自定义布局方式，支持多个视频图层自由叠加组合，支持叠加纯色图层，自定义布局时可随意拖拉画面窗口。  3）应具有鼠标快速定位功能，通过鼠标点击快速居中画面区域，通过鼠标滚轮可以调节云台摄像机的焦距。每个云台摄像机应支持8个预置位设置与调用功能。  4）提供8种转场特效，包括渐变、缩放、切换等。支持在添加LOGO、字幕功能，支持通过鼠标直接拖拽设置LOGO和字幕在画面的显示位置。  5）支持快速调用预设的字幕内容，支持实时添加字幕，支持通过辅助软件远程实时添加字幕，字幕颜色、字幕描边、字幕背景可设。支持字幕和背景的透明度设置功能。支持字幕滚动和固定位置两种显示方式。  6）具备移动导播APP，支持IOS系统，可通过App Store进行下载。支持与导播系统一致的窗口预览、画面切换、录制、停止、自动与手动录制切换、转场特效、布局切换、云台控制等功能。      广州市奥威亚电子科技有限公司  产地：广州      1套      20000      20000        21      流媒体点播软件      品牌型号：AVA V8.0  1）为方便资源管理，系统需支持对录制视频按标题、主持人、时间、时长进行排序；可按照主题、主讲人进行分组展示；  2）支持高、低双码流录制功能，支持自定义录制分辨率、帧率和码流，码流512kbps到40Mbps可设。支持对视频文件进行点播回放，支持拖拽播放进度条播放；  3）录制文件支持分割技术，当录制的课程时间较长时，可按照用户设定的文件时长自动分割录制成多个视频文件，提供不分段、30分钟分段、60分钟分段三种方式可选。  4）支持对资源模式和电影模式同步多流录制的视频进行管理和点播，点播分辨率达1080P；  5）支持查询视频文件的分辨率、帧率和码流；  6）支持录像文件和对应PPT课件下载；  7）支持对视频进行手动FTP上传。      广州市奥威亚电子科技有限公司  产地：广州      1套      10000      10000        22      录播在线互动软件      品牌型号：AVA V1.0  1）支持RTSP、H.323视频传输协议。  2）支持预设互动数据，包括互动对象的名称、IP、协议方式等。支持预设20个互动录播教室信息，支持互动课室数据的批量导入和导出功能。  3）支持快速选择远程互动录播教室并“一键式”连接开启点对点互动。  4）支持录播模式和互动模式两种工作模式。互动模式下，支持通过导播画面实时监视远端互动录播教室学生画面，支持实时预览传到远端互动录播教室的最终互动画面。互动画面支持实时进行本地教师信号、学生信号、电脑信号以及远端信号的自由组合布局。  5）支持网络检测功能，支持UDP测试和带宽扫描两种测试方式，实时检测与远端互动设备的的丢包数、网速情况。支持启动网络自适应功能。  6）双向互动时，互动画面中可实时显示远端互动视频的码流和网络丢包率。  7）支持双流互动功能，双向互动时，互动双方具备两路HDMI高清输出口可同时输出显示互动画面和对方的VGA/HDMI电脑画面。  8）录播主机双向互动过程中，在5Mbps带宽下可实现1080P@30FPS和1080P@60FPS画质。  9）录播主机双向互动过程中，在系统总丢包率20%的网络环境下，视频清晰无破损，语音清晰连贯。      广州市奥威亚电子科技有限公司  产地：广州      1套      20000      20000        23      录播虚拟抠像软件      品牌型号：AVA V1.0  1）支持1路SDI摄像机拍摄画面可选开启“一键式”蓝/绿背景抠像功能。  2）支持蓝箱和绿箱两种抠像方式，抠像阈值的自定义设置。支持VGA/HDMI作为动态背景叠加，便于教师录制虚拟微课等应用。  3）支持实时预览人物抠像与虚拟背景实时叠加渲染的效果画面。  4）支持抠像拍摄和实景拍摄同步进行，可实时进行虚拟场景和实景拍摄画面的切换录制。      广州市奥威亚电子科技有限公司  产地：广州      1套      2000      2000        24      高清特写摄像机      品牌型号：AVA  AX-C20P  1) 视频输出接口：HDMI*1、SDI*2，同步输出图像  2) 传感器类型：CMOS、1/2.7英寸  3) 传感器像素：总像素：220万，有效像素：212万  4) 镜头焦距：20倍光学变焦、16倍数字变焦  5) 采用了2D和基于运动估计的3D降噪算法  6) 水平视场角：60.7&amp;#176; ~ 3.36&amp;#176;，垂直视场角：34.1&amp;#176; ~ 1.89&amp;#176;  7) 水平转动范围：&amp;#177;170&amp;#176;，垂直转动范围：-30&amp;#176; ~ +120&amp;#176;，水平转动速度范围：1.0&amp;#176; ~ 94.2&amp;#176;/s，垂直转动速度范围：1.0&amp;#176; ~ 74.8&amp;#176;/s  8) 支持水平、垂直翻转  9) 预置位数量：255  10) 网络接口：RJ45  11) 音频接口：Line In,3.5mm  12) 通讯接口：RS232、RS422  13) 支持的协议类型：VISCA  14) 编码技术：视频H.264，音频AAC  15) 电源支持：DC12V、PoE、PoC  16) 要求摄像机与录播主机为同一品牌  17) 供货时提供产品无故障运行时间MTBF＞60000小时认证证书复印件并加盖厂家公章。  18) 供货时提供国家广播电视产品质量监督检验中心出具的摄像机质量检验报告复印件并加盖厂家公章。      广州市奥威亚电子科技有限公司  产地：广州      3台      5000      15000        25      高清全景摄像机      品牌型号：AVA AX-C10P   1) 视频输出接口：HDMI*1、SDI*2，同步输出图像  2) 传感器类型：CMOS、1/3.0英寸  3) 传感器像素：200万  4) 镜头焦距：10倍光学变焦、8倍数字变焦  5) 采用了2D和基于运动估计的3D降噪算法  6) 水平视场角80.7&amp;#176; ~ 8.77&amp;#176;，垂直视场角45.3&amp;#176; ~ 4.92&amp;#176;  7) 水平转动范围：&amp;#177;170&amp;#176;，垂直转动范围：-30&amp;#176; ~ +120&amp;#176;；水平转速1.0&amp;#176; ~ 94.2&amp;#176;/s，垂直转速1.0&amp;#176; ~ 74.8&amp;#176;/s  8) 支持水平、垂直翻转  9) 预置位数量：255  10) 网络接口：RJ45  11) 音频接口：Line In,3.5mm  12) 通讯接口：RS232、RS422  13) 支持的协议类型：VISCA  14) 编码技术：视频H.264，音频AAC  15) 电源支持：DC12V、PoE、PoC  16) 要求摄像机与录播主机为同一品牌  17) 供货时提供产品无故障运行时间MTBF＞60000小时认证证书复印件并加盖厂家公章。  18) 供货时提供国家广播电视产品质量监督检验中心出具的摄像机质量检验报告复印件并加盖厂家公章。      广州市奥威亚电子科技有限公司  产地：广州      2台      5000      10000        26      高清摄像机管理软件      品牌型号：AVA V1.0  1) 摄像机管理软件采用B/S架构，支持通用浏览器直接访问进行管理。  2) 支持网络参数设置与修改，支持一键恢复默认参数。  3) 支持曝光模式设置功能，包括自动、手动。  4) 支持抗闪烁频率、动态范围、光圈、快门参数设置。  5) 支持自动白平衡设置功能，红、蓝增益可调范围0~200。  6) 支持噪声抑制设置功能，支持2D、3D降噪。  7) 支持摄像机图像质量调节功能，包括亮度、对比度、色调、饱和度。  8) 支持摄像机控制功能，包括云台控制、预置位设置与调用、焦距调节等。  9) 供货时提供高清摄像机管理软件相关计算机软件著作权登记证书及相关检测报告复印件并加盖厂家公章。      广州市奥威亚电子科技有限公司  产地：广州      5套      5000      25000        27      教师定位分析仪      品牌型号：AVA ITS-T100  1) 扫描方式：逐行扫描  2) 输出帧率：30fps  3) 摄像元件：1/3 &amp;quot;  4) 有效像素：1920（H）&amp;#215;1080（V）  5) 最低照度：0.3Lux  6) 通讯方式：RJ-45，支持POE供电  7) 供货时 提供权威机构检测通过的产品无故障运行时间MTBF＞60000小时认证证书复印件并加盖厂家公章。      广州市奥威亚电子科技有限公司  产地：广州      1个      1500      1500        28      学生定位分析仪      品牌型号：AVA ITS-S100  1) 扫描方式：逐行扫描  2) 输出帧率：30fps  3) 摄像元件：1/3 &amp;quot;  4) 有效像素：1920（H）&amp;#215;1080（V）  5) 最低照度：0.3Lux  6) 通讯方式：RJ-45，支持POE供电      广州市奥威亚电子科技有限公司  产地：广州      1个      1500      1500        29      板书定位分析仪      品牌型号：AVA ITS-B100  1) 扫描方式：逐行扫描  2) 输出帧率：30fps  3) 摄像元件：1/3 &amp;quot;  4) 有效像素：1920（H）&amp;#215;1080（V）  5) 最低照度：0.3Lux  6) 通讯方式：RJ-45，支持POE供电  7) 供货时提供权威机构检测通过的产品无故障运行时间MTBF＞60000小时认证证书复印件并加盖厂家公章。      广州市奥威亚电子科技有限公司  产地：广州      1个      1500      1500        30      教师定位分析软件      品牌型号：AVA V1.0  1) 采用B/S架构设计，支持通用浏览器进行远程访问进行管理；  2) 采用图像识别定位分析技术，智能识别教学行为，根据预设的跟踪分析逻辑触发跟踪信号，与录播主机进行跟踪数据对接；  3) 支持两种跟踪模式：紧跟模式、“特写”与“全景”切换跟踪模式。  4) 支持多个区域屏蔽功能，避免屏蔽区域内的干扰，提高系统识别效果；  5) 支持检测区域设置，对指定区域进行跟踪分析，支持同时划分多个检测区域。  6) 具有“模糊防抖”功能，避免人员小幅度活动时引起的摄像机画面抖动现象；  7) 供货时提供教师定位分析相关软件著作权登记证书复印件并加盖厂家公章。      广州市奥威亚电子科技有限公司  产地：广州      1套      10000      10000        31      学生定位分析软件      品牌型号：AVA V2.0  1) 采用B/S架构设计，支持通用浏览器进行远程访问进行管理；  2) 采用图像识别定位分析技术，智能识别教学行为，根据预设的跟踪分析逻辑触发跟踪信号，与录播主机进行跟踪数据对接；  3) 支持学生起立跟踪功能，支持当学生起立特写跟踪拍摄，同时支持学生起立后自定义为学生与老师双分屏交互画面；  4) 支持多个学生起立跟踪功能，多学生起立切换为学生全景拍摄；  5) 支持自定义规定时间间隔自动切换为学生全景画面；  6) 支持2个区域屏蔽功能，避免屏蔽区域内的干扰，提高系统识别效果；  7) 支持检测区域设置，对指定区域进行跟踪分析，支持同时划分2个检测区域；  8) 具有“模糊防抖”功能，避免人员小幅度活动时引起的摄像机画面抖动现象；       广州市奥威亚电子科技有限公司  产地：广州      1套      10000      10000        32      板书定位分析软件      品牌型号：AVA V1.0  1) 采用B/S架构设计，支持通用浏览器进行远程访问进行管理；  2) 采用图像识别定位分析技术，智能识别教学行为，根据预设的跟踪分析逻辑触发跟踪信号，与录播主机进行跟踪数据对接；  3) 支持板书行为跟踪拍摄，当老师书写板书是自动切换为板书特写画面；  4) 支持板书画面大小、位置的自定义调节；  5) 支持2个区域屏蔽功能，避免屏蔽区域内的干扰，提高系统识别效果；  6) 支持检测区域设置，对指定区域进行跟踪分析，支持同时划分2个检测区域；  7) 具有“模糊防抖”功能，避免人员小幅度活动时引起的摄像机画面抖动现象；       广州市奥威亚电子科技有限公司  产地：广州      1套      10000      10000        33      数字音频矩阵      品牌型号：AVA IAM-804  1) 音频输入/输出通道（MIC/LINE）：8路输入/4路输出，支持选择2种电平的音源输入，支持幻像供电功能。  2) 矩阵功能:输入8路信号并将其按用户设定比例进行混合，分配到4个输出通道中。  3) 转换器类型 24bit;采样率 48K  4) 频率响应 20~20KHZ  5) 模/数动态范围（A-计权） 114dB  6) 要求与录播主机为同一品牌。  7) 供货时 提供权威机构检测通过的产品无故障运行时间MTBF＞60000小时认证证书复印件并加盖厂家公章。      广州市奥威亚电子科技有限公司  产地：广州      1台      3000      3000        34      数字音频处理软件      品牌型号：AVA V2.0  1) 采用C/S或B/S软件架构设计，支持对音频处理矩阵进行管理。  2) AGC自动增益控制:自动提升和压缩话筒音量，使之以恒定的电平输出。  3) AVC回声消除:全新的自适应式回声消除功能，无需人工调试。  4) AFC反馈啸叫消除:采用自适应处理的方式对现场扩声系统的啸叫进行有效的消除。  5) ANC自动噪声消除:自动噪声消除根据环境的声场变化自动进行噪声消除。  6) 供货时提供数字音频处理软件计算机软件著作权登记证书及相关检测报告复印件并加盖厂家公章。      广州市奥威亚电子科技有限公司  产地：广州      1套      3000      3000        35      采访话筒（指向性）      品牌型号：AVA AT-680  1) 单体：背极式驻极体  2) 指向性：超心型  3) 频率响应：40Hz―16kHz  4) 低频衰减：内置  5) 灵敏度：-29dB&amp;#177;3dB（1dB=1V/Pa at 1kHz）  6) 输出抗阻：500Ω&amp;#177;20%（at 1kHz）  7) 最大声压级：130dB（T.H.D≤1% at 1kHz）  8) 信噪比：70dB（1KHz at 1Pa）  9) 动态范围：106dB（1kHz at Max SPL）  10) 使用电源：48V 幻象电源（48V DC），2mA      广州市奥威亚电子科技有限公司  产地：广州      6支      1000      6000        36      录制面板      品牌型号：AVA KP-8P  1) 在讲台上镶嵌式安装方式；  2) 控制接口：RS232  3) 信号指示灯：支持  4) 支持一键式系统电源开关控制。  5) 一键式录制、停止、锁定电脑信号；  6) 支持本地录播全自动的开启、关闭控制。该功能同时支持录播模式和互动模式。  7) 支持通过面板一键发起与远端设备互动连接；  8) 支持通过交互控制面板切换互动画面的信号源，并传输到听课室，包括本地老师信号、学生信号、电脑信号、远端课室画面。  9) 支持对各画面的自由布局控制，包括单画面全屏、双分屏、三分屏、四分屏、画中画，并传输到听课室。      广州市奥威亚电子科技有限公司  产地：广州      1个      1200      1200        37      电源管理器      品牌型号：AVA RY-8  1）向录播视频系统、音频系统、显示系统提供统一的、八路电源管理；  2）支持对录播系统控制功能，实现通过录制面板一键启动录播系统相关设备的电源；  3）支持录播系统的远程集中统一控制，实现录播主机远程开关机；      广州市奥威亚电子科技有限公司  产地：广州      1台      900      900        38      导播控制台      品牌型号：AVA DCP-1000  1）支持远程操作录播主机的开关机；  2）支持5种特技效果；  3）支持6布局选择；6路视频直播切换；6个预置位；6个视频预选功能；  4）支持云台控制功能：上下左右及变焦功能；  5）支持录制、暂停、停止功能；  6）支持全自动录播模式和手动录播模式。  7）支持通过USB线缆连接录播主机；  8）安装导播控制台软件，并设置录播地址；  9）导播界面与导播控制台按键/状态同步对应；  10）导播控制台关机按键为控制录播系统软关机/唤醒功能。      广州市奥威亚电子科技有限公司  产地：广州      1台      5000      5000        39      机柜      定制      盘锦      1个      1000      1000        40      教学视频资源管理系统      品牌型号：AVA V3.1  1.信息管理系统  （1）录播管理：支持把录播设备接入平台，实现自动转码、无缝直播点播，并具备直播和点播功能。支持对录播进行远程关机、休眠唤醒、启动录制等操作。  （2）多级平台对接：支持校平台与上级区平台进行对接，校平台资源可像区平台提交，并能参加区平台组织的活动。  （3）录制预约：平台支持用户远程进行在线录课预约，可实现单个或批量预约；可直接导入课表实现预约；支持预约信息的申请和审核管理。  （4）资源颗粒度管理：支持视频资源多维度分类，如按年级、学科等分类管理，支持用户自定义分类类型。并支持根据关注度、用户推荐度和点击热度的不同维度在平台呈现。  （5）视频专辑：支持用户可灵活创建各种视频专辑，并自定义专辑类型，可将一同类型的视频进行归类，便于视频的归整和便捷查询。  （6）公告发布：平台首页提供公告模块，支持通过平台发布校务公告、活动通知、行政公告、直播通知、紧急通告等多种类型公告。公告支持按定义的类型进行归类查询，支持用户自定义公告类型。提供现场演示。  （7）自动转码功能：支持视频下载、上传、编辑、管理。可实现所有主流视频文件格式自动转码，包括asf、mpg、rmvb、mov、rm、avi、3gp、wmv、flv、mp4等，可设置下载及观看权限。  （8）虚拟切片：支持视频自动划分知识点和教学环节片段，且不破坏视频原来的完整性。知识点与教学环节目录支持在全屏状态下呈现，支持快速点击跳转到相应节点播放，支持片段循环播放。支持对上传的视频添加和修改“知识点”和“教学环节”。  （9）教学行为分析：支持弗兰德斯教学行为分析法（S-T），平台根据跟踪数据生成S-T曲线图，帮助用户进行教学技能提升和评估。S-T行为数据支持后期在线编辑修改，便于教师进行错误修正。  （10）文件检索：支持关键字搜索功能，用户可直接在资源管理平台的页面搜索框输入关键字，对某个视频标题、知识点和教学环节进行搜索。  （11）一键置灰：支持平台肤色一键置灰功能，切合特殊纪念日氛围。  （12）强制播放：支持强制设置播放源，用户点击任意视频均强制播放指定视频源，便于学校进行统一播放和管理。  （13）流量统计：支持平台对用户访问数、页面访问数进行数量统计，用户流量可按日、周、月、年、总浏览数进行分类统计。支持对视频直播流量、点播流量统计，并以曲线图形式展现10天内的访问流量变化趋势。  （14）存储管理：平台支持自定义视频的保存期限，支持永久保存，支持自定义视频保存天数期限，到达期限后自动删除；同时支持平台对录播内的视频保存期限进行管理，支持永久保存和自定义期限并在到达期限后录播自动删除视频文件。  2.直播点播系统  （1）基于flash+html5技术，无需安装插件即可进行跨平台（Windows、Linux、IOS）视频点播观看。  （2）支持流媒体转发服务，平台支持200点高清直播功能。  （3）集群技术：支持直播集群技术，以支持系统的横向拓展，随系统应用规模的拓展逐渐增加转发服务器以支持更大规模直播。  （4）多码率支持：要求转发时支持标清、高清两种清晰度设置，点播视频时可根据网络情况在播放器窗口进行高标清切换观看。  （5）支持直播权限及密码设置，让直播信息更加安全。  （6）支持上传教案、课件等视频附件，附件可与视频进行绑定。支持word、excel、ppt、PDF、jpeg等格式。用户在点播视频时下载附件。  （7）提供视频转发分享功能，支持二维码分享和一键转发分享至新浪微博、QQ、微信等社交平台中。  3.微课管理系统  （1）提供微课管理模块，支持自定义微课时长限制，在规定时长内的视频上传平台后自动归类到微课模块当中，并支持按学段、学科进行自动归类整理。  （2）提供专业微课录制软件，支持直接从平台下载微课录制软件并安装于笔记本电脑中。微课视频录制完毕后支持一键上传到平台，或下载到本地电脑保存。  （3）微课录制软件需满足包括教师头像、实物展台、课件PPT在内的三路视频源切换及组合布局录制，支持课件与老师画中画模式。提供现场演示。  （4）支持PPT课件导入、课件批注，在微课录制的同时支持PPT分页预览，并进行切换录制。  4.移动APP应用服务  （1）提供自主研发的平台移动端APP，支持与视频资源管理平台对接。  （2）移动端APP应提供视频在线直播、视频点播、专辑点播等功能。  （3）移动端同步支持虚拟切片功能，实现知识点的快速跳转观看、学习，提高学生的学习效率。  （4）移动端APP支持直接播放视频，无需调用其它播放器直播。      广州市奥威亚电子科技有限公司  产地：广州      1套      17000      17000        41      视频编辑软件      品牌型号：AVA V1.0  1) 为保证操作的简便，可通过平台启动非编系统对资源进行非编，启动后非编资源可自动上传非编系统。便于教师能够对自己已经录制好的视频进行快速编辑处理；  2) 教师能够同时导入多个视频，进行多轨道同步编辑，包括合并、剪辑等功能。支持添加视频轨道、音频轨道、图片轨道和文字轨道。实现了音频、视频、字幕的同步编辑与多格式同步输出。支持10个音视频、文字轨道；  3) 提供“用户专辑”栏，展示用户添加的各种视音频文件、图片，可按“视频”、“图像”和“音频”进行分类展示，并支持按“名称”、“时长”和“类型”进行快速排列筛选。  4) 文件持续时间”和“类型”进行排列。  5) 提供输出效果实时预览窗口，支持对编辑效果的实时输出预览，可对预览视频进行进度条拖动、全屏播放、画面抓拍功能。  6) 具有转场特技功能，支持16种转场特技效果可供选择。具有滤镜处理功能，支持28种滤镜效果可供选择。具有多种视频布局功能，包括2分屏、4分屏、6分屏等15种布局模式。  7) 资源非编完成后，教师可根据需求设置编辑好的视频码流，并能够一键上传到应用云平台的个人空间当中，同时也能够保存到教师电脑端，以便教师通过移动存储设备拷贝和存档。      广州市奥威亚电子科技有限公司  产地：广州      1套      2000      2000        42      服务器      品牌型号：AVA AX-F100  E5-2603v4 (6C, 85W, 1.7GHz),8GB DDR4,  4x3.5&amp;quot;盘位，1TB SATA, R110i 板载Raid0,1, 450W电源, DVD,3年7*24*4上门      广州市奥威亚电子科技有限公司  产地：广州      1台      20000      20000        43      交互平板一体机      品牌型号：鸿合HD-I8580E  一、交互平板基本参数  A.屏体规格  1.尺寸：85英寸,采用LED背光,液晶A规屏；  2.分辨率：3840*2160；   3.显示比例16：9；  B.整机外观  4.采用4mm厚度钢化防眩玻璃覆盖屏体；  5.交互平板表面钢化玻璃玻璃硬度7H,可见光透射比89%,雾度范围2%-5%；  6.在100K LUX照度的光照下保证正常触控、书写；  C.触控性能  7.双系统下支持10点同时触控，支持10笔书写；  8.具备书写保障措施：书写区域被手、书本遮挡以及某一条红外框失灵时,可正常书写、操作，不影响教学进程顺利进行；  D.教学安全及设备保护：  9.提供硬件系统检测（支持无PC状况下使用）：对系统内存、硬盘、红外框、内嵌电脑、屏温监控等提供直观的状态、故障提示；  10.一键PC系统还原物理按钮，不需专业人员即可轻松解决电脑系统故障；  E.硬件系统  11.交互平板采用Windows和Android双系统架构并存设计方案；  12.整机内嵌符合 Intel&amp;amp;reg;标准规范的插拔式电脑,支持Windows平台教学应用；  F.硬件面板  13.提供前置快捷按键实现硬件快速操作,数量6个, 其中包含综合设置键，可一键呼出系统音量、屏幕亮度、显示比例等功能进行快速设置；  G.硬件接口  14.交互平板提供1路HDMI高清输入接口（标准HDMI接口，不接受转接方式），满足高清教学信号源输入需求；  15.为了便于交互平板与推拉黑板嵌入应用状态下外接USB存储设备使用，交互平板前置面板具有3路USB接口，1路USB接口可支持同时在Windows及Android系统下被读取；  H.师生护眼  16.交互平板需提供多样化护眼显示模式：智能护眼、护眼书写、护眼光控；  I.教学节能  17.在传统推拉式黑板和交互平板结合应用的双板教学场景中,关闭推拉黑板,整机三分钟内自动进入黑屏节能模式（该功能启动时间可自主设置）；  J.安卓教学应用  18.操作界面需具有清晰的中文标识；  19.主页提供中/高考、期中、期末等考试倒计时提示，支持自定义日期/时间；  20.支持两种方式提供本地白板、信号源实时内容快速预览、文件浏览、应用管理、综合设置等功能模块；  21.整机接入外部信号源时，可自动识别并切换到该信号源通道，当该设备断开后自动切换至原信号源通道；  22.整机具备信号源通道自动记录功能；  23.安卓应用支持在线升级；  二、插拔式电脑模块  24.整机架构：采用插拔式模块电脑架构（不接受外挂盒模式），接口严格遵循Intel&amp;amp;reg;相关规范,针脚数80Pin,与大屏无单独接线；  25.主板规格：采用H110芯片组；  26.处理器性能：  采用Intel第6代酷睿I3-6100处理器；  27.内存性能：4G DDR3内存；  28.硬盘性能：存储空间128G固态,并具有防震功能；  29.网络接入：内置10/100/1000M自适应网卡,WiFi遵循IEEE 802.11n标准  30.插拔电脑具有安全使用提醒功能，如电脑未进行安全锁紧机制则电脑无法正常使用；   三、交互平板智慧软件模块  A.主界面与登录  31.提供二维码扫描方式快速注册与登陆，支持免登录直接使用本地教学工具与资源；  32.所有应用模块的入口在统一界面上，包括备授课、资源中心、班级圈、个人中心。  33.远程课堂：软件可以创建远程课堂，传输本地界面和摄像画面给听众；听众可以通过教师班级邀请进入课堂，也可以通过邀请码进入课堂。同时教师也可以加入其它老师创建的课堂。  34.便于用户使用，有效降低误操作，所有功能模块、按键均具备与实际功能一致、表述清晰的中文标识，非悬浮提示。  B备授课功能。  35.页面特效：提供快报、收缩、展开、覆盖、淡出、推进等20种形式的页面切换动态特效；  36.学科工具：提供17门学科工具，工具不是简单的静态图片，而是可以交互式操作的动画。动画课件：提供算盘、计数器、成语词典、电流/电压表、元素周期表、地球仪、拼图等动画课件；  37.软件提供翻翻卡工具，可以制作多张正反两面的卡片，用户可以编辑卡片上的文字和图片内容，便于制作课堂小游戏；  38.展台：支持白板软件直接调用展台进行教学，对展台图像可实现画面冻结、拍照、批注、灯光控制、分辨率、焦距、颜色模式、旋转等功能的设置与控制；  39.书写工具：提供硬笔、智能笔、荧光笔、激光笔、软笔、手势笔、手写识别、纹理笔、竹笔、图章笔等十种书写工具；手势笔提供手势翻页、擦除、聚光、放大等功能,并提供明确的手势定义说明；手势识别支持手写输入自动转变为标准电子文字；纹理笔提供多种纹理模板,并可自定义纹理；针对藏文、阿拉伯文教学需求提供竹笔工具；图章笔提供多种图章模板，可自定义图章图案,满足教师趣味教学需求；提供手势擦除功能；  40.擦除工具：软件提供多种擦除方式，包括点擦除、区域擦除、擦除批注和擦除全部内容。擦除批注是指一键擦除书写笔迹，保留图片素材和图形素材；  41.PPT课件：提供PPT课件的播放控制（如前后翻页）、绘图、聚光灯、书写批注等功能,并可将批注嵌入至PPT中做注释保存；支持PPT课件原有动画效果正常播放；  C资源中心：  42.网络学科资源：具备各学科总数70万条，1000G的网络学科资源；具备年级、版本、学科、章节等分类查找方式,支持一键插入白板页面进行展示；  43.专题课程：具备素质教育类课程,包括中华古诗词、中国传统节日、健康教育、公共安全教育等方面,具备动画、图片多种格式；  四、家校互动模块  A.教师移动端APP工具：  44.教师可以在PC端和移动端管理班级，发布通知、作业、投票、和班级圈（图文并茂的消息）。布置的作业来源可以是软件题库中选取，拍照或者文本。可以给学生点赞。  45.家校互通：提供班级通讯录、班级公告发布、班级朋友圈等功能,教师可同家长分享校庆、运动会、判卷改错等信息,提供在线习题作业、视频作业、文档作业的布置,提供点赞等学生评价功能；   B.家长移动端APP工具  46.应用功能：通过应用APP,家长和孩子可加入已创建的班级、课堂；可观看网络直播课程；可即时查看班级公告，班级朋友圈（例如校庆、运动会的有趣图片等），可查看学生被老师点赞、表扬原因，可实时接收班级通知。  47.作业监督：可接收教师布置的文字、语音、习题等类型作业，作业结果可及时反馈给教师，便于教师掌握精准学情。       深圳市鸿合创新信息技术有限责任公司  产地：深圳      1台      20000      20000        44      推拉黑板      品牌型号：蓝贝思特 LB-2G18  1.结构：内外双层结构，内层为固定书写板与交互平板正面平齐，外层为滑动书写板，支持配套的交互平板中置或侧置安装，开闭自如确保交互平板的安全管理；  2.基本尺寸：4000mm&amp;#215;1295mm，可根据实际交互平板进行微调，保证与交互平板外形尺寸配套；  3.衬板：选用吸音、高强度、防潮、阻燃聚苯乙烯板，厚度14mm；  4.背板：选用镀锌钢板，厚度0.2mm，设有专业技术凹槽加强筋，增加板体强度；  5.边框：采用工业用高强度铝合金型材，电泳香槟色；模具挤压一次成型，规格50 mm&amp;#215;90 mm，在满足强度的情况下最大限度减少黑板占用讲台的空间，横（立）框采用双层加强结构，厚度10mm；内框规格37 mm&amp;#215;20mm，满足强度的情况下最大限度的扩大书写板的面积；  6.黑板滑轮：上轮采用中字型双组吊轮，下轮采用1字型双组平轮，均使用高精度包塑轴承滑轮，保证滑动流畅、噪音小、前后不晃动、经久耐用。数目4组，上下均匀安装。  7.除尘装置：外下框两侧各开一个直径25mm的圆孔，配置100&amp;#215;80mm的抽拉式粉尘盒，粉尘盒可拆卸清洁；  8.侧封：配套液晶电视的黑板两侧配有与边框同色同材质的侧封，遮挡黑板与墙面的缝隙，提高美观度；  9.易维护性：配套液晶电视的黑板，液晶电视上下、一侧配同色同质书写板，上下可根据一体机尺寸进行微调，两侧用H型边框与固定板配合，可拆装，使一体机不用拆整个黑板即可直接拆装维护；  10.易管理：一套黑板配2把钥匙，每把钥匙实现对所配套的全部推拉黑板的锁定、开启，钥匙通用，钥匙刻有黑板品牌LOGO标识，方便使用方区分；      山东蓝贝思特教装集团股份有限公司  产地：济南      1套      1000      1000        45      壁挂式备课仪      品牌型号：鸿合HT-G12  1.产品外观：壁挂铁箱，内置高拍仪；高拍仪可折叠，全金属型材机身，拨动式开关。  2.像素：800万  3.拍摄幅面：A4  4.输出格式：图片JPG，文档PDF，视频MP4  5.光源：6颗LED灯补光。  6.支持实物展示，展示可全屏，放大，缩小，支持动态即时旋转，将屏幕锁定进行批注。  7.支持对比教学，可二分屏和四分屏十六分屏对比，并可在对比屏幕上直接进行批注。  8.支持展台桌面与电脑桌面的一键切换，支持在电脑桌面进行批注。      深圳市鸿合创新信息技术有限责任公司  产地：深圳      1台      800      800        46      电脑      品牌型号：HP Desktop PRO MT  1、CPU：Intel/英特尔酷睿i3-7100；  2. 内存：4GB DDR3；  3. 显卡：集成显卡；  4. 声卡：集成；  5. 硬盘：500GB  5400RPM SATA3；  6. 网卡：集成10/100/1000M以太网卡；  7. 显示器：21.5寸液晶宽屏显示器。      惠普贸易（上海）有限公司  产地：重庆      1台      4500      4500        47      交换机      品牌型号：神州数码ES1208  固定端口：8个10 /100/1000M RJ45 端口；交换容量：5.0G；包转发速率：128kbs。      北京神州数码云科信息技术有限公司  产地：深圳      1个      500      500        48      音箱      品牌型号：CENTRE  CSC-3510  吸顶式。额定功率：80W。      广州沃声电子科技有限公司  产地：广州      6个      400      2400        49      功放      品牌型号：CENTRE PW-260M  支持开机电源软启动。提供短路保护、过热保护、过流保护功能。额定功率: 2&amp;#215;100W/8Ω  2&amp;#215;150W/4Ω 300W/8Ω桥接，频率响应:20Hz~20KHz&amp;#177;1dB，总谐波失真: THD0.5%，信噪比（a计权）: 93dB 。额定电源: 交流220V/50Hz  。      广州沃声电子科技有限公司  产地：广州      1台      1380      1380        报价合计      ￥859,900.00        减项      109900        最终报价      750000.00   盘锦市公共采购交易中心2018年 12 月27 日</t>
  </si>
  <si>
    <t>录播教室、教室多媒体等(LPG20181119</t>
  </si>
  <si>
    <t>南京市文化馆数字文化馆建设采购结果公告</t>
  </si>
  <si>
    <t>NJZC-2018GK2416</t>
  </si>
  <si>
    <t>南京市</t>
  </si>
  <si>
    <t>2019-01-04</t>
  </si>
  <si>
    <t>南京市文化馆</t>
  </si>
  <si>
    <t xml:space="preserve">在南京市公共资源交易中心西大厅
</t>
  </si>
  <si>
    <t>￥1,978,004.00元</t>
  </si>
  <si>
    <t>编号：NJZC-2018GK2416南京市公共资源交易中心实施的南京市文化馆数字文化馆建设项目（项目名称 ）政府采购活动，已经按照法定程序结束，采购结果公告如下：一、项目编号：NJZC-2018GK2416二、项目名称：南京市文化馆数字文化馆建设三、项目简要说明：见采购文件四、采购公告媒体及日期：2018年12月13日五、采购方式：公开招标六、评标信息：评标委员会成员名单：费晨阳、杨旭、韩光宇、张先利、马志堂评标地点：南京市江东中路265号2278 房间评标日期：2019年01月04日七、中标信息：分包号 无中标供应商名称：昆山必捷必信息技术有限公司中标供应商地址：江苏省昆山市花桥国际商务城云桥路118号同城浦江大厦4幢6层中标金额：￥1,978,004.00元（单位：人民币）主要中标标的的名称、规格型号、数量、单价、类型、服务要求：产品1产品名称: 无线AP产品品牌: 普联规格型号: TL-AP1750GC-PoE/DC产品数量: 1套产品单价: 909元（单位：人民币）产品2产品名称: POE交换机产品品牌: 普联规格型号: TL-SL1226PE产品数量: 1套产品单价: 2261元（单位：人民币）产品3产品名称: 六类网线产品品牌: 百纳腾规格型号: CAT6产品数量: 1套产品单价: 800元（单位：人民币）产品4产品名称: 交换机产品品牌: 普联规格型号: TL-SG5452产品数量: 1套产品单价: 3899元（单位：人民币）产品5产品名称: web云服务（云租赁）产品品牌: 阿里云规格型号: 云服务器 ECS产品数量: 1项产品单价: 33800元（单位：人民币）产品6产品名称: 数据库云服务器（云租赁）产品品牌: 阿里云规格型号: 云服务器 ECS产品数量: 1项产品单价: 17940元（单位：人民币）产品7产品名称: 存储云服务器（云租赁）产品品牌: 阿里云规格型号: 对象存储 OSS产品数量: 1项产品单价: 10400元（单位：人民币）产品8产品名称: 机架式服务器产品品牌: 戴尔规格型号: R730产品数量: 1台产品单价: 42900元（单位：人民币）产品9产品名称: 广播级高清摄像机产品品牌: 索尼规格型号: PXW-X280产品数量: 1台产品单价: 43550元（单位：人民币）产品10产品名称: 专业摄像机产品品牌: 佳能规格型号: XF100产品数量: 1台产品单价: 23400元（单位：人民币）产品11产品名称: 三脚架+云台产品品牌: 徕图规格型号: LE-324+CB-46产品数量: 2套产品单价: 3130元（单位：人民币）产品12产品名称: 专业采摄编辑图形工作站产品品牌: 必捷必规格型号: 定制产品数量: 1套产品单价: 32500元（单位：人民币）产品13产品名称: 数字调音台产品品牌: 雅马哈规格型号: MG12XU产品数量: 1台产品单价: 3653元（单位：人民币）产品14产品名称: 直播编码机产品品牌: 蔚海视讯规格型号: HE2020C产品数量: 1台产品单价: 58500元（单位：人民币）产品15产品名称: 无线领夹话筒产品品牌: 索尼规格型号: UWP-V1产品数量: 4套产品单价: 1299元（单位：人民币）产品16产品名称: 桌摆播音话筒产品品牌: 修普斯规格型号: CM-685产品数量: 2套产品单价: 5850元（单位：人民币）产品17产品名称: 专业监听耳机产品品牌: 爱科技规格型号: AKG K271MKII产品数量: 1个产品单价: 1104元（单位：人民币）产品18产品名称: 导播间设备控制机柜产品品牌: 必捷必规格型号: 定制产品数量: 1组产品单价: 2600元（单位：人民币）产品19产品名称: 内部通话系统产品品牌: TELIKOU规格型号: HD-101产品数量: 1套产品单价: 566元（单位：人民币）产品20产品名称: 画面返看提词系统产品品牌: 蓝美视讯规格型号: Landers -TC19B产品数量: 1套产品单价: 4550元（单位：人民币）产品21产品名称: 电动幕布蓝箱产品品牌: 耀诺规格型号: YN-123产品数量: 1组产品单价: 1950元（单位：人民币）产品22产品名称: 灯光产品品牌: 飞扬规格型号: FY-LED-319产品数量: 61盏产品单价: 4550元（单位：人民币）产品23产品名称: 多媒体展示屏幕产品品牌: 清开恒规格型号: D55-HDS3产品数量: 12台产品单价: 21600元（单位：人民币）产品24产品名称: 内置式处理器产品品牌: 清开恒规格型号: D55-HDS3-NZ产品数量: 1组产品单价: 960元（单位：人民币）产品25产品名称: 辅材产品品牌: 清开恒规格型号: FC-55产品数量: 1套产品单价: 12000元（单位：人民币）产品26产品名称: 运动摄像机产品品牌: Gopro规格型号: Hero 7black产品数量: 1个产品单价: 7900元（单位：人民币）产品27产品名称: 微单相机产品品牌: 索尼规格型号: a7m3产品数量: 1个产品单价: 18600元（单位：人民币）产品28产品名称: 视频编辑工作站产品品牌: 必捷必规格型号: 定制产品数量: 2套产品单价: 36000元（单位：人民币）产品29产品名称: 自动式朗读亭产品品牌: 必捷必规格型号: 定制产品数量: 1台产品单价: 45600元（单位：人民币）产品30产品名称: 自动式卡拉OK亭产品品牌: 必捷必规格型号: 定制产品数量: 1台产品单价: 43200元（单位：人民币）产品31产品名称: 文化馆一体机（含取票功能）产品品牌: 必捷必规格型号: AI0-43P产品数量: 2台产品单价: 15600元（单位：人民币）产品32产品名称: 电视机显示屏产品品牌: TCL规格型号: L32F3301B产品数量: 4个产品单价: 1259元（单位：人民币）产品33产品名称: 智能数据处理终端产品品牌: 必捷必规格型号: RSU-39产品数量: 4台产品单价: 4680元（单位：人民币）产品34产品名称: 高清网络摄像头产品品牌: 罗技规格型号: C670i产品数量: 4个产品单价: 400元（单位：人民币）产品35产品名称: 门禁系统产品品牌: 必捷必规格型号: 定制产品数量: 4套产品单价: 12000元（单位：人民币）产品36产品名称: 数字文化馆云平台产品品牌: 必捷必规格型号: 定制产品数量: 1套产品单价: 320000元（单位：人民币）产品37产品名称: 微信公众号产品品牌: 必捷必规格型号: 定制产品数量: 1套产品单价: 88200元（单位：人民币）产品38产品名称: 小程序产品品牌: 必捷必规格型号: 定制产品数量: 1套产品单价: 60000元（单位：人民币）产品39产品名称: 多媒体展示系统产品品牌: 必捷必规格型号: 定制产品数量: 1套产品单价: 30000元（单位：人民币）产品40产品名称: 文化长廊展示系统产品品牌: 必捷必规格型号: 定制产品数量: 1套产品单价: 58000元（单位：人民币）产品41产品名称: 朗读亭软件系统（含资源）产品品牌: 必捷必规格型号: 定制产品数量: 1套产品单价: 40000元（单位：人民币）产品42产品名称: 卡拉OK亭软件系统（含资源）产品品牌: 必捷必规格型号: 定制产品数量: 1套产品单价: 40000元（单位：人民币）产品43产品名称: 文化智能推荐系统产品品牌: 必捷必规格型号: 定制产品数量: 1套产品单价: 40000元（单位：人民币）产品44产品名称: 文化馆内部管理系统产品品牌: 必捷必规格型号: 定制产品数量: 1套产品单价: 55800元（单位：人民币）产品45产品名称: 互动体验直播间软件系统产品品牌: 必捷必规格型号: 定制产品数量: 1套产品单价: 96000元（单位：人民币）八、采购单位信息：采购单位名称：南京市文化馆采购单位地址：南京市玄武区长江路101号采购项目联系人姓名：费晨阳采购项目联系人电话：84797926九、政府采购中心信息地址：南京市建邺区江东中路265号南京市政务服务中心大楼北区二楼采购文件编制人姓名：蔡小琰采购文件编制人联系电话：025-68505996投标文件接收及合同签订见证人姓名：马健投标文件接收人联系电话：025-68505916十、备注1、供应商认为采购文件、采购过程和中标结果使自己的合法权益受到损害的，可以在知道或者应当知道其权益受到损害之日起七个工作日内，凭CA锁登录政府采购网上交易系统，进入“我要质疑”栏目，按照系统提示完成质疑提交和回复查看。2、自采购结果公告之日起七个工作日后，中标供应商在南京市公共资源交易中心西大厅1203房间领取《中标通知书》，凭《中标通知书》与采购人签订政府采购合同，并到南京市公共资源交易中心办理合同见证，如有疑问，请与南京市公共资源交易中心经办该项目的响应文件接受人联系。3、附：采购文件（免费下载地址 http://221.226.86.151/group1/M02/1F/5E/CsRgBlwSCteAcw31ABQ03ivhqo8916.pdf ）南京市公共资源交易中心公告日期：2019年01月04日</t>
  </si>
  <si>
    <t>在南京市公共资源交易中心西大厅</t>
  </si>
  <si>
    <t>南京市文化馆数字文化馆建设</t>
  </si>
  <si>
    <t>[省本级]江西精信工程造价咨询有限公司关于江西外语外贸职业学院智慧教室升级改造建设项目(竞标编号:JXNC2018J060)竞争性谈判结果公示</t>
  </si>
  <si>
    <t>JXNC2018J060）</t>
  </si>
  <si>
    <t>江西精信工程造价咨询有限公司</t>
  </si>
  <si>
    <t>江西外语外贸职业学院</t>
  </si>
  <si>
    <t xml:space="preserve">江西恒奥科技产业有限公司
</t>
  </si>
  <si>
    <t>[2019-01-04]                                          依据江西省政府采购办赣购2018B000151029号批复，江西精信工程造价咨询有限公司受江西外语外贸职业学院的委托，就其智慧教室升级改造建设项目(采购编号：JXNC2018J060）进行竞争性谈判方式采购。该项目于2019年1月3日14:30时在江西精信工程造价咨询有限公司开标室（江西省南昌市红谷滩新区凤凰洲绿地外滩公馆19栋911室）进行开标，经谈判专家评定及采购人确定，成交结果如下：                                                      采购计划编号                                    采购项目                                    单            位                                    数            量                                    成交供应商名称                                    成交金额（元）                                                        赣购2018B000151029                                    智慧教室升级改造建设项目                                    批                                    1                                    江西恒奥科技产业有限公司                                    212700.00                                                         质量保证期： 提供服务质量保证期36个月的免费上门服务及技术支持；                                                        成交供应商地址： 江西省南昌市西湖区灌婴路599号金润广场二期30-1919                                                        谈判专家组成员名单：罗飞 、柳军 、李正凡                                           采购清单                                                      项目内容名称                                    数量                                    单位                                    单价(元)                                    品牌                                    型号                                                        高清交互录播主机                                    1                                    台                                    34200.00                                    奥威亚                                    AE-A5                                                        录播软件系统                                    1                                    套                                    27500.00                                    奥威亚                                    V8.0                                                        流媒体导播系统                                    1                                    套                                    22500.00                                    奥威亚                                    V8.0                                                        高清云台摄像机（含软件）                                    1                                    套                                    6900.00                                    奥威亚                                    AX-C10P                                                        录制面板                                    1                                    个                                    1500.00                                    奥威亚                                    KP-8P                                                        电源管理器                                    1                                    台                                    1200.00                                    奥威亚                                    RY-8                                                        教师定位分析仪                                    1                                    个                                    6500.00                                    奥威亚                                    ITS-T100                                                        学生定位分析仪                                    1                                    个                                    6500.00                                    奥威亚                                    ITS-S100                                                        教师定位分析软件                                    1                                    套                                    5500.00                                    奥威亚                                    V1.0                                                        学生定位分析软件                                    1                                    套                                    5500.00                                    奥威亚                                    V1.0                                                        数字音频处理器                                    1                                    台                                    6500.00                                    奥威亚                                    IAM-804                                                        数字音频处理软件                                    1                                    套                                    5500.00                                    奥威亚                                    V1.0                                                        专业吊麦                                    6                                    支                                    600.00                                    奥威亚                                    AT-680                                                        导播切换控制台                                    1                                    套                                    4800.00                                    奥威亚                                    DCP-1000                                                        互动显示屏                                    1                                    台                                    2500.00                                    海信                                    H50E3A                                                        灯光                                    90                                    个                                    35.00                                    国产                                    国标                                                        线材                                    1                                    套                                    7280.00                                    国产                                    国标                                                        讲台                                    1                                    套                                    3500.00                                    国产                                    定制                                                        触摸一体机                                    1                                    套                                    18000.00                                    希沃                                    F70EA                                                        黑板                                    1                                    套                                    1470.00                                    国产                                    定制                                                        系统集成费                                    1                                    项                                    5000.00                                    国产                                    国标                                                        桌椅                                    56                                    套                                    600.00                                    国产                                    定制                                          中标公告期限为1个工作日。如有异议，自本公告发布之日起七个工作日内以书面形式向采购代理机构提出，逾期将不再受理。      采购单位：江西外语外贸职业学院      详细地址：江西省南昌市天祥大道291号      电　　话：0791-88352617      采购代理机构名称：江西精信工程造价咨询有限公司            详细地址：江西省南昌市红谷滩新区凤凰洲绿地外滩公馆19栋911室      联      系 人：李鹏 聂益万 丁雪       电      话：0791-83977276                        本项目代理费用金额为3190.0元标段编号：JXNC2018J060评委姓名：罗飞,柳军,李正凡             附件下载：            中标通知书.pdf                          附件下载：            江西外语外贸职业学院智慧教室升级改造建设项目（12.25定稿）.pdf</t>
  </si>
  <si>
    <t>江西恒奥科技产业有限公司</t>
  </si>
  <si>
    <t>[省本级]江西精信工程造价咨询有限公司关于江西外语外贸职业学院智慧教室升级改造建设项目(竞标编号:JXNC2018J060)竞争性</t>
  </si>
  <si>
    <t>河南农业大学教务处数字数码互动及精品录播教室采购项目中标结果公告</t>
  </si>
  <si>
    <t>河南招标采购服务有限公司</t>
  </si>
  <si>
    <t>河南农业大学</t>
  </si>
  <si>
    <t xml:space="preserve">河南威帆信息技术股份有限公司
河南金之诚商贸有限公司
</t>
  </si>
  <si>
    <t>人民币1080000元整</t>
  </si>
  <si>
    <t>招标编号：豫财招标采购-2018-1864河南招标采购服务有限公司受河南农业大学的委托，就河南农业大学教务处数字数码互动及精品录播教室采购项目进行公开招标，按规定程序进行了开标、评标、定标,现就本次招标的结果公告如下：一、招标项目名称：河南农业大学教务处数字数码互动及精品录播教室采购项目二、招标项目简要说明：                                    包号                                    序号                                    设备名称                                    数量                                                    1                                    1                                    录播主机                                    2                                                    2                                    录播主机系统软件                                    2                                                    3                                    多媒体导播控制平台软件                                    2                                                    4                                    图像自动跟踪系统软件                                    2                                                    5                                    音频处理软件                                    2                                                    6                                    导播控制键盘                                    2                                                    7                                    可视化控制面板                                    2                                                    8                                    高清云台摄像机                                    12                                                    9                                    跟踪定位摄像机                                    6                                                    10                                    全向拾音麦                                    4                                                    11                                    智能图像处理软件                                    2                                                    12                                    功放                                    2                                                    13                                    音箱                                    8                                                    14                                    智慧黑板                                    2                                                    15                                    多媒体讲台                                    2                                                    16                                    配套导播主机                                    5                                                    17                                    网络机柜                                    2                                                    18                                    配套监看设备                                    4                                                    19                                    摄像机升降支架                                    2                                                    20                                    电动抠像布                                    2                                                    21                                    吸音及环境光改造                                    2                                                    22                                    专用桌椅                                    160                                                    23                                    教育云资源管理平台                                    1                                                    24                                    平台服务器                                    1                                                    25                                    录播教室设备监管平台                                    1                                                    26                                    系统集成                                    2                                                    27                                    液晶拼接屏                                    9                                                    28                                    图像拼接处理器                                    2                                                    29                                    拼接屏控制软件                                    2                                                    30                                    安装机柜                                    2                                                    2                                    1                                    4K录播一体机                                    2                                                    2                                    嵌入式录播系统                                    2                                                    3                                    图像跟踪一体机                                    2                                                    4                                    图像跟踪系统                                    2                                                    5                                    跟踪半球（机械）                                    8                                                    6                                    高清云台摄像机                                    12                                                    7                                    数字音频矩阵                                    2                                                    8                                    全向拾音器                                    12                                                    9                                    桌面式触摸面板                                    2                                                    10                                    组合式键盘                                    2                                                    11                                    时序电源控制器                                    2                                                    12                                    资源管理平台                                    1                                                    13                                    服务器                                    1                                                    14                                    音箱                                    2                                                    15                                    功放                                    2                                                    16                                    智慧黑板                                    2                                                    17                                    无线投屏盒子                                    2                                                    18                                    教室云盒                                    2                                                    19                                    多媒体讲桌                                    2                                                    20                                    学生桌椅                                    160                                                    21                                    千兆交换机                                    2                                                    22                                    LED时钟                                    2                                                    23                                    配套导播主机                                    2                                                    24                                    配套监看设备                                    4                                                    25                                    机柜                                    2                                                    26                                    环境改造                                    2                                                    27                                    系统集成                                    2                        三、招标公告发出日期：2018年12月12日四、评标信息评标日期：2019年1月3日评标地点：河南省公共资源交易中心交易14层第11评标室评标委员会组成：郭德科 周敏 李秀芹 黄河 茹广欣 五、信息：包1中标人：河南威帆信息技术股份有限公司中标金额：人民币1080000元整地址：郑州市高新区郑州高新企业加速器产业园C8-2号楼301-303室中标主要内容：                                    序号                                    设备名称                                    品牌型号                                    单位                                    数量                                    单价(元)                                    交货日期                                    交货地                                                    1                                    录播主机                                    锐取 TKR11000                                    台                                    2                                    24,730                                    合同生效后30日内交货                                    采购人指定地点                                                    2                                    录播主机系统软件                                    锐取 ITS-1100                                    套                                    2                                    5,764                                                    3                                    多媒体导播控制平台软件                                    锐取 DCS-310                                    套                                    2                                    6,627                                                    4                                    图像自动跟踪系统软件                                    锐取 Kite90                                    套                                    2                                    7,833                                                    5                                    音频处理软件                                    锐取 Video 100                                    套                                    2                                    2,747                                                    6                                    导播控制键盘                                    锐取 DCS-600                                    台                                    2                                    4,385                                                    7                                    可视化控制面板                                    锐取 CL-X8                                    个                                    2                                    1,799                                                    8                                    高清云台摄像机                                    锐取 HD830                                    台                                    12                                    4,610                                                    9                                    跟踪定位摄像机                                    锐取 SD-400                                    台                                    6                                    600                                                    10                                    全向拾音麦                                    快鱼 LBR-DSP808ZY                                    只                                    4                                    1,589                                                    11                                    智能图像处理软件                                    锐取 IPS-100                                    套                                    2                                    15,247                                                    12                                    功放                                    比丽普 BK-2300                                    台                                    2                                    1,454                                                    13                                    音箱                                    比丽普 F-2102                                    只                                    8                                    967                                                    14                                    智慧黑板                                    欧帝 DC860NH                                    台                                    2                                    53,178                                                    15                                    多媒体讲台                                    富可士 S600                                    个                                    2                                    3,178                                                    16                                    配套导播主机                                    DELL OptiPlex 3050                                    台                                    5                                    5,064                                                    17                                    网络机柜                                    阳光 42U                                    个                                    2                                    1,713                                                    18                                    配套监看设备                                    TCL 65V2                                    台                                    4                                    5,899                                                    19                                    摄像机升降支架                                    锐取 ECL200                                    台                                    2                                    2,747                                                    20                                    电动抠像布                                    锐取 EKC100                                    套                                    2                                    2,316                                                    21                                    吸音及环境光改造                                    国产 定制                                    间                                    2                                    60,075                                                    22                                    专用桌椅                                    国产 定制                                    套                                    160                                    428                                                    23                                    教育云资源管理平台                                    锐取 ECRP100                                    套                                    1                                    59,805                                                    24                                    平台服务器                                    DELL R430                                    台                                    1                                    68,426                                                    25                                    录播教室设备监管平台                                    锐取 RUMP                                    套                                    1                                    14,977                                                    26                                    系统集成                                    国产 定制                                    间                                    2                                    42,833                                                    27                                    液晶拼接屏                                    欧帝 DC550MMO                                    台                                    9                                    8,130                                                    28                                    图像拼接处理器                                    欧帝 DC-CIG0700                                    台                                    1                                    29,632                                                    29                                    拼接屏控制软件                                    欧帝 Magic Tunning                                    套                                    1                                    3,770                                                    30                                    安装机柜                                    阳光 22U                                    套                                    1                                    1,443                        包2中标人：河南金之诚商贸有限公司中标金额：人民币839700元整地址：郑州市金水区东风路东段11号1311号中标主要内容：                                    序号                                    设备名称                                    品牌型号                                    单位                                    数量                                    单价                                    交货日期                                    交货地                                                    1                                    4K 录播一体机                                    北京文香WX-V9                                    台                                    2                                    55000                                    合同生效后30日内交货                                    采购人指定地点                                                    2                                    嵌入式录播系统                                    北京文香V3.0                                    套                                    2                                    23000                                                    3                                    图像跟踪一体机                                    北京文香WX-T6                                    台                                    2                                    30000                                                    4                                    图像跟踪系统                                    北京文香V1.0                                    套                                    2                                    20000                                                    5                                    跟踪半球（机械）                                    北京文香WX-C110                                    台                                    8                                    1200                                                    6                                    高清云台摄像机                                    北京文香WX-V800                                    台                                    12                                    5800                                                    7                                    数字音频矩阵                                    北京文香WX-MX1206                                    台                                    2                                    6500                                                    8                                    全向拾音器                                    北京文香WX-MIC110                                    支                                    12                                    800                                                    9                                    桌面式触摸面板                                    北京文香WX-CT200                                    个                                    2                                    6000                                                    10                                    组合式键盘                                    北京文香WX-CT302                                    台                                    2                                    12800                                                    11                                    时序电源控制器                                    北京文香            WX-PW8                                    台                                    2                                    5200                                                    12                                    资源管理平台                                    北京文香V1.0                                    套                                    1                                    8000                                                    13                                    服务器                                    华为RH2288 V3                                    台                                    1                                    19500                                                    14                                    音箱                                    北京文香WX-LB60                                    对                                    2                                    2200                                                    15                                    功放                                    北京文香WX-PA20                                    台                                    2                                    4300                                                    16                                    智慧黑板                                    北京丰信达FXD-NM86                                    台                                    2                                    40000                                                    17                                    无线投屏盒子                                    南京极域MSC1701                                    台                                    2                                    10000                                                    18                                    教室云盒                                    南京极域 CC-001                                    台                                    2                                    8000                                                    19                                    多媒体讲桌                                    虹日现代HR-JT15                                    台                                    2                                    1500                                                    20                                    学生桌椅                                    金之诚 定制                                    套                                    160                                    200                                                    21                                    千兆交换机                                    杭州华三H3CS1208                                    台                                    2                                    2600                                                    22                                    LED 时钟                                    北京文香WX-LED120                                    套                                    2                                    2000                                                    23                                    配套导播主机                                    HP 288 Pro G4 MT                                    台                                    2                                    4000                                                    24                                    配套监看设备                                    创维            55E72RD-M                                    台                                    4                                    5000                                                    25                                    机柜                                    图滕            TS6622                                    套                                    2                                    2600                                                    26                                    环境改造                                    金之诚 \                                    间                                    2                                    80000                                                    27                                    系统集成                                    金之诚 \                                    项                                    2                                    20000                        收费标准及收费金额：根据国家计委计价格【2002】1980号文件、国家发展改革委办公厅发改办价格【2003】857号文件、发改价格〔2015〕299号文件规定向中标人收取，包1服务费16940元人民币，包2服务费12927元人民币。六、本次采购联系事项：招标人：河南农业大学 地址：郑州市农业路63号联系人：韩老师 联系电话：0371-63558857代理机构：河南招标采购服务有限公司联系人：王女士 联系电话：0371-65958908 联系地址：郑州市纬四路13号（花园路与纬四路交叉口东50米路北）七、结果公告媒体及期限：本公告同时在《河南省政府采购网》 《河南省公共资源交易中心门户网》上发布，结果公告期限自发布之日起1个工作日。各有关投标人对中标结果有异议的，可以在中标结果公告期限结束之日起七个工作日内，根据《中华人民共和国财政部令第94号--政府采购质疑和投诉办法》规定，以书面形式向采购人和采购代理机构一次性提出质疑。投标人提出质疑应当提交质疑函（格式详见中华人民共和国财政部发布的政府采购供应商质疑函范本）和必要的证明材料。以质疑函接受确认日期作为受理时间。逾期未提交或未按照要求提交的质疑函将不予受理。河南招标采购服务有限公司二O一九 年 一 月 四 日附件：招标文件</t>
  </si>
  <si>
    <t>河南威帆信息技术股份有限公司</t>
  </si>
  <si>
    <t>河南金之诚商贸有限公司</t>
  </si>
  <si>
    <t>河南农业大学教务处数字数码互动及精品录播教室采购项目</t>
  </si>
  <si>
    <t>文香</t>
  </si>
  <si>
    <t>黑龙江省冰上训练基地_智能短道速滑冰场建设项目_SC[2018]5713中标公告</t>
    <phoneticPr fontId="4" type="noConversion"/>
  </si>
  <si>
    <t>SC[2018]5713</t>
  </si>
  <si>
    <t>黑龙江</t>
  </si>
  <si>
    <t>哈尔滨市</t>
  </si>
  <si>
    <t xml:space="preserve">武汉东信同邦信息技术有限公司
黑龙江弘联经贸有限公司
黑龙江燊嘉科技有限公司
吉林省恩卓信息技术有限责任公司
哈尔滨东实房地产开发有限公司
哈尔滨市政建设有限公司
哈尔滨市第一建筑工程公司
哈尔滨亿汇建设项目管理有限公司
</t>
  </si>
  <si>
    <t>项目编号：SC[2018]5713 采购方式：公开招标黑龙江省冰上训练基地_智能短道速滑冰场建设项目中标公告 一、项目基本情况采购人单位名称：黑龙江省冰上训练基地联系人：闫旅增  电 话：18646363003 采购项目名称：黑龙江省冰上训练基地_智能短道速滑冰场建设项目采购计划编号：[2018]3989项目编号：SC[2018]5713采购方式：公开招标招标公告发布日期：2018-12-14 评标日期：2019-01-04 评标地点：哈尔滨市南岗区汉水路379号第一评标室 二、中标结果采购项目中标供应商中标金额(元)预算金额(元)合同履约日期29878003000000 第1包 29878003000000合同签订后60日历日内智能短道速滑冰场建设项目武汉东信同邦信息技术有限公司29878003000000中标商品明细：序号商品名称品牌、型号（规格）中标数量单价(元)总金额(元)1智能短道速滑冰场建设项目一、智能冰场分析系统		运动分析系统	V1.0	         东信同邦资源管理云平台	V1.0	         东信同邦平台服务器   	R730XD	         戴尔存储阵列	           MD1400	         戴尔二、运动影像检测系统		运动影像处理系统	V1.0	         东信同邦高速工业相机	MER-131	         大恒光纤收发器	TL-FC311A-3/TL-FC311B-3	普联万兆工业交换机	LS-S5130-28S-SI	华三分析工作站	          Z840	         惠普图像处理单元	RTX2080	         英伟达三、无线定位系统		嵌入式一体化的全自动跟踪系统	V1.0	东信同邦运动场地高精度定位分析系统	V1.0	东信同邦无线定位基站	ETK-1700	         东信同邦无线定位服务器	ETK-1700S	东信同邦运动员定位仪	ETK-1702	         东信同邦四、自动导播录制系统		导播控制软件	V1.0	         东信同邦高清云台摄像机	ECM-1000	         东信同邦无线高清摄像机	ECM-1000W	东信同邦无线路由器  	MER2600G	         美科星千兆交换机	           LS-MS4016	华三光纤收发器    TL-FC311A-3/TL-FC311B-3 普联导播录制主机	ESVR-8300	东信同邦视频工作站	          天逸510	         联想五、训练分析观摩系统		多屏显示服务器	ESVR-8100	东信同邦运动场地多屏显示系统	V1.0	         东信同邦智能工作站（定制）	定制	          定制1项29878002987800三、评审情况1、有效投标供应商排名情况： 排名供应商名称得分1武汉东信同邦信息技术有限公司1002黑龙江弘联经贸有限公司92.953黑龙江燊嘉科技有限公司91.922、投标无效原因：序号供应商名称不合格原因1吉林省恩卓信息技术有限责任公司技术不合格四、评委会成员名单序号专家姓名工作单位职称1陈艳哈尔滨东实房地产开发有限公司高级工程师2甘雪哈尔滨市政建设有限公司高级工程师3王长阁哈尔滨市第一建筑工程公司工程师4王志刚哈尔滨亿汇建设项目管理有限公司高级工程师5朱明黑龙江省冰上训练基地工程师五、询问与质疑各递交投标文件供应商自本公告发布之日起，可凭秘钥查询本企业资格、商务、技术评审结果和综合得分情况。本公告公示期为1个工作日。如供应商对评审过程和中标结果有异议，可在本公告公示期满之日起七个工作日内，向黑龙江省政府采购中心提出，逾期不予受理。具体详见招标文件第三章“七、询问和质疑”。   询问联系人：徐艳吉 电话：0451-87220779   质疑联系人：毛绪斌    电话：0451-87220739   合同履约验收抽检举报联系人：陈喆  电话：0451-87220771     黑龙江省政府采购中心  2019-01-04</t>
  </si>
  <si>
    <t>武汉东信同邦信息技术有限公司</t>
  </si>
  <si>
    <t>黑龙江弘联经贸有限公司</t>
  </si>
  <si>
    <t>黑龙江燊嘉科技有限公司</t>
  </si>
  <si>
    <t>吉林省恩卓信息技术有限责任公司</t>
  </si>
  <si>
    <t>哈尔滨东实房地产开发有限公司</t>
  </si>
  <si>
    <t>黑龙江省冰上训练基地_智能短道速滑冰场建设项目_SC[2018]57</t>
  </si>
  <si>
    <t>黑龙江省冰上训练基地_智能速滑冰场建设项目_SC[2018]5703中标公告</t>
    <phoneticPr fontId="4" type="noConversion"/>
  </si>
  <si>
    <t>SC[2018]5703</t>
  </si>
  <si>
    <t xml:space="preserve">武汉东信同邦信息技术有限公司
黑龙江燊嘉科技有限公司
吉林省恩卓信息技术有限责任公司
黑龙江弘联经贸有限公司
</t>
  </si>
  <si>
    <t>项目编号：SC[2018]5703 采购方式：公开招标黑龙江省冰上训练基地_智能速滑冰场建设项目中标公告 一、项目基本情况采购人单位名称：黑龙江省冰上训练基地联系人：闫旅增  电 话：18646363003 采购项目名称：黑龙江省冰上训练基地_智能速滑冰场建设项目采购计划编号：[2018]3991项目编号：SC[2018]5703采购方式：公开招标招标公告发布日期：2018-12-14 评标日期：2019-01-04 评标地点：哈尔滨市南岗区汉水路379号第一评标室 二、中标结果采购项目中标供应商中标金额(元)预算金额(元)合同履约日期29861203000000 第1包 29861203000000合同签订后60日历日内智能速滑冰场建设项目武汉东信同邦信息技术有限公司29861203000000中标商品明细：序号商品名称品牌、型号（规格）中标数量单价(元)总金额(元)1智能速滑冰场建设项目   品名	          规格型号	            品牌一、智能冰场分析系统		运动分析系统	 V1.0	        东信同邦资源管理云平台	 V1.0	        东信同邦平台服务器	          R730XD	          戴尔存储阵列	          MD1400	          戴尔二、运动影像检测系统		运动影像处理系统	 V1.0	        东信同邦高速工业相机	MER-131	          大恒光纤收发器    TL-FC311A-3/TL-FC311B-3	 普联万兆工业交换机	LS-S5130-28S-SI	 华三分析工作站 	Z840	          惠普图像处理单元	RTX2080Ti	英伟达三、无线定位系统		嵌入式一体化的全自动跟踪系统 V1.0	东信同邦无线定位基站	ETK-1700	         东信同邦无线定位服务器	ETK-1700S	东信同邦运动员定位仪	ETK-1702	         东信同邦四、自动导播录制系统		导播控制软件	V1.0	         东信同邦高清云台摄像机	ECM-1000	         东信同邦无线高清摄像机	ECM-1000W	东信同邦无线路由器 	MER2600G	         美科星千兆交换机 	LS-MS4016         华三光纤收发器   TL-FC311A-3/TL-FC311B-3  普联导播录制主机	ESVR-8300	东信同邦视频工作站	          天逸510	         联想五、训练分析观摩系统		多屏显示服务器	ESVR-8100	东信同邦运动场地多屏显示系统	V1.0	         东信同邦智能工作站（定制）	定制	           定制1项29861202986120三、评审情况1、有效投标供应商排名情况： 排名供应商名称得分智能速滑冰场建设项目 1武汉东信同邦信息技术有限公司1002黑龙江燊嘉科技有限公司88.913吉林省恩卓信息技术有限责任公司86.954黑龙江弘联经贸有限公司79.95四、评委会成员名单序号专家姓名工作单位职称1何艳荣哈尔滨工业大学建科建设监理有限公司高级工程师2王珏黑龙江省建筑设计研究院研究员级高级工程师3徐娜黑龙江省硕通工程造价咨询有限公司经济师4张学军哈尔滨电力职业技术学院高级工程师5赵鉴黑龙江省冰上训练基地工程师五、询问与质疑各递交投标文件供应商自本公告发布之日起，可凭秘钥查询本企业资格、商务、技术评审结果和综合得分情况。本公告公示期为1个工作日。如供应商对评审过程和中标结果有异议，可在本公告公示期满之日起七个工作日内，向黑龙江省政府采购中心提出，逾期不予受理。具体详见招标文件第三章“七、询问和质疑”。   询问联系人：徐艳吉 电话：0451-87220779   质疑联系人：毛绪斌    电话：0451-87220739   合同履约验收抽检举报联系人：陈喆  电话：0451-87220771     黑龙江省政府采购中心  2019-01-04</t>
  </si>
  <si>
    <t>黑龙江省冰上训练基地_智能速滑冰场建设项目_SC[2018]57</t>
  </si>
  <si>
    <t>盐城市高级职业学校LED显示屏及音视频导播系统</t>
  </si>
  <si>
    <t>盐城市</t>
  </si>
  <si>
    <t>YCCG1809-XJ23-01盐城市高级职业学校LED显示屏及音视频导播系统																									项目编号:													YCCG1809-XJ23-01																			项目名称：													盐城市高级职业学校LED显示屏及音视频导播系统																			合同签订日期：													2018-11-20 12:00:00																			采购单位：													盐城市高级职业学校																			供应商													盐城市迅驰网络科技有限公司																			代理机构													盐城市政府采购中心																			合同总金(大写)													叁拾壹万伍仟捌佰元整																			合同总金(小写)：													315800</t>
  </si>
  <si>
    <t>盐城市高级职业学校LED显示屏及音</t>
  </si>
  <si>
    <t>福建广电网络集团股份有限公司移动导播车采购项目（第六次询价）中标候选人公示</t>
  </si>
  <si>
    <t>GDWLZB2017-183CCCCC）</t>
  </si>
  <si>
    <t>2019-01-03</t>
  </si>
  <si>
    <t>福建广电网络集团股份有限公司</t>
  </si>
  <si>
    <t xml:space="preserve">广州市金启迪广播电视设备有限公司
</t>
  </si>
  <si>
    <t>1、项目名称：福建广电网络集团股份有限公司移动导播车采购项目（第六次询价）（项目编号：GDWLZB2017-183CCCCC）				2、采购人名称：福建广电网络集团股份有限公司				3、采购人地址：福州市鼓楼区华林路207号				4、采购人联系方式：陈先生 0591-63519138				5、监督人联系方式：福建广电网络集团股份有限公司纪检监察室 0591-63519046				6、中选候选人名称：																						合同包																								中选候选人名称																														1																								广州市金启迪广播电视设备有限公司																		中选人名称及中选金额：																						合同包																								中选报价人名称																								中选金额(元)																														1																								广州市金启迪广播电视设备有限公司																								425000																		7、被确定为不合格的报价人名称及原因：无				8、评审委员会名单：孙海榕、陈同熙、潘胜健、林冠百、韦观明				9、公示时间：2019年1月3日至2019年1月8日								 福建省广电网络招标有限公司				 2019年1月3日</t>
  </si>
  <si>
    <t>广州市金启迪广播电视设备有限公司</t>
  </si>
  <si>
    <t>福建广电网络集团股份有限公司移动导播车采购项目（第六次询价）中</t>
  </si>
  <si>
    <t>大庆市大同区新闻传媒中心会议配套设备采购会议配套设备采购中标公告</t>
  </si>
  <si>
    <t>DZC20183086</t>
  </si>
  <si>
    <t>大庆市</t>
  </si>
  <si>
    <t xml:space="preserve">大庆市华瑞科技有限公司
</t>
  </si>
  <si>
    <t>项目编号：DZC20183086 中标公示 大庆市大同区新闻传媒中心会议配套设备采购中标公示项目名称 大庆市大同区新闻传媒中心会议配套设备采购 项目编号 DZC20183086 标段名称 会议配套设备采购 开标日期 2018-12-27 14:00:00 开标地点 开标4室 采购人 大庆市大同区新闻传媒中心 采购人联系电话 13555525667 采购人地址 大庆市大同区新闻传媒中心 采购集中机构 大庆市政府采购中心 开标负责人联系电话 4671895 采购代理机构地址 大庆市行政服务中心三楼采购中心 联系方式
04596375666 评标专家 佟庆会 王珍惜 崔玉凤  中标供应商  供应商名称 中标价格 联系人 联系电话 中标供应商地址 大庆市华瑞科技有限公司 320000 张胜东 18845998777 大庆市大同区梧桐苑小区12号楼商服15 大庆市华瑞科技有限公司主要中标信息  名称 规格型号 数量 单价(元) 无线话筒（话筒呼叫控制嵌入软件V1.32） 型号：T-521UH1. 采用UHF超高频段双真分集接收，并采用DPLL数字锁相环多信道频率合成技术。2. 提供各200个可调频率，共500个信道选择，真正分集式接收,有效避免断频现象和延长接收距离。3. 具有SCAN 自动扫频功能，使用前按SET功能键自动找一个环境最干净的频点处停下来，此频率作为接收机的使用频率4. V/A显示屏在任何角度观察字体清晰同时显示信道号与工作频率。5. 带8级射频电平显示，8级音频电平显示，频道菜单显示，静音显示。6. 平衡和非平衡两种选择输出端口，适应不同的设备连接需求。7. 超强的抗干扰能力，能有效抑制由外部带来的噪音干扰及同频干扰。8. 红外对频功能，能方便、快捷的使发射机与接收机频率同步。9. 中频丰富，声音且有磁性感和混厚感，属人声话筒音持的精华。10.系统指标：频率指标 :640-830MHz、调制方式 :宽带FM、频率响应 :80Hz-18KHz（&amp;amp;plusmn;3dB）、工作距离：约100m；11.接收机指标：接收机方式 :二次变频超外差、灵敏度: 12dB μV（80dBS/N)、灵敏度调节范围 :12-32dB μV12.发射机指标：音头: 动圈式麦克风、输出功率: 高功率30mW；低功率3mW13.系统包括有一台主机+两个无线手持话筒 1 3200 信号控制线、网线及接插件 型号：定制国标 4 2200 系统集成 演播系统软件与网络的接入、上线调试；屏幕与控制系统的集成、设备联调，各类配件及辅材、安装调试等。 1 20000 空调 型号：KFR-120LW/(12568S)Ab-2 JC01电源规格（Ph-V-Hz）：3-380-50 规格（匹数）： 5P 单冷／冷暖： 冷暖是否支持来电自动启动： 是是否支持远程监控： 是是否支持双机切换： 是是否支持连续运转30000小时以上： 是种类： 分体柜机 1 12000 防火墙 型号：AF-1000-B4001. 设备具有4个10Mbps/100Mbps/1000Mbps自适应电口；设备尺寸：1U标准式机架式设备；2. 支持路由，网桥，单臂，旁路，虚拟网线以及混合部署方式；3.支持端口联动功能，当上行/下行端口链路出现故障时，对应的另一端下行/上行端口自动切断链路；包过滤规则对数据包进行控制，基于IP地址，传输层协议，端口，时间MAC地址等要素。4. 设备具备独立的入侵防护漏洞规则特征库，特征总数在7000条以上；5. 支持同防火墙访问控制规则进行联动，可以针对检测到的攻击源IP进行联动封锁，支持自定义封锁时间；6.支持IPv4／v6 NAT地址转换，支持源目的地址转换，目的地址转换和双向地址转换，支持针对源IP、目的IP和双向IP连接数控制；7.支持根据国家/地区来进行地域访问控制；8. 支持以攻击链方式来匹配和展示资产遭受到的攻击行为；9. 可提供最新的威胁情报信息，能够对新爆发的流行高危漏洞进行预警和自动检测，发现问题后支持一键生成防护规则；10.支持对终端已被种植了远控木马或者病毒等恶意软件进行检测，并且能够对检测到的恶意软件行为进行深入的分析，展示和外部命令控制服务器的交互行为和其他可疑行为；11.防火墙产品必须符合《信息安全技术防火墙安全技术要求和测试评价方法GB/T20281-2015》中增强级所述的有关要求或《信息安全技术防火墙安全技术要求和测试评价方法GB/T20281-2006》所述的有关要求。 1 29000 电源时序器 型号：TS-8201.8通道电源时序打开/关闭。2.远程控制（上电+24V直流信号）8通道电源时序打开/关闭—当电源开关锁处于off位置时有效。3.当远程控制有效时同时控制后板ALARM（报警）端口导通—起到级联控制ALARM（报警）功能。4.单个通道最大负载功率2200W，所有通道负载总功率达6000W。5.输出连接器：多用途电源插座。6. 额定输出电压：AC220V/50Hz、额定输出电流：30A 1 1800 音频处理器 型号：TS-P2601.96KHz采样频率，32-bit DPS处理器，24-bitA/D及D/A转换。2.2输入6输出，可灵活组合多种分频模式，高、低通分频点均可达20Hz~20KHz。3.每个输入和输出均有6段独立的参量均衡，调节增益范围可达&amp;amp;plusmn;20dB，同时输出通道的均衡还可选择Lo-shelf和Hi-shelf两种斜坡方式。4.每个输入和输出均有延时和相位控制及哑音设置，延时最长可达1000ms，延时单位可选择毫秒(ms)、米(m)、英尺(ft)三种。5.输入通道可调噪声门。6.输出通道还可控制增益、压限及选择输入通道信号，并能将某通道的所有参数复制到另外一个通道并能进行联动控制。7.直接用面板的功能键和拔轮进行功能设置或是连接电脑通过PC控制软件来控制，均十分方便、直观和简洁。8.可通过面板的SYSTEM键来设定密码锁定面板控制功能，以防止闲杂人员的操作破坏机器的工作状态。9.可通过WIFI连接电脑远程控制（通过外接串口转WIFI控制器实现）。10.可以通过RS-485接口连接中控主机来实现主要参数的修改和程序的调用。11.可以分功能锁定，实现数据保密。12.单机可存储30种用户程序。13. 频率响应：20Hz-20KHz(&amp;amp;plusmn;0.5dB)、信噪比： ≥100dB@1KHz0dBu、失真度： ＜0.002% OUTPUT=0dBu/1KHz、通道分离度： ＞88dB（1KHz）；14. 电源：AC110V~220V； 1 4600 调音台 型号：TS-16P-41.输入通道：单声道8路，立体声4组，话筒接口幻像电源：+48V； 2.输出通道：2路主输出;4路编组输出;2路辅助输出;2路CD/TAPE输出;2路效果输出;1路立体声耳机输出；3.频率响应：20～20KHz&amp;amp;plusmn;0.5dB；4通道串音：＜-90dB @ 1KHz；5.信噪比(计权)：≥83dB @ 1KHz 0dB；6.失真度：≤0.02% @ 0dB 1KHz；7.内置21种DSP效果器，面板按键可选择；8.主输出9段图示均衡： 9.电源供应及功耗：220V/50Hz,100W 1 3900 远程控制电脑软件 型号：TS-0650TR1、支持移动端远程操作现场PC电脑端的PPT等文档功能，并且支持PPT全屏、翻页等功能。（提供移动端软件播放PPT界面截图）2、支持放大镜放大局部功能，可对PPT中文字等较小或看不清的部分进行放大操作。3、具备基本辅助工具，包括画笔、聚光灯、放大镜等，画笔颜色、画笔大小通过移动端轻松可调。4、通过移动端与电脑端软件进行互动，通过移动端扫描二维码方式与PC电脑端连接。5、支持将现场情况通过拍摄方式，实时同步到现场PC电脑端（输出给大屏）放大显示。 1 3000 专业功放 型号：TS-500PI1.智能控制强制散热设计，风机噪音小，散热效率高等特点； 2.两声道功放有三档输入灵敏度选择，轻松接纳宽幅度范围信号源输入；3.完善可靠的安全保护措施和工作状态指示（短路、过载、直流和过热保护，变压器过热保护），让用户放心使用；4.智能削峰限幅器，控制功率模块及扬声器系统在安全范围内工作； 5.输出功率:立体声/并联8Ω:500W*2、立体声/并联4Ω:730W*2、桥接8Ω :1460W；6.信噪比:≥95dB、频响:20Hz-20KHz(+0dB/-2dB)；7.分离度:≥80dB、失真度:≤0.05%；8.供电:~ 220V(50/60Hz) 1 4000 支架 型号：TS-02A固定面板尺寸（长*宽）： 140mm*65mm箱体固定面板尺寸（长*宽）： 128mm*70mm 2 150 专业音箱 型号：TS-6101.阻抗：8Ω2.频响：55Hz~20KHz3.额定功率：300W4.灵敏度：98dB/W/M5.覆盖角度：(H)80&amp;amp;deg;(V)60&amp;amp;deg;6.高音：1.4&amp;quot;压缩高音单元&amp;amp;times;17.低音：10&amp;quot;低音&amp;amp;times;1 2 2900 稳压器 型号：20KVA1、功 率 50KVA22、输入电压 三相280-430VAC 3、输出电压 三相380V&amp;amp;plusmn;2%4、输出精度 1~5﹪(可调)常规设定&amp;amp;plusmn;3%5、频 率 50Hz/60Hz6、效 率 ≥98﹪(功率等级50KVA以上)7、响应速度 ≤1秒8、过载能力 二倍额定电流,维持一分钟9、波形失真 无附加波形失真保护功能10、过压保护 输出超过额定电压10%（可调整）延时3-5秒切断输出电源。11、欠压保护 输出低于额定电压15%（可调整）延时3-5秒切断输出电源12、短路保护 当负载设备短路时，切段输出电源13、过流保护 超过额定输出电流时，延时3-5秒切段输出电源14、旁路保护 当稳压器故障或维修，可直接手动转换到市工作其他指标耐 压 整机对地，2000VAC历时1分钟无击穿,及闪络现象环境温度 -35℃~+40℃&amp;quot; 2 3200 商用机 型号：主机：启天M610-D 463  显示器：T2224rF1、商用台式机2、CPU：英特尔四核i5处理器（主频≥3.2GHz，缓存≥6M），主板：IntelQ270系列芯片组及以上，3、内存：≥4G DDR4 （4个内存插槽最大可扩展到128g内存）4、硬盘：≥1000G SATA3 硬盘5、显卡：1G独立显卡，支持双输出6、网卡：集成10/100/1000M以太网卡7、声卡：集成HD Audio，提供5.1声道声卡，具有5个以上音频接口8、接口：≥8个USB接口（至少6个USB 3.0接口）、2个PS/2接口、1个串口，主板集成2个视频接口（其中至少1个VGA），≥1个PCI-E*16，≥1个PCI-E*1≥1个PCI9、光驱：DVD刻录10、电源：≤180W节能电源11、显示器：≥21.5寸LED显示器，建议显示器与主机同一品牌，显示器具有低蓝光护眼功能。12、机箱：≤15L立式机箱,顶置开关、顶置提手13、操作系统：原厂预装正版Windows 系统，每台机身均需粘贴正版COA标贴，微软正版可查；14、硬盘保护功能：管理磁盘备份软件，备份完成后，自动调用脚本文件后期处理，可以把多个备份文件合为一个备份，支持增量，差异性，完全的备份方式。文档管理加密软件，可加密电脑，U盘，移动硬盘中的各种文件，让删除的文件彻底损毁，保证数据的安全性。15、供货服务：厂商将货直发到用户指定地点，原厂三年质保及上门服务（含显示器）， 2小时电话响应，提供电话售后服务热线。 2 4200 移动线盘 型号：R460直径460MM ，带脚轮带刹车 5 1500 综合导播线 型号：-5视频+通话tally综合线 国标～5线材 500 100 怕灯 型号：UP-PAL5403性能参数：输入电压：AC90-245V/50-60 Hz额定功率：170W光源：采用EDISON大功率的3WLED，具有寿命长、光效高、无辐射与低功率等优点 二次光学采用了高透光性的亚克力透镜，透镜角度：光学透镜角度标准15度，可选8度、25度、30度、45度、60度 LED采用静态恒流驱动方式，恒流精度高，无闪烁（400HZ）防水等级：IP20光源寿命:6-10万小时投射距离：30M颜色:RGBW混色调节，HSL混色调节，多种频闪效果和颜色彩虹功能控制:DMX512、主从控制、自走通道: 7通道（数码显示）灯具采用具有PFC功率因数校正的开关电源，PF0.99，效率高达90%，真正绿色环保 适作时最大允许环境温度：40℃，设备表面最高温度：60℃ 、低功率消耗，超强高度，无极限丰富亮丽色彩无限的RGBY颜色混色系统灯体升级外型采用全铸铝结构设计，具备良好的散热性能高级电子调节频闪可达1-25次/秒或随机频闪 8 1200 三相四线制电缆 型号：4平国标 50 11.8 全彩屏专用开关电源 型号：5V40A输入电压/输入频率 88~264VAC/47~63HZ浪涌电流 冷启动，40A/230VAC线性调整率 ≤0.5%输出过载保护 110%-150%切断输出，输入重启后上升，保持时间 50ms，20ms额定满载绝缘强度 I/P-O/P：3KVAC, I/P-FG：1.5KVAC, O/P-FG:0.5KVAC,1min工作温度 -30℃~+60℃储存温度 -40℃~+100℃，20~95%RH无冷凝安全标准 GB4943-2001，UL1012EMC标准 EN55022，Class A冷却方式 自冷输出电压/电流 5V.0~40A 28 280 LED控制信号接收卡 型号：V9081.板载12个HUB75（支持32扫）的16P接口;2.单卡最大支持512X768像素点；3.单卡最大支持24组RGB数据；4.支持138译码，595串行译码等多种译码方式；5.支持单卡色度空间变换，色度逐点校正，亮度逐点校正；6.支持高刷新下同时高灰度的显示效果；7.支持通用驱动芯片，PWM绝大部分驱动芯片；8.支持配置文件回读；9.支持网线误码测试； 50 770 LED控制信号发送卡 型号：8021)1路DVI视频信号输入；2)1路音频输入；3)USB接口控制，多卡级联最多支持4张发送卡级联使用；4)双网口输出，单网口最大支持655360像素点；5)支持手动亮度调节（需使用外置发送盒），16级、32级、64级亮度调节可选；6)支持60Hz、30Hz两种输出方式。 5 820 全彩色显示屏 型号：P4LED封装： SMD 3528红色LED波长：618-630nm(晶元)红色LED亮度：140-260mcd绿色LED波长：518-530nm(晶元)绿色LED亮度：470-920mcd 蓝色LED波长：465-473nm(晶元)蓝色LED亮度：85-170mcd水平可视角度：120（+10/-10）度垂直可视角度：120（+10/-10）度最高亮度：800CD/㎡像素点间距：4mm像素密度：62500Dots/㎡像素密度：62500Dots/㎡单元板分辨率：64*32=2048Dots单元板分辨率：64*32=2048Dots衰减率（工作1年）：≤6%单元板尺寸（长*宽*厚）：256.0*128.0*27.0mm单元板尺寸（长*宽*厚）：256.0*128.0*27.0mm单元板变形高度：≤0.5mm 结构特点：灯驱合一输入电压（直流）：4.8-5.5V 最大电流：2.7A 单元板最大功率：25W平均无故障时间：≥1万小时使用寿命：≥10万小时盲点率：小于万分之三使用环境：室内工作温度范围：-20至50℃工作湿度范围：10%至90% RH工作湿度范围：10%至90% RH存储湿度范围：30%至60% RH 18.3 1700 冷光源静音会议灯 型号：UP-RGB4*55W性能参数：功率：220W额定电压：220V-50Hz流明系数：≥0.95显色指数：Ra≥90功率因数：≥0.95色温：3200（可选高色温）重量：约7.9KG整体尺寸：590*260*150光源为四管55W三基色灯管，色温3200K，再现性好，光线柔和、均匀、舒适、无辐射热，外壳由轻质黑色铝合金制成，散热性能好，灯泡使用寿命长 24 1180 调光台 型号：UP-10241、DMX512 通道数 1024，电脑灯的配接数量962、支持电脑灯重新配接地址码 3、支持灯具水平垂直交换4、支持灯具通道反倒输出 5、支持灯具通道滑步模式切换6、每台电脑灯最多可用控制通道 40主通道+40微调通道7、灯库 支持珍珠R20灯库；可保存的场景数量 608、可同时运行的场景数量 10；多步场景的总步数 6009、场景的时间控制 淡入、淡出、LTP滑步10、每个场景可存储图形数量 511、支持推杆启动场景并进行调光 ，支持互锁场景 ，支持点控场景 12、图形生成器 可生成Dimmer, P/T, RGB, CMY, Color, Gobo, Iris, Focus图形13、可同时运行图形数量 514、主控推杆 全局、重演、灯具15、支持立即黑场 ，支持转盘调整通道数值 ，支持推杆调整通道数值 ，支持推杆调光 ，U盘读取 支持FAT32格式 1 6200 单红门牌显示屏 型号：DH-CK-MT2显示颜色：红色显示格式：可双行显示，每行5字播放方式：静止播放，连续左移等几十种播放效果输入电压：市电交流220V（可定制12V,24V,11V电压） 1 2700 LED全彩会标显示屏 型号：P5封装方式：SMD2121、显示分辨率：64*32、模组尺寸：320mm*160mm、像素密度：40000点/㎡、屏体白平衡亮度：≥800cd/㎡、对比度3000：1，灰度等级：65536、色温3200K-9300K可调、刷新率≥1960Hz 、画面换帧频率：50/60Hz、 1 1160 LED视频处理器 型号：多入多出输入信号DVI-D （ 24+1 ）最大支持分辨率 1920 &amp;amp;times; 1200@60Hz ，HDMI(TYPE A)最大支持分辨率为 1920 &amp;amp;times; 1200@60Hz ，VGA (HD-15)最大支持分辨率为） 1920 &amp;amp;times; 1200@60Hz ，向下兼容?EDID 版本 1.3. 信号电平： R 、 G 、 B 、 Hsync 、 Vsync:0 to1Vpp &amp;amp;plusmn; 3dB (0.7V Video+0.3v Sync ) 75 Ω；black level ： 300mV Sync-tip ： 0V输出信号DVI-D （ 24+1 最大支持分辨率为 1920&amp;amp;times;1300@60Hz ，向下兼容? 兼容 HDMI1.3 及以下版本， EDID 版本 1.3. 支持自定义分辨率，例如 1536 &amp;amp;times; 1536@60Hz1200 &amp;amp;times; 1800@60Hz 4 1520 LED高清显示屏 型号：P3LED封装： SMD 3528红色LED波长：618-630nm(晶元)红色LED亮：140-260mcd绿色LED波长：518-530nm(晶元)绿色LED亮度：470-920mcd蓝色LED波长：465-473nm(晶元)蓝色LED亮度：85-170mcd水平可视角度：120（+10/-10）度垂直可视角度：120（+10/-10）度最高亮度：800CD/㎡像素点间距：3mm像素密度：111111Dots/㎡像素构成：1R1G1B单元板分辨率：64*64=4096Dots最佳视距：≥2.8m衰减率（工作1年）：≤6%单元板尺寸（长*宽*厚）：约192.0*192.0*23.0mm单元板重量：160&amp;amp;plusmn;10g单元板变形高度：≤0.5mm结构特点：灯驱合一输入电压（直流）：4.8-5.5V最大电流：2.7A单元板最大功率：25W平均无故障时间：≥1万小时使用寿命：≥10万小时盲点率：小于万分之三使用环境：室内工作温度范围：-20至50℃工作湿度范围：10%至90% RH存储温度范围：10%至90% RH存储湿度范围：30%至60% RH 2 7550 如投标人对中标结果有异议，可以在中标公告公示期内，在大庆市公共资源交易管理平台中向我中心提出质疑，逾期将不予受理。在此，谨向各投标供应商对政府采购工作的支持表示感谢！2019-01-03- 招标文件及附件下载：DZC20183086-大庆市大同区新闻传媒中心会议配套设备采购</t>
  </si>
  <si>
    <t>大庆市华瑞科技有限公司</t>
  </si>
  <si>
    <t>大庆市大同区新闻传媒中心会议配套设备采购会议配套设备</t>
  </si>
  <si>
    <t>广西科文招标有限公司关于多媒体设备采购（GXZC2018-J1-21865-KWZB）成交公告</t>
  </si>
  <si>
    <t>广西科文招标有限公司</t>
  </si>
  <si>
    <t>广西师范大学</t>
  </si>
  <si>
    <t xml:space="preserve">桂林凯歌信息科技有限公司
广西赛联信息科技股份有限公司
</t>
  </si>
  <si>
    <t>广西科文招标有限公司关于 多媒体设备采购（GXZC2018-J1-21865-KWZB）成交公告
广西科文招标有限公司受广西师范大学的委托，根据《中华人民共和国政府采购法》等有关规定，于2018年12月21日就一批多媒体设备采用竞争性谈判方式进行采购，现就本次谈判的成交结果公告如下：
一、采购项目名称及编号：多媒体设备采购（编号：GXZC2018-J1-21865-KWZB）
二、采购项目名称、数量、简要规格描述或项目基本概况介绍：
本项目所采购货物用于教学，具体内容详见采购文件，采购数量见下表：分标项号采购内容数量单位A1液晶拼接显示单元12台2高清视频导播台1台3支架1套4控制软件1套5高清一体机1台6播放盒1台7HDMI高清分配器2个8无线传屏2个9电脑模块2个10相机1台11排插280个12开发平台7个13设备安装调试及辅材1项14场地修缮1项B1平台扩容260个2流媒体服务器2台324芯室外光缆450米48芯室外光缆700米5光缆施工配件1批6线缆重新铺设10台7电缆重新铺设850米82019年全年监控系统维护费用1项A分标交付使用时间：合同生效起20日内。
B分标交付使用时间：合同生效起30日内。
三、公告媒体及日期：
信息公告发布媒体：http：//www.ccgp.gov.cn（中国政府采购网）、http：//www.gxcz.gov.cn（广西壮族自治区政府采购网）、http：//www.kwbid.com.cn（广西科文招标有限公司网）。
信息公告发布日期：2018年12月21日。
四、谈判日期：2018年12月28日。
评审地点：广西科文招标有限公司桂林分公司评标厅（桂林市七星区穿山东路41号彰泰&amp;amp;bull;天街V+国际中心1#楼八层802号）
谈判小组成员名单：莫岚（组长）、吕斌川、陆合新
五、成交信息：
A分标
1、成交供应商名称：桂林凯歌信息科技有限公司
2、成交供应商地址：桂林市象山区环城西二路85号城西大厦
3、成交金额： = 405500 \* CHINESENUM4 \* MERGEFORMAT 肆拾万伍仟伍佰元整（￥405500.00）
4、成交标的的名称、规格型号、数量、单价、质保期：项号名称规格型号数量单位单价（元）质保期1液晶拼接显示单元RH-5501HD12台22100.001年2高清视频导播台HDS-8D1台8350.003支架定制1套9860.004控制软件多屏多媒体显示系统V2.0.21套2980.005高清一体机LED85G91001台36990.006播放盒UN-BFH041台1400.007HDMI高清分配器HDMI1-122个2660.008无线传屏SM012个1100.009电脑模块MT312个5600.0010相机EOS 77D1台7780.0011排插3米八位排插280个63.0012开发平台iMX67个1490.0013设备安装调试及辅材定制1项14800.0014场地修缮定制1项11350.00B分标
1、成交供应商名称：广西赛联信息科技股份有限公司 
2、成交供应商地址：桂林市榕湖北路一号
3、成交金额： = 248375 \* CHINESENUM4 \* MERGEFORMAT 贰拾肆万捌仟叁佰柒拾伍元整（￥248375.00）
4、成交标的的名称、规格型号、数量、单价、质保期：项号名称规格型号数量单位单价（元）质保期1平台扩容iVMS-9600E扩容260个150.00设备免费保修期3年，监控系统维护期限2019-2020年共2年。2流媒体服务器ThinkSystem   SR5502台38700.00324芯室外光缆GYTA53-24450米12.0048芯室外光缆GYTA53-8700米8.005光缆施工配件定制1批10000.006线缆重新铺设VP-5E-XL110台800.007电缆重新铺设RVV2*1.0850米3.5082019年全年监控系统维护费用定制1项100000.00六、代理服务费
本项目总收费金额为： = 6539 \* CHINESENUM4 \* MERGEFORMAT 陆仟伍佰叁拾玖元整（￥6539.00）。
本项目代理费收费标准为：成交金额的1.0%，签订合同前，成交人应向广西科文招标有限公司一次付清代理服务费。
七、联系事项：
1、采购单位名称：广西师范大学 
地址：广西桂林市育才路
联系人及电话：张老师，0773- 5846462
2、采购代理机构名称：广西科文招标有限公司
地址：桂林市七星区穿山东路41号彰泰&amp;amp;bull;天街V+国际中心1#楼八层802号
项目负责人：潘虹 电话、传真：0773-8998397
3、政府采购监督管理机构：广西壮族自治区政府采购监督管理处
八、成交公告期限：自成交公告发布之日起一个工作日。
供应商认为成交结果使自己的权益受到损害的，可以在成交公告期限届满之日起七个工作日内以书面形式向广西师范大学或广西科文招标有限公司提出质疑，逾期将不再受理。
广西科文招标有限公司 
 2019年1月3日附件2018-123（终）GXZC2018-J1-21865-KWZB 多媒体设备采购.doc相关公告</t>
  </si>
  <si>
    <t>桂林凯歌信息科技有限公司</t>
  </si>
  <si>
    <t>广西赛联信息科技股份有限公司</t>
  </si>
  <si>
    <t>广西科文招标有限公司关于多媒体设备采购（GXZC2018-J1-21865-KWZ</t>
  </si>
  <si>
    <t>中国科学院大学经济与管理学院智慧教室建设项目中标结果更正公告</t>
  </si>
  <si>
    <t>TC180RABM</t>
  </si>
  <si>
    <t>中招国际招标有限公司</t>
  </si>
  <si>
    <t>中国科学院大学</t>
  </si>
  <si>
    <t>公告概要：公告信息：采购项目名称中国科学院大学经济与管理学院智慧教室建设项目品目货物/通用设备/广播、电视、电影设备/音频设备/其他音频设备,货物/通用设备/广播、电视、电影设备/组合音像设备/音视频播放设备采购单位中国科学院大学行政区域北京市公告时间2019年01月03日  09:57首次公告日期2019年01月02日更正日期2019年01月03日联系人及联系方式：项目联系人沈老师项目联系电话010-88256170采购单位中国科学院大学采购单位地址北京市石景山区玉泉路19号（甲）采购单位联系方式沈老师 010-88256170代理机构名称中招国际招标有限公司代理机构地址北京市海淀区皂君庙14号院9号楼520室代理机构联系方式徐威 010-62108234附件：附件1中国科学院大学经济与管理学院智慧教室建设项目-招标文件2稿20181209发出稿.pdf附件2中标清单.docx                项目名称：中国科学院大学经济与管理学院智慧教室建设项目项目编号：TC180RABM一、项目联系方式：项目联系人：沈老师项目联系电话：010-88256170二、原公告名称及地址时间等：首次公告日期：2019年01月02日本次变更日期：2019年01月03日原公告项目名称：中国科学院大学经济与管理学院智慧教室建设项目中标公告原公告地址：http://www.ccgp.gov.cn/cggg/zygg/zbgg/201901/t20190102_11455614.htm三、更正事项、内容：原公告中标产品清单未显示完整，先更正如下：序号名称规格型号数量单价185英寸显示屏康佳LED85G91002275502触控升降一体机席媒XM-SDW15-WA/ZY017164603无纸化终端席媒XM-SDW15-WA/ZY027164604全数字会议控制主机（含软件）席媒XM-JA10-WA/1001448005编解码器（含软件）席媒XM-JC10-WA/1001304306网络交换机华为S5720-52X-PWR-SI-AC498007电子白板21.5寸美克尔MB-322T147708高清投影机爱普生CB-L1200U1195520916路高清混合矩阵博睿BR-MIX0808YG1280001070寸显示器TCL70C221520011电动投影机升降支架长兴BL2151450012投影机幕布白雪SM100LFK-AK1434013高清摄像机翰博尔HD600F5900014监视器戴尔P2219H476015线性阵列扬声器Community ENT 21221125016吸顶音箱Community D562816178通道功率放大器Mackie FRX-30002774018调音台雅马哈MG16XU1360019数字音频处理器Symetrix Solus NX 16x813570020手拉手系统控制主机BOSCH DCN-CCU212070021手拉手会议话筒DCN-FMIC-CN72396022无线手持话筒SHURE QLX24D/BETA582990023译员机BOSCH DCN-IDESK-D2945024长话筒BOSCH DCN-IDESK-MICL-CN1110025译员高品质耳机BOSCH HDP-HQ2816264路红外线发射机BOSCH INT-TX0411944027中等功率红外辐射板BOSCH LBB4511/00215200284路红外线接收机BOSCH LBB4540/04-CN72127529立体声耳机BOSCH LBB3443/007211230红外线接收机充电电池组BOSCH LBB4550/1072110.531红外线接收器充电机箱BOSCH LBB4560/0021530032中央控制主机Crestron PRO31365503310寸触摸屏Crestron TSW-106011800034控制键盘Crestron C2NI-CB1306035无线路由器锐捷RG-AP32-I1152036时序电源管理器Crestron DIN-8SW8-I2414037录播服务器翰博尔多功能终端T315400038移动录播主机翰博尔移动导播台K311875039数字无线音频翰博尔WM2121232040高清摄像机翰博尔UV51011190041移动录播软件翰博尔移动导录播系统V1.O15950042人脸指纹识别系统海康威视DS-K1T604MF1451043空调海信KFR-72GW/01F-N2(3D04)1663044UPS（1小时）商宇HP3120H13510045嵌入式多媒体桌面插座长兴 定制868046安全堡垒机LogBass-B57016450047视频会议终端（内置MCU）思科CS-KITP60-K9(L-ROOM-PAK)110920048视频会议终端思科CS-KITP60-K949750049光端机可视 COS-KLFB-HD2006256050有源音柱扬声器JBL CBT 100LA4585051鹅颈话筒IPS UM112211705265寸触摸屏朗星LX-75M65T21787653视频分配器绿联 HDMI一进四出分配器257054监听音箱YAMAHA MSP5 STUDIO4272055机房网络地板华腾600X600mm1827056机柜新腾飞42U2450057控制台竹远1500*700*750mm1360058线材线缆国标11250059辅料国标1850060系统安装集成服务集成费15500四、其它补充事宜：采购文件及中标产品清单见附件五、联系方式：采购单位名称：中国科学院大学采购单位地址：北京市石景山区玉泉路19号（甲）采购单位联系方式：沈老师 010-88256170采购代理机构全称：中招国际招标有限公司采购代理机构地址：北京市海淀区皂君庙14号院9号楼520室采购代理机构联系方式：徐威 010-62108234</t>
  </si>
  <si>
    <t>中国科学院大学经济与管理学院智慧教室建设项目中标</t>
  </si>
  <si>
    <t>翰博尔</t>
  </si>
  <si>
    <t>绍兴市马山镇中心小学移动录播系统的在线询价结果</t>
  </si>
  <si>
    <t>绍兴市</t>
  </si>
  <si>
    <t xml:space="preserve">绍兴万业计算机有限公司
</t>
  </si>
  <si>
    <t>基本信息                                                    询价单编号                2018121774661896                采购目录                视频节目制作和播控设备                项目优先级                                  非紧急                                                            报价开始时间                2018-12-17 16:02:29                报价截止时间                2018-12-20 15:00:00                                  供应商规模要求                  小型企业                                                                          供应商资格要求                基本要求：符合《中华人民共和国政府采购法》第二十二条的规定，符合《关于规范政府采购供应商资格设定及资格审查的通知》第六条规定且已在本系统注册并通过资质初审的供应商。                                            供应商区域范围要求                                                            成交规则及确认方式                                                      自动成交：询价单截止时间后，系统对所有参与供应商按照报价由低到高排序，以最低报价原则推荐出成交供应商，报价相同的以报价时间优先。                                                                                                                  询价商品清单                                                                                                    商品名称                    技术参数或配置要求                    建议品牌及型号                    数量                    控制总价(元)                                                                                                              便携交互式录播主机                                              主要参数：1) ▲便携式移动录播主机高度＜2U，重量＜5kg，采用笔记本翻盖式设计。主机与导播显示屏一体化设计，具备15寸以上1080P高清触摸液晶屏，主机内嵌导播键盘进行导播操作。2) 导播键盘支持录制、停止、摄像机控制、预置位调用、画面切换、专场特技等功能按键，提供导播摇杆便于摄像机的云台控制操作。3) ★考虑设备稳定性，要求采用嵌入式ARM架构设计，Linux操作系统，高度集成多种功能应用，包括管理、导播、录制、直播、点播等功能。4) ★内置音频处理功能，支持EQ均衡调节、回声抑制、增益调节及音频采样率和比特率设置。支持对音频输入输出通道进行音量调节，支持对音频输出通道进行静音设置。提供上述功能的软件设置界面截图。5) 支持6路1080P高清视频输入，包括4路3G-SDI高清摄像机信号、1路HDMI信号和1路VGA信号。6) 至少支持1路HDMI和1路SDI输出接口，支持录制效果画面输出。  7) 采用AAC音频编码技术，支持3路音频输入、1路Lineout、1路耳机监听输出。8) 采用标准H.264或H.265视频编码技术，便携式便携式录播主机应支持电影模式和资源模式同步录制。支持网络多流和本地SDI多流两种录制模式。提供两种多流录制方式功能界面截图。9) 内置至少1T存储硬盘，支持多种视频封装格式，包括MP4、AVI、WMV。10) ▲支持4个USB接口，支持U盘/移动硬盘同步录制、视频拷贝。 11) ★高清便携式便携式录播主机支持通过一条标准SDI线连接高清云台摄像机，即可实现视频传输、供电和云台控制功能。12) ★便携式录播主机与摄像机之间支持通过无线信号进行视频传输，视频质量达到1080P高清画质。可通过无线信号实现便携式录播主机对摄像机的云台控制、调焦和预置位的设置与调用功能。13) 具有嵌入式低功耗环保优势，整机正常工作状态下功耗不超过50W。采用无风扇散热设计，低噪音不影响正常授课。14) 移动录播主机支持升级内置互动功能模块，支持标准H.323协议和SIP协议，要求无须视频会议终端和MCU即可实现2台录播主机之间的音视频在线互动。                         次要参数：                                                                                                                                        1台                      73500.00                                                                                录播软件系统                                              主要参数：流媒体管理软件：1）支持主机内嵌液晶屏和鼠标进行系统管理，同时支持B/S架构设计，能够方便教师使用IE、360、chrome等主流浏览器通过网络直接访问录播主机进行管理。2）支持录制、暂停、停止等基本功能操作。3）支持导播管理、系统参数管理、用户管理、录制管理、网络参数管理。4）支持三种上电模式，包括关机模式、休眠模式和工作模式。5）▲支持硬盘格式化功能，支持对设备异常断电、宕机造成的损坏视频文件进行修复。提供上述功能软件界面截图。6）▲支持中英文双语版本切换，适合不同用户的应用需求。提供中英文切换功能界面截图。7）支持系统软件版本管理，包括软件版本查询，在线升级与系统授权。8）提供流媒体管理软件著作权证书复印件。流媒体直播软件：1）支持录播一键开启“直播”功能。2）支持网络直播参数设置、直播码流设置与TS直播参数设置3）支持主码流、子码流双码流直播功能，主、子码流可设不同的分辨率与码流。4）支持自定义直播分辨率、码流大小，以适应不同网络环境下保持直播的流畅性。提供超清（1080P/4Mbps）、高清（720P/2Mbps）、标清（960*540/1Mbps）等多种直播分辨率与码流可选。5）支持HTTP、RTMP、RTSP多种直播视频流协议，支持TCP和UDP传输协议。6）★支持RTMP推流功能，除录播向资源平台实现FTP推流上传外，至少额外支持3路以上RTMP推流功能，实现与第三方平台和系统的推流对接。提供上述功能软件界面截图。7）支持VLC缓冲设置功能，可精确到毫秒，缓冲时间阈值280~500ms可设。8）提供流媒体直播软件著作权证书复印件。流媒体点播软件：1）▲为方便资源管理，系统需支持对录制视频按标题、主持人、时间、时长进行排序；可按照主题、主讲人进行分组展示；2）支持高、低双码流录制功能，支持对视频文件进行点播回放，支持拖拽播放进度条播放；3）支持对资源模式和电影模式同步多流录制的视频进行管理和点播，点播分辨率达1080P；4）支持查询视频文件的分辨率、帧率和码流；5）支持录像文件和对应PPT课件下载；6）支持对视频进行手动FTP上传。7）提供流媒体点播软件著作权证书复印件。流媒体导播软件：1）支持通过内嵌导播键盘和液晶屏进行本地导播，支持外接鼠标、键盘，保证导播具有较好的实时性和流畅性。2）提供4路摄像机画面和1路教师电脑画面预览窗口，支持视频画面任意切换。3）支持7种以上可选布局模式，包括双分屏、三分屏、画中画等。支持两个自定义布局方式，支持多个视频图层自由叠加组合，支持叠加纯色图层，自定义布局时可随意拖拉画面窗口。提供布局模式软件界面截图。4）▲应具有鼠标快速定位功能，通过鼠标点击快速居中画面区域，通过鼠标滚轮可以调节云台摄像机的焦距。每个云台摄像机应至少支持8个预置位设置与调用功能。5）提供8种以上转场特效，包括渐变、缩放、切换等。支持在添加LOGO、字幕功能，支持通过鼠标直接拖拽设置LOGO和字幕在画面的显示位置。支持快速调用预设的字幕内容，支持实时添加字幕，支持通过PC远程实时添加字幕，字幕颜色、字幕描边、字幕背景可设。提供上述功能软件界面截图。6）提供流媒体导播软件著作权证书复印件。                         次要参数：                                                                                                                                        1套                      4500.00                                                                                录播在线互动软件                                              主要参数：1）支持RTSP、H.323视频传输协议。2）▲支持预设互动数据，包括互动对象的名称、IP、协议方式等。支持预设20个互动录播教室信息，支持互动课室数据的批量导入和导出功能。提供上述功能的软件界面截图。3）支持快速选择远程互动录播教室并“一键式”连接开启点对点互动。4）▲支持录播模式和互动模式两种工作模式。互动模式下，支持通过导播画面实时监视远端互动录播教室学生画面，支持实时预览传到远端互动录播教室的最终互动画面。互动画面支持实时进行本地教师信号、学生信号、电脑信号以及远端信号的自由组合布局。5）支持网络检测功能，支持UDP测试和带宽扫描两种测试方式，实时检测与远端互动设备的的丢包数、网速情况。支持启动网络自适应功能。提供上述功能的软件界面截图。6）▲双向互动时，互动画面中可实时显示远端互动视频的码流和网络丢包率。7）录播主机双向互动过程中，在5Mbps带宽下可实现1080P@30FPS和1080P@60FPS画质。8）录播主机双向互动过程中，在系统总丢包率≤20%的网络环境下，视频清晰无破损，语音清晰连贯。9）提供录播在线互动软件著作权证书复印件。                         次要参数：                                                                                                                                        1套                      4500.00                                                                                高清摄像机                                              主要参数：硬件参数：1) ▲视频输出接口：HDMI*1、SDI*2，同步输出图像2) 传感器类型：CMOS、1/2.7英寸3) 传感器像素：总像素：220万，有效像素：212万4) 镜头焦距：20倍光学变焦、16倍数字变焦5) 采用了2D和基于运动估计的3D降噪算法6) 水平视场角：60.7&amp;#176; ~ 3.36&amp;#176;，垂直视场角：34.1&amp;#176; ~ 1.89&amp;#176;7) 水平转动范围：&amp;#177;170&amp;#176;，垂直转动范围：-30&amp;#176; ~ +120&amp;#176;，水平转动速度范围：1.0&amp;#176; ~ 94.2&amp;#176;/s，垂直转动速度范围：1.0&amp;#176; ~ 74.8&amp;#176;/s8) 支持水平、垂直翻转9) 预置位数量：25510) 网络接口：RJ4511) 音频接口：Line In,3.5mm12) 通讯接口：RS232、RS42213) 支持的协议类型：VISCA14) 编码技术：视频H.264，音频AAC15) 电源支持：DC12V、PoE、PoC16) 要求摄像机与录播主机为同一品牌17) 提供产品无故障运行时间MTBF＞60000小时检测报告复印件。18) 提供国家广播电视产品质量监督检验中心出具的摄像机质量检验报告复印件。软件参数：1) 摄像机管理软件采用B/S架构，支持通用浏览器直接访问进行管理。2) 支持网络参数设置与修改，支持一键恢复默认参数。3) 支持曝光模式设置功能，包括自动、手动。4) 支持抗闪烁频率、动态范围、光圈、快门参数设置。5) 支持自动白平衡设置功能，红、蓝增益可调范围0~200。6) 支持噪声抑制设置功能，支持2D、3D降噪。7) 支持摄像机图像质量调节功能，包括亮度、对比度、色调、饱和度。8) 支持摄像机控制功能，包括云台控制、预置位设置与调用、焦距调节等。提供中国软件评测中心出具的高清摄像机管理软件相关检测报告复印件。                         次要参数：                                                                                                                                        3台                      24600.00                                                                                摄像机三脚架                                              主要参数：重量：4.5 kg；最高高度：157 cm；节数：4 节；最低高度：74 cm；材质：铝合金；承重：5KG；闭合长度：30 cm；云台球碗：75 MM；用途类型：DV系列。                         次要参数：                                                                                                                                        3套                      2400.00                                                                                数字无线音频套装                                              主要参数：（1）腰包领夹麦克风1.载波频段：UHF500~980MHz2.调制方式：FM3.输出功率：5mW-10mW4.振荡方式：PLL相位锁定频率合成6.综合S/N比：97dB7.单体：背极式驻极体8.指向性：心形9.频率响应：40Hz-16kHz10.灵敏度：-37dB&amp;#177;3dB11.最大声压级：130dB（2）手持发射麦克风1.载波频段UHF500~980MHz2.调制方式FM3.输出功率5mW-10mW4.振荡方式PLL相位锁定频率合成5.综合S/N比97dB6.综合T.H.D.≤1%@1KHz7.单体动圈式音头8.指向性心形指向9.频率响应60Hz-18kHz10.灵敏度-50dB&amp;#177;3dB（3）手雷发射麦克风1.频段：UHF480-960MHz2.转换头：具有固定螺环的XLR插座3.发射功率：5mW/10mW可设置切换4.天线：外接的有线动圈式麦克风或电容式麦克风5.振荡模式：PLL电路，频率稳定度≤&amp;#177;0.005%6.显示器：具有背光的LCD，显示工作频道、频率、增益、音量、发射功率、静音、电池存量、静音开关设定、幻象电压，操作锁定及提示讯息等功能7.输入灵敏度：-40dB、-30dB、-20dB、-10dB、0dB五段，0dB&amp;amp;#x3D;音头灵敏度8.幻象电源电压：提供可切换0V、12V、及48V的电压9.外接麦克风输入座：标准有线麦克风XLR平衡输入母座10.连续使用时间：＞5小时11.话筒单体：电容式拾音器12.指向性超心型13.频率响应40Hz-16kHz14.灵敏度-29&amp;#177;3dB15.最大声压级130dB（T.H.D≤1% at 1kHz）16.信噪比70dB（1kHz at 1Pa）（4）无线接收机1.振动器类型：晶体控制锁相环合成器2.接收频率范围：500-960MHz3.频率响应：30Hz至16kHz4.信噪比96dB5.模拟输入（麦克风及线路）：3极迷你插孔6.模拟输入电平：-50dBV7.模拟输出：3极迷你插孔，不平衡8.模拟输出电平：-60dBV9.模拟输出调节范围：-12dB至+12dB10.耳机输出：φ3.5mm（5/32英寸）立体声迷你插孔11.耳机输出电平：5mW                         次要参数：                                                                                                                                        1套                      7500.00                                                                                双频无线网卡                                              主要参数：1) 传输方式：无线2) 接口：USB3) 无线传输速率：不小于300Mbps4) 高增益刀锋型双频天线，频率范围：2.4GHz/5GHz5) 持QoS与WMM服务，提供稳定的声音与影像传输支持多种操作系统Windows8.1/7/Vista/XP/10，Linux及Mac OS                         次要参数：                                                                                                                                        4个                      4000.00                                                                                移动电源                                              主要参数：容量（mAh）：32000电芯类型：锂聚合物电池输入电压：20V (max)输出电压：20V (max)输出电流：DC15-24V 2A输入电流：DC15-24V 2A电量显示：支持                         次要参数：                                                                                                                                        3块                      3000.00                                                                                航空箱                                              主要参数：外尺寸：L663xW496xh338mm；内尺寸：L575xW406Xh299mm；颜色：黑                         次要参数：                                                                                                                                        1套                      3000.00                                                                                系统配件                                              主要参数：2根原装进口20米的SDI线，1根10米SDI线，1根HDMI线，1个接线板等。                         次要参数：                                                                                                                                        1套                      3000.00                                                                                                                                        附件                                                                            附件.docx                                                                                                                收货信息                                                    送货方式                送货上门                送货时间                工作日09：00至17：00                送货期限                合同生效后7个工作日内                                            送货地址                                                      浙江省 绍兴市 越城区 马山镇 马山镇越英路袍江小学                                                                                                  备注                                                                              商务要求                                                    商务要求                                                      1、一、投标产品品质保证1、录播生产厂家具有视频、音频、抠像专利或专利受理证书；2、提供移动录播主机由权威部门出具的无故障时间不低于100000小时证书；3、提供摄像机由权威部门出具的无故障时间不低于100000小时证书；4、提供中国环境标志（II型）产品认证证书； 5、提供基于录播设备的智能教学信息处理系统专利证书或受理通知书； 6、录播生产厂家具有中国教育技术行业标准之《多媒体教学环境建设规范》制定单位证书；7、在系统总丢包率≤20%的网络环境下，视频清晰无破损，语音清晰连贯，提供具有检测资质的第三方检测机构出具的上述技术指标检测报告；8、录播生产厂家提供设备入围《中央电教馆数字化校园综合解决方案》；上传以上有效证书复印件（加盖厂家公章）的扫描件以及录播设备厂家对本项目授权（盖有原厂公章）的扫描件。预中标后24小时内提供原件给客户验收，存在不满足的做无效标处理；二、中标后演示要求1. 便携录播主机具备低功耗供电（支持移动电池供电）、屏幕带触摸功能； 2. 演示便携录播、云台摄像机支持有线及无线传输，任意切换；3. 演示便携录播、云台摄像机支持POC技术，单根SDI信号线实现视频、控制、供电功能；4. 演示导播控制按钮支持转场特效、画面组合、摄像机变焦、摇杆控制、预置位等，自定义轨迹跟拍。5. 演示在导播过程中叠加预设的LOGO，支持通过鼠标直接拖拽设置LOGO在画面的显示位置，演示导播过程中支持添加字幕，字幕的位置可通过鼠标任意拖动，并且支持预设模式及即时模式；6. 支持与第三方软件进行交互，支持私有协议与标准协议混合交互；7. 演示录播主机内置音频处理功能；8. 演示鼠标快速定位功能，通过鼠标点击快速居中画面区域，通过鼠标滚轮可以调节云台摄像机的焦距；9. 演示导播方式：支持纯IE远程导播及现场实时导播；10. 录播主机支持升级抠像功能；11. 声间采集设备同时具备无线手持、无线话筒、无线指向话筒；以上任何一条无法满足，都做无效标处理。                                                                                                                    成交结果信息                                                                      中标供应商                  绍兴万业计算机有限公司                  成交总价(元)                  129400.00                  报价时间                  2018-12-20 14:45:40                                                                                                      序号                  商品名称                  品牌                  型号                  数量                  单价(元)                                                                                                  1                    系统配件                    国产                    定制                    1                    3000.00                                                                        2                    航空箱                    奥威亚                    AI-6-4226F                    1                    3000.00                                                                        3                    移动电源                    迪比科                    H32                    3                    1000.00                                                                        4                    双频无线网卡                    comfast                    AwN-G1                    4                    1000.00                                                                        5                    数字无线音频套装                    奥威亚                    AWM-U8                    1                    7500.00                                                                        6                    摄像机三脚架                    佳鑫悦                    X-526+BT-60                    3                    800.00                                                                        7                    高清摄像机                    奥威亚                    AX-C20P                    3                    8200.00                                                                        8                    录播在线互动软件                    奥威亚                    V1.0                    1                    4200.00                                                                        9                    录播软件系统                    奥威亚                    V8.0                    1                    4200.00                                                                        10                    便携交互式录播主机                    奥威亚                    AE-V6                    1                    73500.00                                                                                                                    参与报价供应商情况                                                    序号                供应商名称                报价时间                                                                                      1                  绍兴万业计算机有限公司                  2018-12-20 14:45:40                                                                2                  浙江绍兴华正信息技术有限公司                  2018-12-20 13:58:26                                                                3                  绍兴博腾信息科技有限公司                  2018-12-20 13:47:59</t>
  </si>
  <si>
    <t>绍兴万业计算机有限公司</t>
  </si>
  <si>
    <t>绍兴市马山镇中心小学移动录播系统的</t>
  </si>
  <si>
    <t>福建广电网络集团股份有限公司移动导播车采购项目（第六次询价）的中标候选人公示</t>
  </si>
  <si>
    <t>GDWLZB2017-183CCCCC</t>
  </si>
  <si>
    <t>福建省广电网络招标有限公司</t>
  </si>
  <si>
    <t>福建广电网络集团股份有限公司移动导播车采购项目（第六次询价）询价公告福建省广电网络招标有限公司受福建广电网络集团股份有限公司委托，对福建广电网络集团股份有限公司移动导播车采购项目（第六次询价）的下述内容进行国内询价采购。现欢迎国内合格报价人对该询价货物及服务进行密封报价。1.项目编号：GDWLZB2017-183CCCCC2.招标内容：      合同包   项目名称   主要技术参数指标及要求   数量   交货期       1   移动导播车   详细要求见询价文件第三部分“询价内容及要求”   1套   合同签订后60个工作日内完成设备到货、安装调试   注：(1)报价人所报的设备必须与中选产品一致。(2)本项目按合同包进行授标，报价人应对上述合同包的货物和服务进行完整报价，不得仅对同一个合同包中的部分货物或服务进行报价，否则将被视为未实质性响应询价文件要求，其报价将被拒绝。(3)报价以人民币为单位，报价人的报价必须包含本项目所要求的所有费用，为到买方指定地点的最终价格。3.投标人基本资格条件：(1)报价人应是具备独立法人资格，且有能力提供招标货物及服务，注册资金在300万元以上的国内企业(报价人应在报价文件中提供合格有效的企业法人营业执照副本和税务登记证复印件，或三证合一的营业执照副本复印件,并加盖报价人单位公章)。(2)本项目不接受联合体报价。4.购买询价文件时间、地点：凡愿意参加报价的报价人请于2018年12月19日起至2018年12月26日止，每天上午8:30～11:30，下午2:30～5:00，到福建省广电网络招标有限公司购买询价文件，询价文件每份100元，询价文件售后不退。报价人可以以汇款方式购买询价文件，但须在汇款凭证中注明本项目的项目编号GDWLZB2017-183CCCCC及项目名称（其中项目名称可简写），同时将汇款凭证扫描件（或网银转账截图）、报价人单位名称、联系人、联系电话、电子信箱、拟报名合同包号等信息以电子邮件形式发送给招标公司，以便确认相应项目的报名登记并为报价人办理后续询价文件发送事宜。5.递交报价文件截止时间：2018年12月27日上午9:30（北京时间），逾期收到的或不符合规定的报价文件恕不接受。递交地址：福州市鼓楼区五四路158号环球广场25层会议室6.开标时间：2018年12月27日上午9:30（北京时间）在福建省广电网络招标有限公司公开开标。7.本项目采用的评标办法：经评审最低价法，具体详见询价文件。采购单位：福建广电网络集团股份有限公司联系人：陈先生 电话：0591-63519138地址：福州市鼓楼区华林路207号6楼 福建广电网络采购部 邮编：350003招标代理机构：福建省广电网络招标有限公司地 址：福州市鼓楼区五四路158号环球广场25层 邮编：350003电 话：0591-63519530、0591-63519537、0591-63519522、0591-63519560联系人：张先生邮 箱：417147021@qq.com、934973271@qq.com、632387764@qq.com、 36377591@qq.com购买询价文件及缴交报价保证金：开户银行：浦发银行福州分行开户名称：福建省广电网络招标有限公司帐 号：43010155260007241福建广电网络集团股份有限公司移动导播车采购项目（第六次询价）中标候选人公示1、项目名称：福建广电网络集团股份有限公司移动导播车采购项目（第六次询价）（项目编号：GDWLZB2017-183CCCCC）2、采购人名称：福建广电网络集团股份有限公司3、采购人地址：福州市鼓楼区华林路207号4、采购人联系方式：陈先生 0591-635191385、监督人联系方式：福建广电网络集团股份有限公司纪检监察室 0591-635190466、中选候选人名称：       合同包   中选候选人名称       1   广州市金启迪广播电视设备有限公司   中选人名称及中选金额：      合同包   中选报价人名称   中选金额(元)       1   广州市金启迪广播电视设备有限公司   425000   7、被确定为不合格的报价人名称及原因：无8、评审委员会名单：孙海榕、陈同熙、潘胜健、林冠百、韦观明 9、公示时间：2019年1月3日至2019年1月8日福建省广电网络招标有限公司 2019年1月3日</t>
  </si>
  <si>
    <t>福建广电网络集团股份有限公司移动导播车采购项目（第六次询价）的中</t>
  </si>
  <si>
    <t>广西科文招标有限公司多媒体设备成交公告</t>
  </si>
  <si>
    <t>肆拾万伍仟伍佰元整</t>
  </si>
  <si>
    <t>广西科文招标有限公司关于 多媒体设备采购（GXZC2018-J1-21865-KWZB）成交公告访问次数：        发布时间：2019-01-03       代理机构名称：        发布人:        联系人电话:        广西科文招标有限公司受广西师范大学的委托，根据《中华人民共和国政府采购法》等有关规定，于2018年12月21日就一批多媒体设备采用竞争性谈判方式进行采购，现就本次谈判的成交结果公告如下：一、采购项目名称及编号：多媒体设备采购（编号：GXZC2018-J1-21865-KWZB）二、采购项目名称、数量、简要规格描述或项目基本概况介绍：本项目所采购货物用于教学，具体内容详见采购文件，采购数量见下表：分标项号采购内容数量单位A1液晶拼接显示单元12台2高清视频导播台1台3支架1套4控制软件1套5高清一体机1台6播放盒1台7HDMI高清分配器2个8无线传屏2个9电脑模块2个10相机1台11排插280个12开发平台7个13设备安装调试及辅材1项14场地修缮1项B1平台扩容260个2流媒体服务器2台324芯室外光缆450米48芯室外光缆700米5光缆施工配件1批6线缆重新铺设10台7电缆重新铺设850米82019年全年监控系统维护费用1项A分标交付使用时间：合同生效起20日内。B分标交付使用时间：合同生效起30日内。三、公告媒体及日期：信息公告发布媒体：http：//www.ccgp.gov.cn（中国政府采购网）、http：//www.gxcz.gov.cn（广西壮族自治区政府采购网）、http：//www.kwbid.com.cn（广西科文招标有限公司网）。信息公告发布日期：2018年12月21日。四、谈判日期：2018年12月28日。评审地点：广西科文招标有限公司桂林分公司评标厅（桂林市七星区穿山东路41号彰泰?天街V+国际中心1#楼八层802号）谈判小组成员名单：莫岚（组长）、吕斌川、陆合新五、成交信息：A分标1、成交供应商名称：桂林凯歌信息科技有限公司2、成交供应商地址：桂林市象山区环城西二路85号城西大厦3、成交金额：肆拾万伍仟伍佰元整（￥405500.00）4、成交标的的名称、规格型号、数量、单价、质保期：项号名称规格型号数量单位单价（元）质保期1液晶拼接显示单元RH-5501HD12台22100.001年2高清视频导播台HDS-8D1台8350.003支架定制1套9860.004控制软件多屏多媒体显示系统V2.0.21套2980.005高清一体机LED85G91001台36990.006播放盒UN-BFH041台1400.007HDMI高清分配器HDMI1-122个2660.008无线传屏SM012个1100.009电脑模块MT312个5600.0010相机EOS 77D1台7780.0011排插3米八位排插280个63.0012开发平台iMX67个1490.0013设备安装调试及辅材定制1项14800.0014场地修缮定制1项11350.00B分标1、成交供应商名称：广西赛联信息科技股份有限公司 2、成交供应商地址：桂林市榕湖北路一号3、成交金额：贰拾肆万捌仟叁佰柒拾伍元整（￥248375.00）4、成交标的的名称、规格型号、数量、单价、质保期：项号名称规格型号数量单位单价（元）质保期1平台扩容iVMS-9600E扩容260个150.00设备免费保修期3年，监控系统维护期限2019-2020年共2年。2流媒体服务器ThinkSystem  SR5502台38700.00324芯室外光缆GYTA53-24450米12.0048芯室外光缆GYTA53-8700米8.005光缆施工配件定制1批10000.006线缆重新铺设VP-5E-XL110台800.007电缆重新铺设RVV2*1.0850米3.5082019年全年监控系统维护费用定制1项100000.00六、代理服务费本项目总收费金额为：陆仟伍佰叁拾玖元整（￥6539.00）。本项目代理费收费标准为：成交金额的1.0%，签订合同前，成交人应向广西科文招标有限公司一次付清代理服务费。七、联系事项：1、采购单位名称：广西师范大学 地址：广西桂林市育才路联系人及电话：张老师，0773- 58464622、采购代理机构名称：广西科文招标有限公司地址：桂林市七星区穿山东路41号彰泰?天街V+国际中心1#楼八层802号项目负责人：潘虹  电话、传真：0773-89983973、政府采购监督管理机构：广西壮族自治区政府采购监督管理处八、成交公告期限：自成交公告发布之日起一个工作日。供应商认为成交结果使自己的权益受到损害的，可以在成交公告期限届满之日起七个工作日内以书面形式向广西师范大学或广西科文招标有限公司提出质疑，逾期将不再受理。 广西科文招标有限公司      2019年1月3日附件2018-123（终）GXZC2018-J1-21865-KWZB 多媒体设备采购.doc</t>
  </si>
  <si>
    <t>广西科文招标有限公司多媒体</t>
  </si>
  <si>
    <t>湛江市实验中学云课堂录播系统建设项目中标公告</t>
  </si>
  <si>
    <t>440800-201812-906-0020</t>
  </si>
  <si>
    <t>湛江市</t>
  </si>
  <si>
    <t>广东远东招标代理有限公司</t>
  </si>
  <si>
    <t>湛江市实验中学</t>
  </si>
  <si>
    <t xml:space="preserve">广州中长康达信息技术有限公司
</t>
  </si>
  <si>
    <t>广东远东招标代理有限公司受湛江市实验中学的委托，于2019 年01月03 日就湛江市实验中学云课堂录播系统建设项目（440800-201812-906-0020）采用公开招标进行采购。现就本次采购的中标（成交）结果公告如下：一、采购项目编号：440800-201812-906-0020二、采购项目名称：湛江市实验中学云课堂录播系统建设项目三、采购项目预算金额（元）：1,560,000 四、采购方式：公开招标五、中标供应商1：中标供应商名称广州中长康达信息技术有限公司法人代表江枚元地址广州市天河区思成路19号601房 六、报价明细主要中标、成交标的名称规格型号数量单价（元）服务要求中标、成交金额（元）高清录播一体机凡龙VL600B13台￥39000.00元合同签订后30日历天内￥1555200.00元智能导播录播跟踪系统软件凡龙定制13套￥16000.00元非云台摄像机图像跟踪系统软件凡龙定制13套￥16000.00元云录播控制管理软件凡龙定制13套￥16000.00元  七、评审日期：2019-01-03评审地点：湛江市赤坎区体育北路2号御海湾10栋10层1002号评审委员会（谈判小组、询价小组、磋商小组或单一来源采购小组）：负责人：陈友南成员： 郑宏、陈亚群、林腾、梁直刚八、本项目代理收费标准：参照国家计委文件“计价格[2002]1980号文”和发改办价格[2003]857号文的规定标准执行收费金额：￥21,107.00 元九、评审意见（非标采购方式或竞争性磋商采购方式采用书面推荐供应商参加采购活动的，还应当公告采购人和评审专家的推荐意见）综合评分法中标候选供应商排序表项目名称：湛江市实验中学云课堂录播系统建设项目项目编号：FEGD-CT181155序号投标人名称价格得分商务得分技术得分最终得分综合得分排名1湛江市平安电子有限公司29.763.0025.4058.1622广州中长康达信息技术有限公司29.8114.0050.0093.8113湛江新成咨询有限公司30.000.0028.0058.003 十、本公告期限1个工作日。中标、成交标的名称规格型号数量单价（元）服务要求中标、成交金额十一、联系事项：（一）采购项目联系人（代理机构）：陈先生联系电话：0759-3611999采购项目联系人（采购人）：王先生 联系电话：0759-8813134（二）采购代理机构 ：广东远东招标代理有限公司 地址：广东省广州市越秀区越秀北路222号608-612室联系人：陈元联系电话：020-83642820传真：020-83642820-822邮编：510050（三）采购人：湛江市实验中学地址：广东雷州雷城镇师范前巷125号联系人：黄早劭联系电话：0759-8813134传真：0759-8813134邮编：524200各有关当事人对中标、成交结果有异议的，可以在中标、成交公告发布之日起7个工作日内以书面形式向（政府采购代理机构）（或采购人）提出质疑，逾期将依法不予受理。附件：招标文件（竞争性谈判文件、询价通知书、竞争性磋商文件）招标文件发布人：广东远东招标代理有限公司发布时间：2019年01月03日</t>
  </si>
  <si>
    <t>广州中长康达信息技术有限公司</t>
  </si>
  <si>
    <t>湛江市实验中学云课堂录播系统建设</t>
  </si>
  <si>
    <t>凡龙</t>
  </si>
  <si>
    <t>山西省财政税务专科学校高清虚拟演播室系统成交公告</t>
  </si>
  <si>
    <t>山西省财政税务专科学校</t>
  </si>
  <si>
    <t xml:space="preserve">山西君焱锐圣数字网络有限公司
</t>
  </si>
  <si>
    <t>498860.00元</t>
  </si>
  <si>
    <t>山西省财政税务专科学校高清虚拟演播室系统成交公告我中心受采购人的委托于2019年01月03日组织了高清虚拟演播室系统项目竞争性谈判活动，项目编号为晋政采[2018-0472]J111-A338，谈判小组按照谈判文件的要求，进行了客观公正的评定，现将最终的评定结果公告如下：1、采购单位：山西省财政税务专科学校地址：万柏林区千峰南路25号联系人：张秋红联系电话：138341335992、集中采购机构：山西省省级政府采购中心地址：山西省太原市坞城南路与龙城大街交叉口山西政务服务中心9楼项目联系人：戈立辉联系电话：7731973邮箱：792244215@qq.com3、主要成交标的名称、规格型号、数量、单价及服务要求：序号货物名称品牌规格型号产地及厂家数量单价合价供货期1虚拟演播系统TriCasterTriCasterTC1北京、北京挪沃克视讯科技科技有限公司1套411750411750合同签订后10个工作日内2教学资源制作工具汗微微课宝HW69湖北、武汉均衡教育科技有限公司1套27500275003视频显示器惠普HPN223vMonitor上海、惠普贸易(上海)有限公司2台148029604导播台控制面板TriCasterTriCasterTC1SP北京、北京挪沃克视讯科技科技有限公司1个39800398005路由器网件R9000北京、网件(北京)网络技术有限公司1台790079006平板电脑MicrosoftSurfaceProLTE4GB128GBi5北京、微软公司1台895089504、谈判时间：2019年1月3日5、成交结果公告发布时间：2019年1月4日6、谈判结果：成交供应商：山西君焱锐圣数字网络有限公司成交金额：498860.00元地址：太原市小店区体育路永利国际中心14层联系人：李世兵联系电话：139034388497、谈判小组成员名单：张培军、尹建国、张渊越特此公告。代理费收费标准:无代理费收费金额:无山西省省级政府采购中心2019年01月03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</si>
  <si>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山西君焱锐圣数字网络有限公司</t>
  </si>
  <si>
    <t>山西省财政税务专科学校高清虚拟演播室</t>
  </si>
  <si>
    <t>郑州大学新闻与传播学院新媒体及融媒建设专用设备采购项目成交结果公告</t>
  </si>
  <si>
    <t>2019-01-02</t>
  </si>
  <si>
    <t>河南省天平招标代理有限公司</t>
  </si>
  <si>
    <t>郑州大学</t>
  </si>
  <si>
    <t xml:space="preserve">河南励之图电子科技有限公司
</t>
  </si>
  <si>
    <t>288790.00元元</t>
  </si>
  <si>
    <t>河南省天平招标代理有限公司受郑州大学委托，就郑州大学新闻与传播学院新媒体及融媒建设专用设备采购项目标进行询价招标，按规定程序进行了招标开标会议，现就本次询价招标结果公布如下：																一、招标编号：豫财询价采购-2018-1185																二、项目名称：郑州大学智慧城市研究院高性能地理计算软件平台研制与开发项目																三、招标公告媒体及日期：																公告媒体：《河南省政府采购网》、《河南省公共资源交易中心门户网站》																公告日期：2018年12月06日至 2018年12月12日（法定节假日、公休日除外）																四、开、评标信息：																开标地点：河南省公共资源交易中心第2开标室																开标时间：2018年12月27日下午14时30分（北京时间）																评标地点：河南省公共资源交易中心第13评标室																评标委员会成员名单：李芳、王小勇、宗俊伟																五、中标结果如下：																B包：融媒体演播厅设备																中标人：河南励之图电子科技有限公司																中标金额：288790.00元元																地址：郑州市金水区园田路2号院1号楼12号																中标交货期：28日历天																中标质量保证期：1年																主要成交信息：																																																		序号																																												设备名称																																												规格型号																																												制造商及产地																																												单位																																												数量																																												单价																																												投标总价																																												交货期																																												备注																																																										1																																												显示屏																																												P2.5																																												海佳彩亮光电/中国																																												M?																																												7																																												9655																																												67585																																												28日历天																																																																																																						2																																												电源接收设备																																												75B																																												卡莱特/中国																																												台																																												40																																												665																																												26600																																												28日历天																																																																																																						3																																												同步发送控制系统																																												S2																																												卡莱特/中国																																												张																																												1																																												8760																																												8760																																												28日历天																																																																																																						4																																												视频处理器																																												660																																												卡莱特/中国																																												台																																												1																																												9630																																												9630																																												28日历天																																																																																																						5																																												支撑系统																																												品牌																																												定制/中国																																												M?																																												7																																												535																																												3745																																												28日历天																																																																																																						6																																												汇合矩阵主机																																												汇合8&amp;#215;8																																												昊视/中国																																												台																																												1																																												62676																																												62676																																												28日历天																																																																																																						7																																												一体化演播室软件操作系统																																												Studio box																																												中广上洋/中国																																												台																																												1																																												30968																																												30968																																												28日历天																																																																																																						8																																												升降台系统升级																																												880																																												意美捷/中国																																												套																																												1																																												51396																																												51396																																												28日历天																																																																																																						9																																												专业摄像滑轨																																												1.2米																																												青牛/中国																																												套																																												1																																												3520																																												3520																																												28日历天																																																																																																						10																																												原有线材系统升级改造																																												品牌																																												定制/中国																																												套																																												1																																												8000																																												8000																																												28日历天																																																																																																						11																																												原有部分拆除、造型、灯箱等																																												定制																																												定制/中国																																												套																																												1																																												15910																																												15910																																												28日历天																																																																																																										六、中标服务费：																收费标准：参照（国家计委（计价格[2002]1980号）文件、国家发改委（发改办价格[2003]857号）文件及国家发改委（发改价格[2011]534号）文件规定标准；																收费金额：4332元。																八、本次招标联系事项：																采购人：郑州大学																联系人：郭老师																联系电话：13700886895																地址：郑州市高新技术产业开发区科学大道100号																招标代理机构：河南省天平招标代理有限公司																项目联系人：丁女士 吴女士																电话：0371-56613528    13663979185																地址：郑州市电厂路和泾河路交叉口河南省国家大学科技园东区16号楼C座1501室																																本公告公示期限为一个工作日，各有关供应商对成交结果有异议的，可以在成交结果公告期限结束之日起七个工作日内，根据《中华人民共和国财政部令第94号--政府采购质疑和投诉办法》规定，以书面形式向采购人和采购代理机构一次性提出质疑。供应商提出质疑应当提交质疑函（格式详见中华人民共和国财政部发布的政府采购供应商质疑函范本）和必要的证明材料。以质疑函接受确认日期作为受理时间。逾期未提交或未按照要求提交的质疑函将不予受理。																																																							附件：																														（终修）询价文件郑大新传20181219(1).doc</t>
  </si>
  <si>
    <t>河南励之图电子科技有限公司</t>
  </si>
  <si>
    <t>郑州大学新闻与传播学院新媒体及融媒建设专用设备采购项目</t>
  </si>
  <si>
    <t>北京外国语大学智能教室样板间采购项目中标公告</t>
  </si>
  <si>
    <t>GC-HG4181076</t>
  </si>
  <si>
    <t>北京外国语大学</t>
  </si>
  <si>
    <t xml:space="preserve">北京中天瑞合科技有限公司
北京同步科技有限公司
</t>
  </si>
  <si>
    <t>人民币78.800000 万元</t>
  </si>
  <si>
    <t>北京外国语大学智能教室样板间采购项目中标公告		1、项目名称：北京外国语大学智能教室样板间采购项目	2、项目编号：GC-HG4181076	3、招标公告发布日期：2018年12月6日	4、变更公告发布日期：无	5、开标日期：2018年12月27日	6、初审情况：	第一包：以下投标人未通过初审：															序号																			投标人名称																			被拒绝原因																			招标文件相应拒绝条款																							1																			北京北大青鸟安全系统工程技术有限公司																			施行强制采购的产品无证明材料																			投标人须知前附表第21条																							2																			北京华成时代科技有限公司																			施行强制采购的产品无证明材料																			投标人须知前附表第21条																							3																			北京世纪先锋科技有限公司																			施行强制采购的产品无证明材料																			投标人须知前附表第21条											第二包：全部投标人通过了初审	第三包：以下投标人未通过初审：										序号										投标人名称										被拒绝原因										招标文件相应拒绝条款														1										北京利达贞机电安装工程有限公司															投标技术偏离表第69项所述指标不符合招标文件要求。																			招标文件第五部分采购需求第二章技术需求中第三节产品清单及指标要求第二条第26款“★”项												7、中标详情	第一包：有效投标人不足3家，本包废标。	第二包	（1）中标供应商名称：北京中天瑞合科技有限公司	（2）中标供应商联系地址：北京市海淀区龙岗路51号院7号楼2层45室	（3）中标金额：人民币78.800000 万元	（4）中标标的基本概况：															序号																			主要投标标的名称																			规格型号																			数量																			单价（元）																			服务要求或者标的基本概况																							1																			4K摄像机																			索尼PXW-Z280																			4																			42000																			我公司完全满足招标文件全部技术需求																							2																			常态自动录播系统																			索为AiBrain C1																			1																			180000																			我公司完全满足招标文件全部技术需求																							3																			红外无线扩声																			松下WS-LAK22AH																			1																			16000																			我公司完全满足招标文件全部技术需求																							4																			在线巡课+直播点播平台																			索为AiMOOC-Basis																			1																			178000																			我公司完全满足招标文件全部技术需求																							5																			智能集控平台-讲台																			松下2150B																			1																			16000																			我公司完全满足招标文件全部技术需求																							6																			装饰																			定制，160平米，包含吸音板，地毯，LED灯组，吸音门等																			160																			950																			我公司完全满足招标文件全部技术需求																							7																			新风系统																			鑫实伟业（XF500LZ-XS）																			1																			4000																			我公司完全满足招标文件全部技术需求																							8																			教学系统																			无锡迎嘉													嘉课堂V2.0																			1																			74000																			我公司完全满足招标文件全部技术需求											第三包	（1）中标供应商名称：北京同步科技有限公司	（2）中标供应商联系地址：北京市丰台区总部国际外环西路26号院60号楼	（3）中标金额：人民币157.900000 万元	（4）中标标的基本概况：															序号																			主要投标标的名称 																			规格型号																			数量																			单价（元）																			服务要求或者标的基本概况																							4K广电级录播平台																			 																			 																			 																							1																			肩扛式摄像机																			PXW-Z580 CN																			1																			289,000.00 																			按招标文件要求																							2																			7寸寻像器																			HDVF-L750//CCN																			1																			42,000.00 																			按招标文件要求																							视频导播切换台																			 																			 																			 																							1																			4K IP多功能视音频制作切换台主机																			Tricaster TC1																			1																			380,000.00 																			按招标文件要求																							3D虚拟课堂部分																			 																			 																			 																							1																			虚拟课堂系统																			VSE																			1																			23,500.00 																			按招标文件要求																							音频处理系统																			 																			 																			 																							1																			数字调音台																			TS-20PD																			1																			22,000.00 																			按招标文件要求																							2																			拾音话筒																			TV-650DM																			6																			1,500.00 																			按招标文件要求																							时钟部分																			 																			 																			 																							1																			GPS母钟																			JZ-MCA																			1																			15,000.00 																			按招标文件要求																							2																			倒计时控制器																			JZ-DZK																			1																			4,800.00 																			按招标文件要求											8、招标文件链接地址：http://www.zycg.gov.cn/article/show/525807	9、评标委员会成员名单：李丹江,杜建新,何晶,相华,苏晓波	10、联系方式	采购人名称:北京外国语大学	地址:北京海淀西三环北路2号	联系电话:010-88816651	采购中心地址:北京市西城区西直门内大街西章胡同9号院 	邮政编码:100035 	项目联系人:张建平、于佳辉 	联系电话：83086068、55602771 	评审业务及评分咨询电话：010-83083702、010-83083703 	中标通知书下载：即日起，采购人或中标供应商可按本公告附件链接及提示登录中央政府采购网自行下载。 	11、公告期限	本中标公告自发布之日起公告期限为1个工作日。	相关供应商对中标结果有疑问的，可咨询项目联系人（联系方式如第10部分所示）;质疑中标结果的，请参照质疑专栏（点击可跳转）所示要求，自公告期届满之日起7个工作日内书面提出。	联系部门：办公室	联系电话：010-83087286	中央国家机关政府采购中心	2019年1月2日</t>
  </si>
  <si>
    <t>北京同步科技有限公司</t>
  </si>
  <si>
    <t>北京外国语大学智能教室样板间采购</t>
  </si>
  <si>
    <t>Tricaster</t>
  </si>
  <si>
    <t>索为</t>
  </si>
  <si>
    <t>北京外国语大学智能教室样板间采购项目中标公告1、项目名称：北京外国语大学智能教室样板间采购项目2、项目编号：GC-HG41810763、招标公告发布日期：2018年12月6日4、变更公告发布日期：无5、开标日期：2018年12月27日6、初审情况：第一包：以下投标人未通过初审：序号投标人名称被拒绝原因招标文件相应拒绝条款1北京北大青鸟安全系统工程技术有限公司施行强制采购的产品无证明材料投标人须知前附表第21条2北京华成时代科技有限公司施行强制采购的产品无证明材料投标人须知前附表第21条3北京世纪先锋科技有限公司施行强制采购的产品无证明材料投标人须知前附表第21条第二包：全部投标人通过了初审第三包：以下投标人未通过初审：序号投标人名称被拒绝原因招标文件相应拒绝条款1北京利达贞机电安装工程有限公司投标技术偏离表第69项所述指标不符合招标文件要求。招标文件第五部分采购需求第二章技术需求中第三节产品清单及指标要求第二条第26款“★”项7、中标详情第一包：有效投标人不足3家，本包废标。第二包（1）中标供应商名称：北京中天瑞合科技有限公司（2）中标供应商联系地址：北京市海淀区龙岗路51号院7号楼2层45室（3）中标金额：人民币78.800000 万元（4）中标标的基本概况：序号主要投标标的名称规格型号数量单价（元）服务要求或者标的基本概况14K摄像机索尼PXW-Z280442000我公司完全满足招标文件全部技术需求2常态自动录播系统索为AiBrain C11180000我公司完全满足招标文件全部技术需求3红外无线扩声松下WS-LAK22AH116000我公司完全满足招标文件全部技术需求4在线巡课+直播点播平台索为AiMOOC-Basis1178000我公司完全满足招标文件全部技术需求5智能集控平台-讲台松下2150B116000我公司完全满足招标文件全部技术需求6装饰定制，160平米，包含吸音板，地毯，LED灯组，吸音门等160950我公司完全满足招标文件全部技术需求7新风系统鑫实伟业（XF500LZ-XS）14000我公司完全满足招标文件全部技术需求8教学系统无锡迎嘉嘉课堂V2.0174000我公司完全满足招标文件全部技术需求第三包（1）中标供应商名称：北京同步科技有限公司（2）中标供应商联系地址：北京市丰台区总部国际外环西路26号院60号楼（3）中标金额：人民币157.900000 万元（4）中标标的基本概况：序号主要投标标的名称 规格型号数量单价（元）服务要求或者标的基本概况4K广电级录播平台　　　1肩扛式摄像机PXW-Z580 CN1289,000.00 按招标文件要求27寸寻像器HDVF-L750//CCN142,000.00 按招标文件要求视频导播切换台　　　14K IP多功能视音频制作切换台主机Tricaster TC11380,000.00 按招标文件要求3D虚拟课堂部分　　　1虚拟课堂系统VSE123,500.00 按招标文件要求音频处理系统　　　1数字调音台TS-20PD122,000.00 按招标文件要求2拾音话筒TV-650DM61,500.00 按招标文件要求时钟部分　　　1GPS母钟JZ-MCA115,000.00 按招标文件要求2倒计时控制器JZ-DZK14,800.00 按招标文件要求8、招标文件链接地址：http://www.zycg.gov.cn/article/show/5258079、评标委员会成员名单：李丹江,杜建新,何晶,相华,苏晓波10、联系方式采购人名称:北京外国语大学地址:北京海淀西三环北路2号联系电话:010-88816651采购中心地址:北京市西城区西直门内大街西章胡同9号院 邮政编码:100035 项目联系人:张建平、于佳辉 联系电话：83086068、55602771 评审业务及评分咨询电话：010-83083702、010-83083703 中标通知书下载：即日起，采购人或中标供应商可按本公告附件链接及提示登录中央政府采购网自行下载。 11、公告期限本中标公告自发布之日起公告期限为1个工作日。相关供应商对中标结果有疑问的，可咨询项目联系人（联系方式如第10部分所示）;质疑中标结果的，请参照质疑专栏（点击可跳转）所示要求，自公告期届满之日起7个工作日内书面提出。联系部门：办公室联系电话：010-83087286中央国家机关政府采购中心2019年1月2日</t>
  </si>
  <si>
    <t>绍兴市上虞区百官小学关于移动导播设备的在线询价合同公告</t>
  </si>
  <si>
    <t>2018122013195443</t>
  </si>
  <si>
    <t>绍兴市上虞区百官小学</t>
  </si>
  <si>
    <t xml:space="preserve">浙江意森网络科技有限公司
</t>
  </si>
  <si>
    <t>一、 采购人名称：绍兴市上虞区百官小学   二、 供应商名称：浙江意森网络科技有限公司  三、 采购项目名称：关于移动导播设备的在线询价  四、 采购项目编号：2018122013195443  五、 合同编号：2989664137220180007  六、 合同内容：      序号标项名称规格型号单位数量单价(元)总价(元)  1移动导播设备奥威亚AE-V6批194200.0094200.00   服务要求或标的基本概况：  七、 其它事项：      八、 联系方式   1、 采购人名称：绍兴市上虞区百官小学      联系人：百官小学｜王鹤洲      联系电话：13362511521      传真：      地址：百官小学   2、运维公司名称：政采云有限公司      联系人：客服人员      联系电话：400-881-7190      传真：0571-28215512      地址：杭州市西湖区转塘科技经济区块9号1幢2区5楼   3、同级政府采购监督管理部门名称：绍兴市上虞区财政局政府采购监管科      联系人：许女士      监督投诉电话：0575-82130212      传真：0575-82130212      地址：绍兴市上虞区体育场路18号  关于移动导播设备的在线询价合同(2989664137220180007).pdf</t>
  </si>
  <si>
    <t>浙江意森网络科技有限公司</t>
  </si>
  <si>
    <t>绍兴市上虞区百官小学关于移动导播设备的在线</t>
  </si>
  <si>
    <t>郑州大学新闻与传播学院新媒体及融媒建设专用设备采购项目B包成交结果公告</t>
  </si>
  <si>
    <t>￥28.879000 万元</t>
  </si>
  <si>
    <t>公告概要：公告信息：采购项目名称郑州大学智慧城市研究院高性能地理计算软件平台研制与开发项目品目采购单位郑州大学行政区域郑州市公告时间2019年01月02日  16:54本项目招标公告日期2018年12月13日中标日期2019年01月02日评审专家名单李芳、王小勇、宗俊伟总中标金额￥28.879000 万元（人民币）联系人及联系方式：项目联系人丁女士吴女士项目联系电话0371-56613528    13663979185采购单位郑州大学采购单位地址郑州市高新技术产业开发区科学大道100号采购单位联系方式13700886895代理机构名称河南省天平招标代理有限公司代理机构地址 郑州市电厂路与泾河路交叉口（河南省国家大学科技园东区16号楼C座15层1501室）代理机构联系方式0371-56613528    13663979185                河南省天平招标代理有限公司受郑州大学委托，就郑州大学新闻与传播学院新媒体及融媒建设专用设备采购项目标进行询价招标，按规定程序进行了招标开标会议，现就本次询价招标结果公布如下：一、招标编号：豫财询价采购-2018-1185二、项目名称：郑州大学智慧城市研究院高性能地理计算软件平台研制与开发项目三、招标公告媒体及日期：公告媒体：《河南省政府采购网》、《河南省公共资源交易中心门户网站》公告日期：2018年12月06日至2018年12月12日（法定节假日、公休日除外）四、开、评标信息：开标地点：河南省公共资源交易中心第2开标室开标时间：2018年12月27日下午14时30分（北京时间）评标地点：河南省公共资源交易中心第13评标室评标委员会成员名单：李芳、王小勇、宗俊伟五、中标结果如下：B包：融媒体演播厅设备中标人：河南励之图电子科技有限公司中标金额：288790.00元元地址：郑州市金水区园田路2号院1号楼12号中标交货期：28日历天中标质量保证期：1年主要成交信息：序号设备名称规格型号制造商及产地单位数量单价投标总价交货期备注1显示屏P2.5海佳彩亮光电/中国M&amp;amp;sup2;7965567585 28日历天2电源接收设备75B卡莱特/中国台4066526600 28日历天3同步发送控制系统S2卡莱特/中国张187608760 28日历天4视频处理器660卡莱特/中国台196309630 28日历天5支撑系统品牌定制/中国M&amp;amp;sup2;75353745 28日历天6汇合矩阵主机汇合8&amp;#215;8昊视/中国台162676 62676 28日历天7一体化演播室软件操作系统Studio box中广上洋/中国台13096830968 28日历天8升降台系统升级880意美捷/中国套15139651396 28日历天9专业摄像滑轨1.2米青牛/中国套13520352028日历天10原有线材系统升级改造品牌定制/中国套180008000 28日历天11原有部分拆除、造型、灯箱等定制定制/中国套1159101591028日历天六、中标服务费：收费标准：参照（国家计委（计价格[2002]1980号）文件、国家发改委（发改办价格[2003]857号）文件及国家发改委（发改价格[2011]534号）文件规定标准；收费金额：4332元。七、本次公告同时在《河南省政府采购网》、《河南省公共资源交易中心门户网站》上发布。八、本次招标联系事项：采购人：郑州大学联系人：郭老师联系电话：13700886895地址：郑州市高新技术产业开发区科学大道100号招标代理机构：河南省天平招标代理有限公司项目联系人：丁女士 吴女士 电话：0371-56613528 13663979185地址：郑州市电厂路和泾河路交叉口河南省国家大学科技园东区16号楼C座1501室本公告公示期限为一个工作日，各有关供应商对成交结果有异议的，可以在成交结果公告期限结束之日起七个工作日内，根据《中华人民共和国财政部令第94号--政府采购质疑和投诉办法》规定，以书面形式向采购人和采购代理机构一次性提出质疑。供应商提出质疑应当提交质疑函（格式详见中华人民共和国财政部发布的政府采购供应商质疑函范本）和必要的证明材料。以质疑函接受确认日期作为受理时间。逾期未提交或未按照要求提交的质疑函将不予受理。</t>
  </si>
  <si>
    <t>郑州大学新闻与传播学院新媒体及融媒建设专用设备采购项目B包</t>
  </si>
  <si>
    <t>非线性编辑机及导播设备采购中标公告</t>
  </si>
  <si>
    <t>河北</t>
  </si>
  <si>
    <t>邢台市</t>
  </si>
  <si>
    <t>邢台城基工程监理有限公司</t>
  </si>
  <si>
    <t xml:space="preserve">北京国峰视讯科技有限公司
</t>
  </si>
  <si>
    <t>政府采购项目名称：非线性编辑机及导播设备采购中标公告采购人名称：南和广播电视台采购人地址：南和县采购人联系人：张聚彬 采购人联系方式：0319-4567706采购代理机构全称：邢台城基工程监理有限公司采购代理机构地址：邢台市桥西区公园东街74号采购代理机构联系方式：0319-2135008项目实施地点：南和县规格型号：服务要求：采购内容： 非线性编辑机及导播设备采购,详见竞争性谈判文件采购方式：竞争性谈判采购数量：供货时间：5日历天合同履约期：5日历天采购公告日期：2018/12/25 8:26:02中标供应商名称:北京国峰视讯科技有限公司中标供应商地址：北京市密云区西大桥路67号十里堡镇政府办公楼407室-2542(十里堡镇集中办公区)中标供应商组织机构代码：91110228MA00692587中标金额：305160中标数量：详见竞争性谈判文件质量标准：单价：优惠折扣率：1.56%履约日期：是否省内企业：否是否省内供应商：否定标日期：2018/12/29 8:26:02开标地点：南和县公共资源交易中心开标一室评标地点：南和县公共资源交易中心评标室评标委员会成员名单:吴利强、乔利强、解亚军受理质疑电话：0319-2135008传真电话：0319-2130567备注：本公告发布媒体：河北政府采购网、南和县公共资源交易平台</t>
  </si>
  <si>
    <t>北京国峰视讯科技有限公司</t>
  </si>
  <si>
    <t>非线性编辑机及导播设备</t>
  </si>
  <si>
    <t>中央厨房</t>
  </si>
  <si>
    <t>乌海市委宣传部通用设备（“中央厨房”和新闻媒体指挥平台）</t>
  </si>
  <si>
    <t>乌海市</t>
  </si>
  <si>
    <t>乌海市委宣传部通用设备（“中央厨房”和新闻媒体指挥平台）采购中标结果公告							一、采购项目名称：乌海市委宣传部通用设备（“中央厨房”和新闻媒体指挥平台）采购							乌财购准字（电子）【2018】1718号							二、中标（成交）供应商名称及中标（成交）价格：																													中标供应商名称																													预算金额																			（万元）																													中标金额																			（万元）																																					新华网股份有限公司																													480.28																													475.88																																					评标小组成员名单																																					专家评委名单																													孙顶战 姚玉良 薛君萍 崔志兵 许晓青																																																																									请中标（成交）供应商在公告期间到我单位领取通知书并办理相关手续，按规定时限和程序签订政府采购合同。							三、公告时间：2019年1月30日							如投标人认为成交结果使自己的合法权益受到损害的，可在（中标）成交结果公示有效期内向依法对采购人质疑。							四、采 购 人：乌海市委宣传部							联 系 人：王文泽							联系电话：18504735678							地 址：乌海市委宣传部</t>
  </si>
  <si>
    <t>乌海市委宣传部通用设备（“中央厨房”和新闻媒</t>
  </si>
  <si>
    <t>乌海市委宣传部应用软件中标（成交）公告</t>
  </si>
  <si>
    <t>乌海市公共资源交易中心</t>
  </si>
  <si>
    <t xml:space="preserve">新华网股份有限公司
</t>
  </si>
  <si>
    <t>4758800元</t>
  </si>
  <si>
    <t>乌海市公共资源交易中心受乌海市委宣传部委托，于2019年01月29日就应用软件“中央厨房”和新闻媒体指挥平台，采用公开招标进行采购。现就本次采购的中标（成交）结果公告如下。　　一、采购项目名称：应用软件　　批准文件编号：乌财购准字（电子）【2018】1718号　　二、中标（成交）供应商名称及中标（成交）价格： 包号货物、服务和工程名称数量技术规格、参数及要求预算金额(元)附件材料 1（“中央厨房”和新闻媒体指挥平台）1详见招标文件480.28 1、供应商：新华网股份有限公司 ；中标金额：4758800元。　　请中标供应商在公告期间到我单位领取通知书并办理相关手续，按规定时限和程序签订政府采购合同。　　三、公告时间：　　2019年01月30日　—　2019年01月30日　　四、评委：　　孙顶战   姚玉良   薛君萍   崔志兵   许晓青　　如投标人认为中标结果使自己的合法权益受到损害的，可在中标结果公示有效期内，按招标文件第二章投标须知中有关质疑的规定向采购机构和采购代理机构提出质疑。　　代理机构名称：乌海市公共资源交易中心　　地址：乌海市公共资源交易中心　　邮政编码：016000　　联系人：王工　　联系电话：0473-2999713　　采购单位名称：乌海市委宣传部　　地址：乌海市委宣传部　　邮政编码：016000　　联系人：王文泽　　联系电话：18504735678　　 乌海市公共资源交易中心2019年01月29日　　备注：采购方式涉及竞争性谈判、询价、单一来源的成交结果公告请以附件形式上传竞争性谈判文件、询价通知书、单一来源协商情况记录。</t>
  </si>
  <si>
    <t>新华网股份有限公司</t>
  </si>
  <si>
    <t>乌海市委宣传部应用软件中标</t>
  </si>
  <si>
    <t>安顺日报社“大数据智慧全媒体‘中央厨房’”及影视中心配套设备中标结果公告</t>
  </si>
  <si>
    <t>ASZX-2018-WAX011号</t>
  </si>
  <si>
    <t>贵州</t>
  </si>
  <si>
    <t>安顺市</t>
  </si>
  <si>
    <t xml:space="preserve">安顺华谊恒通通信服务有限公司
安顺市浩泽净水科技有限公司
安顺市印象科技商务有限公司
</t>
  </si>
  <si>
    <t>一、项目名称: 安顺日报社“大数据智慧全媒体‘中央厨房’”及影视中心配套设备二、项目编号:ASZX-2018-WAX011号三、项目序列号:－四、项目联系人:洪江五、项目联系电话:0851-33526998六、采购主要内容：安顺日报社“大数据智慧全媒体‘中央厨房’”及影视中心配套设备七、采购方式:询价八、采购公告日期：2019-1-10九、公告媒体: 安顺市人民政府网十、评审时间:2019年1月15日十一、评审地点:安顺市中兴招标采购有限公司十二、评审委员会成员名单: 何映霞、马仁丹十三、定标日期：2019年1月15日十四、中标（成交）信息:序号中标供应商中标供应商地址主要中标内容中标金额（元）1第一中标候选人：安顺华谊恒通通信服务有限公司安顺市西秀区中华东路安顺日报社“大数据智慧全媒体‘中央厨房’”及影视中心配套设备729,358.002第二中标候选人:安顺市浩泽净水科技有限公司安顺市西秀区中华东路安顺日报社“大数据智慧全媒体‘中央厨房’”及影视中心配套设备731,230.003第三中标候选人：安顺市印象科技商务有限公司安顺市开发区黔中车城安顺日报社“大数据智慧全媒体‘中央厨房’”及影视中心配套设备731,850.00十五、PPP项目：否十六、采购人单位名称:安顺日报社联系地址:安顺市黄果树大街项目联系人:段子雄联系电话: 18185319588十七、书面推荐供应商参加采购活动的采购人和评审专家推荐意见（如有）:第一中标候选人：安顺华谊恒通通信服务有限公司安顺中兴招标采购有限公司 2019年1月23日</t>
  </si>
  <si>
    <t>安顺华谊恒通通信服务有限公司</t>
  </si>
  <si>
    <t>安顺市浩泽净水科技有限公司</t>
  </si>
  <si>
    <t>安顺市印象科技商务有限公司</t>
  </si>
  <si>
    <t>安顺日报社“大数据智慧全媒体‘中央厨房’”及影视中心配套设备</t>
  </si>
  <si>
    <t>中央厨房建设项目—土建装修工程-中标公示</t>
  </si>
  <si>
    <t>M4400000707002778001）</t>
  </si>
  <si>
    <t>广州市</t>
  </si>
  <si>
    <t>广东省机电设备招标有限公司</t>
  </si>
  <si>
    <t>广州中大餐饮管理有限公司</t>
  </si>
  <si>
    <t xml:space="preserve">广东城市建设集团有限公司
广州市白云第五建筑工程有限公司
</t>
  </si>
  <si>
    <t>中央厨房建设项目—土建装修工程国内公开招标中标候选人公示				（招标编号：M4400000707002778001）				广东省机电设备招标有限公司受广州中大餐饮管理有限公司的委托，就“中央厨房建设项目—土建装修工程”进行国内公开招标，经评标委员会的评审推荐，现将中标候选人公布如下：				一、 本项目招标内容：中央厨房建设项目—土建装修工程				二、 本项目中标候选人公示日期：2019年1月23日至2019年1月25日。				三、 评标日期：2019年1月21日				四、 公示内容：				中标候选人				第一中标候选人				第二中标候选人				第三中标候选人				单位名称				广东城市建设集团有限公司				广州市白云第五建筑工程有限公司				广东腾威建设工程有限公司				社会统一信用代码				914409047361755677				914401111910614469				914406043453742194				投标报价（元）				7690503.83				7852755.54				7629166.62				质量				按招标文件的要求				按招标文件的要求				按招标文件的要求				工期				发出开工令之日起90日历天内完成				发出开工令之日起90日历天内完成				发出开工令之日起90日历天内完成				总得分				97.92				76.50				68.38				项目负责人姓名及资质证书编号				李远成/粤2441314047965				陶泽光/粤2441415060449				赵云霞/粤2441617081655				备注				经评标委员会审查，以上中标候选人均满足招标文件资格要求；				五、 招标人和招标代理机构的名称、地址和联系方式：				1、招标人：广州中大餐饮管理有限公司				联系人：黄老师				电话：13925010251				2、代理机构：广东省机电设备招标有限公司				地址：广州市环市中路316号金鹰大厦10-11楼				联系人：单工				电话：020-83548187				六、质疑联系方式：				质疑受理机构：广东省机电设备招标有限公司				地址：广州市环市中路316号金鹰大厦10-11楼				电话：020-83542057				传真：020-83548187				广东省机电设备招标有限公司				2019年1月22日</t>
  </si>
  <si>
    <t>广东城市建设集团有限公司</t>
  </si>
  <si>
    <t>广州市白云第五建筑工程有限公司</t>
  </si>
  <si>
    <t>中央厨房建设项目—土建装修工</t>
  </si>
  <si>
    <t>沿河土家族自治县融媒体中心建设项目单一来源（成交）公告</t>
  </si>
  <si>
    <t>YHCGDY-2019-01</t>
  </si>
  <si>
    <t>铜仁市</t>
  </si>
  <si>
    <t>铜仁市公共资源交易中心沿河分中心</t>
  </si>
  <si>
    <t>公告概要：															公告信息：																			采购项目名称													沿河土家族自治县融媒体中心建设项目																			品目																											采购单位													沿河土家族自治县电视台																			行政区域													沿河土家族自治县													公告时间													2019年01月22日 12:47																			预算金额													￥78.527795万元（人民币）																			联系人及联系方式：																			项目联系人													牛亚晴																			项目联系电话													15085837037																			采购单位													沿河土家族自治县电视台																			采购单位地址													沿河土家族自治县迎将桥社区																			采购单位联系方式													15085837037																			代理机构名称													铜仁市公共资源交易中心沿河分中心																			代理机构地址													沿河土家族自治县人民政府政务中心三楼																			代理机构联系方式													0856-8222105																单一来源公告内容																							1、项目名称: 沿河土家族自治县融媒体中心建设项目																			2、项目编号: YHCGDY-2019-01																			3、项目联系人: 牛亚晴																			4、项目联系电话: 15085837037																			5、项目预算金额（元）: 785277.95																			6、单一来源类型: 服务																			7、单一来源采购人员名单: 崔永河 车天明 侯天江																			8、单一来源成交信息:																																																									序号																																		中标供应商																																		中标供应商地址																																		主要中标内容																																		中标金额(元)																																																																								01																																		多彩贵州网有限责任公司																																		贵州省贵阳市贵阳国家高新技术产业开发区长岭南路33号天一国际广场11栋1单元9层1号																																		沿河土家族自治县融媒体中心建设项目																																		778000																																																																9、采购人名称: 沿河土家族自治县电视台																								联系地址:沿河土家族自治县迎将桥社区																									项目联系人:牛亚晴																									联系电话:15085837037																																		10、采购代理机构全称: 铜仁市公共资源交易中心沿河分中心																								联系地址:沿河土家族自治县人民政府政务中心三楼																									项目联系人:张波 周艳 王琴 罗俊																									联系电话:0856-8222105																																		11、开标时间 2019-01-21 00:00:00																			12、开标地址: 铜仁市公共资源交易中心沿河分中心开标室																			13、采购的货物或服务说明： 1.中央厨房软件需要与我台原有制播系统中文稿系统数据一致，能实现互联互通，跨系统响应不超过10秒。2.原有制播系统到中央厨房成品视频传输能互联互访，通过中央厨房系统进入成品视频需要及时入库自动导入我台制作系统内进行二次编辑，跨系统响应不超过30秒。3.供应商需按台方要求修改完善中央厨房软件，以符合台方在实际中的使用要求。4.项目全面建设完工投入正式使用时间不能晚于2019年2月底。																			14、采用单一来源采购方式的原因及相关说明： 我台为落实中共贵州省委办公厅、贵州省人民政府办公厅[涉密件]《关于进一步推动媒体深度融合发展的总体方案》（黔委厅字〔2018〕41号）、中共贵州省委宣传部《关于印发“多彩贵州宣传文化云”项目建设工作方案的通知》（黔宣通〔2018〕32号）等文件的要求，“县级融媒体必须接入多彩贵州宣传文化云”，多彩贵州网有限责任公司是多彩贵州宣传文化云建设实施单位，是省大一型国有企业，拥有完整研发体系，是贵州省首批大数据重点企业、高新技术企业。技术人员225人，占比37%，公司拥有60余项发明专利、软件著作权。另外根据《中共贵州省委宣传部关于扎实推进县级融媒体中心建设的通知》（黔宣通〔2018〕120号），明确多彩贵州网为沿河县融媒体中心建设的指定项目建设单位。																			15、ppp项目： 否																			16、代理机构收费内容(无代理机构的收费标准填无，收费金额填0)																								收费标准:无																									收费金额:0万元																																																																																				附件：																																																													电视台.doc																																																																																										铜仁市公共资源交易中心沿河分中心</t>
  </si>
  <si>
    <t>沿河土家族自治县融媒体中心建设项目单一来源</t>
  </si>
  <si>
    <t xml:space="preserve">多彩贵州网有限责任公司
</t>
  </si>
  <si>
    <t>单一来源公告内容   1、项目名称:   沿河土家族自治县融媒体中心建设项目     2、项目编号:   YHCGDY-2019-01     3、项目联系人:   牛亚晴    4、项目联系电话:   15085837037    5、项目预算金额（元）:   785277.95      6、单一来源类型:   服务   7、单一来源采购人员名单:   崔永河 车天明 侯天江   8、单一来源成交信息:                  序号 中标供应商 中标供应商地址 主要中标内容 中标金额(元) 操作    01多彩贵州网有限责任公司贵州省贵阳市贵阳国家高新技术产业开发区长岭南路33号天一国际广场11栋1单元9层1号沿河土家族自治县融媒体中心建设项目778000删除          9、采购人名称:    沿河土家族自治县电视台          联系地址:沿河土家族自治县迎将桥社区      项目联系人:牛亚晴       联系电话:15085837037          10、采购代理机构全称:   铜仁市公共资源交易中心沿河分中心          联系地址:沿河土家族自治县人民政府政务中心三楼     项目联系人:张波 周艳 王琴 罗俊      联系电话:0856-8222105       11、开标时间  2019-01-21 00:00:00       12、开标地址:   铜仁市公共资源交易中心沿河分中心开标室   13、采购的货物或服务说明：   1.中央厨房软件需要与我台原有制播系统中文稿系统数据一致，能实现互联互通，跨系统响应不超过10秒。2.原有制播系统到中央厨房成品视频传输能互联互访，通过中央厨房系统进入成品视频需要及时入库自动导入我台制作系统内进行二次编辑，跨系统响应不超过30秒。3.供应商需按台方要求修改完善中央厨房软件，以符合台方在实际中的使用要求。4.项目全面建设完工投入正式使用时间不能晚于2019年2月底。   14、采用单一来源采购方式的原因及相关说明：   我台为落实中共贵州省委办公厅、贵州省人民政府办公厅[涉密件]《关于进一步推动媒体深度融合发展的总体方案》（黔委厅字〔2018〕41号）、中共贵州省委宣传部《关于印发的通知》（黔宣通〔2018〕32号）等文件的要求，&amp;amp;ldquo;县级融媒体必须接入多彩贵州宣传文化云&amp;amp;rdquo;，多彩贵州网有限责任公司是多彩贵州宣传文化云建设实施单位，是省大一型国有企业，拥有完整研发体系，是贵州省首批大数据重点企业、高新技术企业。技术人员225人，占比37%，公司拥有60余项发明专利、软件著作权。另外根据《中共贵州省委宣传部关于扎实推进县级融媒体中心建设的通知》（黔宣通〔2018〕120号），明确多彩贵州网为沿河县融媒体中心建设的指定项目建设单位。            15、ppp项目：   否   16、代理机构收费内容(无代理机构的收费标准填无，收费金额填0)          收费标准:     ?     无  收费金额:0万元                            附件：电视台.doc        铜仁市公共资源交易中心沿河分中心   年月日</t>
  </si>
  <si>
    <t>多彩贵州网有限责任公司</t>
  </si>
  <si>
    <t>兰州市城关区民政局政府购买居家养老服务（资质入围）项目第三次中标公示</t>
  </si>
  <si>
    <t>甘肃鑫禾国际招标有限公司</t>
  </si>
  <si>
    <t>兰州市城关区民政局</t>
  </si>
  <si>
    <t>项目信息                                                                                                    招标公告资格预审公告                                                                            资格预审文件                                                                            资审结果公示                                                                                                    招标文件                                                                                                    专家抽取信息                                                                                                    开评标信息                                                                            中标候选人公示                                                                                                     成交公示 中标结果公示                                                                                                   保证金缴退                                                                                                    中标见证书                                                                                                    合同公示                                                                                          查看标段（分包）情况                                                    项目信息                                                                                                                                                       标段信息                                                                                                                                                序号                                    标段编号                                    标段合同估算价                                    招标类别                                    详情                                                                                                                                                                                          招标公告                    变更公告                                                        招标公告                                                        兰州市城关区民政局政府购买居家养老服务（资质入围）项目第三次招标成交公告 甘肃鑫禾国际招标有限公司受兰州市城关区民政局的委托，就兰州市城关区民政局政府购买居家养老服务（资质入围）项目第三次招标以竞争性磋商方式进行采购，现将磋商结果公布如下： 一、磋商文件编号：ZFCG-XH-2018-315二、成交内容：                  包号                  采购内容                          一包                  老年餐厅                          中央厨房                          三包                  医疗机构（居家保健医疗服务平台）            三、入围供应商：一包：（5家）兰州白云酒店管理有限公司城关区和平路盛鼎传统牛肉面馆城关区九州中路佳和苑餐厅城关区耿家庄金岁牛肉面馆兰州鼬鼪餐饮管理服务有限责任公司三包：（8家）兰州市城关区五泉铁路西村街道社区卫生服务中心兰州市城关区酒泉路街道社区卫生服务中心兰州市城关区白银路街道社区卫生服务中心兰州市城关区临夏路街道社区卫生服务中心兰州市城关区盐场路草场街街道社区卫生服务中心兰州市城关区团结新村街道社区卫生服务中心兰州市城关区靖远路街道社区卫生服务中心兰州市城关区拱星墩焦家湾街道社区卫生服务中心四、定标日期：一包2019年1月15日三包2019年1月16日五、磋商公示期限：1个工作日。六、磋商公告日期：2019年1月2日七、磋商委员会成员名单：一包：刘清、杨晓杰、董坤伟、张峰、邓莘、秦田田、张智三包：马军、徐香玖、董坤伟、丑小林、任为民、秦田田、张智八、采购人：兰州市城关区民政局联系人：秦田田联系电话：0931-8838879地 址：兰州市城关区庆阳路132号九、代理机构：甘肃鑫禾国际招标有限公司联系人：郑丽娟 联系电话：17693116166（一包）/17693116607（三包）地 址：兰州市城关区庆阳路115号甘肃鑫禾国际招标有限公司2019年1月18日</t>
  </si>
  <si>
    <t>兰州市城关区民政局政府购买居家养老服务（资质入围）项目第</t>
  </si>
  <si>
    <t>中央厨房建设项目—中央厨房环境控制系统装修工程-中标公示</t>
  </si>
  <si>
    <t>M4400000707002632001）</t>
  </si>
  <si>
    <t xml:space="preserve">主广东绿皇园林建设有限公司成上海冰迪冷气工程有限公司
广东森大环保工程有限公司
广东中誉建设有限公司
</t>
  </si>
  <si>
    <t>中央厨房建设项目—中央厨房环境控制系统装修工程国内公开招标中标候选人公示（招标编号：M4400000707002632001）广东省机电设备招标有限公司受广州中大餐饮管理有限公司的委托，就“中央厨房建设项目—中央厨房环境控制系统装修工程”进行国内公开招标，经评标委员会的评审推荐，现将中标候选人公布如下：一、 本项目招标内容：中央厨房建设项目—中央厨房环境控制系统装修工程二、 本项目中标候选人公示日期：2019年1月23日至2019年1月25日。三、 评标日期：2019年1月21日四、 公示内容：中标候选人第一中标候选人第二中标候选人第三中标候选人单位名称(主)广东绿皇园林建设有限公司（成）上海冰迪冷气工程有限公司广东森大环保工程有限公司广东中誉建设有限公司社会统一信用代码（主）91440116786092823C（成）9131011406931189489144010158953838XL914401016986605280投标报价（元）16397898.1916436171.3816486845.36质量按招标文件的要求按招标文件的要求按招标文件的要求工期按招标文件的要求按招标文件的要求发出开工令之日起90日历天内完成总得分87.9563.9963.93项目负责人姓名及资质证书编号罗惠怡/粤2441416067442张瑞/粤2441515053921庄荣武/粤144171740087备注经评标委员会审查，以上中标候选人均满足招标文件资格要求；五、 招标人和招标代理机构的名称、地址和联系方式：1、招标人：广州中大餐饮管理有限公司联系人：黄老师电话：139250102512、代理机构：广东省机电设备招标有限公司 地址：广州市环市中路316号金鹰大厦10-11楼 联系人：单工电话：020-83548187 六、质疑联系方式：质疑受理机构：广东省机电设备招标有限公司地址：广州市环市中路316号金鹰大厦10-11楼电话：020-83542057传真：020-83548187广东省机电设备招标有限公司 2019年1月22日</t>
  </si>
  <si>
    <t>主广东绿皇园林建设有限公司成上海冰迪冷气工程有限公司</t>
  </si>
  <si>
    <t>广东森大环保工程有限公司</t>
  </si>
  <si>
    <t>广东中誉建设有限公司</t>
  </si>
  <si>
    <t>中央厨房建设项目—中央厨房环境控制系统装修工</t>
  </si>
  <si>
    <t>广东中央厨房建设项目—土建装修工程国内公开招标中标候选人公示</t>
  </si>
  <si>
    <t>广东省</t>
  </si>
  <si>
    <t>http://zbwj.caizhaowang.com/czwzbwj/20190122/1ebasd5q4kh.swf</t>
  </si>
  <si>
    <t>广东中央厨房建设项目—土建装修工程国内公开招标中</t>
  </si>
  <si>
    <t>广东中央厨房建设项目—中央厨房环境控制系统装修工程国内公开招标中标候选人公示</t>
  </si>
  <si>
    <t>http://zbwj.caizhaowang.com/czwzbwj/20190122/jv52bniq0rz.swf</t>
  </si>
  <si>
    <t>广东中央厨房建设项目—中央厨房环境控制系统装修工程国内公开招标中</t>
  </si>
  <si>
    <t>中国南方农机装备产业园厂房及市政工程,A-C-14,A-C-15厂房辅房改造工程项目评标结果公示</t>
  </si>
  <si>
    <t>京山县</t>
  </si>
  <si>
    <t>中元工程咨询有限责任公司</t>
  </si>
  <si>
    <t>京山京诚产业化投资有限公司</t>
  </si>
  <si>
    <t xml:space="preserve">新八建设集团有限公司
</t>
  </si>
  <si>
    <t>51484040.89元</t>
  </si>
  <si>
    <t>中国南方农机装备产业园厂房及市政工程,A-C-14,A-C-15厂房辅房改造工程项目评标结果公示一、招标概况 中国南方农机装备产业园厂房及市政工程,A-C-14,A-C-15厂房辅房改造工程项目 于 2018年 7 月 23日在网站发布招标公告，2019 年1月21日在 京山市公共资源交易中心开标大厅开标，并于 2019年 1月21日完成评标工作。根据评标委员会提交的评标报告，京山京诚产业化投资有限公司确认评标结果，现进行评标结果公示。二、评标结果标段号名次第一名第二名第三名中标候选人名称新八建设集团有限公司京山县腾达建筑有限责任公司湖北紫来建筑有限公司投标报价51484040.89元51498548.90元51490011.15元质量目标合格合格合格工期90日历天90日历天90日历天投标人资质证书建筑工程施工总承包特级建筑工程施工总承包贰级建筑工程施工总承包贰级拟派项目经理姓名、执业资格名称、专业、级别及注册编号朱又祥一级建造师鄂142151517667李银阳二级建造师鄂242121220855王强二级建造师鄂242121220881类似业绩新五心食品工业园（中央厨房）京山县永兴镇棚户区改造项目（二期）一标段湖北宏力液压科技有限公司办公楼 三、公示时间公示期为 2019年 1 月 21 日 16:00 时至 2019 年 1 月 24 日 16:00 时(北京时间)。四、异议与投诉投标人或者其他利害关系人对评标结果有异议的，应在评标结果公示期内以书面形式向招标人提出，招标人将自收到异议之日起3日内作出书面答复。作出答复前，将暂停招标投标活动。投标人或者其他利害关系人对招标人答复仍持有异议的，应当在收到答复之日起10日内持招标人的答复及投诉书，向行业主管部门或公共资源交易监督机构提出投诉。五、联系方式：1、招标人：京山京诚产业化投资有限公司  地址：京山市公路局四楼（火车站对面）  联系人：田果  电 话：15071960119 2、招标代理机构： 中元工程咨询有限责任公司  地址： 京山市京源大道京源丽都二期42号  联系人： 简思琴  电话(传真)：13797909233 3、行业主管部门：京山市住房和城乡建设局建筑业管理股  地 址： 京山市轻机大道232号  联系人： 帅银红  电话(传真)： 13581338796 4、公共资源交易综合监管机构：京山市公共资源交易监督管理局  地址： 京山市轻机大道（行政服务中心三楼）  联系人： 蔡光军  电话(传真)： 7364069 招标人\招标代理机构： (盖单位章)</t>
  </si>
  <si>
    <t>新八建设集团有限公司</t>
  </si>
  <si>
    <t>中国南方农机装备产业园厂房及市政工程,A-C-14,A-C-15厂房辅房改造工程项目</t>
  </si>
  <si>
    <t>[昌江区]景德镇市昌江区融媒体“中央厨房”智慧云平台购置项目结果公示</t>
  </si>
  <si>
    <t>2019-01-19</t>
  </si>
  <si>
    <t xml:space="preserve">江西手机报传媒有限责任公司
</t>
  </si>
  <si>
    <t>[2019-01-19]                        “景德镇市昌江区融媒体“中央厨房”智慧云平台购置项目（信达采字[2018]95号）”于2019年1月18日15:00在景德镇市公共资源交易中心举行单一来源洽谈会，成交结果如下：                  成交供应商                  江西手机报传媒有限责任公司                          地址                  江西省南昌市经济技术开发区麦庐大道11号1栋                          成交金额                  首年70万元、第二年35万元、第三年35万元                          合同履行期限                  自合同生效时之日起3个月。                          项目主要内容                  独立客户端形式前端展示、融媒体“中央厨房”、大数据中心等                          洽谈小组成员                  潘达、黄美娜、余建东                          公告期限                  1个工作日            采购代理机构的名称:浮梁县信达招标代理有限公司。地点：江西省浮梁县开源街（中医院北侧）。联系人：金女士（0798-2622258）。采购人名称: 中共景德镇市昌江区委宣传部。 地址：江西省景德镇市昌江区人民政府大院内。 联系人: 许先生(13707981320)。监督部门名称: 景德镇市昌江区政府采购管理处。地址:景德镇市昌江区。联系电话:0798-8339501。浮梁县信达招标代理有限公司本项目代理费用金额为18200.0元标段编号：信达采字[2018]95号评委姓名：潘达,黄美娜,余建东             附件下载：            中标通知书.pdf                          附件下载：            [2018]95号.pdf</t>
  </si>
  <si>
    <t>江西手机报传媒有限责任公司</t>
  </si>
  <si>
    <t>[昌江区]景德镇市昌江区融媒体“中央厨房”智慧云平台购置</t>
  </si>
  <si>
    <t>JZFCG-C2019001号许昌融智传媒有限公司中央厨房“指挥调度系统”项目-结果公告</t>
  </si>
  <si>
    <t>JZFCG-C2019001号</t>
  </si>
  <si>
    <t>许昌市</t>
  </si>
  <si>
    <t>许昌光大电子商务技术服务有限公司</t>
  </si>
  <si>
    <t>许昌融智传媒有限公司</t>
  </si>
  <si>
    <t>1547000.00元</t>
  </si>
  <si>
    <t>JZFCG-C2019001号许昌融智传媒有限公司中央厨房“指挥调度系统”项目成交结果公告一、项目名称和编号项目名称：中央厨房“指挥调度系统”项目编号：JZFCG-C2019001号二、开评标信息：开标日期：2019年1月16日10:30时评审地点：许昌市公共资源交易中心三楼评审专家名单：陈敬龙（组长）张宝玉刘轲（采购代表）三、成交信息成交人名称：郑州三康电子科技有限公司 地址：河南自贸试验区郑州片区（郑东）农业东路与如意西路东建业总部港F栋19号三号楼7层714号联系人：杨亚军联系方式：13703712355最高限价：1560000.00元成交金额：1547000.00元成交标的概况（附后）：主要成交标的的名称、规格型号、数量、单价、服务要求等。四、采购文件（附后）五、公告期限本公告同时在以下网站发布：《中国政府采购网》、《河南省政府采购网》、《许昌市政府采购网》、《中国&amp;amp;middot;许昌许昌市政府网》、《全国公共资源交易平台（河南省&amp;amp;middot;许昌市）》。成交结果公告期限为1个工作日。六、联系方式采购人名称：许昌融智传媒有限公司地址：许昌市魏都区龙兴路报业大厦联系人：刘先生联系电话：13837475511代理机构名称：许昌光大电子商务技术服务有限公司地址：许昌市东城区智慧大道亨源通世纪广场联系人：朱女士联系电话：13323993003各有关当事人对成交结果有异议的，可以在成交结果公告期限届满之日起7个工作日内，以书面形式向采购人或采购代理机构提出质疑(加盖单位公章并法定代表人签字)，由法定代表人或其授权代表携带本人身份证件提交。逾期提交或未按照要求提交的质疑函将不予受理。许昌融智传媒有限公司二一九年一月十八日            附件下载：成交标的概况.pdf                        附件下载：中央厨房“指挥调度系统”项目磋商文件.docx</t>
  </si>
  <si>
    <t>JZFCG-C2019001号许昌融智传媒有限公司中央厨房“指挥调度系统”项</t>
  </si>
  <si>
    <t>中央厨房建设项目—整体配套设备-中标公示</t>
  </si>
  <si>
    <t>M4400000707002761001）</t>
  </si>
  <si>
    <t>深圳市</t>
  </si>
  <si>
    <t xml:space="preserve">浙江翔鹰中央厨房设备有限公司
宁波天鹰厨房工程有限公司
深圳市商厨科技有限公司
</t>
  </si>
  <si>
    <t>中央厨房建设项目—整体配套设备国内公开招标中标候选人公示（招标编号：M4400000707002761001）广东省机电设备招标有限公司受广州中大餐饮管理有限公司的委托，就“中央厨房建设项目—整体配套设备”进行国内公开招标，经评标委员会的评审推荐，现将中标候选人公布如下：一、 本项目招标内容：中央厨房建设项目—整体配套设备二、 本项目中标人公示日期：2019年1月19日至2019年1月21日。三、 评标日期：2019年1月17日四、 公示内容：中标候选人第一候选人第二候选人第三候选人单位名称浙江翔鹰中央厨房设备有限公司宁波天鹰厨房工程有限公司深圳市商厨科技有限公司社会统一信用代码91330212058289505N91330212724061247291440300793862822A投标报价（元）17358000.0017381000.0015815800.00工期60天60天50天内质量合格（食品级质量标准）合格合格综合得分92.5483.5279.25评标情况：经评标委员会审查，以上中标候选人均满足招标文件资格要求；五、 招标人和招标代理机构的名称、地址和联系方式：1、招标人：广州中大餐饮管理有限公司联系人：黄老师电话：139250102512、代理机构：广东省机电设备招标有限公司地址：广州市环市中路316号金鹰大厦25楼联系人：单工电话：020-83548187六、质疑联系方式：质疑受理机构：广东省机电设备招标有限公司地址：广州市环市中路316号金鹰大厦25楼电话：020-83542057传真：020-83546050招标人：广州中大餐饮管理有限公司招标代理机构：广东省机电设备招标有限公司2019年1月18日</t>
  </si>
  <si>
    <t>浙江翔鹰中央厨房设备有限公司</t>
  </si>
  <si>
    <t>宁波天鹰厨房工程有限公司</t>
  </si>
  <si>
    <t>深圳市商厨科技有限公司</t>
  </si>
  <si>
    <t>中央厨房建设项目—整体配套设</t>
  </si>
  <si>
    <t>中央厨房建设项目—蔬菜肉类粗加工设备-中标公示</t>
  </si>
  <si>
    <t>M4400000707002760001）</t>
  </si>
  <si>
    <t xml:space="preserve">河北领创机械制造有限公司
宁波昊鹰食品机械有限公司
深圳市商厨科技有限公司
</t>
  </si>
  <si>
    <t>中央厨房建设项目—蔬菜肉类粗加工设备国内公开招标中标候选人公示（招标编号：M4400000707002760001）广东省机电设备招标有限公司受广州中大餐饮管理有限公司的委托，就“中央厨房建设项目—蔬菜肉类粗加工设备”进行国内公开招标，经评标委员会的评审推荐，现将中标候选人公布如下：一、 本项目招标内容：中央厨房建设项目—蔬菜肉类粗加工设备二、 本项目中标人公示日期：2019年1月19日至2019年1月21日。三、 评标日期：2019年1月17日四、 公示内容：中标候选人第一候选人第二候选人第三候选人单位名称河北领创机械制造有限公司宁波昊鹰食品机械有限公司深圳市商厨科技有限公司社会统一信用代码91130229347581641391330212MA2AJH288N91440300793862822A投标报价（元）1853000.001858100.001689500.00工期60天60天50天内质量合格，食品级合格，食品质量标准合格综合得分91.1380.8977.46评标情况：经评标委员会审查，以上中标候选人均满足招标文件资格要求；五、 招标人和招标代理机构的名称、地址和联系方式：1、招标人：广州中大餐饮管理有限公司联系人：黄老师电话：139250102512、代理机构：广东省机电设备招标有限公司地址：广州市环市中路316号金鹰大厦25楼联系人：单工电话：020-83548187六、质疑联系方式：质疑受理机构：广东省机电设备招标有限公司地址：广州市环市中路316号金鹰大厦25楼电话：020-83542057传真：020-83546050招标人：广州中大餐饮管理有限公司招标代理机构：广东省机电设备招标有限公司2019年1月18日</t>
  </si>
  <si>
    <t>河北领创机械制造有限公司</t>
  </si>
  <si>
    <t>宁波昊鹰食品机械有限公司</t>
  </si>
  <si>
    <t>中央厨房建设项目—蔬菜肉类粗加工设</t>
  </si>
  <si>
    <t>兰州市城关区民政局政府购买居家养老服务（资质入围）项目第三次成交公告</t>
  </si>
  <si>
    <t>￥0.000000 万元</t>
  </si>
  <si>
    <t>公告概要：公告信息：采购项目名称兰州市城关区民政局政府购买居家养老服务（资质入围）项目品目服务/医疗卫生和社会服务/社会服务/其他社会服务采购单位兰州市城关区民政局行政区域兰州市公告时间2019年01月18日  16:55本项目招标公告日期2019年01月02日成交日期2019年01月15日谈判小组、询价小组成员、磋商小组成员名单及单一来源采购人员名单刘清  杨晓杰, 董坤伟  张峰, 邓莘  秦田田, 张智, 马军徐香玖董坤伟, 丑小林任为民总成交金额￥0.000000 万元（人民币）联系人及联系方式：项目联系人尤博项目联系电话0931-8730537采购单位兰州市城关区民政局采购单位地址兰州市城关区庆阳路132号采购单位联系方式0931-8730537代理机构名称甘肃鑫禾国际招标有限公司代理机构地址甘肃省兰州市城关区东岗西路街道甘南路31号第一单元23层2303室代理机构联系方式0931-8462984附件：附件1磋商文件.pdf                甘肃鑫禾国际招标有限公司受兰州市城关区民政局的委托，就兰州市城关区民政局政府购买居家养老服务（资质入围）项目第三次招标以竞争性磋商方式进行采购，现将磋商结果公布如下： 一、磋商文件编号：ZFCG-XH-2018-315二、成交内容：包号采购内容一包老年餐厅中央厨房三包医疗机构（居家保健医疗服务平台）三、入围供应商：一包：（5家）兰州白云酒店管理有限公司城关区和平路盛鼎传统牛肉面馆城关区九州中路佳和苑餐厅城关区耿家庄金岁牛肉面馆兰州鼬鼪餐饮管理服务有限责任公司三包：（8家）兰州市城关区五泉铁路西村街道社区卫生服务中心兰州市城关区酒泉路街道社区卫生服务中心兰州市城关区白银路街道社区卫生服务中心兰州市城关区临夏路街道社区卫生服务中心兰州市城关区盐场路草场街街道社区卫生服务中心兰州市城关区团结新村街道社区卫生服务中心兰州市城关区靖远路街道社区卫生服务中心兰州市城关区拱星墩焦家湾街道社区卫生服务中心四、定标日期：一包2019年1月15日三包2019年1月16日五、磋商公示期限：1个工作日。六、磋商公告日期：2019年1月2日七、磋商委员会成员名单：一包：刘清、杨晓杰、董坤伟、张峰、邓莘、秦田田、张智三包：马军、徐香玖、董坤伟、丑小林、任为民、秦田田、张智八、采购人：兰州市城关区民政局联系人：秦田田联系电话：0931-8838879地 址：兰州市城关区庆阳路132号九、代理机构：甘肃鑫禾国际招标有限公司联系人：郑丽娟 联系电话：17693116166（一包）/17693116607（三包）地 址：兰州市城关区庆阳路115号甘肃鑫禾国际招标有限公司2019年1月18日</t>
  </si>
  <si>
    <t>广东中央厨房建设项目—蔬菜肉类粗加工设备国内公开招标中标候选人公示</t>
  </si>
  <si>
    <t>http://zbwj.caizhaowang.com/czwzbwj/20190118/5rervv1hbys.swf</t>
  </si>
  <si>
    <t>广东中央厨房建设项目—蔬菜肉类粗加工设备国内公开招标中</t>
  </si>
  <si>
    <t>广东中央厨房建设项目—整体配套设备国内公开招标中标候选人公示</t>
  </si>
  <si>
    <t>http://zbwj.caizhaowang.com/czwzbwj/20190118/nc4sz2ur4kj.swf</t>
  </si>
  <si>
    <t>广东中央厨房建设项目—整体配套设备国内公开招标中</t>
  </si>
  <si>
    <t>海南广播电影电视传媒集团有限公司“中央厨房”地下电缆迁移工程项目成交公告</t>
  </si>
  <si>
    <t>HNQJX-2018-540）</t>
  </si>
  <si>
    <t>海南千君信项目管理有限公司</t>
  </si>
  <si>
    <t>海南广播电影电视传媒集团有限公司</t>
  </si>
  <si>
    <t xml:space="preserve">海南亿恒电气科技有限公司
</t>
  </si>
  <si>
    <t>59.574748 万元</t>
  </si>
  <si>
    <t>公告概要：															公告信息：																			采购项目名称													“中央厨房”地下电缆迁移工程项目																			品目																			工程/建筑安装工程/电力系统安装/其他电力系统安装																								采购单位													海南广播电影电视传媒集团有限公司																			行政区域													海南省													公告时间													2019年01月17日 16:22																			本项目招标公告日期													2019年01月09日													成交日期													2019年01月16日																			谈判小组、询价小组成员、磋商小组成员名单及单一来源采购人员名单													林晓新、吴瑞熙、王树林																			总成交金额													￥59.574748 万元（人民币）																			联系人及联系方式：																			项目联系人													杨工																			项目联系电话													0898-68651571																			采购单位													海南广播电影电视传媒集团有限公司																			采购单位地址													海口市南沙路71号																			采购单位联系方式													张明佳，0898-66822500																			代理机构名称													海南千君信项目管理有限公司																			代理机构地址													海南省海口市滨海大道76-2号御景湾南门西侧第二层																			代理机构联系方式													杨工,0898-68651571																			附件：																			附件1													成交标的详情.pdf																			附件2													540竞争性谈判文件.pdf															海南千君信项目管理有限公司受海南广播电影电视传媒集团有限公司的委托，就““中央厨房”地下电缆迁移工程项目”项目（项目编号：HNQJX-2018-540）组织采购，评标工作已经结束，成交结果如下：							一、项目信息							项目编号：HNQJX-2018-540							项目名称：“中央厨房”地下电缆迁移工程项目							项目联系人：杨工							联系方式：0898-68651571							二、采购单位信息							采购单位名称：海南广播电影电视传媒集团有限公司							采购单位地址：海口市南沙路71号							采购单位联系方式：张明佳，0898-66822500							三、采购代理机构信息							采购代理机构全称：海南千君信项目管理有限公司							采购代理机构地址：海南省海口市滨海大道76-2号御景湾南门西侧第二层							采购代理机构联系方式：杨工,0898-68651571							四、成交信息							招标文件编号：HNQJX-2018-540							本项目招标公告日期：2019年01月09日							成交日期：2019年01月16日							总成交金额：59.574748 万元（人民币）							成交供应商名称、地址及成交金额：																						序号																成交供应商名称																成交供应商联系地址																成交金额(万元)																								1																海南亿恒电气科技有限公司																海南省海口市秀英区永万路港澳工业区翠玉园新村别墅E2房																59.574748																			本项目代理费总金额：0.8936 万元（人民币）							本项目代理费收费标准：							发改价格【2011】534号文等相关文件							谈判小组、询价小组、磋商小组成员名单及单一来源采购人员名单：							林晓新、吴瑞熙、王树林							五、项目用途、简要技术要求及合同履行日期：							1、项目名称：“中央厨房”地下电缆迁移工程项目；							2、项目编号：HNQJX-2018-540							3、项目需求：对采购人“中央厨房”地下电缆迁移工程项目”提供相关施工和服务，要求详见用户需求；							4、建设地点：用户指定地点							5、项目预算：￥599047.11元（大写：伍拾玖万玖仟零肆拾柒元壹角壹分）							6、工期：合同签订后60个日历天内完工							7、本项目一个包							六、成交标的名称、规格型号、数量、单价、服务要求：							详见“成交标的详情”							七、其它补充事宜							公示期：2019年1月17日至 2019年1月22日，如有异议请在公示期内向海南千君信项目管理有限公司投诉，投诉电话:68651571。</t>
  </si>
  <si>
    <t>海南亿恒电气科技有限公司</t>
  </si>
  <si>
    <t>海南广播电影电视传媒集团有限公司“中央厨房”地下电缆迁移工程</t>
  </si>
  <si>
    <t>泉州晚报社融媒体中央厨房平台二期项目采购结果公告</t>
  </si>
  <si>
    <t>[350500]QZSCGZX[GK]2018089</t>
  </si>
  <si>
    <t>泉州市</t>
  </si>
  <si>
    <t>泉州市政府采购中心</t>
  </si>
  <si>
    <t>泉州晚报社</t>
  </si>
  <si>
    <t xml:space="preserve">北京北大方正电子有限公司
中国移动通信集团福建有限公司泉州分公司
</t>
  </si>
  <si>
    <t>￥283.980000 万元</t>
  </si>
  <si>
    <t>公告概要：公告信息：采购项目名称泉州晚报社融媒体中央厨房平台二期项目采购品目采购单位泉州晚报社行政区域泉州市公告时间2019年01月16日  12:18本项目招标公告日期2019年01月16日中标日期2019年01月16日评审专家名单详见公告正文总中标金额￥283.980000 万元（人民币）联系人及联系方式：项目联系人林建贵项目联系电话林建贵，13599728568采购单位泉州晚报社采购单位地址泉州市刺桐路82号泉州晚报大厦采购单位联系方式林建贵，13599728568代理机构名称泉州市政府采购中心代理机构地址泉州市丰泽区海星街100号东海大厦A栋四楼404代理机构联系方式陈燕青，059522132294                1、项目名称：泉州晚报社融媒体中央厨房平台二期项目采购2、项目编号：[350500]QZSCGZX[GK]20180893、采购人名称：泉州晚报社地址：泉州市刺桐路82号泉州晚报大厦项目负责人：林建贵联系电话：林建贵，135997285684、代理机构名称：泉州市政府采购中心地址：泉州市丰泽区海星街100号东海大厦A栋四楼404  评审部经办人：陈燕青联系电话：陈燕青，0595221322945、招标公告日期：2018-12-076、招标结果确定日期：2019-01-167、资格性及符合性审查情况：两个合同包三个投标人的资格性和符合性审查均合格。8、中标情况：包1合同包品目号品目名称品牌规格型号数量单价总价11-1行业应用软件开发服务北大方正V3.011670000元1670000元服务要求或标的的基本概况详见投标文件中标供应商名称北京北大方正电子有限公司中标供应商地址北京市海淀区上地五街9号方正大厦中标金额1670000.00元包2合同包品目号品目名称品牌规格型号数量单价总价22-1其他存储设备DELL16G,2133,2R*4,DDR4392150元83850元22-2其他计算机设备DELLE5-2620V3处理器（含散热片）55785元28925元22-3服务器DELLEMC VXRAIL E560超融合系统1646125元646125元22-4服务器DELLPowerEdge R740服务器241950元83900元22-5防火墙绿盟绿盟防火墙防毒模块249000元98000元22-6硬件运维服务定制定制457250元229000元服务要求或标的的基本概况详见投标文件中标供应商名称中国移动通信集团福建有限公司泉州分公司中标供应商地址刺桐东路移动通信大厦中标金额1169800.00元9、收费金额：万元 收费标准：无。10、其他（协议供货、定点采购项目信息）：无。11、评标委员会成员名单 采购人代表：黄友添 (包1;包2) 评审专家：张丹阳,郑亮,张巧超,罗志杰12、公告期限为本公告之日起1个工作日。泉州市政府采购中心2019年01月16日</t>
  </si>
  <si>
    <t>北京北大方正电子有限公司</t>
  </si>
  <si>
    <t>中国移动通信集团福建有限公司泉州分公司</t>
  </si>
  <si>
    <t>报社</t>
  </si>
  <si>
    <t>泉州晚报社融媒体中央厨房平台二期项目</t>
  </si>
  <si>
    <t>方正</t>
  </si>
  <si>
    <t>Z1311001819001001故城县广播电视台县融媒体中心中央厨房采购设备公开招标中标结果公告</t>
  </si>
  <si>
    <t>Z131100181900</t>
  </si>
  <si>
    <t>衡水市</t>
  </si>
  <si>
    <t>故城县公共资源交易中心</t>
  </si>
  <si>
    <t xml:space="preserve">故城县四方电脑有限公司
衡水市公共资源交易中心网站
</t>
  </si>
  <si>
    <t>在 线 预 览                                                 采购项目名称：Z1311001819001001故城县广播电视台县融媒体中心中央厨房采购设备公开招标中标结果公告  系统项目标书编号：Z131100181900采购项目标书编号：GCJYZX18030    采购人名称：故城县广播电视台   采购人地址：郑口镇      采购人联系方式：杨友良 电话： 13932821818        采购代理机构全称：故城县公共资源交易中心    采购代理机构地址：故城县行政审批局A区二楼    采购代理机构联系方式：0318-6339008    采购内容： （详细内容见招标文件）。    采购方式：公开招标    主要标的名称：详见招标文件   规格型号：详见招标文件   项目实施地点：甲方指定地点   供货时间：签订合同后10日历天   招标公告日期：2018年12月10日   定标日期：2019年01月04日   开评标地点：故城县公共资源交易中心 第一开标室 第一评标室   评委会：李顺忠、杨永强、陈晓红、连允庆、杨友良  评标结果：名次供应商名称投标报价(元) 1  故城县四方电脑有限公司  518,880.00     推荐成交供应商： Z1311001819001001故城县四方电脑有限公司(县城康宁路北侧)    政府集中采购机构接受询问、质疑和投诉电话：0318-6339008   本公告发布媒体: 河北省政府采购网、衡水市政府采购网、衡水市公共资源交易中心网站   备注：                                                                          附件                                                                    附件1：                                                                                            县融媒体中心中央厨房采购设备项目.doc</t>
  </si>
  <si>
    <t>故城县四方电脑有限公司</t>
  </si>
  <si>
    <t>衡水市公共资源交易中心网站</t>
  </si>
  <si>
    <t>Z1311001819001001故城县广播电视台县融媒体中心中央厨房采购设备公开招标</t>
  </si>
  <si>
    <t>[石城县]九鼎赣饶中介服务咨询有限公司关于江西省中国共产党石城县委员会宣传部融媒体中心“中央厨房”建设项目（项目编号：GZJD2018-SC-G017）的电子化公开招标的中标结果公告</t>
  </si>
  <si>
    <t>GZJD2018-C-G017）</t>
  </si>
  <si>
    <t>九鼎赣饶中介服务咨询有限公司</t>
  </si>
  <si>
    <t xml:space="preserve">江西大江传媒网络股份有限公司
</t>
  </si>
  <si>
    <t>[2019-01-16]                        九鼎赣饶中介服务咨询有限公司受中国共产党石城县委员会宣传部的委托，对融媒体中心“中央厨房”建设项目（项目编号：GZJD2018-SC-G017）按照规定进行了电子化公开招标。采购活动于2019年1月15日15：00（北京时间）在石城县公共资源交易中心举行,经评标委员会评定和采购人确认，现将中标结果公示如下：                  品目                  项目名称                  数量                  单位                  成交单价（元）                  中标金额（元）                  服务要求                  中标供应商                  中标供应商地址                          一                  融媒体“中央厨房”平台服务第一阶段（国内服务）                  1                  项                  1997000.00                  1997000.00                  签订合同后60日内完成服务                  江西大江传媒网络股份有限公司                  江西省南昌经济技术开发区麦庐大道11号            本中标结果公告公示期为一个工作日，各相关当事人对中标结果有异议的，可在本公告发布届满之日起七个工作日内，以书面形式提起质疑，逾期将不再受理。评标委员会成员名单：李红英（召集人）、许小云、廖海英、饶小鹏、宋贤霖政府采购代理机构联系人：卿艳花政府采购代理机构联系电话：0797-573622218172778267政府采购代理机构联系地址：石城县清华大道景福小区临街二楼（县汽车站正对面）采购单位：中国共产党石城县委员会宣传部地址：石城县行政大楼4楼电话：15907073353联系人：宋先生政府采购监督电话：0797-5711579 九鼎赣饶中介服务咨询有限公司本项目代理费用金额为22976.0元标段编号：GZJD2018-SC-G017评委姓名：李红英,许小云,廖海英,饶小鹏,宋贤霖             附件下载：            中标通知书.pdf                          附件下载：            GZJD2018-SC-G017.JXZF</t>
  </si>
  <si>
    <t>江西大江传媒网络股份有限公司</t>
  </si>
  <si>
    <t>[石城县]九鼎赣饶中介服务咨询有限公司关于江西省中国共产党石城县委员会宣传部融媒体中心“中央厨房”建设项目（项目编号：GZJD2018-SC-G017）的电子化公开招标的</t>
  </si>
  <si>
    <t>A包：中央厨房建设项目</t>
    <phoneticPr fontId="4" type="noConversion"/>
  </si>
  <si>
    <t>YFH-CG2018-019</t>
  </si>
  <si>
    <t>台江县</t>
  </si>
  <si>
    <t>2019-01-15</t>
  </si>
  <si>
    <t>贵州裕芳豪工程项目管理咨询有限公司</t>
  </si>
  <si>
    <t>1、项目名称:A包：中央厨房建设项目				2、项目编号: YFH-CG2018-019				3、项目序列号: YFH-CG2018-019				4、项目联系人: 王超				5、项目联系人电话: 0855-8508608				6、项目用途、简要技术要求及合同履行日期: 详见谈判文件“采购项目内容”				7、采购方式: 竞争性谈判				8、采购日期 2019-01-09				9、公告媒体 贵州省政府采购网				10、评审时间: 2019-01-14				11、评审地点: 凯里市风情园F区11栋-2（飞鸿大舞台旁）				12、评审委员会成员名单:陈欣、肖启航、刘志群				13、定标日期 2019-01-14				14、中标（成交）信息:																											序号																			中标供应商																			中标供应商地址																			主要中标内容																			中标金额(元)																																					1																			贵州银信千方科技有限公司																			贵州省贵安新区大学城贵安数字经济产业园7号楼409（临时住所）																			A包：中央厨房建设项目																			919500.00																								15、PPP项目:否				16、采购人名称: 中共台江县委宣传部									联系地址:台江县										项目联系人:杨嘉浩										联系电话:15121413451									17、采购代理机构全称:贵州裕芳豪工程项目管理咨询有限公司									联系地址:凯里市风情园F区11栋-2（飞鸿大舞台旁）										项目联系人:王超										联系电话:0855-8508608									18、代理机构收费内容									收费标准:按《贵州省物价局贵州省住房和城乡建设厅关于降低部分建设项目标准规范收费行为等有关问题的通知（黔价房[2011]69号）》文件规定收取招标代理服务费										收费金额:1.43万元									19、采购文件上传（PDF格式）(除采购文件外还要上传主要中标标的的名称、规格型号、数量、单价、服务要求)：									附件：																																																							a包招标文件.pdf																												a包成交公示.JPEG																																																20、书面推荐供应商参加采购活动的采购人和评审专家推荐意见（如有）:无				贵州裕芳豪工程项目管理咨询有限公司</t>
  </si>
  <si>
    <t>A包：中央厨房建设项目</t>
  </si>
  <si>
    <t>Z1311001819381001武邑县广播电视台融媒体中央厨房配套设备、中央厨房系统设备采购项目公开招标一标段异常结果公示</t>
  </si>
  <si>
    <t>Z1311001819381001</t>
  </si>
  <si>
    <t>衡水市公共资源交易中心</t>
  </si>
  <si>
    <t>采购项目名称：武邑县广播电视台融媒体中央厨房配套设备、中央厨房系统设备采购项目公开招标一标段公告  采购项目标书编号：Z1311001819381001    采购人名称：武邑县广播电视台   采购人地址：武邑县建设东路      采购人联系方式： 袁长锁 0318-5868052      采购代理机构全称：衡水市公共资源交易中心    采购代理机构地址：衡水市南环西路128号       采购代理机构联系方式：       采购内容：一标段：融媒体中央厨房配套设备；二标段：中央厨房系统设备   采购方式：公开招标   项目实施地点：武邑县广播电视台   供货时间：签订合同10日历天内安装调试完毕   公告时间：2018年12月16日   开标时间：2019年01月08日14:30   开标地点：第一开标室   专家名单：郭晶、李文俊、张朝民、郑众、孙超群    分包编号：Z1311001819381001-1  分包预算：79.0万元    原因：一标段因投标不足3家，按政府采购法作流标处理。    政府集中采购机构接受询问、质疑电话：0318-6991058     本公告发布媒体:中国政府采购网、河北政府采购网、衡水市政府采购网、衡水市公共资源交易信息平台                                                                           附件</t>
  </si>
  <si>
    <t>Z1311001819381001武邑县广播电视台融媒体中央厨房配套设备、中央厨房系统设备采购项目公开招标一标段</t>
  </si>
  <si>
    <t>A包：中央厨房建设项目中标（成交）公告</t>
    <phoneticPr fontId="4" type="noConversion"/>
  </si>
  <si>
    <t xml:space="preserve">贵州银信千方科技有限公司
贵州省贵安新区大学
</t>
  </si>
  <si>
    <t>1、项目名称:A包：中央厨房建设项目   2、项目编号:   YFH-CG2018-019    3、项目序列号: YFH-CG2018-019         4、项目联系人: 王超         5、项目联系人电话: 0855-8508608         6、项目用途、简要技术要求及合同履行日期: 详见谈判文件&amp;amp;ldquo;采购项目内容&amp;amp;rdquo;      7、采购方式:   竞争性谈判      8、采购日期   2019-01-09   9、公告媒体    贵州省政府采购网    10、评审时间:   2019-01-14   11、评审地点:   凯里市风情园F区11栋-2（飞鸿大舞台旁）    12、评审委员会成员名单:   ?  陈欣、肖启航、刘志群     13、定标日期    2019-01-14    14、中标（成交）信息:                   序号 中标供应商 中标供应商地址 主要中标内容 中标金额(元) 操作   1贵州银信千方科技有限公司贵州省贵安新区大学城贵安数字经济产业园7号楼409（临时住所）A包：中央厨房建设项目919500.00删除         15、PPP项目:否    16、采购人名称: 中共台江县委宣传部                联系地址:台江县  项目联系人:杨嘉浩  联系电话:15121413451      17、采购代理机构全称:贵州裕芳豪工程项目管理咨询有限公司          联系地址:凯里市风情园F区11栋-2（飞鸿大舞台旁）  项目联系人:王超  联系电话:0855-8508608      18、代理机构收费内容          收费标准:     ?     按《贵州省物价局贵州省住房和城乡建设厅关于降低部分建设项目标准规范收费行为等有关问题的通知（黔价房[2011]69号）》文件规定收取招标代理服务费  收费金额:1.43万元      19、采购文件上传（PDF格式）(除采购文件外还要上传主要中标标的的名称、规格型号、数量、单价、服务要求)：                         附件：                                       a包招标文件.pdfa包成交公示.JPEG                       20、书面推荐供应商参加采购活动的采购人和评审专家推荐意见（如有）:   ?  无   贵州裕芳豪工程项目管理咨询有限公司</t>
  </si>
  <si>
    <t>贵州银信千方科技有限公司</t>
  </si>
  <si>
    <t>贵州省贵安新区大学</t>
  </si>
  <si>
    <t>A包：中央厨房建设项目中标</t>
  </si>
  <si>
    <t>余干融媒体“中央厨房”智慧云平台建设项目【合同】</t>
  </si>
  <si>
    <t>余干县</t>
  </si>
  <si>
    <t xml:space="preserve">江西手机报传媒有限责任公司
合同签署
</t>
  </si>
  <si>
    <t>采购人名称中共余干县委宣传部中标（成交）供应商名称江西手机报传媒有限责任公司合同金额2,082,000元 人民币合同期限年合同签署时间2019-01-15 11:42:25</t>
  </si>
  <si>
    <t>合同签署</t>
  </si>
  <si>
    <t>余干融媒体“中央厨房”智慧云平台建设</t>
  </si>
  <si>
    <t>中心校区新建中央厨房排烟系统项目结果公告</t>
  </si>
  <si>
    <t>徐州市</t>
  </si>
  <si>
    <t>中心校区新建中央厨房排烟系统项目经询价和客观评定，确定为徐州皇冠商用厨具制造有限公司为此次项目承办单位。				联系电话：0516-83107389				徐州工程学院后勤管理处				2019年1月11日</t>
  </si>
  <si>
    <t>中心校区新建中央厨房排烟系统</t>
  </si>
  <si>
    <t>[会昌县]赣州同兴招标代理有限公司关于江西省中国共产党会昌县委员会宣传部融媒体“中央厨房”智慧云平台项目（项目编号：GZTX2018-HC-DY008）单一来源采购的成交结果公告</t>
  </si>
  <si>
    <t>GZTX2018-HC-DY008）</t>
  </si>
  <si>
    <t>赣州同兴招标代理有限公司</t>
  </si>
  <si>
    <t>[2019-01-10]			 依据会昌县财政局政府采购办公室下达的会财购2018F000157670号计划，赣州同兴招标代理有限公司受中国共产党会昌县委员会宣传部的委托，对融媒体“中央厨房”智慧云平台项目（项目编号：GZTX2018-HC-DY008）按照规定进行了单一来源采购。单一来源采购活动于2019年01月10日09：00（北京时间）在赣州同兴招标代理有限公司开标中心举行，经单一来源协商评定和采购人确定，现将成交结果公示如下：																																				项目名称																																								数量																																																				单位																																																																单价																		（元）																																																																		品牌及规格型号																																																																												成交金额																					（元）																																																																														服务要求																																																																																								成交供应商																																																																																																				成交供应商地址																																																																																																																																																																														融媒体“中央厨房”智慧云平台（国内服务）																																																																																																																																				1																																																																																																																																																项																																																																																																																																																												700000.00																																																																																																																																																																								/																																																																																																																																																																																				700000.00																																																																																																																																																																																																合同签订后，按采购人要求履约。																																																																																																																																																																																																												江西手机报传媒有限责任公司																																																																																																																																																																																																																								江西省南昌市经济技术开发区麦庐大道11号1栋																																																																																																																																																																																																																																																																																																																																																															本成交结果公告公示期为一个工作日。																																																														单一来源协商成员：刘华生（组长）、李泽圣、廖桂兴																																																													政府采购代理机构联系人：刘淑金																																																														政府采购代理机构联系电话：0797-5622968																																																													政府采购代理机构联系地址：会昌县林岗村206国道旁（贝楒精品酒店二楼）																																																														采购单位联系人：廖先生																																																													采购单位联系电话：0797- 5622148																																																														采购单位联系地址：会昌县月亮湾行政服务中心11楼																																																													政府采购监督电话：0797-5635406																																																														赣州同兴招标代理有限公司																																																																																																																											本项目代理费用金额为10500.0元标段编号：GZTX2018-HC-DY008评委姓名：刘华生,李泽圣,廖桂兴																																																																																																																													附件下载：中标通知书.pdf附件下载：DY008.PDF</t>
  </si>
  <si>
    <t>[会昌县]赣州同兴招标代理有限公司关于江西省中国共产党会昌县委员会宣传部融媒体“中央厨房”智慧云平台项目（项目编号：GZTX2018-HC-DY008）单一来源采购的</t>
  </si>
  <si>
    <t>武邑县广播电视台融媒体中央厨房配套设备、中央厨房系统设备采购二标段中标公告</t>
  </si>
  <si>
    <t>HB2018123590020009</t>
  </si>
  <si>
    <t>武邑县政府采购中心</t>
  </si>
  <si>
    <t>采购项目编号：HB2018123590020009采购人名称：武邑县广播电视台采购人联系方式：15028763388 采购人地址 ：建设东路65号采购代理机构全称 ：武邑县政府采购中心采购代理机构地址 ：武邑县公共资源交易中心采购代理机构联系方式 ：0318-5736101项目实施地点 ：采购方指定采购内容：二标段中央厨房系统设备采购公告期：2018年12月16日品目分类采购项目包组供应商组织机构代码供应商名称供应商地址主要标的名称标的基本情况规格型号数量单价金额（元）优惠率服务要求货物B91131102319986115P衡水骏博商贸有限公司衡水市桃城区站前西路详见招标文件见招标文件一批1938000按合同执行定标日期：2019年01月08日开标地点：武邑县公共资源交易中心评标地点：武邑县公共资源交易中心本公告发布媒体：河北省政府采购网、衡水市公共资源交易中心平台传真电话：受理质疑电话：0318-5736101备注：衡水骏博商贸有限公司 1 河北恒星信息科技有限公司 2 河北华友网络科技有限公司 3评审委员会成员名单：郑众、郭晶、李文俊、孙超群、张朝民代理费用收费标准：免费代理费用收费金额：0武邑县广播电视台融媒体平台中央厨房系统、设备招标文件 10181215</t>
  </si>
  <si>
    <t>武邑县广播电视台融媒体中央厨房配套设备、中央厨房系统设备采购二</t>
  </si>
  <si>
    <t>Z1311001819381001武邑县广播电视台融媒体中央厨房配套设备、中央厨房系统设备采购项目公开招标二标段中标结果公告</t>
  </si>
  <si>
    <t>Z131100181938</t>
  </si>
  <si>
    <t xml:space="preserve">衡水骏博商贸有限公司
衡水骏博商贸有限公司衡水市桃城区站
衡水市公共资源交易中心网站
</t>
  </si>
  <si>
    <t>在 线 预 览                                                 采购项目名称：Z1311001819381001武邑县广播电视台融媒体中央厨房配套设备、中央厨房系统设备采购项目公开招标二标段中标结果公告  系统项目标书编号：Z131100181938采购项目标书编号：HB2018123590020009    采购人名称：武邑县广播电视台   采购人地址：武邑县建设东路      采购人联系方式：袁长锁 电话： 15028763388        采购代理机构全称：武邑县政府采购    采购代理机构地址：武邑县公共资源交易中心    采购代理机构联系方式：0318-5716101    采购内容： （详细内容见招标文件）。    采购方式：公开招标    主要标的名称：武邑县广播电视台融媒体中央厨房配套设备、中央厨房系统设备项目二标段   规格型号：详见招标文件   项目实施地点：采购方指定   供货时间：签订合同后10日历天内   招标公告日期：2018年12月16日   定标日期：2019年01月08日   开评标地点：武邑县公共资源交易中心 第一开标室 第一评标室   评委会：郑众、孙超群、李文俊、郭晶、张朝民  评标结果：名次供应商名称投标报价(元) 1  衡水骏博商贸有限公司  1,938,000.00     推荐成交供应商： Z1311001819381001-2衡水骏博商贸有限公司(衡水市桃城区站前西路717号万和瑞景住宅小区12幢44号)    政府集中采购机构接受询问、质疑和投诉电话：0318-5716101   本公告发布媒体: 河北省政府采购网、衡水市政府采购网、衡水市公共资源交易中心网站   备注：                                                                          附件                                                                    附件1：                                                                                            广播电视台招标文件.doc</t>
  </si>
  <si>
    <t>衡水骏博商贸有限公司</t>
  </si>
  <si>
    <t>衡水骏博商贸有限公司衡水市桃城区站</t>
  </si>
  <si>
    <t>Z1311001819381001武邑县广播电视台融媒体中央厨房配套设备、中央厨房系统设备采购项目公开招标二标段</t>
  </si>
  <si>
    <t>上海上海迪士尼乐园中央厨房第四条生产线厨房设备的供应及安装工程中标候选人公示</t>
  </si>
  <si>
    <t>上海</t>
  </si>
  <si>
    <t>上海市</t>
  </si>
  <si>
    <t>http://zbwj.caizhaowang.com/czwzbwj/20190110/zcai5rph3ou.swf</t>
  </si>
  <si>
    <t>上海上海迪士尼乐园中央厨房第四条生产线厨房设备的供应及安装工程中</t>
  </si>
  <si>
    <t>沿河土家族自治县电视台融媒体中心建设项目单一来源公示</t>
  </si>
  <si>
    <t xml:space="preserve">多彩贵州网有限责任公司
沿河土家族自治县迎将桥社
</t>
  </si>
  <si>
    <t>1、项目名称:沿河土家族自治县电视台融媒体中心建设项目 2、项目编号:YHCGDY-2019-01 3、采购货物或服务情况: （1）采购主要内容:“中央厨房”应用软件（基础）、“中央厨房”应用软件（扩展）、指挥中心、中央编辑室办公设备等软硬件设备。 （2）采购数量:1 批 （3）采购预算(元):785277.95 4、采购的货物或服务说明:? 1.中央厨房软件需要与我台原有制播系统中文稿系统数据一致，能实现互联互通，跨系统响应不超过10秒。2.原有制播系统到中央厨房成品视频传输能互联互访，通过中央厨房系统进入成品视频需要及时入库自动导入我台制作系统内进行二次编辑，跨系统响应不超过30秒。3.供应商需按台方要求修改完善中央厨房软件，以符合台方在实际中的使用要求。4.项目全面建设完工投入正式使用时间不能晚于2019年2月底。 5、采用单一来源方式的原因及相关说明:? 我台为落实中共贵州省委办公厅、贵州省人民政府办公厅[涉密件]《关于进一步推动媒体深度融合发展的总体方案》（黔委厅字〔2018〕41号）、中共贵州省委宣传部《关于印发“多彩贵州宣传文化云”项目建设工作方案的通知》（黔宣通〔2018〕32号）等文件的要求，“县级融媒体必须接入多彩贵州宣传文化云”，多彩贵州网有限责任公司是多彩贵州宣传文化云建设实施单位，是省大一型国有企业，拥有完整研发体系，是贵州省首批大数据重点企业、高新技术企业。技术人员225人，占比37%，公司拥有60余项发明专利、软件著作权。另外根据《中共贵州省委宣传部关于扎实推进县级融媒体中心建设的通知》（黔宣通〔2018〕120号），明确多彩贵州网为沿河县融媒体中心建设的指定项目建设单位。 6、拟定的唯一供应商名称及地址: 多彩贵州网有限责任公司，地址：贵州省贵阳市贵阳国家高新技术产业开发区 7、专业人员论证意见（对相关供应商因专利、专有技术等原因具有唯一性的具体论证意见）:? 无 8、专业人员情况（姓名、工作单位和职称）:? 无 9、公示期限: 2019-01-09 至 2019-01-15 10、采购人名称: 沿河土家族自治县电视台											联系地址: 沿河土家族自治县迎将桥社区 联系人:牛亚晴 联系电话:15085837037 11、采购代理机构全称: 铜仁市公共资源交易中心沿河分中心													采购代理机构地址:沿河土家族自治县人民政府政务中心三楼 项目联系人:张波 周艳 王琴 罗俊 联系电话:0856-8222105 12、ppp项目： 否																																													附件：																																																																						铜仁市公共资源交易中心沿河分中心</t>
  </si>
  <si>
    <t>沿河土家族自治县迎将桥社</t>
  </si>
  <si>
    <t>沿河土家族自治县电视台融媒体中心建设项目</t>
  </si>
  <si>
    <t>[新系统]【中标候选人公示】安龙县看守所建设项目配套基础设施及武警用房中标公示</t>
  </si>
  <si>
    <t>安龙县</t>
  </si>
  <si>
    <t>贵州万和工程招标代理造价咨询有限责任公司</t>
  </si>
  <si>
    <t>安龙县公安局</t>
  </si>
  <si>
    <t>贵州三都永鑫建筑工程有限公司
贵州元一建设工程有限公司
兴义市第二高级中学
新建1号学
新建2号学
世纪阳关智能化中央厨房义龙试验区学
贵州汇力聚鑫建设工程有限责任公司
七部委局</t>
  </si>
  <si>
    <t>22913710.52元</t>
  </si>
  <si>
    <t>Report 贵州万和工程招标代理造价咨询有限责任公司受安龙县公安局的委托，对安龙县看守所建设项目配套基础设施及武警用房进行招标， 并于2019/1/8 9:10:00开标、评标，开评标会结束后根据有关法律、法规要求，现对中标候选人进行公示，公示周期不少于3日。特此公示标段(包)编号：Gal20181127414078617标段(包)名称：安龙县看守所建设项目配套基础设施及武警用房招标代理：贵州万和工程招标代理造价咨询有限责任公司招标人：安龙县公安局开标时间：2019年01月08日开标地点：黔西南州公共资源交易中心（三楼多功能六厅）经评标委员会评审，确定中标候选人为:第一中标候选人贵州三都永鑫建筑工程有限公司总分：75.74项目负责人：覃麟淞报价(元)：9768419.64业绩：1、安龙县看守所建设项目(中标价:22913710.52元)；2、册亨县2018县城安置点(高洛新区)8#安置小区易地扶贫搬迁工程总承包(EPC)招标(中标价:下浮1.2%)；3、册亨县2018年秧坝镇城市棚户区改造项目设计、施工总承包(EPC)招标(二次)(中标价:下浮6%)；4、册亨县2018年丫他镇城市棚户区改造项目设计、施工总承包(EPC)项目招标(中标价:下浮6%)第二中标候选人贵州元一建设工程有限公司总分：72.11项目负责人：扶珈羽报价(元)：9052944.01业绩：1、兴义市第二高级中学“十三五”教育扶贫项目---新建1号学生宿舍、篮球场(中标价:10506400.81元)；2、兴义市第二高级中学扩建工程---新建2号学生宿舍、运动场、地下停车场(中标价:26119106.70元)；3、册亨县2018县城安置点(高洛新区)2#安置小区易地扶贫搬迁工程总承包(EPC)招标(中标价:下浮1.5%)；4、世纪阳关智能化中央厨房义龙试验区学生营养餐集中配送中心建设项目(中标价:25444457.38元)第三中标候选人贵州汇力聚鑫建设工程有限责任公司总分：70.92项目负责人：杨  松报价(元)：9761398.53业绩：无业绩 公 示 期: 2019年01月10日至2019年01月14日公示说明: 根据《工程建设项目招标投标活动投诉处理办法》（七部委局11号令），投标人和其他利害关系人认为本工程招标投标活动不符合法律、法规和规章的，有权依法向有关行政监督部门投诉。投诉人投诉时，应当提交投诉书。投诉书应当包括以下内容：（1）投诉人的名称、地址及有效联系方式；（2）被投诉人的名称、地址及有效联系方式；（3）投诉事项的基本事实；（4）相关请求及主张；（5）有效线索和相关证明材料。投诉人是法人的，投诉书必须由其法定代表人或者授权代表签字并盖章；其他组织或者个人投诉的，投诉书必须由其主要负责人或者投诉人本人签字，并附有效身份证复印件。有关材料是外文的，投诉人应当同时提供其中文译本。投诉投诉机构：安龙县住房和城乡建设局投诉电话：0859-5216145                                                                                                                                                                                                                                                                                                                                                                                                                                                                                                                                             附件：详细汇总表.pdf中标公示附表.pdf</t>
  </si>
  <si>
    <t>贵州三都永鑫建筑工程有限公司</t>
  </si>
  <si>
    <t>贵州元一建设工程有限公司</t>
  </si>
  <si>
    <t>兴义市第二高级中学</t>
  </si>
  <si>
    <t>新建1号学</t>
  </si>
  <si>
    <t>新建2号学</t>
  </si>
  <si>
    <t>[新系统]【中标候选人公示】安龙县看守所建设项目配套基础设施及武警</t>
  </si>
  <si>
    <t>思南县广播电视台融媒体中心建设项目采购</t>
  </si>
  <si>
    <t>铜仁市公共资源交易中心思南分中心</t>
  </si>
  <si>
    <t>1、项目名称: 思南县广播电视台融媒体中心建设项目采购				2、项目编号: SGJ单一【2018】-13号				3、项目联系人: 孙双双				4、项目联系电话: 15086260504				5、项目预算金额（元）: 1300000.00				6、单一来源类型: 服务				7、单一来源采购人员名单: 文程樟 杨红文 刘韵（业主代表）				8、单一来源成交信息:																											序号																			中标供应商																			中标供应商地址																			主要中标内容																			中标金额(元)																																					1																			多彩贵州网有限责任公司																			贵州贵阳市贵阳国家高新技术产业开发区																			详见文件																			1208000																								9、采购人名称: 思南县广播电视台									联系地址:思南县中山街										项目联系人:孙双双										联系电话:15086260504									10、采购代理机构全称: 铜仁市公共资源交易中心思南分中心									联系地址:思南县思唐办事处府后街人事劳动局对面										项目联系人:梁旭艳										联系电话:0856-4193610									11、开标时间 2019-01-04 00:00:00				12、开标地址: 铜仁市公共资源交易中心思南分中心				13、采购的货物或服务说明： 1.中央厨房软件需要与我台原有制播系统中文稿系统数据一致，能实现互联互通，跨系统响应不超过10秒。2.原有制播系统到中央厨房成品视频传输能互联互访，通过中央厨房系统进入成品视频需要及时入库自动导入我台制作系统内进行二次编辑，跨系统响应不超过30秒。3.供应商需按台方要求修改完善中央厨房软件，以符合台方在实际中的使用要求。4.项目全面建设完工投入正式使用时间不能晚于2019年2月底。				14、采用单一来源采购方式的原因及相关说明： （1）、我台为落实中共贵州省委办公厅、贵州省人民政府办公厅[涉密件]《关于进一步推动媒体深度融合发展的总体方案》（黔委厅字〔2018〕41号）、中共贵州省委宣传部《关于印发“多彩贵州宣传文化云”项目建设工作方案的通知》（黔宣通〔2018〕32号）等文件的要求，“县级融媒体必须接入多彩贵州宣传文化云。”，多彩贵州网有限责任公司是多彩贵州宣传文化云建设实施单位，是省大一型国有企业，拥有完整研发体系，是贵州省首批大数据重点企业、高新技术企业。技术人员225人，占比37%，公司拥有60余项发明专利、软件著作权。另外根据《中共贵州省委宣传部关于扎实推进县级融媒体中心建设的通知》（黔宣通〔2018〕120号），明确多彩贵州网为思南县融媒体中心建设的指定项目建设单位。中共思南县委第二十七次县委常委会议（十三届〔2018〕27号）同意县委宣传部与多彩贵州网合作，由县财政据实解决县级融媒体中心改造费用。依据《中华人民共和国政府采购法》第三十一条规定，拟采用单一来源”。				15、ppp项目： 否				16、代理机构收费内容(无代理机构的收费标准填无，收费金额填0)									收费标准:无										收费金额:0万元																																		附件：																																				单一来源采购文件.doc																																								铜仁市公共资源交易中心思南分中心</t>
  </si>
  <si>
    <t>思南县广播电视台融媒体中心</t>
  </si>
  <si>
    <t>思南县广播电视台融媒体中心建设项目采购单一来源（成交）公告</t>
  </si>
  <si>
    <t>铜仁市公共资源交易中心思南分中心</t>
    <phoneticPr fontId="4" type="noConversion"/>
  </si>
  <si>
    <t>单一来源公告内容   1、项目名称:   思南县广播电视台融媒体中心建设项目采购     2、项目编号:   SGJ单一【2018】-13号     3、项目联系人:   孙双双    4、项目联系电话:   15086260504    5、项目预算金额（元）:   1300000.00      6、单一来源类型:   服务   7、单一来源采购人员名单:   文程樟 杨红文 刘韵（业主代表）   8、单一来源成交信息:                  序号 中标供应商 中标供应商地址 主要中标内容 中标金额(元) 操作    1多彩贵州网有限责任公司贵州贵阳市贵阳国家高新技术产业开发区详见文件1208000删除       9、采购人名称:    思南县广播电视台          联系地址:思南县中山街      项目联系人:孙双双       联系电话:15086260504          10、采购代理机构全称:   铜仁市公共资源交易中心思南分中心          联系地址:思南县思唐办事处府后街人事劳动局对面     项目联系人:梁旭艳      联系电话:0856-4193610       11、开标时间  2019-01-04 00:00:00       12、开标地址:   铜仁市公共资源交易中心思南分中心   13、采购的货物或服务说明：   1.中央厨房软件需要与我台原有制播系统中文稿系统数据一致，能实现互联互通，跨系统响应不超过10秒。2.原有制播系统到中央厨房成品视频传输能互联互访，通过中央厨房系统进入成品视频需要及时入库自动导入我台制作系统内进行二次编辑，跨系统响应不超过30秒。3.供应商需按台方要求修改完善中央厨房软件，以符合台方在实际中的使用要求。4.项目全面建设完工投入正式使用时间不能晚于2019年2月底。   14、采用单一来源采购方式的原因及相关说明：   （1）、我台为落实中共贵州省委办公厅、贵州省人民政府办公厅[涉密件]《关于进一步推动媒体深度融合发展的总体方案》（黔委厅字〔2018〕41号）、中共贵州省委宣传部《关于印发的通知》（黔宣通〔2018〕32号）等文件的要求，&amp;amp;ldquo;县级融媒体必须接入多彩贵州宣传文化云。&amp;amp;rdquo;，多彩贵州网有限责任公司是多彩贵州宣传文化云建设实施单位，是省大一型国有企业，拥有完整研发体系，是贵州省首批大数据重点企业、高新技术企业。技术人员225人，占比37%，公司拥有60余项发明专利、软件著作权。另外根据《中共贵州省委宣传部关于扎实推进县级融媒体中心建设的通知》（黔宣通〔2018〕120号），明确多彩贵州网为思南县融媒体中心建设的指定项目建设单位。中共思南县委第二十七次县委常委会议（十三届〔2018〕27号）同意县委宣传部与多彩贵州网合作，由县财政据实解决县级融媒体中心改造费用。依据《中华人民共和国政府采购法》第三十一条规定，拟采用单一来源&amp;amp;rdquo;。            15、ppp项目：   否   16、代理机构收费内容(无代理机构的收费标准填无，收费金额填0)          收费标准:     ?     无  收费金额:0万元                            附件：单一来源采购文件.doc        铜仁市公共资源交易中心思南分中心   年月日</t>
  </si>
  <si>
    <t>思南县广播电视台融媒体中心建设项目采购单一来源</t>
  </si>
  <si>
    <t>[鄱阳县]江西智建企业管理咨询有限公司关于中共鄱阳县委宣传部融媒体中央厨房多媒体及系统采购项目（项目编号：ZJZFCGPY-2018-017）竞争性磋商采购成交公告</t>
  </si>
  <si>
    <t>ZJZFCGPY-2018-017</t>
  </si>
  <si>
    <t>鄱阳县</t>
  </si>
  <si>
    <t>江西智建企业管理咨询有限公司</t>
  </si>
  <si>
    <t xml:space="preserve">安徽天行云视科技有限公司
</t>
  </si>
  <si>
    <t>[2019-01-07]                        江西智建企业管理咨询有限公司受中共鄱阳县委宣传部委托，就其所需的融媒体中央厨房多媒体及系统采购项目进行磋商采购，经磋商小组评定，采购人确认，成交结果如下： 1、招标编号：ZJZFCGPY-2018-0172、开标日期：2019年01月04日 下午15：003、开标地点：鄱阳县公共资源交易中心。4、定标日期：2019年01月04日 下午17：005、成交供应商和成交金额：                  项目名称                  中标价                  成交单位                          融媒体中央厨房多媒体及系统采购项目                  860000.00元                  安徽天行云视科技有限公司            6、 询价小组成员名单： 周诚 朱四明 余镜春本公告自发布之日起五个工作日内如无异议，将向成交供应商发出成交通知书。采购单位联系人：操部长 项目联系人：小王 联系电话：18770396185招标公司地址：鄱阳县城北汽贸城二楼江西智建企业管理咨询有限公司 2019年01月07日本项目代理费用金额为12900.0元标段编号：ZJZFCGPY-2018-017评委姓名：周诚,朱四明,余镜春             附件下载：            中标通知书.pdf                          附件下载：            017定稿(评标最终）.pdf</t>
  </si>
  <si>
    <t>安徽天行云视科技有限公司</t>
  </si>
  <si>
    <t>[鄱阳县]江西智建企业管理咨询有限公司关于中共鄱阳县委宣传部融媒体中央厨房多媒体及系统采购项目（项目编号：ZJZFCGPY-2018-017）竞争性磋商</t>
  </si>
  <si>
    <t>江西智建企业管理咨询有限公司关于中共鄱阳县委宣传部融媒体中央厨房多媒体及系统采购项目（项目编号：ZJZFCGPY-2018-017）竞争性磋商采购成交公告</t>
  </si>
  <si>
    <t>江西智建企业管理咨询有限公司受中共鄱阳县委宣传部委托，就其所需的融媒体中央厨房多媒体及系统采购项目进行磋商采购，经磋商小组评定，采购人确认，成交结果如下：1、招标编号：ZJZFCGPY-2018-0172、开标日期：2019年01月04日 下午15：003、开标地点：鄱阳县公共资源交易中心。4、定标日期：2019年01月04日 下午17：005、成交供应商和成交金额：项目名称中标价成交单位融媒体中央厨房多媒体及系统采购项目860000.00元安徽天行云视科技有限公司6、 询价小组成员名单： 周诚  朱四明 余镜春本公告自发布之日起五个工作日内如无异议，将向成交供应商发出成交通知书。采购单位联系人：操部长项目联系人：小王     联系电话：18770396185招标公司地址：鄱阳县城北汽贸城二楼江西智建企业管理咨询有限公司2019年01月07日本项目代理费用金额为12900.0元标段编号：ZJZFCGPY-2018-017评委姓名：周诚,朱四明,余镜春</t>
  </si>
  <si>
    <t>江西智建企业管理咨询有限公司关于中共鄱阳县委宣传部融媒体中央厨房多媒体及系统采购项目（项目编号：ZJZFCGPY-2018-017）竞争性磋商</t>
  </si>
  <si>
    <t>北方网“津云”一期中央厨房数据中心建设项目新增无线投影系统配套设备（中移全通)采购项目_中选结果公示</t>
  </si>
  <si>
    <t>中移全通系统集成有限公司</t>
  </si>
  <si>
    <t>北方网“津云”一期中央厨房数据中心建设项目新增无线投影系统配套设备（中移全通)采购项目：标/包1的中选人为金祺创（北京）技术有限公司   采购人/招标代理机构：中移全通系统集成有限公司/中国邮电器材集团有限公司   2019年1月7日</t>
  </si>
  <si>
    <t>北方网“津云”一期中央厨房数据中心建设项目新增无线投影系统配套设备（中移全通)采购项目_</t>
  </si>
  <si>
    <t>吉林日报社（吉林日报报业集团）中央厨房建设终端采购设备中标结果公告</t>
  </si>
  <si>
    <t>2018-2005_XM_1</t>
  </si>
  <si>
    <t>吉林日报社吉林日报报业集团</t>
  </si>
  <si>
    <t xml:space="preserve">欧菲斯办公伙伴长春有限公司
</t>
  </si>
  <si>
    <t>717,800.00元</t>
  </si>
  <si>
    <t>吉林日报社（吉林日报报业集团）中央厨房建设终端采购设备中标结果公告　　1.项目名称：吉林日报社(吉林日报报业集团)　　项目简要情况:中央厨房建设终端采购设备　　合同履行日期：合同订立后15个日历日　　2.采购文件编号：2018-2005_XM_1　　3.发布招标采购信息公告日期：2018-12-07　　4.定标日期：2018-12-29　　5.中标供应商名称：欧菲斯办公伙伴长春有限公司　　中标供应商地址：长春市朝阳区宽平大路835号长春工程学院学生宿舍一楼门市房　　中标金额：717,800.00元　　6.评标委员会成员名单:刘春野,李树秋,王巍,沈玉娥,李春峰　　7.采购单位名称：吉林日报社(吉林日报报业集团)　　地址：吉林日报社　　联系人：禚玲钰　　联系电话：0431-88600656　　8.吉林省公共资源交易中心（吉林省政府采购中心）　　地址：吉林省长春市人民大街9999号　　联系人：张国威(货物评审)　　联系电话：0431-81866981　　根据《政府采购法实施条例》和财库[2015]135号文件规定，中标结果公告1个工作日。　　2018年12月29日</t>
  </si>
  <si>
    <t>欧菲斯办公伙伴长春有限公司</t>
  </si>
  <si>
    <t>吉林日报社（吉林日报报业集团）中央厨房建设终端采购设备</t>
  </si>
  <si>
    <t>黄石街关于居家养老服务中央厨房监理单位随机公开抽取结果公示</t>
  </si>
  <si>
    <t>广州市白云区人民政府黄石街道办事处</t>
  </si>
  <si>
    <t>按照有关规定，黄石街于2018年12月29日在黄石街小额工程建设企业库中邀请四家入库单位参加居家养老服务中央厨房监理单位公开摇珠，现场参加共有三家。现将摇珠结果公示如下：				中标施工单位：广州穗峰建设监理有限公司				公示期：2019年1月4日—2019年1月10日				如对中标候选人有异议的，可在公示期内向黄石街道办事处署名反映情况。				投诉受理部门：广州市白云区人民政府黄石街道办事处监察室				联系电话：020-86336183				地址：广州市白云区黄石北路93号				招标人：广州市白云区人民政府黄石街道办事处				特此公示。				黄石街道办事处				2019年1月3日</t>
    <phoneticPr fontId="4" type="noConversion"/>
  </si>
  <si>
    <t>黄石街关于居家养老服务中央厨房监理单位随机公开</t>
  </si>
  <si>
    <t>黄石街关于居家养老服务中央厨房施工单位随机公开抽取结果公示</t>
  </si>
  <si>
    <t>按照有关规定，黄石街于2018年12月29日在黄石街小额工程建设企业库中邀请六家入库单位参加居家养老服务中央厨房施工单位公开摇珠，现场参加共有四家。现将摇珠结果公示如下：				中标施工单位：广东穗都建筑工程有限公司				公示期：2019年1月4日—2019年1月10日				如对中标候选人有异议的，可在公示期内向黄石街道办事处署名反映情况。				投诉受理部门：广州市白云区人民政府黄石街道办事处监察室				联系电话：020-86336183				地址：广州市白云区黄石北路93号				招标人：广州市白云区人民政府黄石街道办事处				特此公示。				黄石街道办事处				2019年1月3日</t>
    <phoneticPr fontId="4" type="noConversion"/>
  </si>
  <si>
    <t>黄石街关于居家养老服务中央厨房施工单位随机公开</t>
  </si>
  <si>
    <t>徐州市泉山区民政局特殊困难老人服务补贴竞争性磋商成交公告[项目编号：徐采磋（2018）JSJT（Q）007]</t>
  </si>
  <si>
    <t xml:space="preserve">山东青鸟软通信息技术股份有限公司
徐州市社康养老产业发展有限公司
江苏家天下物业管理有限公司
徐州市泉山区翟山街道铜文社
居家养老站
九如城养老产业集团徐州公司
即每个社区成立一个居家养老服务站
暂托等多种形式的社区站
公司经营范围主要提供全方位的社
了更好的提升社
更好的完善社
在各个社区建立居家养老服务站
请七个工作日内以书面形式向本公司
江苏九天招标管理有限公司
</t>
  </si>
  <si>
    <t>1650000元</t>
  </si>
  <si>
    <t>江苏九天招标管理有限公司对徐州市泉山区民政局特殊困难老人服务补贴项目进行竞争性磋商采购。现发布成交公告。一、采购人1.名称：徐州市泉山区民政局2.地址：江苏省徐州市泉山区解放南路延长段26号3.联系方法：159521721714.采购项目联系人：孙勤二、采购代理机构1.名称：江苏九天招标管理有限公司2.地址：徐州市中山北路1号盛佳大厦1588室 邮编：2210033.联系方法：0516-859363564.采购项目联系人：刘慧       电话：0516-85936356三、项目编号：徐采磋（2018）JSJT（Q）007	四、项目名称：特殊困难老人服务补贴	五、成交供应商（1） 1.名称：山东青鸟软通信息技术股份有限公司2.地址：青岛市崂山区松岭路169号1号楼202房间（2） 1.名称：徐州市社康养老产业发展有限公司2.地址：徐州市鼓楼区淮东路51#12.59屋及地下室（9层A10室）（3） 1.名称：江苏家天下物业管理有限公司2.地址：徐州市云龙区解放路195号中咨大厦1#-1-506/507（4） 1.名称：徐州市九如城居家养老服务中心2.地址：徐州市泉山区翟山街道铜文社区澳东印象城13号楼102四家成交供应商总成交金额：1650000元六、主要成交标的：1.名称：特殊困难老人服务补贴2.数量：1项3.单价：1650000元	七、评标委员会成员名单：潘尚丰、乔健、董杰、丁会兵、孙勤。	八、公告期限为1个工作日。九、本项目招标代理服务费的收费标准见招标文件；本项目服务费：20200元（人民币），由成交人支付。十、根据中华人民共和国财政部财库[2014]214号《政府采购竞争性磋商采购方式管理暂行办法》第六条规定，本项目采取采购人和评审专家书面推荐方式选择供应商。采购人的推荐意见：1、供应商名称（全称）：山东青鸟软通信息技术股份有限公司推荐理由：该公司成立于2010年，是一家以养老服务为主营业务的新三板上市企业，注册资本3000万元，拥有多个城市的市级12349服务热线平台运营、民政部职业技能鉴定中心、养老护理员职业技能鉴定培训基地、家庭服务业创业广场、养老机构、居家养老站点、日间照料中心、嵌入式养老综合体等养老相关配套产业。该公司经营范围包括：居家养老服务；养老服务；康复服务；养老服务评估；物业管理、家政服务，养老产业信息咨询；第二类增值电信业务中的呼叫中心业务等。2018年参与我区困难老人居家养老服务。该公司近两年承担过徐州市鼓楼区、贾汪区、经济技术开发区的政府购买困难老人服务。2、供应商名称（全称）：徐州市九如城居家养老服务中心推荐理由：该公司成立于2017年，注册资本10万元，现有员工100人以上，其中老年护理专业员工占85%。九如城养老产业集团徐州公司以徐州市区各街道布阵、以社区布点，即每个社区成立一个居家养老服务站点或日间照料中心，积极构建覆盖全市的居家养老服务网络。中心线上与线下相结合，为周围社区居家长者提供全托、半托、暂托等多种形式的社区站点养老服务和助餐、助浴、休闲娱乐、基础检查、精神慰藉、上门助洁等多样化的居家养老服务。2018年在市老龄办采购的政府购买居家养老服务项目中，中标参与我区政府购买困难老人居家养老服务。评审专家的推荐意见：1、供应商名称（全称）：江苏家天下物业管理有限公司推荐理由：江苏家天下物业管理有限公司成立于2000年7月，公司注册资金1000万，公司经营范围主要是提供全方位的社区居家养老、家政、物业等项目服务。公司目前拥有国家物业管理企业二级资质，现有员工120名，其中具有中、高级职称的专业技术人员22名，持证项目经理人17名。服务内容包括：政府购买居家养老服务、老人日间照料及各类上门养老和家政服务。2、供应商名称（全称）：徐州市社康养老产业发展有限公司推荐理由：徐州市社康养老产业发展有限公司成立于2012年，注册资本100万元整。主要开展养老产业开发；养老机构的管理服务；老年养护服务；老年信息咨询服务；健康管理咨询服务；家政服务；物业管理；房地产中介服务；会务服务；展览展示服务；电子商务咨询服务；旅游信息服务；企业管理咨询服务；餐饮企业管理咨询服务；家用电器、日用品、通讯设备（地面卫星接收设备及无线电发射设备除外）批发与零售；计算机软硬件技术研发、技术咨询、技术服务、技术推广；预包装食品批发与零售；医疗器械；自营或代理各类商品和进出口业务（国家限定经营或禁止进出口的商品和技术除外）。实施“四项工程”家庭服务工程 健康助老工程、旅居养老工程）文化助老工程来推动养老助老。3、供应商名称（全称）：徐州市枝秀居家养老服务中心推荐理由：徐州市枝秀居家养老服务中心于2016年6月成立，是江苏枝秀旗下的专业从事养老服务机构，以养老、康复、医疗相结合的创新型服务模式，形成集居家养老、社区养老、机构养老、中央厨房为一体的综合型服务体系。服务内容涉及为老年人提供日常生活照料、老年人能力评估、职业培训、健康管理、康复护理、精神慰藉、家庭康养服务、法律援助、助餐、助浴、日常生活照料等。有多年的上门服务经验优势、医院护理经验优势、居家养老服务中心体系建设的优势。4、供应商名称（全称）：徐州市爱馨康颐养老公寓推荐理由：徐州市爱馨康颐养老公寓注册资金1000万，成立于2011年，主要为社会老年人提供集中居住、生活照料、文化娱乐、康复护理、精神慰藉等服务。5、供应商名称（全称）：徐州海元享老服务中心推荐理由：该中心注册资金3万元，成立于2017年。为了更好的提升社区生活，为更好的完善社区养老事业，在各个社区建立居家养老服务站点，为辖区内的居民提供最专业化、多样化、创新化、实用化的居家生活。徐州海元享老服务中心服务范围包括： 理疗室、棋牌室、日托照料、营养配餐、家政服务、钟点工服务、水电维系、旅游养生、家居用品超市、健康教育、健康咨询、测血压、测血糖等等优质服务。	十一、各投标人对本次评标结果如有异议，请于七个工作日内以书面形式向本公司提出质疑，七个工作日以外的质疑不再受理。	质疑受理部门：江苏九天招标管理有限公司联 系 人：刘慧联系电话：0516-85936356在此，谨对积极参与本项目投标的供应商表示衷心地感谢！特此公告。		江苏九天招标管理有限公司二〇一八年十二月二十九日</t>
  </si>
  <si>
    <t>山东青鸟软通信息技术股份有限公司</t>
  </si>
  <si>
    <t>徐州市社康养老产业发展有限公司</t>
  </si>
  <si>
    <t>江苏家天下物业管理有限公司</t>
  </si>
  <si>
    <t>徐州市泉山区翟山街道铜文社</t>
  </si>
  <si>
    <t>居家养老站</t>
  </si>
  <si>
    <t>徐州市泉山区民政局特殊困难老人服务补贴竞争性磋商成交公告[项目编号：徐采磋（2018）JSJT（</t>
  </si>
  <si>
    <t>南京新媒体大厦项目中央厨房系统设备采购</t>
  </si>
  <si>
    <t xml:space="preserve">北京华易众欣科技有限公司
</t>
  </si>
  <si>
    <t>南京市货物招投标中标结果公示		中国建筑一局（集团）有限公司南京新媒体大厦项目的中央厨房系统设备采购的评标工作已经结束。现将评标委员会的评审结果公示如下：																				招标编号：																NJHW-180365-2																								招标内容：																电子信息设备、材料---设备---音频视频设备；电子信息设备、材料---设备---监视监控和调度设备；电子信息设备、材料---材料---电线、电缆、光缆、机柜、插头、插座、接头、支架、桥架、立杆、底座、灯具、管道、管件等																			中标人名单																						中标人：																北京华易众欣科技有限公司																投标价格：																3599.700000万元																								公示起止时间：																2019年01月02日 - 2019年01月05日</t>
  </si>
  <si>
    <t>北京华易众欣科技有限公司</t>
  </si>
  <si>
    <t>南京新媒体大厦项目中央厨房</t>
  </si>
  <si>
    <t>录播</t>
  </si>
  <si>
    <t>龙山中学全自动录播系统及录播教室装修工程货物类采购项目结果公告</t>
  </si>
  <si>
    <t>[350627]ZZZD[TP]2019004</t>
  </si>
  <si>
    <t>漳州市</t>
  </si>
  <si>
    <t>漳州正大招标代理有限公司</t>
  </si>
  <si>
    <t>福建省南靖第二职业技术学校</t>
  </si>
  <si>
    <t xml:space="preserve">福建广电网络集团股份有限公司南靖分公司
</t>
  </si>
  <si>
    <t>￥41.500000 万元</t>
  </si>
  <si>
    <t>公告概要：公告信息：采购项目名称龙山中学全自动录播系统及录播教室装修工程货物类采购项目品目采购单位福建省南靖第二职业技术学校行政区域南靖县公告时间2019年01月31日  09:18本项目招标公告日期2019年01月31日成交日期2019年01月31日谈判小组、询价小组成员、磋商小组成员名单及单一来源采购人员名单详见公告正文总成交金额￥41.500000 万元（人民币）联系人及联系方式：项目联系人李老师项目联系电话18050671569采购单位福建省南靖第二职业技术学校采购单位地址龙山镇龙山村采购单位联系方式18050671569代理机构名称漳州正大招标代理有限公司代理机构地址漳州市芗城区东浦头代理机构联系方式05962568744 代理机构地址：漳州市前锋后井新村50号（瑞景苑A幢斜对面），工作时间：周一到周五上午8:30-12:00，下午14：30-17:30 邮箱：zhengda0596@163.com                1、项目名称：龙山中学全自动录播系统及录播教室装修工程货物类采购项目2、项目编号：[350627]ZZZD[TP]20190043、采购人名称：福建省南靖第二职业技术学校地址：龙山镇龙山村项目负责人：李老师联系电话：180506715694、代理机构名称：漳州正大招标代理有限公司地址：漳州市芗城区东浦头 经办人：小陈联系电话：05962568744 代理机构地址：漳州市前锋后井新村50号（瑞景苑A幢斜对面），工作时间：周一到周五上午8:30-12:00，下午14：30-17:30 邮箱：zhengda0596@163.com5、采购公告日期：2019-01-186、采购结果确定日期：2019-01-317、资格性及符合性审查情况：经评审，各供应商均符合资格8、成交情况：包1合同包品目号品目名称品牌规格型号数量单价总价11-1教学专用仪器详见投标文件详见投标文件1415000元415000元服务要求或标的的基本概况详见投标文件中标供应商名称福建广电网络集团股份有限公司南靖分公司中标供应商地址南靖县山城镇建设路360号中标金额415000.00元9、收费金额：0.6225万元 收费标准：计算过程中标金额为:41.5000万元------------------------------0---41.5：41.5&amp;#215;1.500％=6225.000元10、其他（协议供货、定点采购项目信息）：无。11、谈判小组成员名单 采购人代表：李泽裕 (包1) 评审专家：陈漳新,徐宏伟12、公告期限为本公告之日起1个工作日。漳州正大招标代理有限公司2019年01月31日</t>
  </si>
  <si>
    <t>福建广电网络集团股份有限公司南靖分公司</t>
  </si>
  <si>
    <t>龙山中学全自动录播系统及录播教室装修工程货物类采购</t>
  </si>
  <si>
    <t>郏县教育体育局2018年教育信息化建设暨“全面改薄”教学设备类采购项目二次招标结果公告</t>
  </si>
  <si>
    <t>JZC2018-090Ag</t>
  </si>
  <si>
    <t>平顶山市</t>
  </si>
  <si>
    <t>辽宁富隆工程管理咨询服务有限公司</t>
  </si>
  <si>
    <t>郏县教育体育局</t>
  </si>
  <si>
    <t xml:space="preserve">郑州金惠计算机系统工程有限公司
河南中博信息技术有限公司
</t>
  </si>
  <si>
    <t>￥3800.000000 万元</t>
  </si>
  <si>
    <t>公告概要：公告信息：采购项目名称郏县教育体育局2018年教育信息化建设暨“全面改薄”教学设备类采购项目品目采购单位郏县教育体育局行政区域郏县公告时间2019年01月31日  10:06本项目招标公告日期2019年01月31日中标日期2019年01月31日评审专家名单陈振顶、熊振需、李学彬 、王会岗、赵艳荣、马灵虎、刘熠总中标金额￥3800.000000 万元（人民币）联系人及联系方式：项目联系人张工项目联系电话18842322402采购单位郏县教育体育局采购单位地址郏县龙山大道中段采购单位联系方式0375-5161135代理机构名称辽宁富隆工程管理咨询服务有限公司代理机构地址河南省郑州市凌云路80号华联商贸2楼203代理机构联系方式18842322402                郏县教育体育局2018年教育信息化建设暨“全面改薄”教学设备类采购项目二次招标结果公告辽宁富隆工程管理咨询服务有限公司受郏县教育体育局委托，就其郏县教育体育局2018年教育信息化建设暨“全面改薄”教学设备类采购项目进行二次公开招标，按规定程序进行了开标、评标，现就本次招标的评标结果公示如下：一、招标项目名称及招标编号项目名称：郏县教育体育局2018年教育信息化建设暨“全面改薄”教学设备类采购项目招标编号：JZC2018-090Ag质量要求：达到国家相关行业标准供货期：响应招标文件。采购内容及标段划分：本项目为一个标段，采购内容包括中心机房、云平台及管控中心、校园网、多媒体黑板（智慧黑板）、教师计算机、录播教室、计算机教室、实验仪器及中心机房装修等。本项目核心产品为服务器、交换机、网关、智慧黑板、教师用计算机、学生用计算机，以上产品需厂家授权。二、招标公告媒体及日期本公告在《河南省政府采购网》、《平顶山市政府采购网》、《郏县政府采购网》、《平顶山市公共资源交易中心》上同时发布。招标公告日期2019年1月8日三、评标信息评标日期：2019年1月30日评标地点：平顶山市公共资源交易中心七楼评标委员会成员名单：陈振顶、熊振需、李学彬 、王会岗、赵艳荣、马灵虎、刘熠四、中标候选人推荐第一中标候选人：郑州金惠计算机系统工程有限公司投标报价：36168277.88元联系人：周新艳联系电话：0371-60923200单位地址：郑州高新区国槐街8号1幢B单元3层11号第二中标候选人：河南中博信息技术有限公司投标报价：36182188.25 元联系人：刘博远联系电话：15136121469单位地址：郑州市郑东新区商都路100号建正东方中心A座18楼1804第三中标候选人中国联合网络通信有限公司平顶山市分公司投标报价：35831040.54元联系人：李光辉 联系电话：0375-4800996 单位地址：平顶山市湛河区中兴路南段西网通综合大楼五、本次招标联系事项招标人：郏县教育体育局地 址：郏县龙山大道中段联系人：宁先生联系电话：0375-5161135代理机构：辽宁富隆工程管理咨询服务有限公司地 址：河南省郑州市凌云路80号华联商贸2楼203联系人：张女士电 话：18842322402公告期限为1个工作日，各有关当事人对中标结果有异议的，可以在中标公告发布之日起七个工作日内，以书面形式向招标人提出质疑，逾期将不再受理。参考招标代理服务费计价格[2002]1980号、发改办价格【2003】857号、发改价格【2011】534号和发改价格〔2015〕299号文件规定的收费标准计取。2019年1月31日</t>
  </si>
  <si>
    <t>郑州金惠计算机系统工程有限公司</t>
  </si>
  <si>
    <t>郏县教育体育局2018年教育信息化建设暨“全面改薄”教学设备类采购项目二次</t>
  </si>
  <si>
    <t>彰武县物联网智慧教室及录播教室设备采购中标公告</t>
  </si>
  <si>
    <t>ZWXZFCGZXZ2018080</t>
  </si>
  <si>
    <t>彰武县</t>
  </si>
  <si>
    <t>彰武县政府采购中心</t>
  </si>
  <si>
    <t>彰武县教育局</t>
  </si>
  <si>
    <t xml:space="preserve">辽宁汇杰步步高电子科技发展有限公司
</t>
  </si>
  <si>
    <t>[中标公告]彰武县物联网智慧教室及录播教室设备采购彰武县政府采购中心 受 彰武县教育局委托，对 彰武县物联网智慧教室及录播教室设备采购（ZWXZFCGZXZ2018080）进行国内公开招标，现将采购结果公告如下：1、 采购文件编号：ZWXZFCGZXZ20180802、 采购项目名称：彰武县物联网智慧教室及录播教室设备采购3、 采购结果如下：中标供应商：辽宁汇杰步步高电子科技发展有限公司中标金额（人民币）：壹佰玖拾捌万贰仟陆佰玖拾元整（1,982,690.00元整）中标内容：物联网智慧教室及录播教室设备（具体以招标文件及中标供应商投标文件为准）。评标委员会专家成员名单：鄂松、吕东、关鑫、谭海鹰、郭文峰中标公告期限：1个工作日。采购单位、采购代理机构的名称、地址和联系方式采 购 单 位：彰武县教育局联  系  人：王女士 0418-6949818采购代理机构：彰武县政府采购中心2019年1月30日</t>
  </si>
  <si>
    <t>辽宁汇杰步步高电子科技发展有限公司</t>
  </si>
  <si>
    <t>彰武县物联网智慧教室及录播教室设备</t>
  </si>
  <si>
    <t>福建省永定第一中学机房改造及校园电视台货物类采购项目结果公告</t>
  </si>
  <si>
    <t>[350822]FJZH[GK]2019001</t>
  </si>
  <si>
    <t>福建正恒工程项目管理有限公司</t>
  </si>
  <si>
    <t>福建省永定第一中学</t>
  </si>
  <si>
    <t xml:space="preserve">福建广电网络集团股份有限公司永定分公司
</t>
  </si>
  <si>
    <t>539570.00元</t>
  </si>
  <si>
    <t>1、项目名称：福建省永定第一中学机房改造及校园电视台货物类采购项目2、项目编号：[350822]FJZH[GK]20190013、采购人名称：福建省永定第一中学地址：永定区丘屋巷16号项目负责人：卢坤丰联系电话：0597-58396274、代理机构名称：福建正恒工程项目管理有限公司地址：龙岩市永定县凤城街道  评审部经办人：正恒—赖永锋联系电话：182503515685、招标公告日期：2019-01-106、招标结果确定日期：2019-01-317、资格性及符合性审查情况：四家投标供应商均通过资格性及符合性审查8、中标情况：包1合同包品目号品目名称品牌规格型号数量单价总价11-1其他网络设备奥威亚、爱谱华顿等弱电综合布线、网络安全设备、录播和录播控制系统1539570元539570元服务要求或标的的基本概况详见投标文件中标供应商名称福建广电网络集团股份有限公司永定分公司中标供应商地址福建省龙岩市永定区凤城街道下坑广电大楼六楼中标金额539570.00元9、收费金额：0.8593万元 收费标准：详见招标文件10、其他（协议供货、定点采购项目信息）：无。11、评标委员会成员名单 采购人代表：卢坤丰 (包1) 评审专家：卢盛荣,郑淑萍,阙德隆,卢剑12、公告期限为本公告之日起1个工作日。福建正恒工程项目管理有限公司2019年01月31日</t>
  </si>
  <si>
    <t>福建广电网络集团股份有限公司永定分公司</t>
  </si>
  <si>
    <t>福建省永定第一中学机房改造及校园电视台货物类采购</t>
  </si>
  <si>
    <t>蓝田县教育局2018年网络互动课程录播教室建设项目采购结果更正公告</t>
  </si>
  <si>
    <t>YYZB-2018-1101</t>
  </si>
  <si>
    <t>陕西</t>
  </si>
  <si>
    <t>西安市</t>
  </si>
  <si>
    <t>陕西耀阳招标有限公司</t>
  </si>
  <si>
    <t>蓝田县教育局</t>
  </si>
  <si>
    <t xml:space="preserve">深圳市中智信通科技有限公司
陕西旭日教育科技有限公司
</t>
  </si>
  <si>
    <t>一、采购单位名称：蓝田县教育局二、采购项目名称：蓝田县教育局2018年网络互动课程录播教室建设项目三、采购项目编号：YYZB-2018-1101四、采购组织类型：部门集中采购五、采购方式：公开招标六、采购公告首次发布日期：2018-12-3七、定标日期：2019-01-31八、采购结果：1、第一标段：中标供应商：深圳市中智信通科技有限公司地址：深圳市龙华新区大浪街道大浪社区罗屋围骏讯科技园C栋3楼中标报价：1296000.00元2、第二标段：中标供应商 ：陕西旭日教育科技有限公司地址 ：西安市高新区沣惠南路18号唐沣国际广场第1幢3单元19层31910号中标报价 ：1308800.00元九、公告发布范围：陕西省政府采购网十、更正事项及更正理由：更正事项:第二标段中标供应商变更更正理由:由于陕西德赛电气有限公司、陕西立高吉成电子科技有限公司均放弃中标资格，经采购人同意确定陕西旭日教育科技有限公司为本标段中标人。十一、联系方式：1、采购代理机构采购机构名称：陕西耀阳招标有限公司联系人：李工联系电话：029-81325677传真：029-81325677   相关附件：   结果变更公告.docx</t>
  </si>
  <si>
    <t>深圳市中智信通科技有限公司</t>
  </si>
  <si>
    <t>陕西旭日教育科技有限公司</t>
  </si>
  <si>
    <t>蓝田县教育局2018年网络互动课程录播教室建设项目采购</t>
  </si>
  <si>
    <t>大安市教育技术装备服务中心义务教育录播等专用设备、普通高中计算机教学设备中标公告</t>
  </si>
  <si>
    <t>CCKSTC-19ZFHW0006</t>
  </si>
  <si>
    <t>长春市科胜招标投标代理有限公司</t>
  </si>
  <si>
    <t>大安市教育技术装备服务中心</t>
  </si>
  <si>
    <t xml:space="preserve">江苏科力教学设备有限公司
大安市金实科技工程有限公司
</t>
  </si>
  <si>
    <t>￥267.630000 万元</t>
  </si>
  <si>
    <t>公告概要：公告信息：采购项目名称大安市教育技术装备服务中心义务教育录播等专用设备、普通高中计算机教学设备品目货物/其他货物/其他不另分类的物品采购单位大安市教育技术装备服务中心行政区域大安市公告时间2019年01月31日  14:14本项目招标公告日期2019年01月07日中标日期2019年01月30日评审专家名单杨卫国、毛世贵、邱延安、赵耀东、范令臣总中标金额￥267.630000 万元（人民币）联系人及联系方式：项目联系人田先生项目联系电话15643650099采购单位大安市教育技术装备服务中心采购单位地址吉林省大安市育才路21号采购单位联系方式田先生15643650099代理机构名称长春市科胜招标投标代理有限公司代理机构地址吉林省长春市高新区宇光街399号代理机构联系方式曾工0431-88525198                　　长春市科胜招标投标代理有限公司受大安市教育技术装备服务中心的委托，就“大安市教育技术装备服务中心义务教育录播等专用设备、普通高中计算机教学设备”项目（项目编号：CCKSTC-19ZFHW0006）组织采购，评标工作已经结束，中标结果如下：一、项目信息项目编号：CCKSTC-19ZFHW0006项目名称：大安市教育技术装备服务中心义务教育录播等专用设备、普通高中计算机教学设备项目联系人：田先生联系方式：15643650099二、采购单位信息采购单位名称：大安市教育技术装备服务中心采购单位地址：吉林省大安市育才路21号采购单位联系方式：田先生15643650099三、项目用途、简要技术要求及合同履行日期：大安市教育技术装备服务中心义务教育录播等专用设备、普通高中计算机教学设备中标公告采购人名称：大安市教育技术装备服务中心采购人地址：吉林省大安市育才路21号采购人联系方式：15643650099采购代理机构全称：长春市科胜招标投标代理有限公司采购代理机构地址：吉林省长春市高新区宇光街399号采购代理机构联系方式：0431-88525198项目名称：大安市教育技术装备服务中心义务教育录播等专用设备、普通高中计算机教学设备招标编号：CCKSTC-19ZFHW0006采购用途：自用招标公告日期：2019年1月7日定标日期：2019年1月30日一标段：中标供应商名称:江苏科力教学设备有限公司 中标供应商地址:淮安市淮安区施河镇工业园区淮河路8号 中标金额：179.77万元人民币中标货物名称：义务教育录播等专用设备简要技术要求：义务教育录播等专用设备，详见招标文件中标项目服务要求：合格交货期：合同签订后20日供货安装完毕二标段：中标供应商名称:大安市金实科技工程有限公司 中标供应商地址:大安市老宾馆西老干部局对面 中标金额：87.86万元人民币中标货物名称：普通高中计算机教学设备简要技术要求：普通高中计算机教学设备，详见招标文件中标项目服务要求：合格交货期：合同签订后30日内评标委员会名单：杨卫国、毛世贵、邱延安、赵耀东、范令臣项目联系人：王工联系方式：0431-88525198以上中标结果公示期为2019年1月31日，如果本项目的投标人对中标结果有异议，请在公示期起7个工作日内以书面方式向代理机构提出质疑。四、采购代理机构信息采购代理机构全称：长春市科胜招标投标代理有限公司采购代理机构地址：吉林省长春市高新区宇光街399号采购代理机构联系方式：曾工0431-88525198五、中标信息招标公告日期：2019年01月07日中标日期：2019年01月30日总中标金额：267.63 万元（人民币）中标供应商名称、联系地址及中标金额：一标段：中标供应商名称:江苏科力教学设备有限公司 中标供应商地址:淮安市淮安区施河镇工业园区淮河路8号 中标金额：179.77万元人民币二标段：中标供应商名称:大安市金实科技工程有限公司 中标供应商地址:大安市老宾馆西老干部局对面 中标金额：87.86万元人民币本项目招标代理费总金额： 万元（人民币）本项目招标代理费收费标准：--评审专家名单：杨卫国、毛世贵、邱延安、赵耀东、范令臣中标标的名称、规格型号、数量、单价、服务要求：详见中标公告六、其它补充事宜</t>
  </si>
  <si>
    <t>江苏科力教学设备有限公司</t>
  </si>
  <si>
    <t>大安市金实科技工程有限公司</t>
  </si>
  <si>
    <t>大安市教育技术装备服务中心义务教育录播等专用设备、普通高中计算机教学</t>
  </si>
  <si>
    <t>余庆中学智慧云实验室兼实验技能考场建设项目中标（成交）公告</t>
  </si>
  <si>
    <t>KJDZB（2018）-44号</t>
  </si>
  <si>
    <t>遵义市</t>
  </si>
  <si>
    <t>贵州凯君达招标有限公司</t>
  </si>
  <si>
    <t>余庆中学</t>
  </si>
  <si>
    <t xml:space="preserve">遵义亚通科教设备有限公司
实验动画等教学
实验教学
</t>
  </si>
  <si>
    <t>1、项目名称:余庆中学智慧云实验室兼实验技能考场建设项目   2、项目编号:   KJDZB(2018)-44号    3、项目序列号: KJDZB(2018)-44号         4、项目联系人: 张老师         5、项目联系人电话: 18984263756         6、项目用途、简要技术要求及合同履行日期: 主要内容详见采购文件      7、采购方式:   公开招标      8、采购日期   2019-01-09   9、公告媒体    贵州省政府采购网及遵义市公共资源交易中心    10、评审时间:   2019-01-31   11、评审地点:   遵义市公共资源交易中心六楼开标二室    12、评审委员会成员名单:   ?  杨胜利、何明波、杨超、刘运平、马维军（业主代表）     13、定标日期    2019-01-31    14、中标（成交）信息:                   序号 中标供应商 中标供应商地址 主要中标内容 中标金额(元) 操作   1遵义亚通科教设备有限公司遵义市汇川区昆明路唯一国际第10幢19号6号房实验仪器的标准化建设、实验动画等教学资源系统、电子实验报告应用系统、实验过程视频录播系统、实验教学及考试管理云平台等内容。包含视频多流云终端、交换机、教师机、桌面监控、教室主控系统（含供水、供电、通风、升降等）、学生电脑、摄像机等硬件及软件等的软、硬件及系统集成的采购、运输、安装、调试、培训、售后服务等的税后总价。3459800.00删除        15、PPP项目:否    16、采购人名称: 余庆中学                联系地址:余庆县  项目联系人:张老师  联系电话:18984263756      17、采购代理机构全称:贵州凯君达招标有限公司          联系地址:遵义市新蒲新区林达阳光城皇朝酒店6楼  项目联系人:杨思雁  联系电话:13096777009      18、代理机构收费内容          收费标准:     ?     参照（2011）69号文  收费金额:3.2万元      19、采购文件上传（PDF格式）(除采购文件外还要上传主要中标标的的名称、规格型号、数量、单价、服务要求)：                         附件：                                       余庆实验设备采购(定稿1_4).pdf                       20、书面推荐供应商参加采购活动的采购人和评审专家推荐意见（如有）:   ?  无   贵州凯君达招标有限公司</t>
  </si>
  <si>
    <t>遵义亚通科教设备有限公司</t>
  </si>
  <si>
    <t>实验动画等教学</t>
  </si>
  <si>
    <t>实验教学</t>
  </si>
  <si>
    <t>余庆中学智慧云实验室兼实验技能考场建设项目中标</t>
  </si>
  <si>
    <t>交城县人民代表大会常务委员会人大预算联网建设项目中标公告</t>
  </si>
  <si>
    <t>JCZC[2018]064号</t>
  </si>
  <si>
    <t>交城县政府采购中心</t>
  </si>
  <si>
    <t>交城县人民代表大会常务委员会办公室</t>
  </si>
  <si>
    <t xml:space="preserve">山西纵播网络科技有限公司
</t>
  </si>
  <si>
    <t>949105元</t>
  </si>
  <si>
    <t>交城县人民代表大会常务委员会人大预算联网建设项目中标公告交城县政府采购中心受交城县人民代表大会常务委员会办公室的委托，于2019年1月29日组织了该项目的公开招标采购活动，评标委员会按照招标文件的要求，进行了客观公正的评审，现将结果公告如下：1、项目名称：交城县人民代表大会常务委员会办公室人大预算联网建设项目项目编号：JCZC[2018]064号2、采购人：交城县人民代表大会常务委员会办公室地址：交城县天宁街24号联系人：张磊电话：139035152413、集中采购机构：交城县政府采购中心地址：交城县永宁路7号财政局院内东楼二层联系人：王少锋联系方式：0358-35236344、主要中标标的名称、规格型号、数量、价格、服务要求等内容：序号货物名称品牌规格型号产地及厂家数量单价(元)合价(元)交货时间1核心路由器锐捷RG-RSR20-X-28福州/锐捷网络股份有限公司1台80008000合同签订后30日内交货并安装完毕2局端接入路由器锐捷RG-RSR20-X-28福州/锐捷网络股份有限公司1台80008000合同签订后30日内交货并安装完毕3局端接入交换机锐捷S2910-10GT2SFP-P-E福州/锐捷网络股份有限公司1台43004300合同签订后30日内交货并安装完毕4核心换机锐捷S2928G-EV3福州/锐捷网络股份有限公司1台67006700合同签订后30日内交货并安装完毕5前置机华为FusionServerRH2288HV3深圳/华为技术有限公司1台3200032000合同签订后30日内交货并安装完毕6一体化网关启明星辰USG-FW-310-T-NF1600北京/启明星辰信息技术集团股份有限公司1台4650046500合同签订后30日内交货并安装完毕7IDS启明星辰NT600-HD北京/启明星辰信息技术集团股份有限公司1台4720047200合同签订后30日内交货并安装完毕8智能会议文件管理服务器乐访ID-9001广州/广州市乐访信息科技有限公司1台3990039900合同签订后30日内交货并安装完毕9智能会议软件模块乐访乐访智能会议软件v1.0广州/广州市乐访信息科技有限公司1套3800038000合同签订后30日内交货并安装完毕10智能会议终端软件模块乐访乐访智能会议终端软件v1.0广州/广州市乐访信息科技有限公司10套100010000合同签订后30日内交货并安装完毕11智能终端网络拓展器乐访ID-9024广州/广州市乐访信息科技有限公司1台64606460合同签订后30日内交货并安装完毕12智能投影控制器乐访IC-800T广州/广州市乐访信息科技有限公司1台1028010280合同签订后30日内交货并安装完毕13智能无纸化会议接收服务端乐访IC-8021W广州/广州市乐访信息科技有限公司1台95009500合同签订后30日内交货并安装完毕14智能升降一体终端升降一体话筒(主席)乐访IC-8115TZS/30广州/广州市乐访信息科技有限公司1台1228012280合同签订后30日内交货并安装完毕15智能升降一体终端升降一体话筒(列席)乐访IC-8115TZS/30广州/广州市乐访信息科技有限公司9台12230110070合同签订后30日内交货并安装完毕16智能会议全高清录播服务器(1080P)乐访IL-4044HD广州/广州市乐访信息科技有限公司1台3900039000合同签订后30日内交货并安装完毕17智能会议实时流媒体服务器乐访ID-9002广州/广州市乐访信息科技有限公司1台3048030480合同签订后30日内交货并安装完毕18全数字会议主机乐访IDM-6001广州/广州市乐访信息科技有限公司1台98009800合同签订后30日内交货并安装完毕19电源时序器ABLV-8232广州/广东省安保利电声设备厂1台13001300合同签订后30日内交货并安装完毕20数字音频处理器TENDZONECLEARD12深圳/深圳市东微智能科技股份有限公司1台1182511825合同签订后30日内交货并安装完毕21数字功放TENDZONEDA4300深圳/深圳市东微智能科技股份有限公司1台64206420合同签订后30日内交货并安装完毕22吸顶音箱TENDZONEACS-6深圳/深圳市东微智能科技股份有限公司4个280011200合同签订后30日内交货并安装完毕23无线手持话筒SHURESVX288/PG28苏州/舒尔电子(苏州)有限公司1套36003600合同签订后30日内交货并安装完毕2446寸拼接屏海康威视DS-D2046NL-E杭州/杭州海康威视数字技术股份有限公司9块16500148500合同签订后30日内交货并安装完毕25拼接屏底座旭诚定做石家庄/河北旭诚机械设备有限公司1套1500015000合同签订后30日内交货并安装完毕26图像处理器海康威视DS-C10S-S11T杭州/杭州海康威视数字技术股份有限公司1台3800038000合同签订后30日内交货并安装完毕27控制软件海康威视IVMS-4200杭州/杭州海康威视数字技术股份有限公司1套20002000合同签订后30日内交货并安装完毕28台式电脑联想启天m425-D139北京/联想控股股份有限公司2台500010000合同签订后30日内交货并安装完毕29液晶监视器海康威视DS-D5055FC杭州/杭州海康威视数字技术股份有限公司2台550011000合同签订后30日内交货并安装完毕30硬盘录像机海康威视DS-7616N-K2杭州/杭州海康威视数字技术股份有限公司1台23002300合同签订后30日内交货并安装完毕31监控硬盘希捷ST4000VX000无锡/希捷科技(苏州)有限公司1块790790合同签订后30日内交货并安装完毕32半球机海康威视DS-2CD2325FD-IS杭州/杭州海康威视数字技术股份有限公司4个6002400合同签订后30日内交货并安装完毕33智能组网控制系统主机CHARTUCT-3广州/广州长图量传电子科技有限公司1台2860028600合同签订后30日内交货并安装完毕34嵌入式触摸屏CHARTUCH-P8L广州/广州长图量传电子科技有限公司1台1860018600合同签订后30日内交货并安装完毕35网络电源控制模块CHARTUCR-PWR8广州/广州长图量传电子科技有限公司1台32003200合同签订后30日内交货并安装完毕36中控软件CHARTU定制开发广州/广州长图量传电子科技有限公司1套60006000合同签订后30日内交货并安装完毕3742U机柜旭诚AEL-A3石家庄/河北旭诚机械设备有限公司1台48004800合同签订后30日内交货并安装完毕38双绞线兰贝CLA04-UC5E苏州/苏州兰贝信息科技有限公司1箱600600合同签订后30日内交货并安装完毕39辅材山西纵播定制山西纵播网络科技有限公司1套80008000合同签订后30日内交货并安装完毕40会议桌茂叶定做湖州/湖州市南浔茂叶家私有限公司1张3000030000合同签订后30日内交货并安装完毕41办公椅茂叶MY-606湖州市南浔茂叶家私有限公司10把180018000合同签订后30日内交货并安装完毕42操作台旭诚XC-03石家庄/河北旭诚机械设备有限公司2联32006400合同签订后30日内交货并安装完毕43壁挂空调奥克斯KFR-25GW/ZC+2宁波/奥克斯集团1台43004300合同签订后30日内交货并安装完毕44柜式空调奥克斯KFR-72LW/BpNHA2+1宁波/奥克斯集团1台78007800合同签订后30日内交货并安装完毕45专线费联通MSTP20M山西纵播网络科技有限公司1项4000040000合同签订后30日内交货并安装完毕46系统集成费山西纵播项目实施费用山西纵播网络科技有限公司1项4000040000合同签订后30日内交货并安装完毕总报价(大写):玖拾肆万玖仟壹佰零伍元整(小写)：949105元5、中标结果：中标单位：山西纵播网络科技有限公司中标金额：949105元地址：太原市小店区南内环街226号1幢4层B区4306、中标公告期限：1个工作日7、评标委员会成员名单：赵明山、王冰、潘华、李向英、张磊(采购人代表)特此公告代理费收费标准:无代理费收费金额:无交城县政府采购中心2019年01月31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</si>
  <si>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山西纵播网络科技有限公司</t>
  </si>
  <si>
    <t>交城县人民代表大会常务委员会人大预算联网建设</t>
  </si>
  <si>
    <t>郏县教育体育局2018年教育信息化建设暨“全面改薄”教学设备类采购项目中标公示</t>
  </si>
  <si>
    <t>36168277.88元</t>
  </si>
  <si>
    <t>郏县教育体育局2018年教育信息化建设暨“全面改薄”教学设备类采购项目二次招标结果公告辽宁富隆工程管理咨询服务有限公司受郏县教育体育局委托，就其郏县教育体育局2018年教育信息化建设暨“全面改薄”教学设备类采购项目进行二次公开招标，按规定程序进行了开标、评标，现就本次招标的评标结果公示如下：一、招标项目名称及招标编号项目名称：郏县教育体育局2018年教育信息化建设暨“全面改薄”教学设备类采购项目招标编号：JZC2018-090Ag质量要求：达到国家相关行业标准供货期：响应招标文件。采购内容及标段划分：本项目为一个标段，采购内容包括中心机房、云平台及管控中心、校园网、多媒体黑板（智慧黑板）、教师计算机、录播教室、计算机教室、实验仪器及中心机房装修等。本项目核心产品为服务器、交换机、网关、智慧黑板、教师用计算机、学生用计算机，以上产品需厂家授权。二、招标公告媒体及日期本公告在《河南省政府采购网》、《平顶山市政府采购网》、《郏县政府采购网》、《平顶山市公共资源交易中心》上同时发布。招标公告日期2019年1月8日三、评标信息评标日期：2019年1月30日评标地点：平顶山市公共资源交易中心七楼评标委员会成员名单：陈振顶、熊振需、李学彬 、王会岗、赵艳荣、马灵虎、刘熠四、中标候选人推荐第一中标候选人：郑州金惠计算机系统工程有限公司  投标报价：36168277.88元联系人：周新艳               联系电话：0371-60923200单位地址：郑州高新区国槐街8号1幢B单元3层11号第二中标候选人：河南中博信息技术有限公司    投标报价：36182188.25 元联系人：刘博远             联系电话：15136121469单位地址：郑州市郑东新区商都路100号建正东方中心A座18楼1804第三中标候选人中国联合网络通信有限公司平顶山市分公司 投标报价：35831040.54元联系人：李光辉                联系电话：0375-4800996单位地址：平顶山市湛河区中兴路南段西网通综合大楼五、本次招标联系事项招标人：郏县教育体育局地 址：郏县龙山大道中段联系人：宁先生     联系电话：0375-5161135代理机构：辽宁富隆工程管理咨询服务有限公司地 址：河南省郑州市凌云路80号华联商贸2楼203联系人：张女士电 话：18842322402公告期限为1个工作日，各有关当事人对中标结果有异议的，可以在中标公告发布之日起七个工作日内，以书面形式向招标人提出质疑，逾期将不再受理。参考招标代理服务费计价格[2002]1980号、发改办价格【2003】857号、发改价格【2011】534号和发改价格〔2015〕299号文件规定的收费标准计取。2019年1月31日</t>
  </si>
  <si>
    <t>郏县教育体育局2018年教育信息化建设暨“全面改薄”教学设备类采购</t>
  </si>
  <si>
    <t>通渭县教育体育局智慧教育互动视讯平台建设项目中标公告</t>
  </si>
  <si>
    <t>甘肃砺锋项目管理咨询有限公司</t>
  </si>
  <si>
    <t>通渭县教育体育局</t>
  </si>
  <si>
    <t xml:space="preserve">中国移动通信集团甘肃有限公司
</t>
  </si>
  <si>
    <t>￥148.100000 万元</t>
  </si>
  <si>
    <t>公告概要：公告信息：采购项目名称通渭县智慧教育互动视讯平台建设项目品目服务采购单位通渭县教育体育局行政区域通渭县公告时间2019年01月31日  15:17本项目招标公告日期2019年01月04日中标日期2019年01月29日评审专家名单王建强、杨金贤, 明小萍、王平, 王力、张永宗, 王斌总中标金额￥148.100000 万元（人民币）联系人及联系方式：项目联系人许宝莉项目联系电话17748836303采购单位通渭县教育体育局采购单位地址通渭县平襄镇南街16号采购单位联系方式09325552767代理机构名称甘肃砺锋项目管理咨询有限公司代理机构地址甘肃省定西市安定区怡馨苑1号楼4号商铺代理机构联系方式13993203370附件：附件1通渭县智慧教育互动视讯平台建设项目1.pdf                  甘肃砺锋项目管理咨询有限公司受通渭县教育体育局的委托，对通渭县智慧教育互动视讯平台建设项目以公开招标形式进行采购，评审小组于2019年1月29日确定中标结果。现将中标结果公布如下：    1.招标文件编号：GSLF-2019-002   2.预算金额：￥150万元   3.最高限价：￥150万元   4.中标结果内容：   4.1 项目名称：通渭县智慧教育互动视讯平台建设项目    4.2 中标内容：                                                                                                                                         序   号     货物名称     型号和规格     生产厂家     数量     单价（元）     投标总价（元）     投标保证金(元)     备注     1     MCU     WD-H-MCU-000200（含V5.0及200个WD-S-VCL/V5.0）     北京网动网络科技股份有限公司     1     ￥570,000.00     ￥570,000.00     ￥20,000.00          2     硬件MCU（备）     WD-H-MCU-B00200（含V5.0及200个WD-S-VCL/V5.0）     北京网动网络科技股份有限公司     1     ￥290,000.00     ￥290,000.00          3     录播服务器     WD-H-MRS-011111（含V5.0）     北京网动网络科技股份有限公司     1     ￥65,000.00     ￥65,000.00          4     县级教育资源管理系统     Ecloud V1.0     成都元素科技有限公司     1     ￥150,000.00     ￥150,000.00          5     同步课堂平台     EC-SCP V1.0     成都元素科技有限公司     1     ￥250,000.00     ￥250,000.00          6     流媒体服务系统     EC-MSS1000     成都元素科技有限公司     1     ￥100,000.00     ￥100,000.00          7     资源平台服务器     超强R858     同方股份有限公司     1     ￥30,000.00     ￥30,000.00          8     机柜     42U     成都图腾网络设备有限公司     1     ￥3,000.00     ￥3,000.00          9     远程巡视终端     WD-H-CFT-2609（含V8.0)     北京网动网络科技股份有限公司     1     ￥6,000.00     ￥6,000.00          10     网络交换机     RG-S5750C-28GT4XS-H     北京星网锐捷网络技术有限公司     1     ￥14,000.00     ￥14,000.00          11     辅材及安装     国标     中国移动通信集团甘肃有限公司     1     ￥3,000.00     ￥3,000.00          投标总价合计：（大写）：      壹佰肆拾捌万壹仟元整     （小写）：     ￥1,481,000.00                   4.3 合同履行日期：自中标通知书发出之日起30日内    5.招标公告日期：2019年01月05日   6.定标日期：2019年1月29日   7.中标供应商名称、地址和中标金额：   中标供应商名称：中国移动通信集团甘肃有限公司   供应商详细地址：甘肃省兰州市北滨河西路666号   联系人：张强   联系电话：151 9329 0901   投标报价：大写：壹佰肆拾捌万壹仟元整（小写1481000.00元）    8.评标委员会成员名单：   王建强、杨金贤、明小萍、王平、王力、张永宗、王斌   9.公示期：1个工作日   10.采购项目联系人、地址、姓名和电话：   10.1 单位名称：通渭县教育体育局   10.2 详细地址：通渭县南街18号   10.3联 系 人：李新彦   10.4 联系电话：18894124329    10.5 代理机构名称：甘肃砺锋项目管理咨询有限公司   10.6 详细地址：定西市安定区悦心润苑1号楼1单元701室   10.7 联 系 人：许宝莉   10.8 联系电话：17748836303       甘肃砺锋项目管理咨询有限公司              2019年1月29日</t>
  </si>
  <si>
    <t>中国移动通信集团甘肃有限公司</t>
  </si>
  <si>
    <t>通渭县教育体育局智慧教育互动视讯平台建设</t>
  </si>
  <si>
    <t>余庆中学智慧云实验室兼实验技能考场设备采购项目中标公示</t>
  </si>
  <si>
    <t>余庆中学智慧云实验室兼实验技能考场设备采购项目中标(成交)公告1、项目名称:余庆中学智慧云实验室兼实验技能考场设备采购项目2、项目编号: KJDZB(2018)-44号 3、项目序列号: KJDZB(2018)-44号 4、项目联系人:张老师5、项目联系人电话:189842637566、项目用途、简要技术要求及合同履行日期:主要内容详见采购文件7、采购方式:公开招标8、采购日期:2019年1月09日9、公告媒体：贵州省政府采购网及遵义市公共资源交易中心10、评审时间: 2019年1月31日11、评审地点:遵义市公共资源交易中心六楼开标二室12、评审委员会成员名单:杨胜利、何明波、杨超、刘运平、马维军（业主代表）13、定标日期：2019年1月31日14、中标（成交）信息:                   序号                  中标供应商                  中标供应商地址                  主要中标内容                  中标金额(元)                          1                  遵义亚通科教设备有限公司                  遵义市汇川区昆明路唯一国际第10幢19号6号房                  实验仪器的标准化建设、实验动画等教学资源系统、电子实验报告应用系统、实验过程视频录播系统、实验教学及考试管理云平台等内容。包含视频多流云终端、交换机、教师机、桌面监控、教室主控系统（含供水、供电、通风、升降等）、学生电脑、摄像机等硬件及软件等的软、硬件及系统集成的采购、运输、安装、调试、培训、售后服务等的税后总价。                        3459800.00            15、PPP项目:否 16、采购人名称:余庆中学地 址：余庆县联系人：张老师联系电话:1898426375617、采购代理机构全称:贵州凯君达招标有限公司 地址：遵义市新蒲新区林达阳光城皇朝酒店6楼项目联系人：杨思雁联系电话：1309677700918、采购文件上传（PDF格式）(除采购文件外还要上传中标的的名称、规格型号、数量、单价、服务要求)：19、书面推荐供应商参加采购活动的采购人和评审专家推荐意见（如有）: 无 贵州凯君达招标有限公司2019年1月31日</t>
  </si>
  <si>
    <t>余庆中学智慧云实验室兼实验技能考场设备采购</t>
  </si>
  <si>
    <t>朔州市政府采购中心朔州市统计局视频会议系统改造项目中标公告</t>
  </si>
  <si>
    <t>朔州市</t>
  </si>
  <si>
    <t>朔州市政府采购中心</t>
  </si>
  <si>
    <t>朔州市统计局</t>
  </si>
  <si>
    <t xml:space="preserve">山西凌柯信息工程技术有限公司
</t>
  </si>
  <si>
    <t>朔州市政府采购中心朔州市统计局视频会议系统改造项目中标公告朔州市统计局视频会议系统改造项目中标公告我中心受朔州市统计局的委托，就朔州市统计局视频会议系统改造项目进行国内公开招标采购，评标委员会依照招标文件确定的标准、办法，进行了客观公正的评定，现将最终的评定结果公告如下： 一、采购单位名称：朔州市统计局地址：朔州市安泰街8号二、集中采购机构：朔州市政府采购中心地址：朔州市经济开发区招远路131号 三、项目名称：朔州市统计局视频会议系统改造项目项目编号：朔政采公[2018]H118-1号四、开标时间：2019年1月30日公告发布时间：2019年1月7日五、中标结果：序号中标供应商中标金额(单位：元)地址1山西凌柯信息工程技术有限公司1978630朔州市民福街裙楼17号六、主要中标情况：(见下页)序号货物名称品牌数量(套)单价(元)供货期1MCU华为1153705合同签订后三个月内2业务管理平台华为1161700合同签订后三个月内3录播服务器华为169030合同签订后三个月内&amp;amp;hellip;&amp;amp;hellip;&amp;amp;hellip;&amp;amp;hellip;&amp;amp;hellip;&amp;amp;hellip;&amp;amp;hellip;&amp;amp;hellip;&amp;amp;hellip;&amp;amp;hellip;&amp;amp;hellip;&amp;amp;hellip;七、评标委员会专家名单王院平 王少华 李艳君 刘福 宁保全八、项目联系人：寇女士联系电话：0349-5686065本公告期限为1个工作日，在公示期间，如果本项目的报价人对预中标结果有异议，请按法律规定向朔州市政府采购中心提出质疑。特此公告。代理费收费标准:无代理费收费金额:无朔州市政府采购中心2019年01月31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</si>
  <si>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山西凌柯信息工程技术有限公司</t>
  </si>
  <si>
    <t>朔州市政府采购中心朔州市统计局视频会议系统改造</t>
  </si>
  <si>
    <t>江苏徐州经贸高等职业学校智慧录播教室系统项目</t>
  </si>
  <si>
    <t>江苏省</t>
  </si>
  <si>
    <t>http://zbwj.caizhaowang.com/czwzbwj/20190131/w1flvbg0bgc.swf信息定制服务（江苏版）</t>
  </si>
  <si>
    <t>江苏徐州经贸高等职业学校智慧录播</t>
  </si>
  <si>
    <t>长沙师范学院长沙师范学院2019年中央财政项目电子商务仿真综合实训中心公开招标中标公示</t>
  </si>
  <si>
    <t>湖南</t>
  </si>
  <si>
    <t>长沙市</t>
  </si>
  <si>
    <t>长沙师范学院2019年中央财政项目电子商务仿真综合实训中心</t>
  </si>
  <si>
    <t>长沙师范学院</t>
  </si>
  <si>
    <t xml:space="preserve">湖南嘉杰信息技术有限公司
湖南世纪众望信息系统有限公司
</t>
  </si>
  <si>
    <t>长沙师范学院2019年中央财政项目电子商务仿真综合实训中心项目公开招标中标公告公告日期：2019年02月02日受长沙师范学院的委托，本代理机构对长沙师范学院2019年中央财政项目电子商务仿真综合实训中心进行采购，经评标委员会评审，采购人确认，现将中标信息公告如下：一、采购项目信息项目名称：长沙师范学院2019年中央财政项目电子商务仿真综合实训中心 政府采购计划编号：湘财采计[2018]017965号采购代理编号：HNSZZFCG-2018-0850采购方式：公开招标采购预算：1,737,800.00 元采购项目内容与数量：            包名      品目分类      品目名称      数量      单位              硬件部分      A033412-教学专用仪器      沙盘实训室-教学专用仪器      1.0      批              A020208-触控一体机      新媒体营销实训室-触控一体机      2.0      台              A033412-教学专用仪器      新媒体营销实训室-教学专用仪器      1.0      批              软件部分      A02010899-其他计算机软件      计算机设备及软件（其他计算机软件）      1.0      批      二、开标定标日期 1  招标公告日期：2019年01月11日 2  投标截止日期：2019年01月31日   10:00 3  开标日期： 2019年01月31日   10:00 4  评审小组名单：组长:樊志坚     组员:王民意,李月明,鄢喜爱,黄顺东   5  监标人：李再新 三、供应商投标情况：            包名      供应商信息      资格审      查结果      符合性审      查结果      报价（元）      评分      推荐      排名              硬件部分      湖南嘉杰信息技术有限公司      通过      通过      720000      96.98      1              湖南华众时代信息技术有限公司      通过      通过      859700      88.05      2              湖南科诚科技发展有限公司      通过      通过      796400      74.42      3              长沙泰和英杰系统集成工程有限责任公司      通过      通过      818900      71.28      4              湖南鸿宇科技发展有限公司      通过      通过      871730      68.48      5              湖南世纪众望信息系统有限公司      通过      通过      875610      67.77      6              软件部分      湖南世纪众望信息系统有限公司      通过      通过      851800      86.50      1              湖南华众时代信息技术有限公司      通过      通过      855000      72.99      2              长沙美华信息技术有限公司      通过      通过      856000      69.95      3      四、中标供应商供货明细                                                                  硬件部分          成交供应商：湖南嘉杰信息技术有限公司                          联系人：邓凯          电话：13755032741          成交金额（元）：720,000.00                          地址：长沙市芙蓉区亚大路99号湖南有色金属研究院科技楼8-9楼           最终报价（元）：720,000.00                          采购品目          数量          参数说明          生产厂家          商品名称          报价（元）                          1-1          8.0          详见招标文件          国产          钢化玻璃白板          6560.0                          1-1          2.0          详见招标文件          广州派声实业有限公司          无线话筒          1700.0                          1-1          50.0          详见招标文件          国产          凳子          3500.0                          1-2          2.0          详见招标文件          广州视睿电子科技有限公司          可触摸式一体机          80000.0                          1-3          49.0          详见招标文件          锐捷网络股份有限公司          桌面云(终端)          19600.0                          1-3          49.0          详见招标文件          锐捷网络股份有限公司          桌面云(虚拟化VDI授权)          14700.0                          1-3          49.0          详见招标文件          飞生（上海）电子科技有限公司          桌面云(键鼠显示器)          49000.0                          1-3          3.0          详见招标文件          深圳市三一显示设备有限公司          广告机          18000.0                          1-3          2.0          详见招标文件          国产          微信打印机          13600.0                          1-3          2.0          详见招标文件          锐捷网络股份有限公司          交换机          7000.0                          1-3          8.0          详见招标文件          国产          桌椅          16000.0                          1-3          1.0          详见招标文件          国产          讲台          2300.0                          1-3          2.0          详见招标文件          国产          桌椅          5600.0                          1-3          1.0          详见招标文件          广州盈可视电子科技有限公司          录播主机          25000.0                          1-3          3.0          详见招标文件          广州视睿电子科技有限公司          智能交互电子大屏          78000.0                          1-3          1.0          详见招标文件          广州盈可视电子科技有限公司          高清录制管理软件（含流媒体管理软件、流媒体直播软件、流媒体点播软件）          14000.0                          1-3          4.0          详见招标文件          国产          学生桌椅          9200.0                          1-3          1.0          详见招标文件          广州派声实业有限公司          数字音频处理器          4500.0                          1-3          1.0          详见招标文件          恩平市诺讯电声科技器材厂          数字反馈抑制器          4000.0                          1-3          5.0          详见招标文件          广州盈可视电子科技有限公司          高清摄像机          15000.0                          1-3          5.0          详见招标文件          广州盈可视电子科技有限公司          高清摄像机管理软件          10000.0                          1-3          1.0          详见招标文件          恩平市海天电子科技有限公司          一拖四数字无线会议麦克风（四桌面）          3800.0                          1-3          1.0          详见招标文件          广州派声实业有限公司          专业功放          2600.0                          1-3          1.0          详见招标文件          广州派声实业有限公司          8路调音台          1800.0                          1-3          1.0          详见招标文件          广州视睿电子科技有限公司          无线传屏          1000.0                          1-3          1.0          详见招标文件          恩平市海天电子科技有限公司          无线话筒          1500.0                          1-3          1.0          详见招标文件          普联技术有限公司          智能无线AP          300.0                          1-3          1.0          详见招标文件          普联技术有限公司          千兆企业VPN路由器          800.0                          1-3          1.0          详见招标文件          广州视睿电子科技有限公司          授课宝          1500.0                          1-3          4.0          详见招标文件          国产          移动脚架及配套安装支架          3200.0                          1-3          4.0          详见招标文件          广州派声实业有限公司          专业音箱          4000.0                          1-3          1.0          详见招标文件          普联技术有限公司          POE交换机          780.0                          1-3          1.0          详见招标文件          国产          机柜          2000.0                          1-3          1.0          详见招标文件          广州盈可视电子科技有限公司          “一键式”录播控制系统          1520.0                          1-3          1.0          详见招标文件          广州盈可视电子科技有限公司          电源管理器          800.0                          1-3          1.0          详见招标文件          国产          可移动升降式讲台          1500.0                          1-3          2.0          详见招标文件          国产          音箱吊装支架          200.0                          1-3          4.0          详见招标文件          广州视睿电子科技有限公司          智能笔          800.0                          1-3          5.0          详见招标文件          国产          HDMI线及分屏器          1500.0                          1-3          1.0          详见招标文件          广州盈可视电子科技有限公司          便携录播主机          26000.0                          1-3          1.0          详见招标文件          广州盈可视电子科技有限公司          录播软件系统          7000.0                          1-3          2.0          详见招标文件          广州盈可视电子科技有限公司          高清摄像机          5000.0                          1-3          2.0          详见招标文件          广州盈可视电子科技有限公司          高清摄像机管理软件          3400.0                          1-3          1.0          详见招标文件          常州市艾迈斯电子有限公司          麦克风          1500.0                          1-3          2.0          详见招标文件          国产          摄像机三脚架          1000.0                          1-3          2.0          详见招标文件          国产          陈列柜          1600.0                          1-3          2.0          详见招标文件          国产          沙发          1090.0                          1-3          2.0          详见招标文件          国产          办公桌椅          3500.0                          1-1          8.0          详见招标文件          广州视睿电子科技有限公司          触控电子屏（核心产品）          200000.0                          1-1          9.0          详见招标文件          锐捷网络股份有限公司          桌面云(终端)          3600.0                          1-1          9.0          详见招标文件          锐捷网络股份有限公司          桌面云(虚拟化VDI授权)          2700.0                          1-1          9.0          详见招标文件          飞生（上海）电子科技有限公司          桌面云(键鼠显示器)          10800.0                          1-1          1.0          详见招标文件          英士毅丰科技（深圳）有限公司          投影仪          3000.0                          1-1          8.0          详见招标文件          国产          沙盘桌子          9600.0                          1-1          1.0          详见招标文件          国产          多媒体讲台          1800.0                          1-1          1.0          详见招标文件          广州派声实业有限公司          音响          2000.0                          1-1          8.0          详见招标文件          国产          升降架          2800.0                          1-1          1.0          详见招标文件          普联技术有限公司          交换机          650.0                          1-1          4.0          详见招标文件          国产          陈列柜          4800.0                          1-1          1.0          详见招标文件          国产          投影幕布          500.0                          1-1          1.0          详见招标文件          国产          白板          800.0                          软件部分          成交供应商：湖南世纪众望信息系统有限公司                          联系人：唐建          电话：13786112055          成交金额（元）：851,800.00                          地址：湖南省长沙市芙蓉区朝阳街街道凯通国际凯通朝庭（东门）7栋二单元714号房           最终报价（元）：851,800.00                          采购品目          数量          参数说明          生产厂家          商品名称          报价（元）                          2-1          1.0          详见招标文件          91510107580037327F          电商物流仿真沙盘          140000.0                          2-1          1.0          详见招标文件          9131023055297804X9          酒店管理模拟系统          228800.0                          2-1          1.0          详见招标文件          91310113074777656P          电子商务企业运营沙盘          158000.0                          2-1          1.0          详见招标文件          91310115093633623P          大学生网商创业实战平台（核心产品）          150000.0                          2-1          1.0          详见招标文件          91320100738861480M          新媒体营销平台          175000.0                          五、质疑和投诉     投标供应商如对此公告有异议的，请于此公告发布之日起七个工作日内，以书面形式向采购人或采购代理机构提出质疑。    采购人：长沙师范学院     地 址：湖南省长沙县安沙镇长沙师范学院第二校区    联系人：刘老师 电话：84036160      采购代理机构：湖南省公共资源交易中心    地 址：长沙市雨花区万家丽路二段29号                            联系人:蔡芳           邮编:410014                          电话:89665170          传真:                      本公告有效期为1个工作日</t>
  </si>
  <si>
    <t>湖南嘉杰信息技术有限公司</t>
  </si>
  <si>
    <t>湖南世纪众望信息系统有限公司</t>
  </si>
  <si>
    <t>长沙师范学院长沙师范学院2019年中央财政项目电子商务仿真综合实训中心公开</t>
  </si>
  <si>
    <t>盈可视</t>
  </si>
  <si>
    <t>中标公告交互式全自动高清录播系统</t>
  </si>
  <si>
    <t>HZZCJT2019004</t>
  </si>
  <si>
    <t>连云港市</t>
  </si>
  <si>
    <t>江苏中大建设项目管理有限公司</t>
  </si>
  <si>
    <t>连云港市浦南中心小学</t>
  </si>
  <si>
    <t xml:space="preserve">连云港市瑞华信息技术有限公司
</t>
  </si>
  <si>
    <t>人民币贰拾捌万捌仟柒佰伍拾元整</t>
  </si>
  <si>
    <t>江苏中大建设项目管理有限公司受连云港市浦南中心小学的委托，就交互式全自动高清录播系统采购项目进行竞争性谈判采购，按规定程序进行了开标、评标、定标，现就本次谈判的成交结果公示如下：（一）项目名称：交互式全自动高清录播系统采购项目（二）项目编号：HZZCJT2019004（三）招标公告媒体及日期：连云港市政府采购网（www.lygzfcg.gov.cn）2019年1月22日-2019年1月28日（四）评标信息：开标日期：2019年1月30日下午15:00开标地点：海州区铂金公馆南侧海州社区服务中心四楼413室评标日期：2019年1月30日下午15:30评标地点：海州区铂金公馆南侧海州社区服务中心四楼413室（五）成交信息:成交单位：连云港市瑞华信息技术有限公司成交单位地址：连云港市海州区通灌南路35号纳比克商住楼C区办公402成交金额：人民币贰拾捌万捌仟柒佰伍拾元整（￥288750.00元）供货期：20天（六）评标委员会名单： 戴苏蓉、常冬友、周迅（七）本次招标联系事项： 采购单位联系人：侯成龙 联系电话：13775484540 采购代理机构联系人：江工 联系电话：0518-85106903本成交公告期限为1个工作日，各有关当事人对成交结果有异议的，可以在成交公告发布之日起七个工作日内，以书面形式向采购单位及采购代理机构联系人提出质疑，逾期将不再受理。连云港市浦南中心小学江苏中大建设项目管理有限公司2019年1月31日</t>
  </si>
  <si>
    <t>连云港市瑞华信息技术有限公司</t>
  </si>
  <si>
    <t>中标公告交互式全自动</t>
  </si>
  <si>
    <t>南靖县靖城中学智慧录播系统货物类采购项目结果公告</t>
  </si>
  <si>
    <t xml:space="preserve">福建蓝正智能科技有限公司
</t>
  </si>
  <si>
    <t>1、项目名称：																								南靖县靖城中学智慧录播系统货物类采购项目																														2、项目编号：																								[350627]CXD[TP]2019001																														3、采购人名称：																								南靖县靖城中学																														地址：																								靖城镇古湖村																														项目负责人：																								苏文元																														联系电话：																								13055880058																														4、代理机构名称：																								漳州诚信达招标代理有限公司																														地址：																								漳州市芗城区胜利路向荣大厦12层F室																														 经办人：																								蔡倩芸																														联系电话：																								0596-2030166																														5、采购公告日期：																								2019-01-22																														6、采购结果确定日期：																								2019-01-30																														7、资格性及符合性审查情况：																								谈判供应商均符合要求																														8、成交情况：																														包1																																								合同包																									品目号																									品目名称																									品牌																									规格型号																									数量																									单价																									总价																																							1																									1-1																									教学专用仪器																									详见谈判响应文件																									详见谈判响应文件																									1																									593000元																									593000元																																							服务要求或标的的基本概况																									详见投标文件																																							中标供应商名称																									福建蓝正智能科技有限公司																																							中标供应商地址																									福建省漳州市芗城区下洲路18号江滨新城2幢401号																																							中标金额																									593000.00元																																													9、收费金额：0.8895万元											 收费标准：（1）本项目的招标代理服务费由的采购人支付(具体标准依据国家计委（计价格【2002】1980号）《采购代理服务收费管理暂行办法》规定的采购代理服务收费标准)，专家评审费包含在代理服务费内。采购人以转账方式一次性向漳州诚信达标代理有限公司缴清；）（2）招标代理服务费采用差额定率累进法计算, 附：采购代理服务费收费标准（100（万元）*1.5%）；代理服务费缴交帐户（开户名：漳州诚信达招标代理有限公司 账号：161040100100233854 开户行：兴业银行漳州芗城支行）联系人：小张，联系电话：0596-2030166																														10、其他（协议供货、定点采购项目信息）：详见双方合同																														11、谈判小组成员名单																														 采购人代表：																								曾瑞清 (包1)																														 评审专家：																								张振辉,徐松立																														12、公告期限为本公告之日起1个工作日。																		漳州诚信达招标代理有限公司				2019年01月30日</t>
  </si>
  <si>
    <t>福建蓝正智能科技有限公司</t>
  </si>
  <si>
    <t>南靖县靖城中学智慧录播系统货物类采购</t>
  </si>
  <si>
    <t xml:space="preserve">	郑州市第九十二中学录播室、校园文化建设项目</t>
  </si>
  <si>
    <t xml:space="preserve">河南元盛建设集团有限公司
</t>
  </si>
  <si>
    <t>合同名称：										郑州市第九十二中学录播室、校园文化建设项目														项目编号：										二七政采谈判-2018-98														项目名称：										录播室装修、校园文化建设														采购人(甲方)：										郑州市第九十二中学														供应商(乙方)：										河南元盛建设集团有限公司														合同金额：										35.347807万元														合同签订日期：										2018-09-12														合同公告日期：										2019-01-30 11:48:03														代理机构：										河南省伟信招标管理咨询有限公司</t>
  </si>
  <si>
    <t>河南元盛建设集团有限公司</t>
  </si>
  <si>
    <t xml:space="preserve">	郑州市第九十二中学录播室、校园</t>
  </si>
  <si>
    <t>山东省烟台市栖霞市栖霞市教育体育局录播教室设备采购及安装中标公告</t>
  </si>
  <si>
    <t>烟台市</t>
  </si>
  <si>
    <t>山东大洋招标有限公司烟台分公司</t>
  </si>
  <si>
    <t>栖霞市教育体育局</t>
  </si>
  <si>
    <t xml:space="preserve">山东省烟台市栖霞市栖霞市教育体育局
烟台宏安电子电器有限公司
烟台澳美电子科技有限公司
莱阳市先行数码电子有限公司
</t>
  </si>
  <si>
    <t>公告概要：公告信息：采购项目名称山东省烟台市栖霞市栖霞市教育体育局录播教室设备采购及安装品目采购单位栖霞市教育体育局行政区域烟台市公告时间2019年01月30日  10:42本项目招标公告日期详见公告正文中标日期详见公告正文评审专家名单详见公告正文总中标金额详见公告正文联系人及联系方式：项目联系人详见公告正文项目联系电话详见公告正文采购单位栖霞市教育体育局采购单位地址详见公告正文采购单位联系方式详见公告正文代理机构名称山东大洋招标有限公司烟台分公司代理机构地址详见公告正文代理机构联系方式详见公告正文                山东省烟台市栖霞市栖霞市教育体育局录播教室设备采购及安装中标公告一、采购人：栖霞市教育体育局地址：栖霞市跃进路510号联系方式：0535-5211332采购代理机构：山东大洋招标有限公司烟台分公司地址：山东省烟台市芝罘区县（区）毓北路29号名仕豪庭小区号508室联系方式：0535-6733477二、采购项目名称：山东省烟台市栖霞市栖霞市教育体育局录播教室设备采购及安装采购项目编号（采购计划编号）：SDGP370686201902000004三、采购方式：公开招标四、中标情况：标包货物服务名称供应商名称地址中标结果1山东省烟台市栖霞市栖霞市教育体育局录播教室设备采购及安装烟台宏安电子电器有限公司山东省栖霞市霞光路东涌泉路北西侧商业房南起第一户138.2094万元五、评标委员会成员名单：标包1：王立志、雍守义、李振锋、谭翬、王日平六、采购小组成员评审结果：标包1：烟台宏安电子电器有限公司（86.0、88.0、88.0、88.0、90.0）、烟台澳美电子科技有限公司（68.83、68.83、69.83、72.83、76.83）、莱阳市先行数码电子有限公司（67.87、68.87、68.87、71.87、75.87）七、公告期限：2019年1月31日 至 2019年1月31日八、采购项目联系方式：联系人：山东大洋招标有限公司烟台分公司联系方式：0535-6733477</t>
  </si>
  <si>
    <t>山东省烟台市栖霞市栖霞市教育体育局</t>
  </si>
  <si>
    <t>烟台宏安电子电器有限公司</t>
  </si>
  <si>
    <t>烟台澳美电子科技有限公司</t>
  </si>
  <si>
    <t>莱阳市先行数码电子有限公司</t>
  </si>
  <si>
    <t>山东省烟台市栖霞市栖霞市教育体育局录播教室设备采购及</t>
  </si>
  <si>
    <t>大洋</t>
  </si>
  <si>
    <t>枣阳市实验中学LED屏及录播室设备采购项目询价成交公告</t>
  </si>
  <si>
    <t>SYZX20190116）</t>
  </si>
  <si>
    <t>襄阳市</t>
  </si>
  <si>
    <t xml:space="preserve">襄阳汉福宇润信息技术有限公司
</t>
  </si>
  <si>
    <t>458120.00元</t>
  </si>
  <si>
    <t>枣阳市实验中学LED屏及录播室设备采购项目 询价成交公告鼎正工程咨询股份有限公司 受 枣阳市实验中学 的委托，以分散采购组织形式对枣阳市实验中学LED屏及录播室设备采购项目 （项目编号：SYZX20190116）进行询价采购。询价工作已结束，询价结果公告如下：一、项目概况（一）项目编号：SYZX20190116（二）项目名称：枣阳市实验中学LED屏及录播室设备采购项目 （三）项目简要技术要求及合同履行日期，本项目共分1个项目包：第1包：（1）项目包名称：枣阳市实验中学LED屏及录播室设备采购项目 （2）类别（货物/工程/服务）：货物（3）用途：（4）数量：（5）简要技术要求：本次项目共分1个项目包。详细技术规格、参数及要求见本项目招标文件第三章内容（6）采购预算：47.50万元  （7）期限（服务期）：合同签订后30日内供货并安装完毕。（8）质保期（货物/工程/服务）：（9）其他：/二、开标信息（一）询价时间：2019-01-29（二）询价地点：枣阳市公共资源交易服务中心四楼开标大厅（枣阳市民主路24号老检察院）（三）询价小组名单：杜江涛、吴书青、王刚（四）参与本次询价的供应商，是由采购人和从评审专家库中抽取的二位评审人员按74号令进行了潜在供应商的推荐，推荐的三家供应商在资质、履约能力、类似业绩、售后服务反应等方面均能满足本次采购项目要求。三、询价结果信息（一）询价信息第1包成交结果1.项目包名称：枣阳市实验中学LED屏及录播室设备采购项目 2.成交供应商名称：襄阳汉福宇润信息技术有限公司3.成交供应商地址：枣阳市西城茶棚社区七组4.成交供应商统一社会信用代码：91420683MA490WXJ515.成交金额：458120.00元 6.成交标的主要设备的名称（品牌）：序号名称品牌型号单位单价（元）1P2.5室内全彩华夏光彩P2.5㎡66002发送卡卡莱特S2张20003接收卡卡莱特5A-75张1304电源诚联5V40台805显示屏外框结构世纪光源定制㎡4006视频拼接处理器迪欧讯DVP套240007显示屏内部线材武汉二厂2.5批30008逐级供电配电箱德力西25KW台500093.75室内双色华夏3.75㎡420010异步卡诣阔2048*128张100011电源诚联5V40A台4125P 机柜格力KFR－120LW台10000133P 机柜格力KFR-72LW台700014调音台京邦M8RUD台515015无线话筒京邦M-816支98016话筒支架中兴NB-10台7017录播系统管理平台东信同邦ESVR-9500套2300018高清云台摄像机东信同邦ECM-1000台680019高清全景摄像机东信同邦ECM-1000C台600020高清录播一体机东信同邦ESVR-8300/8800EP套2800021跟踪管理系统东信同邦ESVR-9100套1180022老师、学生板书跟踪套件东信同邦ETK-4701套30007.主要成交标的：阶梯教室LED全彩显示屏、网络、无线传屏、调音等设备、空调、音响设备及录播室设备采购及安装。8.服务要求：/9.期限（服务期）：合同签订后30日内供货并安装完毕。10.质保期： （二）废标信息四、其它公告事项：1.招标代理费收取方式：中标、成交供应商支付。2.招标代理费收取标准及金额：国家发展与改革委员会关于印发《招标代理服务收费管理暂行办法》的通知（计价格[2002]1980号）的65%(4466元)本项目需落实的节能环保、中小微型企业扶持（含支持监狱企业发展、促进残疾人就业）等相关政府采购政策。五、公告期限公告期限：1个工作日（从发布公告次日开始计算）；各有关当事人对成交结果有质疑的，可以在成交公告发布之日起7个工作日内以书面形式向采购人或采购代理机构提出质疑，逾期将不再受理。六、联系事项采购人联系方式： 名 称：枣阳市实验中学地 址：枣阳市顺城路79号统一社会信用代码：12420683420655599F联系人：杨先生电 话：18186253872集中采购机构或政府采购代理机构联系方式：名 称：鼎正工程咨询股份有限公司地 址：枣阳市人民北路37号联系人：施工电 话：18327581929鼎正工程咨询股份有限公司2019-01-30                                        实验中心学校LED屏询价</t>
  </si>
  <si>
    <t>襄阳汉福宇润信息技术有限公司</t>
  </si>
  <si>
    <t>枣阳市实验中学LED屏及录播室设备采购项目</t>
  </si>
  <si>
    <t>城口县2018年中小学录播教室设备配备采购项目(18A0365)结果公告</t>
  </si>
  <si>
    <t>18A0365</t>
  </si>
  <si>
    <t>重庆</t>
  </si>
  <si>
    <t>城口县</t>
  </si>
  <si>
    <t>重庆市城口县公共资源交易中心</t>
  </si>
  <si>
    <t>重庆市城口县电教教仪中心</t>
  </si>
  <si>
    <t>城口县2018年中小学录播教室设备配备采购项目(18A0365)结果公告               发布日期： 2019年1月30日      一、项目号：18A0365采购执行编号：CKJYZX-2018A-037    二、项目名称：城口县2018年中小学录播教室设备配备采购项目    三、采购方式：公开招标     四、评审日期： 2019年1月29日     五、公告日期： 2019年1月30日                     六、中标结果                            分包号：1                                     分包内容            金额（元）            中标供应商            地址                        规格型号                        其他                                       中小学录播教室设备配备采购                                  ￥1,058,800.00                                        重庆锦钰通世教育科技发展有限公司                重庆市九龙坡区石桥铺石杨路21-14-7号                                                                 规格型号：详见附件                                详见附件                                                                        七、评标委员会      向阳   袁盛华  李明  李大冰  张世富             八、其他事项    公告期限：1个工作日            九、联系人             采购人：重庆市城口县电教教仪中心    采购经办人：张老师    采购人电话：59222453        采购人地址：城口县葛城镇土城路56号                  代理机构：重庆市城口县公共资源交易中心      代理机构经办人：李老师，庞老师      代理机构电话：023-59211211          代理机构地址：城口县葛城街道办禹田花园二楼            十、附件                 附件下载 https://www.cqgp.gov.cn/group1/M00/06/38/CgoKKlxRUgSAEvIvAACQAFgWlzc741.doc结果表.doc        附件下载 https://www.cqgp.gov.cn/group1/M00/06/38/CgoKKlxRUgqABsAHAAPklmAKpnU49.docx项目明细表.docx</t>
  </si>
  <si>
    <t>城口县2018年中小学录播教室设备配备采购项目(18A036</t>
  </si>
  <si>
    <t>新野县教师进修学校两个功能录播教室设备采购项目中标公示</t>
  </si>
  <si>
    <t>XYZCZZHXGK-2018-040</t>
  </si>
  <si>
    <t>周口市</t>
  </si>
  <si>
    <t>中咨宏祥工程管理有限公司</t>
  </si>
  <si>
    <t>新野县教师进修学校</t>
  </si>
  <si>
    <t xml:space="preserve">南阳海佳智能科技有限公司
南阳市彩亮电子有限公司
</t>
  </si>
  <si>
    <t>219200.00 元</t>
  </si>
  <si>
    <t>新野县教师进修学校两个功能录播教室设备采购项目结果公告 中咨宏祥工程管理有限公司受新野县教师进修学校委托，就新野县教师进修学校两个功能录播教室设备采购项目进行国内公开招标，本次招标按规定程序进行了开标、评标，现就本次招标的评标结果公布如下：一、招标项目名称及编号项目名称：新野县教师进修学校两个功能录播教室设备采购项目招标编号：XYZCZZHXGK-2018-040二、评标信息评标时间：2019年1月29日评标地点：新野县公共资源交易中心评标专家：姚国胜、赵中怀、牛连果、宁旭平、渠海鹏。三、发布招标公告日期及媒体2019年1月3日在、《河南省政府采购网》、《新野县公共资源交易中心网》上公开发布。四、评标结果：第一中标候选人：南阳海佳智能科技有限公司地址：新野县汉城路西段北侧 投标报价：219200.00 元交货期：合同签订后20日历天内完成供货，验收完毕；质量要求：合格。第二中标候选人：南阳市彩亮电子有限公司地址：南阳市卧龙区光武路林溪谷13幢112号  投标报价：219500.00 元交货期：合同签订后20日历天内完成供货，验收完毕；质量要求：合格。五、本次招标联系事项采购人：新野县教师进修学校地 址：新野县解放路联系人：庄先生联系电话：18338221186代理机构：中咨宏祥工程管理有限公司地 址：周口市周口大道东侧庆丰街南侧MOCO新世界1座1单元25层联系人：李先生联系电话：17337735312 本项目招标评标结果公示在发布招标公告的同一网站上发布。各有关当事人对评标结果有异议的，可以在评标结果公示发布之日起3个工作日内，以书面形式同时向招标人和招标代理机构提出质疑(法人签字盖章并加盖单位公章)，由法定代表人或其授权代表携带本人身份证件（原件）一并提交（邮寄、传真件不予受理）。逾期未提交或未按照要求提交的质疑函将不予受理。   2019年1月30日</t>
  </si>
  <si>
    <t>南阳海佳智能科技有限公司</t>
  </si>
  <si>
    <t>南阳市彩亮电子有限公司</t>
  </si>
  <si>
    <t>新野县教师进修学校两个功能录播教室设备采购</t>
  </si>
  <si>
    <t>关于录播教室建设项目的采购结果公告</t>
  </si>
  <si>
    <t>ZX2018-12-29</t>
  </si>
  <si>
    <t>陕西正信招标有限公司</t>
  </si>
  <si>
    <t>西安市莲湖区枣园小学</t>
  </si>
  <si>
    <t xml:space="preserve">西安中硕网络科技有限公司
西安神韵电子科技有限公司
西安世联信息技术有限公司
西安笃行电子科技有限公司
</t>
  </si>
  <si>
    <t>￥252.000000 万元</t>
  </si>
  <si>
    <t>公告概要：公告信息：采购项目名称录播教室建设项目品目采购单位西安市莲湖区枣园小学行政区域莲湖区公告时间2019年01月30日  16:20本项目招标公告日期2019年01月08日成交日期2019年01月30日谈判小组、询价小组成员、磋商小组成员名单及单一来源采购人员名单谢宁芳、董利平、吕品、张洲奇、沈国选吕品谢宁芳董利平张洲奇沈国选董利平吕品张洲奇谢宁芳沈国选董利平吕品谢宁芳张洲奇沈国选总成交金额￥252.000000 万元（人民币）联系人及联系方式：项目联系人郑欢欢   曹婷项目联系电话029-88411508转8020采购单位西安市莲湖区枣园小学采购单位地址西安市莲湖区采购单位联系方式029-87625133代理机构名称陕西正信招标有限公司代理机构地址西安市红缨路南口6号均明拍卖广场4层代理机构联系方式029-88411508转8020附件：附件1ZX2018-12-29报价明细表第二标段.doc附件2ZX2018-12-29第五标段报价明细表.doc附件3定-181229录播教室建设项目公开招标文件1.8.doc附件4ZX2018-12-29第三标段报价明细表.doc附件5ZX2018-12-29第四标段报价明细表.doc                        录播教室建设项目采购项目已于2019年01月29日进行公开招标        ，现招标        工作已结束，根据评标委员会        的评审结论和采购人“定标复函”，现将中标        结果公告如下：        一、采购项目名称：录播教室建设项目    二、采购项目编号：ZX2018-12-29    三、采购人名称：西安市莲湖区枣园小学        地址：西安市莲湖区        联系方式：029-87625133    四、采购代理机构名称：陕西正信招标有限公司    地址：西安市红缨路南口6号均明拍卖广场4层    联系方式：029-88411508转8020    五、中标信息                        1、第二标段：西安市莲湖区工农路小学、西安市莲湖区希望小学                     1、中标供应商 ：西安中硕网络科技有限公司                     2、中标                             金额:548200.00元                                        3、地址 ：西安市碑林区建设西路65号新旅城（西区）第5幢2单元6层20610号房                     4、联系人 ：史娟娟                     5、联系电话 ：029-85550736                     6、主要中标的信息 ：                    7、代理服务费：  8223.00元                 标的清单：ZX2018-12-29报价明细表第二标段.doc            2、第三标段：西安市莲湖区二府街小学、西安市莲湖区丰庆路小学                     1、中标供应商 ：西安神韵电子科技有限公司                     2、中标                             金额:545400.00元                                        3、地址 ：西安市高新区枫叶广场A幢8层801室                     4、联系人 ：张宏                     5、联系电话 ：029-88335470                     6、主要中标的信息 ：                    7、代理服务费：  8181.00元                 标的清单：ZX2018-12-29第三标段报价明细表.doc            3、第四标段：西安市信德中学、西安市莲湖区报恩寺街小学                     1、中标供应商 ：西安世联信息技术有限公司                     2、中标                             金额:549800.00元                                        3、地址 ：西安市碑林区雁塔路中段17A3号楼第3幢3单元0901室                     4、联系人 ：屈高鹏                     5、联系电话 ：029-85512331                     6、主要中标的信息 ：                    7、代理服务费：  8247.00元                 标的清单：ZX2018-12-29第四标段报价明细表.doc            4、第五标段：西安市第九十一中学                     1、中标供应商 ：西安笃行电子科技有限公司                     2、中标                             金额:265800.00元                                        3、地址 ：西安市南二环东段266号金源都市公寓 11616号                     4、联系人 ：王晓锋                     5、联系电话 ：029-82212558                     6、主要中标的信息 ：                    7、代理服务费：  3987.00元                 标的清单：ZX2018-12-29第五标段报价明细表.doc            5、第一标段：西安市回民中学、西安市莲湖区枣园小学             采购结果：失败            采购失败原因：1、在采购过程中符合招标要求的投标人不足三家，本标段公开招标废标；2、将按政府采购程序重新开展采购活动。     六、采购内容和要求：                                                                            标项号                            采购内容                            数量/单位                            采购预算金额                            项目用途                            项目性质                            备注                                                                                    1                                 第二标段：西安市莲湖区工农路小学、西安市莲湖区希望小学                                 项                                 560000.00                                 教学，通过“交互式录播系统”的建设，满足学校优质校本视频资源建设及应用管理功能，通过两个方面功能的常态化应用，逐步实现西安市区域教育均衡发展。具体内容详见招标文件第三部分                                                                                                                                                        2                                 第三标段：西安市莲湖区二府街小学、西安市莲湖区丰庆路小学                                 项                                 560000.00                                 教学，通过“交互式录播系统”的建设，满足学校优质校本视频资源建设及应用管理功能，通过两个方面功能的常态化应用，逐步实现西安市区域教育均衡发展。具体内容详见招标文件第三部分                                                                                                                                                        3                                 第四标段：西安市信德中学、西安市莲湖区报恩寺街小学                                 项                                 560000.00                                 教学，通过“交互式录播系统”的建设，满足学校优质校本视频资源建设及应用管理功能，通过两个方面功能的常态化应用，逐步实现西安市区域教育均衡发展。具体内容详见招标文件第三部分                                                                                                                                                        4                                 第五标段：西安市第九十一中学                                 项                                 280000.00                                 教学，通过“交互式录播系统”的建设，满足学校优质校本视频资源建设及应用管理功能，通过两个方面功能的常态化应用，逐步实现西安市区域教育均衡发展。具体内容详见招标文件第三部分                                                                                                                                                        5                                 第一标段：西安市回民中学、西安市莲湖区枣园小学                                 项                                 560000.00                                 教学，通过“交互式录播系统”的建设，满足学校优质校本视频资源建设及应用管理功能，通过两个方面功能的常态化应用，逐步实现西安市区域教育均衡发展。具体内容详见招标文件第三部分                                                                                                                七、评标委员会名单：            1、第二标段：西安市莲湖区工农路小学、西安市莲湖区希望小学：董利平、吕品、沈国选、谢宁芳、张洲奇        2、第三标段：西安市莲湖区二府街小学、西安市莲湖区丰庆路小学：董利平、吕品、沈国选、谢宁芳、张洲奇        3、第四标段：西安市信德中学、西安市莲湖区报恩寺街小学：董利平、吕品、沈国选、谢宁芳、张洲奇        4、第五标段：西安市第九十一中学：董利平、吕品、沈国选、谢宁芳、张洲奇        5、第一标段：西安市回民中学、西安市莲湖区枣园小学：        八、其他事宜：    /    九、采购项目联系人：郑欢欢   曹婷    联系方式（电话/传真）：029-88411508转8020029-88405267转8007    十、各有关当事人若对本公告有异议，请按《中华人民共和国政府采购法》第五十二条之有关规定执行。    十一、本公告期限为自发布之日起1个工作日。        陕西正信招标有限公司    2019-01-30       相关附件： 定-181229录播教室建设项目公开招标文件1.8.doc</t>
  </si>
  <si>
    <t>西安中硕网络科技有限公司</t>
  </si>
  <si>
    <t>西安神韵电子科技有限公司</t>
  </si>
  <si>
    <t>西安世联信息技术有限公司</t>
  </si>
  <si>
    <t>西安笃行电子科技有限公司</t>
  </si>
  <si>
    <t>关于录播教室建设项目的</t>
  </si>
  <si>
    <t>南靖县第四中学精品全自动直录播系统平台建设项目货物类采购项目结果公告</t>
  </si>
  <si>
    <t>[350627]RK[TP]2019005</t>
  </si>
  <si>
    <t>福建睿凯工程管理有限公司</t>
  </si>
  <si>
    <t>南靖县第四中学</t>
  </si>
  <si>
    <t xml:space="preserve">漳州知书达人自动化办公设备有限公司
</t>
  </si>
  <si>
    <t>￥44.500000 万元</t>
  </si>
  <si>
    <t>公告概要：公告信息：采购项目名称南靖县第四中学精品全自动直录播系统平台建设项目货物类采购项目品目采购单位南靖县第四中学行政区域南靖县公告时间2019年01月30日  17:18本项目招标公告日期2019年01月30日成交日期2019年01月30日谈判小组、询价小组成员、磋商小组成员名单及单一来源采购人员名单详见公告正文总成交金额￥44.500000 万元（人民币）联系人及联系方式：项目联系人吴老师项目联系电话18060296322采购单位南靖县第四中学采购单位地址南靖县靖城镇科技路3号采购单位联系方式18060296322代理机构名称福建睿凯工程管理有限公司代理机构地址漳州市芗城区丹霞路69号欣隆盛3幢203号代理机构联系方式18150682222                1、项目名称：南靖县第四中学精品全自动直录播系统平台建设项目货物类采购项目2、项目编号：[350627]RK[TP]20190053、采购人名称：南靖县第四中学地址：南靖县靖城镇科技路3号项目负责人：吴老师联系电话：180602963224、代理机构名称：福建睿凯工程管理有限公司地址：漳州市芗城区丹霞路69号欣隆盛3幢203号 经办人：小蔡联系电话：181506822225、采购公告日期：2019-01-226、采购结果确定日期：2019-01-307、资格性及符合性审查情况：各投标供应商资格性及符合性审查均符合8、成交情况：包1合同包品目号品目名称品牌规格型号数量单价总价11-1其他音频设备现代中庆、知书达人等D3700、680*490*790等1445000元445000元服务要求或标的的基本概况详见投标文件中标供应商名称漳州知书达人自动化办公设备有限公司中标供应商地址福建省漳州市芗城区金峰开发区白南公路西侧中标金额445000.00元9、收费金额：万元 收费标准：无。10、其他（协议供货、定点采购项目信息）：无。11、谈判小组成员名单 采购人代表：余川云 (包1) 评审专家：叶安晖,陈圣良12、公告期限为本公告之日起1个工作日。福建睿凯工程管理有限公司2019年01月30日</t>
  </si>
  <si>
    <t>漳州知书达人自动化办公设备有限公司</t>
  </si>
  <si>
    <t>南靖县第四中学精品全自动直录播系统平台建设项目货物类采购</t>
  </si>
  <si>
    <t>肇庆市鼎湖区莲花镇真光中心小学互动录播教室及多媒体设备采购的成交结果公告</t>
  </si>
  <si>
    <t>GZQS1901HX01012Z</t>
  </si>
  <si>
    <t>肇庆市</t>
  </si>
  <si>
    <t>广州群生招标代理有限公司</t>
  </si>
  <si>
    <t>肇庆市鼎湖区莲花镇真光中心小学</t>
  </si>
  <si>
    <t xml:space="preserve">肇庆腾丰科创电子设备有限公司
</t>
  </si>
  <si>
    <t>广州群生招标代理有限公司受肇庆市鼎湖区莲花镇真光中心小学的委托，于2019年1月30日就肇庆市鼎湖区莲花镇真光中心小学互动录播教室及多媒体设备采购项目采用询价方式进行采购。现就本次采购的成交结果公告如下：一、采购编号：GZQS1901HX01012Z二、采购项目名称：肇庆市鼎湖区莲花镇真光中心小学互动录播教室及多媒体设备采购三、采购项目预算金额（元）：290850.00四、采购方式：询价五、成交供应商名称：肇庆腾丰科创电子设备有限公司六、成交内容：互动录播教室及多媒体设备，一批成交金额（元）：290000.00七、评审日期1.评审日期：2019年1月30日15：002.评审地点：肇庆市端州区端州三路24号，肇庆市公共资源交易中心613开标室3.评审委员会负责人：张月嫦4.评审委员会成员：张月嫦、陈然和马新权（采购人指派评委）八、评审意见最低价法成交候选人排序表报价人名称是否通过资格性、符合性审查报价总价（元）按低至高排序肇庆腾丰科创电子设备有限公司是￥290,000.001广州市晴海智能科技有限公司是￥290,500.002肇庆市端州区高邦杰电子有限公司是￥290,800.003备注：推荐成交候选供应商的排序应当按报价由低到高顺序排列。报价相同的，按技术指标优劣顺序排列九、本公告期限1个工作日。十、联系事项：（一）采购项目联系人：冼小姐        联系电话:0758-2822331（二）采购代理机构：广州群生招标代理有限公司地址：肇庆市端州区端州三路48号文化创意大厦21楼2109室联系人：区先生            联系电话：0758-2822331传真：0758-2827276          邮编：526040各有关当事人对成交结果有异议的，可以在成交公告发布之日起七个工作日内以书面形式向广州群生招标代理有限公司或采购人提出质疑，逾期将依法不予受理。发布人：广州群生招标代理有限公司发布时间：二○一九年一月三十日</t>
  </si>
  <si>
    <t>肇庆腾丰科创电子设备有限公司</t>
  </si>
  <si>
    <t>肇庆市鼎湖区莲花镇真光中心小学互动录播教室及多媒体设备采购的</t>
  </si>
  <si>
    <t>华南师范大学华南师范大学心理学院购高清录播多媒体系统设备项目采购合同</t>
  </si>
  <si>
    <t>440000-201811-156004-2368</t>
  </si>
  <si>
    <t>广东有德招标采购有限公司</t>
  </si>
  <si>
    <t>华南师范大学</t>
  </si>
  <si>
    <t xml:space="preserve">广州苏骏教育科技有限公司
</t>
  </si>
  <si>
    <t>信息来源:广东省政府采购网采购项目编号:440000-201811-156004-2368                         一、采购人：华南师范大学二、合同编号：HT2019000061三、合同名称：华南师范大学心理学院购高清录播多媒体系统设备项目四、合同清单信息   采购项目编号：440000-201811-156004-2368采购项目名称：华南师范大学采购高清录播多媒体系统设备项目   五、中标、成交供应商：广州苏骏教育科技有限公司地址：广州市天河区棠下涌东路3号远景楼二楼（部位：2D02）（不可做厂房使用）联系人：张辉联系电话：020-38272526六、合同金额（元）：￥1,104,077.00采购项目预算金额（元）：￥1,145,400.00七、合同签订日期：2019年01月25日 00时00分八、合同公告日期：           2019年01月30日 17时21分                      九、联系事项（一）采购人：华南师范大学地址：广州市天河区中山大道西55号联系人：联系电话：（二）采购代理机构：广东有德招标采购有限公司地址：广州市天河区天河北路689号光大银行大厦1506联系人：江耀辉联系电话：020-22221860   十、中标、成交公告：华南师范大学采购高清录播多媒体系统设备项目（项目编号：1210-1841YDZB1588）中标公告   附件：            采购合同文本</t>
  </si>
  <si>
    <t>广州苏骏教育科技有限公司</t>
  </si>
  <si>
    <t>华南师范大学华南师范大学心理学院购高清录播多媒体系统设备</t>
  </si>
  <si>
    <t>山西省吕梁市柳林县鑫飞中学教学专用4K精品录播教室设备及系统成交公告</t>
  </si>
  <si>
    <t>柳林县鑫飞中学</t>
  </si>
  <si>
    <t xml:space="preserve">山西云立科技有限公司
</t>
  </si>
  <si>
    <t>545600元</t>
  </si>
  <si>
    <t>山西省吕梁市柳林县鑫飞中学教学专用4K精品录播教室设备及系统成交公告吕梁三发会计师事务所受柳林县鑫飞中学的委托，就其所需教学专用4K精品录播教室设备及系统采购项目实行竞争性谈判采购，经专家小组综合评定，并在监督组的现场监督下，确定了成交结果，经过审核，现将评审结果公告如下:一、谈判文件编号：SFZC-2019-009二、项目内容与采购范围：项目名称数量交货期限交货地点验收标准备注教学专用4K精品录播教室设备及系统1项合同签订之日起30日内采购人指定地点国家规范及行业标准技术参数详见谈判文件三、成交单位及金额：成交单位：山西云立科技有限公司成交单位地址：太原市小店区南中环街200号企联大厦17层1709号成交金额：545600元交货期限：合同签订之日起30日内四、评审委员会名单：采购单位代表：薛晓琼行业技术专家：刘庆珍、林建峰五、采购单位信息：1、采购单位：柳林县鑫飞中学联系人：车先生联系电话：15834238688地址：柳林县鑫飞中学六、代理机构信息：名称：吕梁三发会计师事务所(普通合伙)地址：吕梁市离石区丽景街8号联系电话：0358-8238811联系人：刘喆结果公示一个工作日。各投标人对本次评审结果如有异议，请于七个工作日内以书面形式向吕梁三发会计师事务所提出质疑，七个工作日以外的质疑不再受理。在此，谨对所有积极参与本项目投标的供应商表示衷心的感谢!代理费收费标准:国家规范及行业标准代理费收费金额:无吕梁三发会计师事务所（普通合伙）2019年01月30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</si>
  <si>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山西云立科技有限公司</t>
  </si>
  <si>
    <t>山西省吕梁市柳林县鑫飞中学教学专用4K精品录播教室设备及</t>
  </si>
  <si>
    <t>[正在公示]经开区中小学录播教室采购项目中标公告</t>
  </si>
  <si>
    <t>WH18CG2018HW3393</t>
  </si>
  <si>
    <t>安徽</t>
  </si>
  <si>
    <t>芜湖市</t>
  </si>
  <si>
    <t>北京建友工程造价咨询有限公司</t>
  </si>
  <si>
    <t>芜湖经济技术开发区社会事业局</t>
  </si>
  <si>
    <t xml:space="preserve">芜湖昆腾商贸有限公司
</t>
  </si>
  <si>
    <t>632600.00元</t>
  </si>
  <si>
    <t>一、项目相关情况项目名称：经开区中小学录播教室采购项目项目编号：WH18CG2018HW3393招标方式： 公开招标招标公告发布日期： 2019年01月04日 开标日期： 2019年01月29日 上午9：30（北京时间）中标供应商名称：芜湖昆腾商贸有限公司中标供应商联系地址：安徽省芜湖市弋江区长江现代城35#楼1-703中标金额：632600.00元 主要中标或者成交标的的名称、规格型号、数量、单价、服务要求：1、嵌入式互动录播机，奥威亚AE-A7，1台，单价48500.00元，供货期25个日历天。评审委员会名单：范宏、胡珊珊、杨文莉、章华平、周永安招标人名称：芜湖经济技术开发区社会事业局地址：芜湖市经济技术开发区联系人：张勇联系方式：0553-5919870招标机构名称：北京建友工程造价咨询有限公司 地址： 芜湖市镜湖区伟星时代金融中心1206室项目负责人：耿工联系电话：18555139814收费标准：按公管【2016】139号文执行收费金额：7591.20元公告期限：2019年01月30日至2019年01月31日（不少于1个工作日）若投标供应商对上述结果有异议，可在中标公示期限届满之日起7个工作日内以书面形式在工作时间向代理机构提出质疑（异议），质疑材料递交地址：皖江财富中心C1座509办公室，联系电话：18555139814。若投标供应商对质疑处理意见有异议，可在规定时间内以书面形式向芜湖市财政局提出投诉。二、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三、业绩及其他业绩：1、校园文化之国学中心建设项目，合同时间2017年9月11日，合同金额735215.00元 。 2、无为中学交互平板一体机采购项目，合同时间2017年11月25日，合同金额1092000.00元。 3、经开区育瑞实验小学录播接屏LED屏设备采购项目，合同时间2017年12月16日，合同金额1053818.00元。特此公告。北京建友工程造价咨询有限公司2019年01月30日附件下载：（招标文件）经开区中小学录播教室采购项目.docx</t>
  </si>
  <si>
    <t>芜湖昆腾商贸有限公司</t>
  </si>
  <si>
    <t>[正在公示]经开区中小学录播教室采购</t>
  </si>
  <si>
    <t>柳林县汇丰中学教学专用4K精品录播教室设备及系统成交公告</t>
  </si>
  <si>
    <t>柳林县汇丰中学</t>
  </si>
  <si>
    <t xml:space="preserve">山西华润德科技有限公司
</t>
  </si>
  <si>
    <t>545800元</t>
  </si>
  <si>
    <t>柳林县汇丰中学教学专用4K精品录播教室设备及系统成交公告吕梁三发会计师事务所受柳林县汇丰中学的委托，就其所需教学专用4K精品录播教室设备及系统采购项目实行竞争性谈判采购，经专家小组综合评定，并在监督组的现场监督下，确定了成交结果，经过审核，现将评审结果公告如下:一、谈判文件编号：SFZC-2019-010二、项目内容与采购范围：项目名称数量交货期限交货地点验收标准备注教学专用4K精品录播教室设备及系统1项合同签订之日起30日内采购人指定地点国家规范及行业标准技术参数详见谈判文件三、成交单位及金额：成交单位：山西华润德科技有限公司成交单位地址：太原市小店区体育西路918号长风画卷15层1507号成交金额：545800元交货期限：合同签订之日起30日内四、评审委员会名单：采购单位代表：高鹏行业技术专家：刘庆珍、林建峰五、采购单位信息：1、采购单位：柳林县汇丰中学联系人：高女士联系电话：15834356191地址：吕梁市柳林县汇丰中学六、代理机构信息：名称：吕梁三发会计师事务所(普通合伙)地址：吕梁市离石区丽景街8号联系电话：0358-8238811联系人：刘喆结果公示一个工作日。各投标人对本次评审结果如有异议，请于七个工作日内以书面形式向吕梁三发会计师事务所提出质疑，七个工作日以外的质疑不再受理。在此，谨对所有积极参与本项目投标的供应商表示衷心的感谢!代理费收费标准:国家规范及行业标准代理费收费金额:无吕梁三发会计师事务所（普通合伙）2019年01月30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</si>
  <si>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山西华润德科技有限公司</t>
  </si>
  <si>
    <t>柳林县汇丰中学教学专用4K精品录播教室设备及</t>
  </si>
  <si>
    <t>经开区中小学录播教室采购项目中标公示</t>
  </si>
  <si>
    <t>经开区中小学录播教室采购项目中标公示                                                            项目编号                                                所属地区                        芜湖市                                                                                        项目名称                        经开区中小学录播教室采购项目                                                                    发布时间                            2019年01月30日                                                        截止时间                                                            见公告内容                                                                                                                	一、项目相关情况	项目名称：经开区中小学录播教室采购项目	项目编号：WH18CG2018HW3393	招标方式：公开招标	招标公告发布日期：2019年01月04日	开标日期：2019年01月29日 上午9：30（北京时间）	中标供应商名称：芜湖昆腾商贸有限公司	中标供应商联系地址：安徽省芜湖市弋江区长江现代城35#楼1-703	中标金额：632600.00元	主要中标或者成交标的的名称、规格型号、数量、单价、服务要求：1、嵌入式互动录播机，奥威亚AE-A7，1台，单价48500.00元，供货期25个日历天。	评审委员会名单：范宏、胡珊珊、杨文莉、章华平、周永安	招标人名称：芜湖经济技术开发区社会事业局	地址：芜湖市经济技术开发区	联系人：张勇	联系方式：0553-5919870	招标机构名称：北京建友工程造价咨询有限公司	地址：芜湖市镜湖区伟星时代金融中心1206室	项目负责人：耿工联系电话：18555139814	收费标准：按公管【2016】139号文执行	收费金额：7591.20元	公告期限：2019年01月30日至2019年01月31日（不少于1个工作日）	若投标供应商对上述结果有异议，可在中标公示期限届满之日起7个工作日内以书面形式在工作时间向代理机构提出质疑（异议），质疑材料递交地址：皖江财富中心C1座509办公室，联系电话：18555139814。	若投标供应商对质疑处理意见有异议，可在规定时间内以书面形式向芜湖市财政局提出投诉。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三、业绩及其他	业绩：1、校园文化之国学中心建设项目，合同时间2017年9月11日，合同金额735215.00元。	 2、无为中学交互平板一体机采购项目，合同时间2017年11月25日，合同金额1092000.00元。	 3、经开区育瑞实验小学录播接屏LED屏设备采购项目，合同时间2017年12月16日，合同金额1053818.00元。								特此公告。				北京建友工程造价咨询有限公司				2019年01月30日</t>
  </si>
  <si>
    <t>经开区中小学录播教室采购</t>
  </si>
  <si>
    <t>文水县教育科技局义务教育薄弱学校改造交互式一体机、录播教室等采购项目合同公示</t>
  </si>
  <si>
    <t>文水县政府采购中心</t>
  </si>
  <si>
    <t>文水县教育科技局</t>
  </si>
  <si>
    <t xml:space="preserve">山西新华书店集团吕梁有限公司
</t>
  </si>
  <si>
    <t>合同编号：234 合同名称：文水县教育科技局义务教育薄弱学校改造交互式一体机、录播教室等采购项目合同公示 项目编号：文政采【2018-1140】-G34A 项目名称：文水县教育科技局义务教育薄弱学校改造交互式一体机、录播教室等采购项目 采购人(甲方)：文水县教育科技局 代理机构：文水县政府采购中心 供应商(乙方)：山西新华书店集团吕梁有限公司</t>
  </si>
  <si>
    <t>山西新华书店集团吕梁有限公司</t>
  </si>
  <si>
    <t>文水县教育科技局义务教育薄弱学校改造交互式一体机、录播教室等采购</t>
  </si>
  <si>
    <t>宁夏师范学院2018年财政支持地方高校发展专项剩余资金采购项目中标公告</t>
  </si>
  <si>
    <t>ZTSJ-NZC</t>
  </si>
  <si>
    <t>固原市</t>
  </si>
  <si>
    <t>中天世纪国际招标有限公司</t>
  </si>
  <si>
    <t>宁夏师范学院</t>
  </si>
  <si>
    <t xml:space="preserve">银川嘉翔科技发展有限公司
</t>
  </si>
  <si>
    <t>201.215万元</t>
  </si>
  <si>
    <t>宁夏师范学院2018年财政支持地方高校发展专项剩余资金采购项目	中标公告委托计划编号：2019NCZ000022W	采购文件编号：ZTSJ-NZC/A19012采购方式：公开招标	采 购 人：宁夏师范学院联 系 人：陈 斌 联系电话：0954-2079449	地 址：宁夏固原市原州区学院路采购代理机构：中天世纪国际招标有限公司	地 址：宁夏银川市金凤区宁安大街107号（宝塔石化对面）采购内容：多媒体设备	采购公告日期：2019年1月8日定标日期：2019年1月29日	中标情况：中标单位名称：银川嘉翔科技发展有限公司	中标金额：201.215万元         大写：贰佰零壹万贰仟壹佰伍拾元整地 址：宁夏银川市金凤区万达中心B座	联系电话：0951-5061016中标内容：											序号																								名称																																				型号和规格																																																数量																																																												单价（元）																																																																								总价（元）																																																																																				交货期																																																																																																																																																						1																																																																																																																				86寸红外触摸一体机																																																																																																																																希沃F86EA																																																																																																																																												35台																																																																																																																																																								31200																																																																																																																																																																				1092000																																																																																																																																																																																合同签订后20日历日																																																																																																																																																																																																																																																																																																2																																																																																																																																																																																																																录播教室																																																																																																																																																																																																																												希沃SV10																																																																																																																																																																																																																																								3套																																																																																																																																																																																																																																																				39800																																																																																																																																																																																																																																																																119400																																																																																																																																																																																																																																																																																																																																																																																																																								3																																																																																																																																																																																																																																																																																																录播资源管理平台																																																																																																																																																																																																																																																																																																												希沃V1.0																																																																																																																																																																																																																																																																																																																								1套																																																																																																																																																																																																																																																																																																																																				37700																																																																																																																																																																																																																																																																																																																																																37700																																																																																																																																																																																																																																																																																																																																																																																																																																																																																																																																																4																																																																																																																																																																																																																																																																																																																																																																																记忆黑板																																																																																																																																																																																																																																																																																																																																																																																												希沃SW20																																																																																																																																																																																																																																																																																																																																																																																																								35台																																																																																																																																																																																																																																																																																																																																																																																																																				7800																																																																																																																																																																																																																																																																																																																																																																																																																																273000																																																																																																																																																																																																																																																																																																																																																																																																																																																																																																																																																																																																																																																																								5																																																																																																																																																																																																																																																																																																																																																																																																																																																																壁挂展台																																																																																																																																																																																																																																																																																																																																																																																																																																																																												希沃SC05																																																																																																																																																																																																																																																																																																																																																																																																																																																																																								35台																																																																																																																																																																																																																																																																																																																																																																																																																																																																																																				690																																																																																																																																																																																																																																																																																																																																																																																																																																																																																																																24150																																																																																																																																																																																																																																																																																																																																																																																																																																																																																																																																																																																																																																																																																																																																																																																																6																																																																																																																																																																																																																																																																																																																																																																																																																																																																																																																																																多媒体主机																																																																																																																																																																																																																																																																																																																																																																																																																																																																																																																																																												戴尔OptiPlex 3060 Tower																																																																																																																																																																																																																																																																																																																																																																																																																																																																																																																																																																								50台																																																																																																																																																																																																																																																																																																																																																																																																																																																																																																																																																																																				5290																																																																																																																																																																																																																																																																																																																																																																																																																																																																																																																																																																																																264500																																																																																																																																																																																																																																																																																																																																																																																																																																																																																																																																																																																																																																																																																																																																																																																																																																																																																																																								7																																																																																																																																																																																																																																																																																																																																																																																																																																																																																																																																																																																																																																投影机																																																																																																																																																																																																																																																																																																																																																																																																																																																																																																																																																																																																																																												爱普生CB-2065																																																																																																																																																																																																																																																																																																																																																																																																																																																																																																																																																																																																																																																								14台																																																																																																																																																																																																																																																																																																																																																																																																																																																																																																																																																																																																																																																																				9550																																																																																																																																																																																																																																																																																																																																																																																																																																																																																																																																																																																																																																																																																133700																																																																																																																																																																																																																																																																																																																																																																																																																																																																																																																																																																																																																																																																																																																																																																																																																																																																																																																																																																																																																																																8																																																																																																																																																																																																																																																																																																																																																																																																																																																																																																																																																																																																																																																																																																																投影幕布																																																																																																																																																																																																																																																																																																																																																																																																																																																																																																																																																																																																																																																																																																																												视美佳150寸																																																																																																																																																																																																																																																																																																																																																																																																																																																																																																																																																																																																																																																																																																																																								4套																																																																																																																																																																																																																																																																																																																																																																																																																																																																																																																																																																																																																																																																																																																																																				650																																																																																																																																																																																																																																																																																																																																																																																																																																																																																																																																																																																																																																																																																																																																																																2600																																																																																																																																																																																																																																																																																																																																																																																																																																																																																																																																																																																																																																																																																																																																																																																																																																																																																																																																																																																																																																																																																																																																																																								9																																																																																																																																																																																																																																																																																																																																																																																																																																																																																																																																																																																																																																																																																																																																																																																																投影幕布																																																																																																																																																																																																																																																																																																																																																																																																																																																																																																																																																																																																																																																																																																																																																																																																												视美佳120寸																																																																																																																																																																																																																																																																																																																																																																																																																																																																																																																																																																																																																																																																																																																																																																																																																								10套																																																																																																																																																																																																																																																																																																																																																																																																																																																																																																																																																																																																																																																																																																																																																																																																																																				380																																																																																																																																																																																																																																																																																																																																																																																																																																																																																																																																																																																																																																																																																																																																																																																																																																																3800																																																																																																																																																																																																																																																																																																																																																																																																																																																																																																																																																																																																																																																																																																																																																																																																																																																																																																																																																																																																																																																																																																																																																																																																																																																																																																10																																																																																																																																																																																																																																																																																																																																																																																																																																																																																																																																																																																																																																																																																																																																																																																																																																																																																平板黑板																																																																																																																																																																																																																																																																																																																																																																																																																																																																																																																																																																																																																																																																																																																																																																																																																																																																																												蓝贝思特PB-30																																																																																																																																																																																																																																																																																																																																																																																																																																																																																																																																																																																																																																																																																																																																																																																																																																																																																																								32台</t>
  </si>
  <si>
    <t>银川嘉翔科技发展有限公司</t>
  </si>
  <si>
    <t>宁夏师范学院2018年财政支持地方高校发展专项剩余资金采购</t>
  </si>
  <si>
    <t>江西银兴招标代理有限公司关于江西省大余县东门小学章江小学教学仪器设备设施项目（项目编号：JXYX2018-DY-G0003-1）电子化公开招标的中标结果公告                         江西银兴招标代理有限公司受大余县东门小学的委托，对章江小学教学仪器设备设施项目（项目编号：JXYX2018-DY-G0003-1）按照规定进行了电子化公开招标。采购活动于2019年1月25日09：30（北京时间）在大余县公共资源交易中心五楼开标大厅举行，经评标委员会评定和采购人确认，现将结果公示如下：品目序号货物名称数量单位品牌及规格型号单价（元）中标金额（元）服务要求中标供应商中标供应商地址一、心理咨询室一、办公接待区217800在政府采购代理机构规定的时间内和采购我签订合同，并于合同签订后30日内交货，包括安装调试南昌航奥科技有限公司江西省南昌市西湖区洛阳路 215 号南昌国际商贸博览中心一期场馆铺 3 楼 8076 号1办公桌椅1套航奥配套11902书报架1个航奥配套5803文件柜1个航奥配套7804沙发(3+1+1)1套航奥配套35005茶几1套航奥配套7806立式空调(3P)1台格力KFR-72LW(72591)NhAd-268507落地灯1台航奥配套2008录音笔1台索尼PX4706009温馨挂钟1个航奥配套20010饮水机1个奥克斯YR-5-N50011秒表1个航奥配套20012视听资料1套航奥配套5800二、测评区13心理素质评估系统1套华城科星V1.0980014心理健康自助服务系统1套灵心LX-ZNY1690015电脑1台联想启天M410-D189475016多功能一体机1台联想M7605D1800三、沙游区17心理沙盘管理系统1套华城科星HC-GTXP-0214000四、音乐放松区18音乐放松减压系统1套灵心LX-ZNWXY2980019挂式空调1台格力KFR-32GW/(32570)Aa-2375020沙发(单人)1套航奥配套60021桌子1个航奥配套50022落地灯1台航奥配套20023温馨挂钟1个航奥配套200五、宣泄区24宣泄运动单车1台航奥配套158025智能心理击打宣泄系统1台灵心LX-ZNJX2620026充气型宣泄人2台航奥配套187027立式宣泄球2套航奥配套36028涂鸦墙1套航奥配套48029宣泄桌游1套航奥配套500六、团体活动区30智能平板触摸一体机1台希沃F65EA1200031团体活动桌椅1套航奥配套260032团体活动坐垫20套航奥配套12033团体心理辅导系统1套灵心LX-TT9000七、环境创意34绿植1套航奥配套180035门牌1套航奥配套130036创意文化墙1套航奥配套300037工程设计1套航奥配套49000二、音体美器材一、体育因投标供应商不足法定家数，作废标处理。1计时器7块2发令枪2把3接力棒16根4钢尺2把5皮尺5把6垒球80个7实心球80只8小沙包80只9投掷靶4只10跳高丈量尺2根11跳高架2副12横杆6根13栏架20副14信号旗6面15标志旗8面16篮球60只17球网兜20个18篮球架2副19篮球网4副20篮球记录牌4套21排球30只22软式排球30只23排球架1副24排球网3副25标志杆（排球）4根26足球60只27足球门1副28足球网1副29足球门1副30足球网1副31气筒2个32气泵1台33乒乓球台2台34乒兵球拍40块35乒乓球网3副36乒乓球计分牌3副37乒乓球500只38羽毛球拍40副39羽毛球100桶40体操棒10根41体操凳4张42哑铃30副43短跳绳100根44长跳绳15根45拔河绳3根46爬绳爬竿2副47小体操垫50块48大体操垫10块49跳箱2套50助跳板2块51小山羊2台52呼啦圈50个53毽子60个54录音机4台55扩音器1台56手提喇叭4个57肺活量测试仪2台二、音乐（专用音乐教室设备）1五线谱电教板1块2五线谱教学黑板1块3钢琴1台4电子琴或电钢琴1台5多媒体教学系统1套6音响系统1套7音乐教学挂图1套8音乐教学用品柜1套教师用教具9电子琴1台10手风琴1台11教材配套音像资料1套12音像教学资料5套13音乐教学软件1套14自制教具软件1套15多用划线规1套学生用乐器16电子琴22台17成套打击乐器1套18小锣1个19大锣1个20小堂鼓1个21小钹1付22小军鼓1面23大军鼓1面24铝板琴1套25木琴1个26小军号大喇叭1个27大布号1个28指挥杖1个29小号1个30中音长号1个三、小学美术教学设备（专用美术教室设备）1衬布16块2遮光窗帘4块3写生凳30个4写生灯4只5工作台6个6美术教学用品柜2个7磁性白黑板1块8小学美术教学挂图1套9写生画板30块10拉坯机4个学用具（教师用）11写生画箱1只12写生教具（1）1套13写生教具（2）1套14画架1个15画板1块16绘图仪器1套17版画工具1套18绘画工具1套19泥工工具1套20制作工具1套四、小学课桌椅1学生课桌椅1500套祥岗山XGS-KZ005140314840在政府采购代理机构规定的时间内和采购我签订合同，并于合同签订后30日内交货，包括安装调试南城县祥山校具有限公司江西省南城县新丰街镇新丰村洪家墩2屏风办公桌椅74套祥岗山XGS-BG00310203铁文件柜8个祥岗山XGS-G0078404办公桌8张祥岗山XGS-BG00910105办公椅8张祥岗山XGS-BG0133456大班桌1张祥岗山XGS-BG01621507大班椅1张祥岗山XGS-BG01915008五门书柜1组祥岗山XGS-G02218509办公沙发1套祥岗山XGS-SF0266300五、科学创新实验室1教师演示台1张中麒ZQ-2018-J0012850119922在政府采购代理机构规定的时间内和采购我签订合同，并于合同签订后30日内交货，包括安装调试江苏喜洋洋科教设备有限公司淮安市淮安区施河镇工业园区2学生桌9张中麒ZQ-2018-J00217553教师主控电源1套中麒ZQ-2018-J00814504学生电源插座27套中麒ZQ-2018-J007955教师椅1把中麒ZQ-2018-J0052006学生凳54个中麒ZQ-2018-J0061337准备台1组中麒ZQ-2018-J01333608仪器柜5套中麒ZQ-2018-J0229809实验室地上电系统安装及线管1套中麒ZQ-2018-J009192010科学探究仪器1声学实验箱2套乐百仕LBS-X0106552空气实验箱2套乐百仕LBS-X0189603水实验箱2套乐百仕LBS-X0079604热学实验箱2套乐百仕LBS-X0149555光学实验箱2套乐百仕LBS-X0239206电学实验箱2套乐百仕LBS-X02513957磁学实验箱2套乐百仕LBS-X02814958电与磁实验箱2套乐百仕LBS-X0248559力学实验箱2套乐百仕LBS-X01788010机械实验箱2套乐百仕LBS-X02168511水的供应实验箱2套乐百仕LBS-X00968512传动实验箱2套乐百仕LBS-X029160013再生纸实验箱2套乐百仕LBS-X00190014绿色能源实验箱2套乐百仕LBS-X016140015生物实验箱2套乐百仕LBS-X01192016野外探究实验箱2套乐百仕LBS-X00458017人体结构实验箱2套乐百仕LBS-X013260018生命科学标本实验箱2套乐百仕LBS-X012390019地球科学标本2套乐百仕LBS-X02790020地球科学实验箱2套乐百仕LBS-X02668821宇宙科学实验箱2套乐百仕LBS-X003200022气象实验箱2套乐百仕LBS-X015190023远古化石2套乐百仕LBS-X002145024建筑结构实验箱2套乐百仕LBS-X01962725遥控车机械2套乐百仕LBS-X005238026操控车机械2套乐百仕LBS-X030142027水力机械2套乐百仕LBS-X008142028太阳能机械2套乐百仕LBS-X006188029机械组合2套乐百仕LBS-X020142030机器人组合2套乐百仕LBS-X0221420六、广播监控安装一、前端设备399330在政府采购代理机构规定的时间内和采购我签订合同，并于合同签订后30日内交货，包括安装调试赣州市中宏贸易有限公司赣州市章贡区新赣州大道 18 号阳明国际中心 2 号楼 1半球摄像机39个海康威视DS-2CD2325XYZUV-ABCDEF4302枪机摄像机44个海康威视DS-2CD2T2XYZUV-ABCDEF4903高速球摄像机4个海康威视DS-2DE72XYZIW-ABC/VWS43004支架4个海康威视DS-1602ZJ2005支架44个海康威视DS-01306集中供电电源9个小耳朵12V30A300二、传输设备7交换机30个TP_Link TL-SG1005908交换机27个TP_Link TL-SG10083509交换机7个TP_Link TL-SG1016165010交换机4个TP_Link TL-SG1024245011网线3000米通利UTP-6E312网线5000米通利UTP-5E213电源线4000米通利2*0.5314网络水晶头200个通利RJ4521512芯光纤4000米通利TL-GYXTW-12B516光纤跳线100条通利TL-SC/FC-UPC4017光纤终端盒20个通利TL-8C11018光纤收发器20对通利TL-HK-SF-20S-AB45019光纤配线架2个通利TL-12SC/FC290020光纤熔接费40芯国产定制80三、后端设备21NVR硬盘录像机3台海康威视DS-8632N-K8550022硬盘6个海康威视6T185023监视器3台海康威视DS-D5022FC-A135024VGA数据线2条通利VGA-55025壁挂机柜7台金盾6U19026机柜1台金盾22U95027PDU机柜电源1个公牛GNE-10818028监控操作台1台金盾双联2600四、辅助材料29电源盒10个金盾定制8030室外防水铁箱7个金盾定制15031五孔插座50个联塑品睿系列3032电源插头90个公牛GN-1533排插1.8米10个公牛GN-1013034电绞布30个联塑LSJD15M235PVC线管6000米联塑24*14 39*19236五金耗材1批联塑定制350037安装调试费87个国产定制270一、主控机房设备1微型智能广播媒体矩阵1台迪士普MAG2120II135002合并式功放(250W)7台迪士普MP600PIII29603前置放大器1台迪士普MP9811P38504纯后级定压功放（1000W）1台迪士普MP3000120005时序电源控制器1台迪士普MP9823S29006立式豪华型机柜1台迪士普MP35U29607电脑1台联想4900D49008远程控制软件1台迪士普MAG200045009遥控分区寻呼器1台迪士普MP9810RII295010监控操作台1台金盾双联2200二、前端设备11壁挂扬声器10W94个迪士普DSP406II26012室外音柱60W8个迪士普DSP308980三、辅助材料13广播音箱线8000米通利RVV2*0.75214广播音箱线6000条通利RVV2*1.5315音频连接线10条迪士普定制3016音频连接线10条迪士普定制3017电源插头10个公牛GN-11018PVC线管槽5680米联塑24*14 39*19219其他1批联塑定制1100七、录播教室1教育视频应用平台1套纳加VJCMS2.018000318690在政府采购代理机构规定的时间内和采购我签订合同，并于合同签订后30日内交货，包括安装调试赣州众晟贸易有限公司赣州开发区赣州毅德商贸物流园E09块地01号交易广场6号楼204号2录播主机1台纳加NLB-500S405003远程互动教育录播系统软件1套纳加VJES1.1310004智能图像跟踪主机1台纳加NGZ-100170005定位摄像机6台纳加NGZ-FC7906高清云台一体摄像机2台纳加MC_HM72007全景摄像机3台纳加FC_HM70008录播控制台1台纳加NDCP-L65009录播中控1台纳加NLBZK350010吊装麦克风6支纳加NAT-200112011智能混音器1台纳加NMX-200750012流媒体服务器1台戴尔R7301800013手机推流APP1套纳加VJEncoder2App90014桌面采集系统1套纳加VJTeacher480015教育课件编辑器1套纳加CourseEditor180016CG编辑器1套纳加VJCGEditor200017特效编辑器1套纳加VJEffectEditor95018显示器1台PHILIPS 275C7Q 169019功放1台佳比HS-8200KAII230020音箱1对佳比XL-800115021无线话筒1套佳比FU-2980170022观摩室有源音箱1对佳比XL-66559023千兆交换机1台H3C H3C1224RV2149024机柜1台神州T6178025液晶电视1台海信 55E3A34802670寸智慧互动黑板一体1套灵畅 FIT-TVN70H4L2600027多媒体讲台1台道图F110M230028教室空调1台格力KFR-72LW/(72591)NhAd-2650029吊顶70平方国标11530四周墙壁吸音98平方　国标15031地面70平方　国标7232窗户30平方　国标44833控制室隔断1项　定制580034导播窗木框1项　定制98035导播窗安装钢化玻璃1项　国标468036讲台升高1项　定制180037讲台贴地1项　国标55038灯光24组三雄6000K.26039电源部分70平方　国标2840观摩室工作案台1张　定制190041观摩室空调1台格力KFR-35GW/(35570)Aa-2290042其他1批　定制68043耗材1批　国标1680本中标结果公告公示期为一个工作日，各相关当事人对中标结果有异议的，可在本公告发布届满之日起七个工作日内，以书面形式提起质疑，逾期将不再受理。评标委员会成员名单：黄斌（组长）、廖晓灵、赖华南、林春秋、叶会昌政府采购代理机构：江西银兴招标代理有限公司政府采购代理机构联系地址：大余行政服务中心二楼政府采购代理机构联系人：吕先生政府采购代理机构联系电话： 17779739036采购单位：大余县东门小学地址：大余县南安镇街心花园联系人：叶先生电话：13970757068政府采购监督电话：0797-8716109江西银兴招标代理有限公司</t>
  </si>
  <si>
    <t>崂山二中录播教室改造项目竞争性谈判成交公告</t>
  </si>
  <si>
    <t>LSP2019-002</t>
  </si>
  <si>
    <t>山东绿山坡项目管理有限公司</t>
  </si>
  <si>
    <t>青岛市崂山区第二中学</t>
  </si>
  <si>
    <t xml:space="preserve">青岛汇博电子科技有限公司
</t>
  </si>
  <si>
    <t>山东绿山坡项目管理有限公司受青岛市崂山区第二中学的委托，就崂山二中录播教室改造项目采用竞争性谈判方式进行采购，现就本次采购的成交结果公示如下：一、采购人名称：青岛市崂山区第二中学二、采购项目名称：崂山二中录播教室改造项目三、采购项目编号：LSP2019-002四、采购内容：崂山二中录播教室改造。五、采购公告发布日期及媒体：本次采购于2019年1月21日正式在发布采购公告。六、评审信息1、开标时间：2019年1月29日09时30分。2、开标地点：青岛市市北区劲松一路306号海和嘉苑西区1号楼3单元101室。3、谈判小组成员：丁军、冯金勇、兰石军七、成交信息成交供应商名称: 青岛汇博电子科技有限公司成交金额:￥ 226800.00元 八、公告期限本成交公告期限为一个工作日。九、联系事项：采购人联系人：兰石军  联系电话：0532-88893239地址：青岛市崂山区九水东路619号代理机构：山东绿山坡项目管理有限公司联系人：邴丽萍   联系电话：0532-68990253地址：青岛市劲松一路306号海和嘉苑1号楼3单元101室山东绿山坡项目管理有限公司2019年1月29日</t>
  </si>
  <si>
    <t>青岛汇博电子科技有限公司</t>
  </si>
  <si>
    <t>崂山二中录播教室改造项目竞争性</t>
  </si>
  <si>
    <t>广西建设工程机电设备招标中心有限公司关于病理远程会诊系统采购（重）（采购项目编号：LZHC18-040）的成交结果公告</t>
  </si>
  <si>
    <t>LZHC18-040）</t>
  </si>
  <si>
    <t>柳州市</t>
  </si>
  <si>
    <t>广西建设工程机电设备招标中心有限公司</t>
  </si>
  <si>
    <t>鹿寨县人民医院</t>
  </si>
  <si>
    <t xml:space="preserve">南宁市品坤医疗设备有限公司
</t>
  </si>
  <si>
    <t>广西建设工程机电设备招标中心有限公司关于病理远程会诊系统采购（重）（采购项目编号：LZHC18-040）的成交结果公告广西建设工程机电设备招标中心有限公司受鹿寨县人民医院的委托，根据《中华人民共和国政府采购法》等有关规定，于2019年1月25日就病理远程会诊系统采购（重）项目采用竞争性磋商方式进行采购，现就本次磋商的成交结果公告如下：一、采购项目名称：病理远程会诊系统采购（重） 采购项目编号：LZHC18-040二、采购项目简要说明：远程病理设备（数字切片扫描系统）1套、服务器1台、远程病理会诊软件1套和录播服务器1台。如需进一步了解详细内容，详见竞争性磋商文件。合同履行日期：完成时间：交货期：自签订合同之日起30日内(日历日)。；三、公告媒体及日期： 2019年1月14日在中国政府采购网、广西壮族自治区政府采购网、柳州市政府采购网发布。四、磋商日期：2019年1月25日评审地点：广西柳州市屏山大道95号驾鹤商业街4号楼614室磋商小组成员名单：温捷(磋商小组组长)、谢宝燊、罗道锋(采购单位评委)五、成交信息：1、成交供应商名称：南宁市品坤医疗设备有限公司2、成交供应商地址：南宁市青秀区中柬路8号龙光世纪2号楼3606、3607号3、成交总金额：人民币伍拾陆万元整（￥560000.00元)；4.主要成交标的的名称、规格型号、数量、单价、服务要求（见附2）六、政府采购代理本项目收费信息：1、收费金额： 人民币捌仟肆佰元整（￥8400.00元）； 。2、收费标准：本项目代理服务费按国家发展计划委员会计价格[2002]1980号《招标代理服务费管理暂行办法》收费标准及发改价格[2011]534号文的规定标准向成交人收取。七、联系事项：1.采购人名称：鹿寨县人民医院；地址：广西柳州市鹿寨县政军路2号联系人：罗道锋 联系电话：18076722308 2.采购代理机构名称：广西建设工程机电设备招标中心有限公司 地址：广西柳州市屏山大道95号驾鹤商业街4号楼616室 项目联系人：孔祥桂；联系电话：0772-2867160 3.监督部门: 鹿寨县财政局政府采购监督管理部门；联系电话：0772-6822756 八、成交结果公告期限：自成交结果公告发布之日起一个工作日。供应商认为成交结果使自己的权益受到损害的，可以在成交结果公告期限届满之日起七个工作日内以书面形式向采购人鹿寨县人民医院或受托代理机构广西建设工程机电设备招标中心有限公司提出质疑，逾期将不再受理。附：1. 磋商文件 2.主要成交标的的名称、规格型号、数量、单价、服务、要求 广西建设工程机电设备招标中心有限公司2019年 1月29日附件附件.zip相关公告</t>
  </si>
  <si>
    <t>南宁市品坤医疗设备有限公司</t>
  </si>
  <si>
    <t>广西建设工程机电设备招标中心有限公司关于病理远程会诊系统采购（重）（采购项目编号：LZHC18-040）的</t>
  </si>
  <si>
    <t>林西县第一中学教学实验设备中标（成交）公告</t>
  </si>
  <si>
    <t>林西县公共资源交易中心</t>
  </si>
  <si>
    <t>林西县第一中学</t>
  </si>
  <si>
    <t xml:space="preserve">通用技术教学
内蒙古聪维教学仪器设备有限公司
赤峰悦泰电子工程有限公司
</t>
  </si>
  <si>
    <t>679860元</t>
  </si>
  <si>
    <t>林西县公共资源交易中心受林西县第一中学委托，于2019年01月29日就教学实验设备LZC-2018-234，采用公开招标进行采购。现就本次采购的中标（成交）结果公告如下。　　一、采购项目名称：教学实验设备　　批准文件编号：林财购准字（2018）第244号　　二、中标（成交）供应商名称及中标（成交）价格： 包号货物、服务和工程名称数量技术规格、参数及要求预算金额(元)附件材料 1通用技术教学设备1详见采购文件1645300 1、供应商：内蒙古聪维教学仪器设备有限公司 ；中标金额：679860元。 2交互式录播教室设备1详见采购文件460000 1、供应商：赤峰悦泰电子工程有限公司 ；中标金额：399020元。　　请中标供应商在公告期间到我单位领取通知书并办理相关手续，按规定时限和程序签订政府采购合同。　　三、公告时间：　　2019年01月29日　—　2019年01月30日　　四、评委：　　律松坡、宋艳丽、张志伟、张国凡、张文学（采购人代表）　　如投标人认为中标结果使自己的合法权益受到损害的，可在中标结果公示有效期内，按招标文件第二章投标须知中有关质疑的规定向采购机构和采购代理机构提出质疑。　　代理机构名称：林西县公共资源交易中心　　地址：林西县党政综合办公楼714室　　邮政编码：025250　　联系人：谢永强　　联系电话：0476-5352616　　采购单位名称：林西县第一中学　　地址： 林西县第一中学　　邮政编码：025250　　联系人：温兴　　联系电话：13848764086　　 林西县公共资源交易中心2019年01月29日　　备注：采购方式涉及竞争性谈判、询价、单一来源的成交结果公告请以附件形式上传竞争性谈判文件、询价通知书、单一来源协商情况记录。</t>
  </si>
  <si>
    <t>通用技术教学</t>
  </si>
  <si>
    <t>内蒙古聪维教学仪器设备有限公司</t>
  </si>
  <si>
    <t>赤峰悦泰电子工程有限公司</t>
  </si>
  <si>
    <t>林西县第一中学教学实验设备中标</t>
  </si>
  <si>
    <t>录播,常态化录播</t>
  </si>
  <si>
    <t>淮北市烈山区洪庄小学智慧黑板、常态化录播室、网络综合布线等设备购置项目中标公告</t>
  </si>
  <si>
    <t>淮北市</t>
  </si>
  <si>
    <t xml:space="preserve">淮北新华书店有限公司
</t>
  </si>
  <si>
    <t>淮北市烈山区洪庄小学智慧黑板、常态化录播室、网络综合布线等设备购置项目中标（成交）公告                  采购人名称、地址、联系人、联系方式                  名称：淮北市烈山区洪庄小学      地址：安徽省淮北市烈山区烈山镇洪庄村      联系人：朱成连      电话：13965870963                          采购代理机构      名称、地址、项目      负责人、联系方式                  名称：淮北市公共资源交易中心      地址：淮北市人民路199号      项目负责人：盛晨晨乔乃刚      电话：0561-31113323116436                          项目名称和编号                  名称：淮北市烈山区洪庄小学智慧黑板、常态化录播室、网络综合布线等设备购置项目      编号：HBCG-H19002                          中标（成交）      供应商名称、地址                  名称：淮北新华书店有限公司      地址：安徽省淮北市淮海路80号                          中标（成交）金额                  518220元人民币                          主要中标或者成交标的的名称、规格型号、数量、单价、服务要求或者标的的基本概况                  见公告附件                          评审专家名单                  陈立军（组长）、胡庆福、朱成连（业主代表）                          采购方式                  询价                          采购公告发布日期                  2019年1月23日                          招标（采购）日期                  2019年1月29日                          中标（成交）公告发布时间                  2019年1月29日                          公告期限                  1个工作日                          是否书面推荐供应商参加采购活动                  否                          收费标准和金额                  免费                          市公共资源交易      中心代收的履约      保证金缴纳账户                  户名:淮北市公共资源交易中心      开户行：徽商银行淮北相阳支行      账号：1331201021000146498                          提出质疑的时间、      地点、联系电话                  若投标供应商对上述结果有异议，可在中标（成交）公告期满之日起七个工作日内以书面形式在工作时间（周一至周五，上午8:00-12:00，下午14:30-17:30，节假日休息）向采购人或淮北市公共资源交易中心提出质疑。质疑材料递交地点、联系方式如下：      1.采购人地址及联系电话见本公告第一栏。      2.淮北市公共资源交易中心地点：一楼服务大厅政府采购窗口；联系人：葛磊；联系电话：0561-3199735                          质疑提起的条件及不予受理的情形                  根据《中华人民共和国政府采购法》《政府采购质疑和投诉办法》（财政部94号令）等法律法规，质疑提起的条件及不予受理的情形如下：      一、质疑人应当提交质疑函和必要的证明材料。质疑函应当包括下列内容：      1.质疑人的姓名或者名称、地址、邮编、联系人及联系电话；      2.质疑项目的名称、编号；      3.具体、明确的质疑事项和与质疑事项相关的请求；      4.事实依据；      5.必要的法律依据；      6.提起质疑的日期。      质疑人为自然人的，应当由本人签字；质疑人为法人或者其他组织的，应当由法定代表人、主要负责人，或者其授权代表签字或者盖章，并加盖公章。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投诉受理部门                  淮北市公共资源交易监督管理办公室      联系电话：0561-3069192。                          附件                  招标文件参数响应表和报价表                          备注                  合同签订地点：淮北市公共资源交易中心一楼服务大厅政府采购窗口      联系人：葛磊电话：0561-3199735            1.请中标（成交）供应商在公告期满后联系采购人签订合同，缴纳相应费用。在规定期限内无正当理由不签订合同的，作放弃中标（成交）处理，并承担相应法律责任。请中标人及时将生效后合同进行合同备案（参见：中心网站“下载资源”—“政府采购合同备案操作手册”）。2.对扰乱政府采购正常工作秩序的虚假、恶意的质疑，将依法给予处罚。附件：HBCG-H19002淮北市烈山区洪庄小学智慧黑板、常态化录播室、网络综合布线等设备购置项目---修改.doc报价单、技术参数.docx</t>
  </si>
  <si>
    <t>淮北新华书店有限公司</t>
  </si>
  <si>
    <t>淮北市烈山区洪庄小学智慧黑板、常态化录播室、网络综合布线等设备购置</t>
  </si>
  <si>
    <t>三明市梅列区群英小学录播设备及校园网络改造货物类采购项目结果公告</t>
  </si>
  <si>
    <t>[350402]KJ[GK]2019002</t>
  </si>
  <si>
    <t>三明市</t>
  </si>
  <si>
    <t>福建科建工程咨询有限公司</t>
  </si>
  <si>
    <t>三明市梅列区群英小学</t>
  </si>
  <si>
    <t xml:space="preserve">三明博霖科教设备有限公司
</t>
  </si>
  <si>
    <t>￥25.990000 万元</t>
  </si>
  <si>
    <t>公告概要：公告信息：采购项目名称三明市梅列区群英小学录播设备及校园网络改造货物类采购项目品目采购单位三明市梅列区群英小学行政区域梅列区公告时间2019年01月29日  17:18本项目招标公告日期2019年01月29日中标日期2019年01月29日评审专家名单详见公告正文总中标金额￥25.990000 万元（人民币）联系人及联系方式：项目联系人邓老师项目联系电话18960523996采购单位三明市梅列区群英小学采购单位地址三明市梅列区群英二村52幢采购单位联系方式18960523996代理机构名称福建科建工程咨询有限公司代理机构地址三明市梅列区乾龙新村16幢四层代理机构联系方式0598-8656663                1、项目名称：三明市梅列区群英小学录播设备及校园网络改造货物类采购项目2、项目编号：[350402]KJ[GK]20190023、采购人名称：三明市梅列区群英小学地址：三明市梅列区群英二村52幢项目负责人：邓老师联系电话：189605239964、代理机构名称：福建科建工程咨询有限公司地址：三明市梅列区乾龙新村16幢四层  评审部经办人：小李联系电话：0598-86566635、招标公告日期：2019-01-076、招标结果确定日期：2019-01-297、资格性及符合性审查情况：所有投标均合格。8、中标情况：包1合同包品目号品目名称品牌规格型号数量单价总价11-1音视频播放设备奥威亚、蓝贝斯特、佳比等奥威亚/AE-A6+、奥威亚/V8.0等1259900元259900元服务要求或标的的基本概况详见投标文件中标供应商名称三明博霖科教设备有限公司中标供应商地址永安市林业新村社区东盛新村62号中标金额259900.00元9、收费金额：0.3898万元 收费标准：参照国家计委《招标代理服务收费管理暂行办法》（计价格[2002]1980号文）规定的收费标准。10、其他（协议供货、定点采购项目信息）：无。11、评标委员会成员名单 采购人代表：邓其标 (包1) 评审专家：张茂华,郑东雄,黄英翼,陈宗炳12、公告期限为本公告之日起1个工作日。福建科建工程咨询有限公司2019年01月29日</t>
  </si>
  <si>
    <t>三明博霖科教设备有限公司</t>
  </si>
  <si>
    <t>三明市梅列区群英小学录播设备及校园网络改造货物类采购</t>
  </si>
  <si>
    <t>江苏鸿信系统集成有限公司无锡市仓下中学精品录播教室采购项目中选人公示</t>
  </si>
  <si>
    <t>无锡市</t>
  </si>
  <si>
    <t>中邮通建设咨询有限公司</t>
  </si>
  <si>
    <t>详细页面                                                公告详情                                                公示标题 ：                    江苏鸿信系统集成有限公司无锡市仓下中学精品录播教室采购项目中选人公示                    创建日期：                    2019-01-29 16:40:05                                                                        江苏鸿信系统集成有限公司无锡市仓下中学精品录播教室采购项目中选人公示江苏鸿信系统集成有限公司无锡市仓下中学精品录播教室采购项目评选委员会按照比选文件载明的评选方法和标准已完成对各参选人递交的参选文件的评审，根据评审结果，中选人公示如下：中选人：无锡环宇智能科技有限公司公示时间：2019年01月30日至2019年02月01日，共3天。公示期间，参选人或其他利害关系人对中选人有异议的，请以书面形式加盖单位公章后以纸质文件或电子扫描件的方式向比选人或代理机构提出。 联系电话：15306189091邮箱地址:[15306189091@189.cn]比选人：江苏鸿信系统集成有限公司比选代理机构：中邮通建设咨询有限公司 2019年01月29日</t>
  </si>
  <si>
    <t>江苏鸿信系统集成有限公司无锡市仓下中学精品录播教室采购项</t>
  </si>
  <si>
    <t>淅川县第五高级中学教学一体机设备采购项目（第二批）结果公告</t>
  </si>
  <si>
    <t>2018-416</t>
  </si>
  <si>
    <t>北京中外建工程管理有限公司</t>
  </si>
  <si>
    <t>淅川县第五高级中学</t>
  </si>
  <si>
    <t xml:space="preserve">南阳市腾达科技有限公司
</t>
  </si>
  <si>
    <t>￥59.000000 万元</t>
  </si>
  <si>
    <t>公告概要：公告信息：采购项目名称淅川县第五高级中学教学一体机设备采购项目（第二批）品目采购单位淅川县第五高级中学行政区域淅川县公告时间2019年01月29日  22:32本项目招标公告日期2019年01月04日中标日期2019年01月29日评审专家名单王新征（业主评委）、杨子宛（评委组长）、徐献彬、石磊、郭爱亭总中标金额￥59.000000 万元（人民币）联系人及联系方式：项目联系人赵先生项目联系电话0377-69232975采购单位淅川县第五高级中学采购单位地址淅川县灌河路 采购单位联系方式0377-69232975代理机构名称北京中外建工程管理有限公司代理机构地址南阳市淅川县金河镇二桥头 代理机构联系方式18348013690                淅川县第五高级中学教学一体机设备采购项目（第二批）结果公告北京中外建工程管理有限公司受淅川县第五高级中学的委托，就“淅川县第五高级中学教学一体机设备采购项目（第二批）”进行了公开招标，现就本次招标的结果公告如下：一、招标项目名称及编号项目名称：淅川县第五高级中学教学一体机设备采购项目（第二批）项目编号：2018-416公告发布：2019年1月4日发布媒介：《中国招标投标公共服务平台》、、《河南省招标采购综合网》、《河南省政府采购网》、《淅川县公共资源交易中心》二、评标信息：评标时间：2019年1月24日评标地点：淅川县公共资源交易中心四楼第二评标室评标专家：王新征（业主评委）、杨子宛（评委组长）、徐献彬、石磊、郭爱亭三、评标结果及公示期评标委员会按照招标文件要求对各投标人的投标文件认真评审，确定中标人如下：中标人：南阳市腾达科技有限公司投标报价：&amp;amp;yen;599490.00元交货期：合同签订后15 日历天质量：合格（达到国家相关标准质量要求）单位地址：淅川县龙城街道西湾社区业绩：荆紫关镇上梅池小学等八所小学及幼儿园教玩具购置项目中标标的：1多功能交互式触控一体机一体机硬件及显示：1、★显示屏及技术： LED 背光源 A 规屏，寿命50000 小时；2、★对角线尺寸：≥70〞；显示比例：16:9；亮度：500nits；3、对比度：5000:1；最佳分辨率：1920&amp;#215;1080 RGB；4、可视角度：178&amp;#176;；视频制式： PAL/NTSC；5、前置端口：VGA 输入1 路；音频输入1 路；HDMI ：1 路；USB2.0 ：2 路；触控USB：1 路；6、 后置端口：VGA 输入2 路；音频输入2 路； VGA 输出1路；SPDIF：1 路； LAN（RJ-45）1 路； RS-232：1 路；HDMI：2 路；TV ：1 路；USB≥2 路（其中USB3.0：1 路）；CVBS 输入（AV）1 路，YPbPr/YCbCr 1 路；耳机 1 路；内置WiFi802.11b/g/n；7、 电脑端口：LAN（RJ-45）1 路；USB4 路（H81 主板含2路USB 3.0）；VGA 输出1 路； HDMI1 路；耳机1 路；MIC1路；内置WiFi；8、电源：AC90-264V，50/60Hz；整机功耗250 / 280W,待机功耗0.5W；9、工作温度：0℃-45℃，工作湿度：10%-80%RH。功能及结构：1、★内置高清视频展台，外部无任何组合挂件，宽高比例须适合镶嵌安装于组合式推拉绿板内（整机宽度2100mm，高度1100mm）；2、★内置无线麦克风接收模块，可支持有线、无线麦输入，有效距离15M；一次充电可连续使用10 小时，拾声效果较好，且无躁音干扰；3、★一体机电源按键、功能按键、电脑开关键、VGA 输入、HDMI输入、USB 接口、触控接口全部前置且内置在推拉小门内，能够上锁，方便开关机、信号切换、USB 外接设备接入、电脑等其他设备接入连接和管理；4、★内置计算机采用门锁构造保护,可不拆卸整机后盖，直接从前面取出对电脑模块进行维护维修；基于安全性考虑，门锁构造不接受上下滑动门式设计；5、一体机内设有专用储物盒，且有隔层用以储存话筒、手写笔、无线麦等；6、前拆式触摸框，可不拆卸整机的情况下单独拆下触摸框，实现触摸屏前维护；7、前置音箱2&amp;#215;20W 扬声器，扬声器发声口在机器前面板上，音质较好、音量较大；8、★前面板上接口和按键采用可上锁的隐藏式设计，不需要使用时可锁起来，防止学生课间误操作；9、一体机前框采用铝合金材质，四角采用圆弧设计、防止学生意外碰撞受伤(不接受塑胶和钣金材质);后壳为全金属材质,防火防毒坚固耐用；10、★扛撞击。书写屏表面采用4mm 全钢化防爆玻璃，防眩光防刮防撞防划，可承受500 克钢球在0.71 米高度自由下落的撞击，保证师生使用安全；11、自带安卓4.2 操作系统，可升级至流行版本，内置WIFI 可方便实现无线互动连接和多媒体互动扩展功能。；13、远程RS232 控制:可远程通信连接控制设备，实现一体机开关、音量控制、信号切换等，为远程控制带来极大的便利；14、支持广角红外线遥控，可遥控角度达120 度以上，方便老师操作。15、★在不关闭整机电源的情况下可一键关闭或开启液晶屏背光，实现节电功能。同时可实现单独听功能，方便老师进行英语听力测验；黑屏状态下节能80%以上；16、★无缝触摸，自动切换安卓和windows 触摸，通过手势可以无缝切换安卓和windows 状态，无需遥控器和按键切换，方便老师操作；17、智能双系统（安卓4.2＋windows7 系统），方便各类教学资源的使用和整合，备份单独放置在U 盘中，可随时还原；18、前置USB 端口自动识别，在安卓状态为安卓USB 端口，在windows 状态为windows 的USB 端口；（前置USB 同一个端口可在安卓和windows 状态下读取数据）19、★智能环境光感：可根据外界环境光的变化调整屏幕显示亮度，实现节电功能。20、★智能护眼功能：当老师书写时屏幕亮度更加柔和护眼，保护老师视力；在学生观看时屏幕更加明亮，保证学生观看效果；21、★具备智能温控系统，投标产品具备有效监控、预警、降温保护、节能功能；22、★产品管理系统：支持服务器群组管理，实现网内班班通功能；可实现校园对一体机产品集中管理，包括查看和控制智能一体机的开关机状态、通道、显示、声音状态，CPU、内存、存储使用情况以及实现文字信息即时广播；23、任意信号通道下调出触控菜单，实现书写批注、截图和保存功能、信号源切换、音量调节、主菜单；24、输入设备自动识别，外接笔记本时，设备能自动识别并切换到对应视频信号通道，切断开后能回到内置电脑通道；25、标配无线麦、手写笔，且质量必须有保证；触摸功能：1、 定位技术：红外感应触控技术，断电开机无需重新定位；2、 多点触控，真6 点或以上；3、 触摸分辨率：32767&amp;#215;32767；响应速度：4 ms ；线性误差：1 mm；4、 自检功能：当触摸屏发生故障时，系统可自动检测修复而不影响使用；校正方式：自动；安装及维护方式：内置一体成型，非外挂框；5、 触摸次数：无数次；抗干扰：触摸屏抗太阳光等强光干扰；6、 运行系统：windows 全系列、Android、Mac 操作系统；7、 防护等级：IP65 标准，防水、防尘、全封闭；电脑要求：1、电脑和交互平板采用标准的OPS 接口连接，无其他连接线。OPS 模块化电脑支持独立使用,独立使用时，除标准OPS 接口外，无任何外露连接；2、处理器：Intel Core i3 系列、主频为双核3.4G 或以上；内存：DDR3 4G； 主板：H81 或以上；硬盘：500G；集成显卡；集成网卡；★一体机内置展台。参数：1、内置实际像素500 万像素高清实物展台；2、1/3 吋专业图像传感器，3、拍摄范围：A4(210mm*297mm)；4、扫描速度：1 秒/张，5、分辨率2592*1944；6、录像格式：支持高清录播AVI 格式,可以进行动态图像在高速和高清间切换,高清晰视频拍摄，自动对焦，可伸缩内嵌；软件参数：1、一键锁屏功能: 可直接通过软件实现一键锁定，设置开启、关闭触摸功能，防止误操作；2、与PPT 软件无缝结合，在PPT 播放过程中，直接通过软件快捷键即可实现对PPT 翻页、标注及擦除；3、软件可以将PPT 文件文导入到软件中，并且保持PPT 文件中对象的独立性，并可以对对象进行再次的编辑和保存，方便教师进行备课；4、OFFICE 标注嵌入功能：能将铅笔标注以及几何图形的内容嵌入到Word、Excel、PPT 中；5、在同一教学软件下提供备授课模式、标注模式与多用户模式三种不同的模式；a) 备授课模式：用户在备课模式与授课模式下可以实现一键进行两种模式的快速转换和内容预览，在授课模式下支持页面分辨率设置，用户可以根据电脑的输出的分辨率设置页面的大小，保证页面分辨率发生变化时页面中的对象不会发生变形；b) 标注模式：能将铅笔标注、几何图形嵌入到OFFICE 办公软件中并保存，也可以在任意第三方软件中进行包括标注；c) 多用户模式：能根据触摸设备的触摸点数提供多人同时进行书写、图形、擦除等不同功能的操作，而不是单纯的实现多个用户的同时书写；6、书写：提供铅笔、荧光笔、毛笔、对象笔、软笔、纹理笔、智能笔、激光笔等至少8 钟不同笔形。板擦：支持点擦除、区域擦除及全部擦除（清页操作）；7、图形绘制：可实现图形的快速绘制，包含直线、矩形、椭圆、圆、三角形、五边形、五角星形、六边形、菱形、箭头、双箭头、圆角矩形、圆柱体、立方体、圆锥等。图形工具方便用户快速的创建标准的图形，并可实现图形的填充、移动、旋转等操作；8、提供放大镜、探照灯、遮幕、直尺、三角尺、量角器、圆规、函数生成器等教学小工具；遮幕、探照灯、放大镜在备课过程中能保存在对应的页面中，不只是在演示到需要使用的页面上才调出遮幕、探照灯等工具；9、时钟功能：包括数字时钟、机械时钟、秒表等模式，同时可以根据需要设置倒计时模式，倒计时完成时可以连接到网站、页面、文件、声音等的触发效果；10、照相机：可在软件与电脑当前页面进行切换，选择性的对这两个页面进行全屏、矩形、任意图形的截取；11、动画功能：提供包括PPT 所有的动画效果，同时可以对任意对象设置动画触发器功能。同时为了保证设置的动画效果的完整性，提供动画还原功能，一键还原设置的所有动画效果；12、可提供白板页、也可根据教学需求，任意改变页面背景。网格页面：可添加网格，图片页：提供田字格、五线谱等学科页面及渐变色填充页面。实现书写与鼠标的无缝切换。同一页面既可操作电脑又可以书写、批注；13、直接调用外部摄像头视频、投影仪、具备准摄像头接口的视频展台完美结合，既能实现动态画面标注，又可以实现静态截取，对截取的内容进行放大、旋转等操作；14、手写识别，支持手写体直接转为印刷体，并实现快速汉字快速注音；15、数学公式、数学图表：数学公式能编辑任何公式插入到页面中，通过数学图表把多个任意公式拖入其中能生成对应的函数图像，同时通过标点工具对图像上的任意点；16、★配备中小学教学资源库软件，资源一经下载，无需联网可随时使用。主要学科高清电子课本需做到到书到页同步点读，实现公共资源与中央电教馆资源匹配；资源库需包含小学至高中所有学科主要章节的名师课堂教学视频内容；为兼容性考虑教学资源必须与触控一体机为同一品牌。17、以上软件必须与windows7 以上系统兼容，占用内存较小，设计无瑕疵，不与其他应用软件冲突，且为正式版，具有永久使用权；2组合式推拉绿板绿板参数1、产品结构: 双层，左右推拉结构(内置轨道,外框和轨道一体化设计)；基本尺寸:外径1300mm&amp;#215;4000mm，需保证电视物理尺寸配套且与一体机正面平齐；并可根据学校实际情况进行调整。2、书写面材质: 采用国际知名品牌亚光烤漆钢板，版面为亚光墨绿色，厚度0.3mm,涂层硬度6H 无痕，涂层采用丙烯酸树脂漆；表面附有保护膜，用普通粉笔书写，笔迹均匀，字迹清晰，易写易擦，不反光、不变形，整板无拼接，有效保护学生视力；3、表面粗糙度: Ra1.6-3.2цm；光泽度: 光泽度6﹪没有明显眩光；4、粉笔灰盒: 安置在黑板边框两侧下方存储黑板粉笔沫盒,可拆卸清洁5、缓冲垫: 黑板边框内部两侧安装缓冲垫6、内芯材料: 防潮、吸音高强度瓦楞纸板，采用国际适用工艺，书写无咔咔声，改善书写手感。纸板技术指标不低于国标GB5034-85 厚度10mm。7、背板: 采用优质防锈热镀锌钢板厚度0.25mm，流水线一次成型，设有加强凹槽，确保均布承压635N，凹槽造型美观、增加强度，更加耐用，镀锌含量Z12 技术要求国标GB2518-88；8、板面与衬板粘贴: 采用环保多元醇胶，机械化制作，高温一次成型，30 秒钟即100%固化定型，无辐射、无污染，粘合强度3000N，耐高温262&amp;#176;，耐湿度为全天候，符合GB7124 胶粘剂测定方法；9、边框材料: 超宽豪华高强度工业电泳铝合金外框，颜色为香槟色,漂亮美观；10、安全性: 以实现对活动黑板的锁定，统一锁，统一钥匙，一把钥匙开所有的锁；11、包角材料: 包角材料：采用防老化、抗疲劳，规格ABS 工程塑料，流线型设计，无尘角，一次成型模具；12、易写性: 用普通粉笔手感流畅、摩擦力适度，笔记均匀、线条明显；13、易维护性: 内嵌的平板一体机可直接拆除进行维护,无需复合黑板的整体拆除；14、安装方法: 隐形安装、没有外露的挂接件，美观时尚；15、易擦性: 用普通板擦擦拭，无明显残留字迹，不留任何痕迹；16、除尘装置: 滑道内两下端留有抽拉式粉尘盒,便于储存清扫的粉笔沫，粉尘盒可拆卸清洁。安装要求1、安装时教室原黑板拆除由供货厂商负责，并负责将墙壁整理平整；2、电源开关以上留足够电源线，电源开关及以下施工和原材料均由供货商负责，凡外露电源线用线槽固定，按照电器规范要求，横平竖直，电源开关安装端正、操作灵活；需内置空间设计，不能有安全隐患；3、黑板安装必须和一体机四边严密吻合，一体机四周档板能够自由拆装，利于维护，上下档板不能出现按压起伏现象，同时要求推拉绿板外面框与墙体之间做无缝处理，左右下侧均打通风孔，孔径8MM 米左右，打孔布局美观整洁，整体工艺完美；4、先装一个教室，验收合格后，再对其他教室进行安装；3壁挂式实物展台1、外观为壁挂式钢结构，带锁箱可防盗，隐藏式拉手开启展台面板。2、视频展台像数：800 万像素；分辨率3264*2448，拍照幅面大于A4。3、采用双补光灯设计，除展台臂上具备的10 颗LED 补光灯外，镜头处1 个辅助灯，完全避免单一光源造成的偏光。4、展台按键为触摸式控制，不接受展台镜头顶部触摸，避免因手动操作引起镜头对焦改变或展示图像抖动，可实现触摸式三级调节光照亮度。5、内置展台拍摄杆支持物理90 度+270 度翻转拍摄设计，自动对焦，可拍摄多角度的画面，方面实物展示及人像教学场景展示的全能拍摄，分离式USB2.0 接口线方便拆卸维护。6、展台支持与大屏互联支持无驱启动，自带软件带有展台、扫描、对比、录像及桌面五功能模块，支持一键切换；软件支持快速抓图，方便老师制做教学课件。7、实物展台具有白板批注工具，线条颜色及粗细可选，支持实物展示画面及批注画线内容同时放大缩小，支持动态即时旋转，实现一键锁屏冻结展示画面，避免展示的实物晃动造成的教学不便，支持连拍功能，可快速完成制作图册。8、展台软件支持对拍摄图片进行自动寻边及骄正切黑边，裁减，水平及垂直翻转功能，支持对图片进行OCR 识别，支持对拍摄的图片进行一键装订成册或者解订，对多张图片进行一键合成PDF 课件。在扫描功能里可以新建白板方便老师教学，实现二四分屏白板对比讲解批注功能。9、软件内置2、4、6 分屏对比教学功能，可以同时打开多个图像，可以直接调用镜头拍照或直接调取本地图片，单独对1 个屏显内容进行缩放时不影响其它屏显内容，方便老师教学。10、视频录制：可一键打开录像功能，支持全屏录像，画面大小及对象可选，可对教师课堂上白板及展台的操作过程进行录制。四、发布公告的媒介：《中国招标投标公共服务平台》、、《河南省招标采购综合网》、《河南省政府采购网》、《淅川县公共资源交易中心》五、中标结果公示：公示期为1个工作日各有关当事人对中标结果有异议的，可以在结果公告发布之日起7日内，以书面形式同时向招标人和招标代理机构提出（法定代表人签字并加盖单位公章），由法定代表人或其授权代表携带本人身份证件原件、授权委托书原件（法定代表人签字并加盖单位公章），书面质疑文件应该有质疑内容及必须附有相关证据材料和注明事实确切来源依据、单位名称、公章、联系人姓名、联系电话，否则视为无效质疑，逾期未提交或未按照要求提交的质疑函将不予受理。六、联系方式招标人：淅川县第五高级中学联系人：李先生联系电话：0377-69232975联系地址：淅川县灌河路招标代理机构：北京中外建工程管理有限公司联系 人：赵先生联系电话：18348013690联系地址：南阳市淅川县金河镇二桥头淅川县第五高级中学2019年1月25日[点击下载][点击下载]</t>
  </si>
  <si>
    <t>南阳市腾达科技有限公司</t>
  </si>
  <si>
    <t>淅川县第五高级中学教学一体机设备采购项目（第二</t>
  </si>
  <si>
    <t>[广丰区]广丰区城北小学录播、图书馆、门禁设备采购项目结果公示</t>
  </si>
  <si>
    <t>GDHCGFCG-2018-01-B）</t>
  </si>
  <si>
    <t>上饶市</t>
  </si>
  <si>
    <t>国鼎和诚招标咨询有限公司</t>
  </si>
  <si>
    <t>上饶市广丰区教育体育局</t>
  </si>
  <si>
    <t xml:space="preserve">广丰区城北小学
</t>
  </si>
  <si>
    <t>[2019-01-29]                        国鼎和诚招标咨询有限公司关于广丰区城北小学录播、图书馆、门禁设备采购项目（招标编号：GDHCGFCG-2018-01-B)电子化公开招标成交公告国鼎和诚招标咨询有限公司受上饶市广丰区教育体育局的委托，就其广丰区城北小学录播、图书馆、门禁设备采购项目进行公开招标。招标活动于 2019年01月25日14:30时在上饶市广丰区公共资源交易中心开标室举行，经评标委员会评审，采购人确认，公示结果如下：                  采购计划编号                  项目名称                  数量                  单位                  中标供应商名称                  中标金额      人民币/元                                            GDHCGFCG-2018-01-B                  广丰区城北小学录播、图书馆、门禁设备采购项目                  1                  批                  江西卓成信息科技有限公司                  521445元                                            评标专家                  潘海军史珺占小英 李志武宣高阳                          中标供应商地址                  江西省上饶市广丰区            本公告自发布之日起1个工作日内若无异议，奖向中标供应商发出《成交通知书》。采购单位：上饶市广丰区教育体育局代理机构：国鼎和诚招标咨询有限公司联系人：小周 联系电话：15879355033  2019年01月28日本项目代理费用金额为7820.0元标段编号：GDHCGFCG-2018-01-B评委姓名：潘海军,史珺,占小英,李志武,宣高阳             附件下载：            中标通知书.pdf                          附件下载：            GDHCGFCG-2018-01-B.JXZF</t>
  </si>
  <si>
    <t>广丰区城北小学</t>
  </si>
  <si>
    <t>[广丰区]广丰区城北小学录播、图书馆、门禁设备采购</t>
  </si>
  <si>
    <t>畜产品质量安全应急指挥中心建设</t>
  </si>
  <si>
    <t>2018-1660_XM_1</t>
  </si>
  <si>
    <t>吉林省畜牧业管理局</t>
  </si>
  <si>
    <t xml:space="preserve">吉林省森祥科技有限公司
</t>
  </si>
  <si>
    <t>1,789,760.00元</t>
  </si>
  <si>
    <t>吉林省森祥科技有限公司</t>
  </si>
  <si>
    <t>畜产品质量安全应急</t>
  </si>
  <si>
    <t>教室录播系统采购</t>
  </si>
  <si>
    <t>佛山市</t>
  </si>
  <si>
    <t>佛山市顺德区伦教翁祐中学</t>
  </si>
  <si>
    <t xml:space="preserve">佛山市顺德区季富电子商务有限公司
</t>
  </si>
  <si>
    <t>教室录播系统采购				佛山市顺德区伦教翁祐中学（以下简称“采购人”）发起的2019121FP1548039635460 项目（网上竞价编号：2019121FP1548039635460 ）根据规程已圆满结束，以下单位为成交供应商：																商品名称													单位													数量													中标总价（元）													中标供应商																			录播系统													套													4.0													139120.0													佛山市顺德区季富电子商务有限公司																采购单位初选理由：							系统按最低价供应商成交							采购人联系方式：							采购人名称：佛山市顺德区伦教翁祐中学							采购单位联系人：张传科							采购单位联系电话： 18988683211							公示期限：							现予以公示.							投诉受理机构地址：佛山市顺德区行政服务中心西座四楼							投诉受理联系人：麦先生、何先生							投诉受理电话：(0757)22832193、22836711							投诉受理传真 ：22836709						佛山市顺德区伦教翁祐中学				2019-1-27</t>
  </si>
  <si>
    <t>佛山市顺德区季富电子商务有限公司</t>
  </si>
  <si>
    <t>四川省南充市公安局等战训基地信息化实战训练平台设备、川东北人力资源市场设备政府采购公开招标中标公告</t>
  </si>
  <si>
    <t>5113012018000680</t>
  </si>
  <si>
    <t>四川</t>
  </si>
  <si>
    <t>南充市</t>
  </si>
  <si>
    <t xml:space="preserve">四川金联网络科技有限公司
成都超网实业有限公司
</t>
  </si>
  <si>
    <t>免责申明：以下信息由采购人或代理机构发布，信息的真实性、合法性、有效性由采购人或代理机构负责。              采购项目名称      四川省南充市公安局、南充市就业服务管理局战训基地信息化实战训练平台设备、川东北人力资源市场设备政府采购            采购项目编号    5113012018000680                      采购方式              公开招标                                      行政区划              四川省南充市                                     代理机构            南充市政府采购中心                  代理机构地址            南充市顺庆区涪江路19号                  代理机构联系方式           庞女士，0817-2338861                    采 购 人            四川省南充市公安局、南充市就业服务管理局                                                      采购人地址            南充市公安局（南充市顺庆区西华路二段）；南充市就业服务管理局（南充市顺庆区稻香路16号）                                    采购人联系方式            13696222833；0817-2806066                                     项目联系人            姜先生                         项目联系电话            0817-2221768                          公告发布时间           2019-01-28 08:36                      项目包个数            2                         开标时间           2019-01-18 09:30                        中标日期           2019-01-18 18:30                     本项目招标公告日期              2018-12-27 16:22                      总中标金额（元）            5842616                      中标详细内容             标的名称：川东北人力资源市场设备采购项目（二包）;规格型号：49寸液晶拼接屏  HP-4935PJ  深圳市华瀚视讯系统有限公司，图像拼接处理器  HGW508 深圳市华瀚视讯系统有限公司,办公窗口显示终端（46寸） HDP-460ANB  深圳市华瀚视讯系统有限公司,办公电脑  HP-288 pro G4 MT  惠普（重庆）有限公司，显示终端管理软件  HS-DSV900   深圳市华瀚视讯系统有限公司;数量：1;单价：2462616元;服务要求：详见采购文件.标的名称：四川省公安厅南充战训基地信息化实战训练平台设备（一包） ;规格型号：网络录播系统  AE-A6+  广州市奥威亚电子科技有限公司，电脑主机  HP EliteDesk 705G4MT-M2021033059  惠普（重庆）有限公司，碎纸机  S5720S-52P-LI-AC 华为技术有限公司，汇聚层交换机  S5720-36C-EI 华为技术有限公司，A3彩色高速复印机 774dn  惠普（重庆）有限公司;数量：1;单价：3380000元;服务要求：详见采购文件.                     中标供应商信息             供应商名称：四川金联网络科技有限公司（第二包）;供应商地址:顺庆区莲池路44号;中标金额:2462616.供应商名称：成都超网实业有限公司（第一包）;供应商地址:成都市武侯区高攀路;中标金额:3380000.                      代理机构收费标准             不收费                               代理机构收费金额             0                                评审委员会成员名单             第一包：谭云海  方云国  王亮  杨启全 张昭强第二包：谭云海  唐菠  王亮  杨启全 张昭强                     评标委员会成员             第一包：谭云海  方云国  王亮  杨启全 张昭强第二包：谭云海  唐菠  王亮  杨启全 张昭强                     项目用途、简要技术要求及合同履行日期             /                     其它补充事宜             /                     候选人公告链接             http://www.ccgp-sichuan.gov.cn/view/staticpags/shiji_gkzbcg/40288687679acae30167c4f321f25e84.html                              采购人和评审专家的推荐意见（采用书面推荐供应商参加的采购活动必填）                       是否协议或定点采购    否                       行业划分           F5219                      评审情况           附件                      备注           备注1:请中标人或采购人在结果公告发布后及时到南充市涪江路南充市政府采购中心705室领取中标（中标）通知书。备注2: 第一包，南充市战训基地信息化实战训练平台设备投标供商共计5家，通过资格及符合性审查投标单位5家，主要型号:网络录播系统  AE-A6+  广州市奥威亚电子科技有限公司，电脑主机  HP EliteDesk 705G4MT-M2021033059  惠普（重庆）有限公司，碎纸机  S5720S-52P-LI-AC 华为技术有限公司，汇聚层交换机  S5720-36C-EI 华为技术有限公司，A3彩色高速复印机 774dn  惠普（重庆）有限公司。第二包，川东北人力资源市场设备政府采购投标供商共计6家，通过资格及符合性审查投标单位6家，主要型号:49寸液晶拼接屏  HP-4935PJ  深圳市华瀚视讯系统有限公司，图像拼接处理器  HGW508 深圳市华瀚视讯系统有限公司,办公窗口显示终端（46寸） HDP-460ANB  深圳市华瀚视讯系统有限公司,办公电脑  HP-288 pro G4 MT  惠普（重庆）有限公司，显示终端管理软件  HS-DSV900   深圳市华瀚视讯系统有限公司.备注3:本项目主要中标标的名称、规格、型号、数量、单价、服务要求、评审过程、供应商得分祥见附见。本项目公示期为一个工作日。                         PPP项目标识    否</t>
  </si>
  <si>
    <t>四川金联网络科技有限公司</t>
  </si>
  <si>
    <t>成都超网实业有限公司</t>
  </si>
  <si>
    <t>四川省南充市公安局等战训基地信息化实战训练平台设备、川东北人力资源市场设备政府采购公开</t>
  </si>
  <si>
    <t>南充市战训基地信息化实战训练平台设备、川东北人力资源市场设备政府采购公开招标成交公告</t>
  </si>
  <si>
    <t xml:space="preserve">成都超网实业有限公司
四川金联网络科技有限公司
</t>
  </si>
  <si>
    <t>叁佰叁拾捌万元整</t>
  </si>
  <si>
    <t>项目名称:南充市战训基地信息化实战训练平台设备、川东北人力资源市场设备政府采购项目编号：5113012018000680\NCTC2018N741采购时间：2019年1月18日9:30第一包：南充市战训基地信息化实战训练平台设备中标人：成都超网实业有限公司中标价格：叁佰叁拾捌万元整(3,380,000.00)中标人地址:成都市武侯区高攀路第二包：川东北人力资源市场设备中标人：四川金联网络科技有限公司 中标价格：贰佰肆拾陆万贰仟陆佰壹拾陆元整(2,462,616.00)中标人地址:顺庆区莲池路44号备注1:请中标人或采购人在结果公告发布后及时到南充市涪江路南充市政府采购中心705室领取中标（中标）通知书。备注2:第一包，南充市战训基地信息化实战训练平台设备投标供商共计5家，通过资格及符合性审查投标单位5家，主要型号:网络录播系统 AE-A6+ 广州市奥威亚电子科技有限公司，电脑主机 HP EliteDesk 705G4MT-M2021033059 惠普（重庆）有限公司，碎纸机 S5720S-52P-LI-AC 华为技术有限公司，汇聚层交换机 S5720-36C-EI 华为技术有限公司，A3彩色高速复印机 774dn 惠普（重庆）有限公司。第二包，川东北人力资源市场设备政府采购投标供商共计6家，通过资格及符合性审查投标单位6家，主要型号:49寸液晶拼接屏 HP-4935PJ 深圳市华瀚视讯系统有限公司，图像拼接处理器 HGW508 深圳市华瀚视讯系统有限公司,办公窗口显示终端（46寸） HDP-460ANB 深圳市华瀚视讯系统有限公司,办公电脑 HP-288 pro G4 MT 惠普（重庆）有限公司，显示终端管理软件 HS-DSV900 深圳市华瀚视讯系统有限公司.备注3:本项目主要中标标的名称、规格、型号、数量、单价、服务要求、评审过程、供应商得分祥见附见。本项目公示期为一个工作日。评审小组名单:第一包：谭云海方云国 王亮 杨启全 张昭强第二包：谭云海唐菠 王亮 杨启全 张昭强南充市政府采购中心联系人：庞女士联系电话：0817-2338861（Fax）第一包采购人地址:顺庆区西华路二段采购人联系方式:李先生13696222833第二包采购人地址:顺庆区稻香路16号采购人联系方式:唐老师0817-2806066南充市政府采购中心二○一九年一月二十一日                                                                                                                                                                                                                                                                                                                                                                                                                                                                                                                                                                                                                                                                                                                                                                                                                                                                                                                                                    附件：战训基地、人力资源市场.rarNCTC2018N741南充市战训基地信息化实战训练平台设备、川东北人力资源市场设备政府采购.rar</t>
  </si>
  <si>
    <t>南充市战训基地信息化实战训练平台设备、川东北人力资源市场设备政府采购公开</t>
  </si>
  <si>
    <t>福州市盖山中学录播教室设备采购项目结果公告</t>
  </si>
  <si>
    <t>[350104]FJMH[GK]2018009-1</t>
  </si>
  <si>
    <t>公告概要：公告信息：采购项目名称福州市盖山中学录播教室设备采购项目品目采购单位福州市盖山中学行政区域仓山区公告时间2019年01月28日  10:18本项目招标公告日期2019年01月28日中标日期2019年01月28日评审专家名单详见公告正文总中标金额￥27.950000 万元（人民币）联系人及联系方式：项目联系人张洪项目联系电话0591-83578670采购单位福州市盖山中学采购单位地址仓山区盖山镇北园村大门路100号采购单位联系方式0591-83578670代理机构名称福建美环招标代理有限公司代理机构地址福州市晋安区鼓山镇福兴大道36号五层房310C代理机构联系方式0591-83637606                1、项目名称：福州市盖山中学录播教室设备采购项目2、项目编号：[350104]FJMH[GK]2018009-13、采购人名称：福州市盖山中学地址：仓山区盖山镇北园村大门路100号项目负责人：张洪联系电话：0591-835786704、代理机构名称：福建美环招标代理有限公司地址：福州市晋安区鼓山镇福兴大道36号五层房310C  评审部经办人：林炜联系电话：0591-836376065、招标公告日期：2019-01-046、招标结果确定日期：2019-01-267、资格性及符合性审查情况：7.1资格性审查情况：资格评审小组按照招标文件规定的资格标准要求对各投标文件进行审查，经资格评审小组审查，各投标人的资格性审查情况均合格。 7.2符合性审查情况：评标委员会按照招标文件规定的符合性要求对各投标文件进行审查，经评标委员会评议，各合格投标人的投标文件符合性审查情况均符合要求。 7.3政府采购政策功能的情况：无。 8、中标情况：包1合同包品目号品目名称品牌规格型号数量单价总价11-1其他视频设备翰博尔/希沃/海信等（详见我方投标响应文件）详见我方投标响应文件1279500元279500元服务要求或标的的基本概况详见投标文件中标供应商名称福建鑫常兴信息科技有限公司中标供应商地址福建省福州市仓山区盖山镇白湖亭下濂15号-2中标金额279500.00元9、收费金额：0.41925万元 收费标准：100(万元)以下收费费率标准：1.50%。10、其他（协议供货、定点采购项目信息）：/11、评标委员会成员名单 采购人代表：郑标兵 (包1) 评审专家：陈少苗,傅敏光,林宪生,韩小丹12、公告期限为本公告之日起1个工作日。福建美环招标代理有限公司2019年01月28日</t>
  </si>
  <si>
    <t>新乡市铁路第二中学录播教室桌椅项目合同公告</t>
  </si>
  <si>
    <t>新乡市</t>
  </si>
  <si>
    <t xml:space="preserve">新乡市木星家具有限公司
</t>
  </si>
  <si>
    <t>新乡市木星家具有限公司</t>
  </si>
  <si>
    <t>新乡市铁路第二中学录播教室桌椅</t>
  </si>
  <si>
    <t>新乡市铁路第二中学录播教室服务器项目合同公告</t>
  </si>
  <si>
    <t xml:space="preserve">河南讯飞智扬信息技术有限公司
</t>
  </si>
  <si>
    <t>河南讯飞智扬信息技术有限公司</t>
  </si>
  <si>
    <t>新乡市铁路第二中学录播教室服务器</t>
  </si>
  <si>
    <t>新乡市铁路第二中学录播教室电脑项目合同公告</t>
  </si>
  <si>
    <t xml:space="preserve">新乡市汇智电子科技有限公司
</t>
  </si>
  <si>
    <t>合同编号：合同名称：新乡市铁路第二中学录播教室电脑项目编号：新铁二-2019-02项目名称：新乡市铁路第二中学录播教室电脑采购人(甲方)：新乡市铁路第二中学供应商(乙方)：新乡市汇智电子科技有限公司 合同金额：0.46万元合同签订日期：2019-01-23 14:00:00合同公告日期：2019-01-28 14:00:00代理机构：政府采购合同：Image4.bmpImage5.bmpImage6.bmp</t>
  </si>
  <si>
    <t>新乡市汇智电子科技有限公司</t>
  </si>
  <si>
    <t>新乡市铁路第二中学录播教室电脑</t>
  </si>
  <si>
    <t>湖北长江报刊传媒（集团）有限公司“全媒体中心”多功能厅LED大屏和音响、录播室设备及工程改造、机房改造硬件平台采购项目中标结果公示</t>
  </si>
  <si>
    <t>武汉市</t>
  </si>
  <si>
    <t>大华建设项目管理有限公司</t>
  </si>
  <si>
    <t>湖北长江报刊传媒集团有限公司</t>
  </si>
  <si>
    <t xml:space="preserve">武汉合力徳广电技术有限公司
武汉昇佰创声学灯光工程有限公司
武汉神九智能科技有限公司
</t>
  </si>
  <si>
    <t>47.8万元</t>
  </si>
  <si>
    <t>湖北长江报刊传媒（集团）有限公司“全媒体中心”多功能厅LED大屏、音响、录播室设备及工程改造、机房改造硬件平台采购中标结果公示大华建设项目管理有限公司受湖北长江报刊传媒（集团）有限公司的委托，于2018年12月25日就“全媒体中心”多功能厅LED大屏、音响、录播室设备及工程改造、机房改造硬件平台采购项目采用公开招标的方式进行招标。现就本次招标的中标结果公告如下：一、招标项目名称：“全媒体中心”多功能厅LED大屏、音响、录播室设备及工程改造、机房改造硬件平台采购项目二、招标项目简要说明：详见招标文件；三、招标公告媒体及日期：于2018年12月25日在上发布了招标公告四、评标信息评标日期：2019年1月15日评标地点：湖北长江报刊传媒（集团）有限公司五、中标信息包一：多功能厅LED大屏、音响中标单位：武汉合力徳广电技术有限公司       中标金额：47.8万元  包二：录播室设备及工程改造中标单位：武汉昇佰创声学灯光工程有限公司         中标金额：19.8098万元    包三：机房改造硬件平台采购中标单位：武汉神九智能科技有限公司       中标金额：94.1万元六、联系事项：代理机构联系人：祁智勇    联系电话：18907171778      各有关当事人对成交结果有异议的，可以在成交公告发布之日起三日内以书面形式向采购人或大华建设项目管理有限公司提出质疑，逾期将不再受理。 湖北长江报刊传媒（集团）有限公司大华建设项目管理有限公司二O一九年一月二十八日</t>
  </si>
  <si>
    <t>武汉合力徳广电技术有限公司</t>
  </si>
  <si>
    <t>武汉昇佰创声学灯光工程有限公司</t>
  </si>
  <si>
    <t>武汉神九智能科技有限公司</t>
  </si>
  <si>
    <t>湖北长江报刊传媒（集团）有限公司“全媒体中心”多功能厅LED大屏和音响、录播室设备及工程改造、机房改造硬件平台采购项目</t>
  </si>
  <si>
    <t>云之龙招标集团有限公司关于融媒体中心中央厨房硬件及设备采购（项目编号：GLZC2019-J1-15005-GXYL）成交结果公告</t>
    <phoneticPr fontId="4" type="noConversion"/>
  </si>
  <si>
    <t>云之龙招标集团有限公司资源县融媒体中心融媒体运营中心中央厨房硬件及设备采购GLZC2019-J1-15005-GXYL成交结果公告</t>
    <phoneticPr fontId="4" type="noConversion"/>
  </si>
  <si>
    <t>合同编号：合同名称：新乡市铁路第二中学录播教室服务器项目编号：新铁二-2019-03项目名称：新乡市铁路第二中学录播教室服务器采购人(甲方)：新乡市铁路第二中学供应商(乙方)：河南讯飞智扬信息技术有限公司合同金额：1.74万元合同签订日期：2019-01-28 14:02:00合同公告日期：2019-01-28 14:02:00代理机构：政府采购合同：Image7.bmpImage8.bmpImage9.bmp</t>
    <phoneticPr fontId="4" type="noConversion"/>
  </si>
  <si>
    <t>合同编号：合同名称：新乡市铁路第二中学录播教室桌椅项目编号：新铁二-2019-01项目名称：新乡市铁路第二中学录播教室桌椅采购人(甲方)：新乡市铁路第二中学供应商(乙方)：新乡市木星家具有限公司合同金额：1.805万元合同签订日期：2019-01-23 13:48:00合同公告日期：2019-01-28 13:48:00代理机构：政府采购合同：Image1.bmpImage2.bmpImage3.bmp</t>
    <phoneticPr fontId="4" type="noConversion"/>
  </si>
  <si>
    <t>公告概要：公告信息：采购项目名称福州市盖山中学录播教室设备采购项目品目货物/通用设备/广播、电视、电影设备/视频设备/其他视频设备采购单位福州市盖山中学行政区域仓山区公告时间2019年01月28日  09:48本项目招标公告日期2019年01月04日中标日期2019年01月26日评审专家名单陈少苗、傅敏光、林宪生、韩小丹、郑标兵(采购人代表)总中标金额￥27.950000 万元（人民币）联系人及联系方式：项目联系人林炜项目联系电话0591-83637606采购单位福州市盖山中学采购单位地址仓山区盖山镇北园村大门路100号采购单位联系方式张洪/0591-83578670代理机构名称福建美环招标代理有限公司代理机构地址福州市晋安区鼓山镇福兴大道36号五层房310C代理机构联系方式林炜/0591-83637606                　　福建美环招标代理有限公司受福州市盖山中学的委托，就“福州市盖山中学录播教室设备采购项目”项目（项目编号：[350104]FJMH[GK]2018009-1）组织采购，评标工作已经结束，中标结果如下：一、项目信息项目编号：[350104]FJMH[GK]2018009-1项目名称：福州市盖山中学录播教室设备采购项目项目联系人：林炜联系方式：0591-83637606二、采购单位信息采购单位名称：福州市盖山中学采购单位地址：仓山区盖山镇北园村大门路100号采购单位联系方式：张洪/0591-83578670三、项目用途、简要技术要求及合同履行日期：合同包品目号采购标的用途数量简要技术指标11-1其他视频设备教育1(套)合同包一 品目1-1 多功能教学终端1.嵌入式一体化设 计，满足导播、录制、视频矩阵、音频矩阵、数字音频处、集中控制等功能要求，支持远程互动教学，实现同频互动课堂。(详见招标文件第五章招标内容及要求)四、采购代理机构信息采购代理机构全称：福建美环招标代理有限公司采购代理机构地址：福州市晋安区鼓山镇福兴大道36号五层房310C采购代理机构联系方式：林炜/0591-83637606五、中标信息招标公告日期：2019年01月04日中标日期：2019年01月26日总中标金额：27.95 万元（人民币）中标供应商名称、联系地址及中标金额：序号中标人名称中标人联系地址中标金额(万元)1 福建鑫常兴信息科技有限公司福建省福州市仓山区盖山镇白湖亭下濂15号-227.95本项目招标代理费总金额：0.41925 万元（人民币）本项目招标代理费收费标准：100(万元)以下收费费率标准：1.50%。评审专家名单：陈少苗、傅敏光、林宪生、韩小丹、郑标兵(采购人代表)中标标的名称、规格型号、数量、单价、服务要求：中标标的名称、规格型号、数量、单价、服务要求：包 品目号 中标标的名称 规格型号 数量 单价 总价1 1-1 其他视频设备详见投标响应文件 1 279500元 279500元服务要求：福建鑫常兴信息科技有限公司须按招标文件的要求提供合格的产品，承诺自验收合格后免费保修36个月，免费保修期自验收合格签名之日起计算。保修期内，按合同条款提供免费服务，非因操作不当造成要更换的零配件由我方负责包修、包换（详见福建鑫常兴信息科技有限公司投标响应文件）六、其它补充事宜1、资格性及符合性审查情况：1.1投标人资格性审查：资格评审小组按照招标文件规定的资格标准要求对各投标文件进行审查，经资格评审小组评议，各投标人的资格性审查情况均符合要求。1.2投标文件符合性审查：评标委员会按照招标文件规定的符合性要求对各投标文件进行审查，经评标委员会评议，各合格投标人的投标文件的符合性审查情况均符合要求。2、政府采购政策功能的情况：无。3、备案编号：A3-GSZX-GK-201811-B3461-IDN。4、中标日期：2019年01月26日(项目编号：[350104]FJMH[GK]2018009-1)。5、公告期限为本公告之日起1个工作日。福建美环招标代理有限公司</t>
    <phoneticPr fontId="4" type="noConversion"/>
  </si>
  <si>
    <t>吉林省公共资源交易中心（吉林省政府采购中心）	吉林省畜牧业管理局(本级) 畜产品质量安全	应急指挥中心建设中标结果公告	1.项目名称：吉林省畜牧业管理局(本级) 畜产品质量安全应急指挥中心建设	 项目简要情况:						货物名称									品牌									型号									数量									数量单位									单价（元）									高清视频会议专用摄像机									湖山									DS-HD500									3									台									13600									高清会议录播主机									湖山									DS-TVR2000M									1									台									38500									混插矩阵									湖山									DS-HD1818									1									台									27250									阵列式扬声器									湖山									GX-4									4									组									11500									智能会议升降一体显示终端（双屏升降）									湖山									DS-T156DH									10									套									13600									智能会议升降一体终端主机（含智能无纸化会议系统软件)									湖山									DS-Pc7000									10									套									9450									系统管理中心机（含智能无纸化会议系统软件)									湖山									DS-SE7000									1									套									28400									中控主机									湖山									DS-NET2000									1									台									28600									重大动物疫病应急指挥系统									森祥科技									V2.0									1									套									30000							 合同履行日期：合同订立后3-30个日历日				2.采购文件编号：2018-1660_XM_1				3.发布招标采购信息公告日期：2019-01-03				4.定标日期：2019-01-25				5. 第一包:				 中标供应商名称：吉林省森祥科技有限公司				 中标供应商地址：长春市高新区东北亚文化创意科技园				 中标金额：1,789,760.00元 				6.评标委员会成员名单: 第一包(杨敏,唐武生,果大军,耿庆田,李文辉)				7.采购单位名称：吉林省畜牧业管理局(本级)				 地址：长春市人民大街1486号				 联系人： 杨敏				 联系电话：0431-88905591				8. 吉林省公共资源交易中心（吉林省政府采购中心）				 地址：吉林省长春市人民大街9999号				联系人：刘述群(工程评审)				联系电话： 81866970				根据《政府采购法实施条例》和财库[2015]135号文件规定，中标结果公告1个工作日。								 2019年1月25日</t>
    <phoneticPr fontId="4" type="noConversion"/>
  </si>
  <si>
    <t>仁怀市盐津二小科学实验设备采购项目中标（成交）公告</t>
  </si>
  <si>
    <t>XYG-2018-32-892-</t>
  </si>
  <si>
    <t>贵阳市</t>
  </si>
  <si>
    <t>贵州新阳光工程招标咨询有限公司</t>
  </si>
  <si>
    <t>仁怀市盐津第二小学</t>
  </si>
  <si>
    <t xml:space="preserve">贵州远大教学设备有限公司
贵州晟仁信息科技有限公司
</t>
  </si>
  <si>
    <t>1、项目名称：仁怀市盐津二小科学实验设备采购项目      2、项目编号：XYG-2018-32-892-公A99  3、项目序列号：S52000000000192390014、项目联系人：包诚元5、项目联系人电话：0851-843987236、项目用途、简要技术要求及合同履行日期：签订合同后，按合同和招标文件约定的要求和标准进行交货验收，交货并安装完毕投入正常使用时间为签订合同后15个日历日内7、采购方式：公开招标8、采购日期：2018年12月29日9、公告媒体：贵州省政府采购网、贵州省公共资源交易中心网10、评审时间：包1：2019-01-18 11:00:00包2：2019-01-18 11:00:0011、评审地点：包1：贵州省公共资源交易中心包2：贵州省公共资源交易中心12、评审委员会成员名单：张岚,陈雨青,范卓佳,宋志辉,刘莹13、定标日期：2019年1月28日14、中标信息：序号包号中标供应商最终中标价（元）最终优惠率或其他中标供应商地址主要中标内容1包1贵州远大教学设备有限公司369717.50/369717.502包2贵州晟仁信息科技有限公司350100.00/350,100.00  15、PPP项目：   否16、采购人名称：仁怀市盐津第二小学联系地址：仁怀市老一中项目联系人：陈校长联系电话：/17、采购代理机构全称：贵州新阳光工程招标咨询有限公司联系地址：贵阳市观山湖区诚信北路8号绿地联盛国际5号楼30层项目联系人：包诚元联系电话：0851-8439872318、书面推荐供应商参加采购活动的采购人和评审专家推荐意见（如有）：文件下载:A包：实验室及仪器设备采购项目:招标文件（A）.pdfB包：精品录播设备采购项目:招标文件（B）.pdf</t>
  </si>
  <si>
    <t>贵州远大教学设备有限公司</t>
  </si>
  <si>
    <t>贵州晟仁信息科技有限公司</t>
  </si>
  <si>
    <t>仁怀市盐津二小科学实验设备采购项目中标</t>
  </si>
  <si>
    <t>[婺源县]江西省上饶市婺源县阳光招标采购代理有限公司关于婺源县教育体育局录播教室、创客教室教学设备采购项目（招标编号：WYYGCG[2019]—WJ005）成交结果公告</t>
  </si>
  <si>
    <t>WYYGCG[2019]</t>
  </si>
  <si>
    <t>婺源县阳光招标采购代理有限公司</t>
  </si>
  <si>
    <t>婺源县教育体育局</t>
  </si>
  <si>
    <t xml:space="preserve">婺源县环亚实业有限公司
</t>
  </si>
  <si>
    <t>[2019-01-28]                        婺源县阳光招标采购代理有限公司受婺源县教育体育局的委托，就录播教室、创客教室教学设备采购项目（招标编号：WYYGCG[2019]—WJ005）进行竞争性谈判方式采购，采购活动于2019年1月28日在婺源县公共资源交易中心进行，经评审小组推荐，采购人确定，成交结果如下：1、成交标的名称、数量、金额及成交供应商名称：                  产品名称                  规格型号                  数量                  单价（元）                  合计（元）                          教学桌面终端一体机                  A185                  2台                  2200                  4400                          桌面管理软件                  CCDV V2.2                  2套                  300                  600                          一体机电脑（CPU 15）                  V400                  2台                  3800                  7600                          一体机电脑（CPU 13）                  V400                  10台                  3500                  35000                          录播教室桌椅                  桌子：60*40*78cm      椅子:40*38*80cm                  600套                  245                  147000                          创客教室桌凳                  340*240*450mm                  432套                  240                  103680                          创客教室柜子                  业主要求定制                  115.2㎡                  881.25                  101520                          成交总金额（人民币大写）：叁拾玖万玖仟捌佰元整                  399800                          服务要求：提供所投产品36个月的免费保质期，自采购人（或其授权代表）在验收报告之日起计算。                          成交供应商名称：婺源县环亚实业有限公司                          成交供应商地址：江西省上饶市婺源县蚺城街道天佑西路18号            2、评审小组名单:何华生、俞承洲、程美珍3、采购单位名称：婺源县教育体育局联系人：叶先生0793-7416377地址：婺源县紫阳镇源头路4、代理机构名称：婺源县阳光招标采购代理有限公司 联系人：杨女士13307037371 地址：婺源县秀水华庭五栋一单元1102室5、政府采购监管部门受理投诉联系电话：0793-7350658本成交公告期限为1个工作日。如有异议，可在本公告发布届满之日起七个工作日内以书面形式向采购代理机构提出，逾期将不再受理。婺源县阳光招标采购代理有限公司 2019年1月28日本项目代理费用金额为5997.0元标段编号：WYYGCG[2019]—WJ005评委姓名：何华生,俞承洲,程美珍             附件下载：            中标通知书.pdf                          附件下载：            WJ005录播教室、创客教室教学设备竞争性谈判文件.pdf</t>
  </si>
  <si>
    <t>婺源县环亚实业有限公司</t>
  </si>
  <si>
    <t>[婺源县]江西省上饶市婺源县阳光招标采购代理有限公司关于婺源县教育体育局录播教室、创客教室教学设备采购项目（招标编号：WYYGCG[2019]—WJ005）</t>
  </si>
  <si>
    <t>关于凤县教育体育局教育信息化建设项目的采购结果公告</t>
  </si>
  <si>
    <t>ZBZB-2018-794</t>
  </si>
  <si>
    <t>陕西正邦招标有限责任公司</t>
  </si>
  <si>
    <t>凤县教育体育局</t>
  </si>
  <si>
    <t xml:space="preserve">紫光陕数大数据有限公司
</t>
  </si>
  <si>
    <t>￥3671.200000 万元</t>
  </si>
  <si>
    <t>公告概要：公告信息：采购项目名称凤县教育体育局教育信息化建设项目品目采购单位凤县教育体育局行政区域凤县公告时间2019年01月28日  17:20本项目招标公告日期2019年01月04日成交日期2019年01月28日谈判小组、询价小组成员、磋商小组成员名单及单一来源采购人员名单唐玉祥、杨勇方舒张亚玲徐树平王凤月王延成王凤月唐玉祥杨勇方舒张亚玲徐树平王延成总成交金额￥3671.200000 万元（人民币）联系人及联系方式：项目联系人李峻豪项目联系电话029-85578186采购单位凤县教育体育局采购单位地址凤县双石铺镇新建路采购单位联系方式0917-4805917代理机构名称陕西正邦招标有限责任公司代理机构地址西安市碑林区长安北路91号富城大厦10楼1002室代理机构联系方式029-85578186附件：附件1报价明细.doc附件2794-01招标文件（发售版）.pdf                        凤县教育体育局教育信息化建设项目采购项目已于2019年01月25日进行公开招标        ，现招标        工作已结束，根据评标委员会        的评审结论和采购人“定标复函”，现将中标        结果公告如下：        一、采购项目名称：凤县教育体育局教育信息化建设项目    二、采购项目编号：ZBZB-2018-794    三、采购人名称：凤县教育体育局        地址：凤县双石铺镇新建路        联系方式：0917-4805917    四、采购代理机构名称：陕西正邦招标有限责任公司    地址：西安市碑林区长安北路91号富城大厦10楼1002室    联系方式：029-85578186    五、中标信息                        1、第一标段                     1、中标供应商 ：紫光陕数大数据有限公司                     2、中标                             金额:18998530.00元                                        3、地址 ：陕西省西咸新区沣西新城康定路先河之星1号楼6层                     4、联系人 ：陈玉冰                     5、联系电话 ：029-38038114                     6、主要中标的信息 ：                    7、代理服务费：  143992.00元                 标的清单：报价明细.doc            2、第二标段             采购结果：失败            采购失败原因：经符合性审查后，有效投标单位不足三家     六、采购内容和要求：                                                                            标项号                            采购内容                            数量/单位                            采购预算金额                            项目用途                            项目性质                            备注                                                                                    1                                 第一标段                                 批                                 19233675.93                                 云计算大数据中心、机房装修、无线校园、校园主控机房升级、计算机教室、交互式教学设备；教学使用                                                                                                                                                        2                                 第二标段                                 批                                 17478314.00                                 互动录播、精品录播、信息发布系统、创客实验室、虚拟演播室；教学使用                                                                                                                七、评标委员会名单：            1、第一标段：方舒、唐玉祥、王凤月、王延成、徐树平、杨勇、张亚玲        2、第二标段：方舒、唐玉祥、王凤月、王延成、徐树平、杨勇、张亚玲        八、其他事宜：        九、采购项目联系人：李峻豪    联系方式（电话/传真）：029-85578186    十、各有关当事人若对本公告有异议，请按《中华人民共和国政府采购法》第五十二条之有关规定执行。    十一、本公告期限为自发布之日起1个工作日。        陕西正邦招标有限责任公司    2019-01-28       相关附件： 794-01招标文件（发售版）.pdf</t>
  </si>
  <si>
    <t>紫光陕数大数据有限公司</t>
  </si>
  <si>
    <t>关于凤县教育体育局教育信息化建设项目的</t>
  </si>
  <si>
    <t>公告概要：公告信息：采购项目名称大理新世纪中学智慧录播教室设备采购项目品目货物/其他货物/其他不另分类的物品采购单位大理新世纪中学行政区域大理白族自治州公告时间2019年01月28日  17:09本项目招标公告日期2019年01月07日中标日期2019年01月28日评审专家名单评标委员会主任为：左国超    成员：杨燕诺、许煜泰、张义坪、顾正周（其中顾正周是采购人代表评委）总中标金额￥59.486000 万元（人民币）联系人及联系方式：项目联系人尹睿项目联系电话18987248834采购单位大理新世纪中学采购单位地址大理市下关镇北区大丽路西侧采购单位联系方式18987248834代理机构名称大理腾普建设工程造价咨询招标代理有限公司代理机构地址大理市下关镇大关邑村三社代理机构联系方式0872-2196671                大理新世纪中学智慧录播教室设备采购项目中标公示一、项目采购内容1.项目名称：大理新世纪中学智慧录播教室设备采购项目2.项目编号：TPDL-2019-C023.采购方式：公开招标 4.采购预算价：60万元5.开标时间：2019年1月28日09时30分6.开标地点：大理公共资源交易中心6号开标厅6号评标室7.采购内容：序号名称是否进口数量计量单位预算金额（万元）交货地点/备注1播音教室否1套60大理新世纪中学合计60万元二、中标候选人：推荐第一中标候选人：大理智汇鑫科技有限公司综合得分：91.40分 投标报价：594865.00元质保期：贰年 交货期：合同签订后30天统一社会信用代码：915329013364940240公司地址：云南省大理白族自治州大理市下关镇洱河北路55号推荐第二中标候选人：大理海阳科技有限责任公司综合得分：60.04分 投标报价：597955.00元质保期：24个月 交货期：合同签订后30天推荐第三中标候选人：大理瑞鸿科技有限公司综合得分：55.70 投标报价：596880.00元 质保期：二年 交货期：合同签订后30天内三、中标主要产品内容：序号货物名称品牌、型号数量单位单价1智慧终端 东信同邦 EWMA-85001台29080 2智慧终端嵌入式管理系统V1.1东信同邦V1.11套14300 3多功能直录播平台v1.0东信同邦V1.01套27080 4导播控制软件V1.0东信同邦V1.01套10250 5嵌入式一体化的全自动跟踪系统V1.0东信同邦V1.01套13300 6远程教学交互系统东信同邦V2.01套14290 7实时教学导播系统V1.0东信同邦V1.01套6750 8资源管理云平台东信同邦V1.01套12800 9教学多媒体讲台定制1套3500 10物联控制系统V1.0东信同邦V1.01套7710 合计139060 四、评标委员会组成：评标委员会主任为：左国超 成员：杨燕诺、许煜泰、张义坪、顾正周（其中顾正周是采购人代表评委）五、公示时间：公示期为本公告发布之日起1个工作日（2019年1月29日）六、质疑及投诉：根据《中华人民共和国招标投标法》、《中华人民共和国政府采购法实施条例》及相关法律、法规的规定，现将该项目中标结果予以公示，接受社会监督。如有异议请在中标公示发布之日起七个工作日内提交阐明详细理由、经法定代表人签字并加盖单位公章的书面异议函（原件），以及加盖单位公章的相关依据和证明材料，由法定代表人持本人身份证原件，或委托代理人持经过公证的法定代表人签字并加盖单位公章的授权委托书，以及委托代理人本人身份证原件送至采购单位，由采购单位进行答复（逾期不再受理）。另外，异议方需将书面异议函送一份至同级财政（政府采购监管部门）备查，如对答复不满意的，可以在规定期限内向监督部门反映投诉。本公示同时在&amp;amp;ldquo;云南省政府采购网、云南省公共资源交易电子服务系统、大理州公共资源交易电子服务系统&amp;amp;rdquo;发布本次成交结果。在此，谨对积极参与本项目的供应商表示衷心感谢！采购人：大理新世纪中学统一社会信用代码：125329017604228200 地址：大理市下关镇北区大丽路西侧联系人：尹睿 联系电话：18987248834代理机构：大理腾普建设工程造价咨询招标代理有限公司统一社会信用代码：915329017134665136地址：大理市下关镇大关邑村三社联系人：施女士、李先生联系电话：0872-2196671</t>
  </si>
  <si>
    <t>四川省南充市阆中市师范学校智能黑板和录播教室项目采购公开招标中标公告</t>
  </si>
  <si>
    <t>5113812019000003</t>
  </si>
  <si>
    <t xml:space="preserve">成都华视索宏信息系统集成有限公司
</t>
  </si>
  <si>
    <t>免责申明：以下信息由采购人或代理机构发布，信息的真实性、合法性、有效性由采购人或代理机构负责。              采购项目名称      四川省南充市阆中市师范学校智能黑板和录播教室项目采购            采购项目编号    5113812019000003                      采购方式              公开招标                                      行政区划              四川省南充市阆中市                                     代理机构            四川润沣招投标代理有限公司                  代理机构地址            阆中市七里办事处棕海国际1幢1单元11-11-2号                  代理机构联系方式           侯老师，08176307588                    采 购 人            四川省南充市阆中市师范学校                                                      采购人地址            阆中师范学校                                    采购人联系方式            157-6057-8955                                     项目联系人            廖老师                         项目联系电话            157-6057-8955                          公告发布时间           2019-01-28 23:04                      项目包个数            1                         开标时间           2019-01-25 10:30                        中标日期           2019-01-25 17:30                     本项目招标公告日期              2019-01-07 17:30                      总中标金额（元）            4186600.00                      中标详细内容             标的名称：成都华视索宏信息系统集成有限公司;规格型号：、;数量：0;单价：4186600.00元;服务要求：详见招标文件.                     中标供应商信息             供应商名称：成都华视索宏信息系统集成有限公司;供应商地址:成都;中标金额:4186600.00.                      代理机构收费标准             、                               代理机构收费金额             、                                评审委员会成员名单             罗彬、蒋国林、许根、杨品、官开武（业主代表）                     评标委员会成员             罗彬、蒋国林、许根、杨品                     项目用途、简要技术要求及合同履行日期             详见招标文件                     其它补充事宜             /                     候选人公告链接             http://www.ccgp-sichuan.gov.cn/view/staticpags/shiji_gkzbcg/40288687680dd5fd0168119fdd2203d0.html                              采购人和评审专家的推荐意见（采用书面推荐供应商参加的采购活动必填）                       是否协议或定点采购    否                       行业划分           R879                      评审情况           附件                      备注                                    PPP项目标识    否</t>
  </si>
  <si>
    <t>成都华视索宏信息系统集成有限公司</t>
  </si>
  <si>
    <t>四川省南充市阆中市师范学校智能黑板和录播教室项目采购公开</t>
  </si>
  <si>
    <t>七台河市特殊教育学校移动便携式录播设备采购成交公告</t>
  </si>
  <si>
    <t>ZGZB[</t>
  </si>
  <si>
    <t>七台河市</t>
  </si>
  <si>
    <t>黑龙江致格招标代理有限公司</t>
  </si>
  <si>
    <t>七台河市特殊教育学校</t>
  </si>
  <si>
    <t xml:space="preserve">哈尔滨越翔科技开发有限公司
黑龙江省七台河市桃山区学
以书面形式向黑龙江致格招标代理有限公司
</t>
  </si>
  <si>
    <t>人民币壹拾贰万陆仟捌佰元整</t>
  </si>
  <si>
    <t>七台河市特殊教育学校移动便携式录播设备采购询价采购成交公告项目名称：七台河市特殊教育学校移动便携式录播设备采购项目编号：ZGZB[询]2019-009采购内容：移动便携式录播评标日期：2019年1月28日评标地点：黑龙江省七台河市桃山区学府街215号经询价小组严格评审，确定成交供应商如下：哈尔滨越翔科技开发有限公司地  址：哈尔滨市松北区松北镇赛里斯家园高层A-B栋1单元6层1号投标报价：人民币壹拾贰万陆仟捌佰元整（￥126800.00元）供货时间：签订合同后7日内供货及安装完毕采 购 人：七台河市特殊教育学校地  址：黑龙江省七台河市联系方式：王延佳 0464-8664918采购代理机构：黑龙江致格招标代理有限公司地  址：黑龙江省七台河市桃山区学府街215号联系方式：伊先生 0464-8387778如成交供应商对成交结果有异议，可以在成交公告发布之日起七个工作日内，以书面形式向黑龙江致格招标代理有限公司提出质疑，逾期将不予受理。在此，谨向各投标供应商对政府采购工作的支持表示感谢！</t>
  </si>
  <si>
    <t>哈尔滨越翔科技开发有限公司</t>
  </si>
  <si>
    <t>黑龙江省七台河市桃山区学</t>
  </si>
  <si>
    <t>以书面形式向黑龙江致格招标代理有限公司</t>
  </si>
  <si>
    <t>七台河市特殊教育学校移动便携式录播设备</t>
  </si>
  <si>
    <t>2018年安阳县学校录播教室采购项目供货合同合同公告</t>
  </si>
  <si>
    <t>安阳市</t>
  </si>
  <si>
    <t>2019-01-26</t>
  </si>
  <si>
    <t xml:space="preserve">郑州金之源电子科技有限公司
</t>
  </si>
  <si>
    <t>合同编号：合同名称：2018年安阳县学校录播教室采购项目供货合同项目编号：ASFZC2018-017项目名称：2018年安阳县学校录播教室采购项目采购人(甲方)：安阳县教育电视台供应商(乙方)：郑州金之源电子科技有限公司合同金额：166.9万元合同签订日期：2018-05-07 11:06:00合同公告日期：2019-01-26 11:06:00代理机构：政府采购合同：2018年安阳县学校录播教室采购项目一标段合同.zip</t>
  </si>
  <si>
    <t>郑州金之源电子科技有限公司</t>
  </si>
  <si>
    <t>2018年安阳县学校录播教室采购项目供货</t>
  </si>
  <si>
    <t>甘肃西北师大附中录播教室建设及多媒体教室改造项目中标候选人公示</t>
  </si>
  <si>
    <t>甘肃省</t>
  </si>
  <si>
    <t>http://zbwj.caizhaowang.com/czwzbwj/20190128/motfvb0ltic.swf</t>
  </si>
  <si>
    <t>甘肃西北师大附中录播教室建设及多媒体教室改造项目中</t>
  </si>
  <si>
    <t>焦作大学关于焦作大学智慧教室项目（三次）的成交公告</t>
  </si>
  <si>
    <t>焦作市</t>
  </si>
  <si>
    <t>焦作市公共资源项目服务有限责任公司</t>
  </si>
  <si>
    <t>焦作大学</t>
  </si>
  <si>
    <t xml:space="preserve">河南中视数码科技有限公司
</t>
  </si>
  <si>
    <t>988,600.00元</t>
  </si>
  <si>
    <t>焦作大学关于焦作大学智慧教室项目（三次）的竞争性磋商公告																					焦作市公共资源项目服务有限责任公司受焦作大学委托，就智慧教室项目（三次）以竞争性磋商方式进行采购，欢迎符合相关条件的供应商参加。																一、采购项目名称：焦作大学智慧教室项目（三次）																二、采购项目编号：焦公管办采购[2018]-548号																三、采购项目简要说明：采购全场景型智慧教室设备、高清常态式录播教室设备等。（详细要求见磋商文件第三章）。																四、本次采购预算:人民币1,000,000.00元（大写：壹佰万元整）																五、需要落实的政府采购政策：促进中小企业和监狱企业发展扶持政策、政府强制采购节能产品强制采购、节能产品及环境标志产品优先采购、促进残疾人就业政府采购政策。																六、供应商资格要求：																1、符合《政府采购法》第二十二条规定的条件；																2、按照《财政部关于在政府采购活动中查询及使用信用记录有关问题的通知》（财库〔2016〕125号）的要求，根据开标当日“信用中国”网站（www.creditchina.gov.cn）、中国政府采购网（www.ccgp.gov.cn）的信息，对列入失信被执行人、重大税收违法案件当事人名单、政府采购严重违法失信行为记录名单的供应商，拒绝参与政府采购活动，同时对信用信息查询记录和证据进行打印存档；																3、供应商须提供行贿犯罪档案记录，加盖公章（中国裁判文书网查询）；																4、本项目不接受联合体投标。																七、供应商报名要求及磋商文件获取(网上报名)																1、本项目采用网上报名：凡有意参加投标者，请登陆焦作市公共资源交易中心网站会员系统进行网上报名并下载磋商文件；																2、报名及下载磋商文件时间: 2019年1月14日至2019年1月18日23时（含23时）。																3、磋商文件售价：400元/份，网上支付，售后不退。其中：文件费300/份，网络运行维护费100元/份。																4、 报名前请到交易中心官网首页---下载中心--下载《焦作市电子招投标系统操作手册》按要求进行网上报名。平台统一技术服务电话为：400-998-0000，服务QQ：4008503300，服务时间：周一至周日8：00-17：30。																特别提醒：报名前请下载《操作手册》按要求进行网上报名，凡未在规定时间内购买磋商文件者视为无效标。																八、响应性文件接收信息：																1、响应性文件接收截止时间：2019年1月24日15时																2、响应性文件接收地点：焦作市人民路889号阳光大厦B座焦作市公共资源交易中心开标一室																九、磋商会有关信息：																1、磋商会时间：2019年1月24日15时																2、磋商会地点：焦作市人民路889号阳光大厦B座焦作市公共资源交易中心谈判一室																十、本次采购项目联系事项：																1、采购单位：焦作大学																联系人：侯先生																联系电话：0391-2989159																联系地址：焦作市人民路东段3066号																2、采购代理机构：焦作市公共资源项目服务有限责任公司																联系人：陈先生 																联系电话：0391-3568892																联系地址：焦作市人民路889号阳光大厦B座																十一、竞争性磋商保证金																1、谈判保证金：人民币￥20,000.00元（大写：贰万元整）																2、缴纳方式：转账或电汇																3、缴纳谈判保证金的截止时间：2019年1月23日17：30时（含17时30分）。																账户名称：焦作市公共资源交易中心																开户银行：中国银行焦作焦东路支行																账 号：257260903209																账户名称：焦作市公共资源交易中心																开户银行：中旅银行焦作锦江支行																账 号：9224100192456																账户名称：焦作市公共资源交易中心																开户银行：中国农业银行焦作民主南路分理处																账 号：163251010400129100000000704																账户名称：焦作市公共资源交易中心																开户银行：建设银行焦作焦西支行																账 号：41001510516050211562-0429																特别提醒：会员注册请注意，上传信息基本账户要真实有效，转账时要从备案的基本账户转出，开标时系统会自动对账户进行匹配，不符者将视为不响应招标文件实质性要求。已注册会员的如需修改基本信息请修改后再进行报名。																焦作市公共资源项目服务有限责任公司																2019年1月14日																																																																																																																																																																		焦作大学关于焦作大学智慧教室项目（三次）的成交公告																																															焦作市公共资源项目服务有限责任公司受焦作大学委托，就焦作大学智慧教室项目（三次）以竞争性磋商方式采购，现就本次采购的成交结果公布如下：																一、采购项目名称：焦作大学智慧教室项目（三次）																二、采购项目编号：焦公管办采购[2018]-548号																三、成交标的的简要说明：（详见附件）																四、磋商会信息：																1、磋商会日期：2019年1月24日下午15时																2、磋商会地点：焦作市公共资源交易中心第一谈判室																3、磋商小组成员名单：冯忠、柴新珍、李东亮																 五、成交供应商信息：																1、成交供应商名称：河南中视数码科技有限公司																2、成交供应商地址：河南自贸试验区郑州片区（郑东）商务内环路10号																3、项目成交金额：988,600.00元（大写：玖拾捌万捌仟陆佰元整）																4、成交供应商领取成交通知书时缴纳成交服务费，根据发改价格[2015]299号文件精神，成交供应商在领取成交通知书时需按照计价格[2002]1980号文收费标准，须以刷卡或转账的方式向采购代理机构交纳招标代理服务费。成交服务费为人民币14,829.00元（大写：壹万肆仟捌佰贰拾玖元整）。																六、无效投标原因：																																																		序号																																												无效供应商名称																																												无效投标原因																																												无效投标依据																																												备注																																																										1																																												中赟国际工程有限公司																																												社保证明、纳税证明文件不符合要求、未按照磋商文件要求提供相关信用查询。																																												不符合供应商资格要求第1、2条。																																																																																										七、成交公告期限：本公告发布之日起1个工作日。																八、采购单位：焦作大学																联系人：侯先生																联系电话：0391-2989159																联系地址：焦作市人民路东段3066号																2、采购代理机构：焦作市公共资源项目服务有限责任公司 																联系人：陈先生 																联系电话：0391-3568892																联系地址：焦作市人民路889号阳光大厦B座																各有关当事人对中标结果有异议的，可以在结果公告发布之日起七个工作日内，以书面形式向采购人或焦作市公共资源项目服务有限责任公司提出质疑，并以供应商提交的质疑函接受确认日期作为受理时间，逾期将不再受理。																焦作市公共资源项目服务有限责任公司																2019年1月25日</t>
  </si>
  <si>
    <t>河南中视数码科技有限公司</t>
  </si>
  <si>
    <t>焦作大学关于焦作大学智慧教室项目（三次</t>
  </si>
  <si>
    <t>沧州市教育局石油分局录播教室设备采购项目A包C包</t>
  </si>
  <si>
    <t>Z1309001818341091-1</t>
  </si>
  <si>
    <t>沧州市</t>
  </si>
  <si>
    <t>沧州市公共资源交易中心</t>
  </si>
  <si>
    <t xml:space="preserve">山东青苹果科教设备有限公司
</t>
  </si>
  <si>
    <t>622340元</t>
  </si>
  <si>
    <t>沧州市教育局石油分局录播教室设备采购项目				中标供应商资质公示				采购项目名称：沧州市教育局石油分局录播教室设备采购项目				A包：华北油田井下学校、华北油田采一小学精品互动录播教室（二次）				C包：华北油田东风中学、华北油田东风小学、华北油田钻二小学精品互动录播教室（二次）				采购项目编号：Z1309001818341091-1、-3				采购方式：公开招标				中标供应商名称：山东青苹果科教设备有限公司				采购代理机构全称：沧州市公共资源交易中心				采购代理机构地址：沧州市北京路与吉林大道交叉口				定标日期：2019年1月24日				中标供应商资质（含业绩、奖项）情况																													序号																													名 称																													内 容																																					1																													营业执照（三证合一）																													1、法人代表：李兆东																			2、经营范围：教学设备、实验室设备及仪器、电子产品的生产与销售；计算机系统集成；批发、零售：体育器材、游乐设施、家具、玩具、人造草坪、塑胶跑道。(依法须经批准的项目，经相关部门批准后方可开展经营活动)																			3、统一社会信用代码：91370104084035939A																																					2																													业绩																													1、 孝感生物工程学校智能录播系统项目																			合同金额622340元 签订日期2015.11.18																			2、余庆县他山中学教室录播系统询价项目																			合同金额465770元 签订日期2016.3.8																																					本项目中标供应商联系人：																			姓 名：刘锦赛 联系电话：18303267100																								集中采购机构接受询问、质疑和投诉电话：0317-2179552、2179550</t>
  </si>
  <si>
    <t>山东青苹果科教设备有限公司</t>
  </si>
  <si>
    <t>沧州市教育局石油分局录播教室设备采购</t>
  </si>
  <si>
    <t>教室录播系统采购				佛山市顺德区伦教翁祐中学（以下简称“采购人”）发起的2019121FP1548039635460 项目（网上竞价编号：2019121FP1548039635460 ）根据规程已圆满结束，根据报价结果，拟由以下单位为成交供应商：																						商品名称													单位													数量													预中标总价（元）													预中标供应商																			录播系统													套													4.0													139120.0													佛山市顺德区季富电子商务有限公司																采购单位初选理由：							公示期限：							现予以公示.							投诉受理机构地址：佛山市顺德区行政服务中心西座四楼							投诉受理联系人：麦先生、何先生							投诉受理电话：(0757)22832193、22836711							投诉受理传真 ：22836709						佛山市顺德区伦教翁祐中学</t>
  </si>
  <si>
    <t>南宁市林峰路小学中标/成交公告</t>
  </si>
  <si>
    <t>GXZC2019-03J</t>
  </si>
  <si>
    <t>南宁市</t>
  </si>
  <si>
    <t>南宁高新技术产业开发区政府集中采购中心</t>
  </si>
  <si>
    <t>南宁市林峰路小学</t>
  </si>
  <si>
    <t xml:space="preserve">广西南宁亮峰电子科技有限公司
</t>
  </si>
  <si>
    <t>肆拾肆万陆仟捌佰捌拾元</t>
  </si>
  <si>
    <t>受南宁市林峰路小学委托，南宁高新技术产业开发区政府集中采购中心对南宁市林峰路小学进行了竞争性谈判采购，现将中标/成交结果公告如下：																																一、项目编号：GXZC2019-03J														项目名称：南宁市林峰路小学																			二、采购信息公告日期：2019年01月18日																							定标日期：2019年01月24日																							三、中标/成交供应商名称：广西南宁亮峰电子科技有限公司																		地址：南宁市青秀区民族大道63-1号欧景城市广场T段裙楼住宅A-0512号																			中标/成交金额：肆拾肆万陆仟捌佰捌拾元																							成交标的的名称、规格型号、数量、单价、服务要求：录播教室设备一批																		评审专家名单：蒙献忠、王一宁、梁海嘉（业主评委）																			交货期/工期：合同签订后25天内交货并安装调试完毕																																(自公告之日起，五天后自行联系代理单位领取中标通知书)														四、采购单位地址：南宁市秀厢大道东段81号保利爱琴海林峰路小学														采购单位联系人姓名和电话：梁海嘉13507882420														采购代理机构：南宁高新技术产业开发区政府集中采购中心														采购代理机构地址：广西南宁市滨河路1号火炬大厦1105室														采购代理机构电话和传真：0771-58167740771-5816774														采购代理机构项目负责人姓名和电话：杨巧悦0771-5816774														五、监督部门：南宁高新技术产业开发区财政局														质疑电话：0771-5595777														投诉电话：5816594、5806261																																																																																																																										发布时间：																						2019年01月25日																																																																																																																																																						投标保证金的退还程序提示														1.非中标人的投标保证金退还。《中标通知书》发出后，招标人或招标代理机构应在3个工作														日内向交易中心提供《非中标人投标保证金退还通知书》，交易中心应在收到通知书之后的2														个工作日内办理非中标人的投标保证金退还手续。														2.中标人的投标保证金退还。招标人与中标人签订项目合同后，应在3个工作日向交易中心提														供《中标人投标保证金退还通知书》，交易中心在收到通知书之后的2个工作日内办理中标人														的投标保证金退还手续。</t>
  </si>
  <si>
    <t>广西南宁亮峰电子科技有限公司</t>
  </si>
  <si>
    <t>南宁市林峰路小学中</t>
  </si>
  <si>
    <t>南宁市林峰路小学录播教室设备采购项目中标/成交公告</t>
  </si>
  <si>
    <t>肆拾肆万陆仟捌佰捌拾元整</t>
  </si>
  <si>
    <t>受南宁市林峰路小学委托，南宁高新技术产业开发区政府集中采购中心对南宁市林峰路小学录播教室设备采购项目进行竞争性谈判采购，现将中标/成交结果公告如下： 一、项目编号：GXZC2019-03J 项目名称：南宁市林峰路小学录播教室设备采购项目 二、采购信息公告日期：2019年01月18日 定标日期：2019年01月24日 评审专家名单：蒙献忠、王一宁、梁海嘉（业主评委） 三、中标/成交供应商名称：广西南宁亮峰电子科技有限公司 地址：南宁市青秀区民族大道63-1号欧景城市广场T段裙楼住宅A-0512号 中标/成交金额：肆拾肆万陆仟捌佰捌拾元整（￥446880.00元） 交货期/工期：合同签订后25天内交货并安装调试完毕 (中标通知书在南宁高新区政府集中采购中心领取,地址:广西南宁市滨河路1号火炬大厦1105室) 四、中标公告期限：1个工作日。 五、采购单位：南宁市林峰路小学 采购单位地址：南宁市秀厢大道东段81号保利爱琴海林峰路小学 采购单位联系人姓名和电话：梁海嘉13507882420 采购代理机构：南宁高新技术产业开发区政府集中采购中心 采购代理机构地址：广西南宁市滨河路1号火炬大厦1105室 采购代理机构项目负责人姓名和电话：杨工0771-5816774 六、监督部门：南宁高新技术产业开发区财政局 质疑电话：0771-5816774 投诉电话：0771-5816594</t>
  </si>
  <si>
    <t>南宁市林峰路小学录播教室设备采购项目中</t>
  </si>
  <si>
    <t>陕西能源职业技术学院数媒工作坊—VR大赛设备、录播/直播间采购项目（二次）</t>
  </si>
  <si>
    <t xml:space="preserve">西安远诚贸易有限公司
</t>
  </si>
  <si>
    <t>合同编号													HT-2019-00184																			合同名称													陕西能源职业技术学院数媒工作坊—VR大赛设备、录播/直播间采购项目（二次）																			项目编号													GCZB2018-11-009-1																			项目名称													陕西能源职业技术学院数媒工作坊—VR大赛设备、录播/直播间采购项目（二次）																			采购人（甲方）													陕西能源职业技术学院																			供应商（乙方）													西安远诚贸易有限公司																			所属地域													陕西省本级																			合同金额（元）													246800																			合同签订日期													2018-12-26																			合同公告日期													2019-01-25																			代理机构													陕西国创招标有限公司																			合同附件																																免责声明													本页面提供的政府采购合同是按照《中华人民共和国政府采购法实施条例》的要求由采购人发布的，陕西省政府采购网对其内容概不负责，亦不承担任何法律责任。</t>
  </si>
  <si>
    <t>西安远诚贸易有限公司</t>
  </si>
  <si>
    <t>陕西能源职业技术学院数媒工作坊—VR大赛设备、录播/直播间采购</t>
  </si>
  <si>
    <t>陕西省</t>
  </si>
  <si>
    <t xml:space="preserve">陕西众望教育科技有限公司
</t>
  </si>
  <si>
    <t>合同编号													HT-2019-00185																			合同名称													陕西能源职业技术学院数媒工作坊—VR大赛设备、录播/直播间采购项目（二次）																			项目编号													GCZB2018-11-009-1																			项目名称													陕西能源职业技术学院数媒工作坊—VR大赛设备、录播/直播间采购项目（二次）																			采购人（甲方）													陕西能源职业技术学院																			供应商（乙方）													陕西众望教育科技有限公司																			所属地域													陕西省本级																			合同金额（元）													168000																			合同签订日期													2018-12-26																			合同公告日期													2019-01-25																			代理机构													陕西国创招标有限公司																			合同附件																																免责声明													本页面提供的政府采购合同是按照《中华人民共和国政府采购法实施条例》的要求由采购人发布的，陕西省政府采购网对其内容概不负责，亦不承担任何法律责任。</t>
  </si>
  <si>
    <t>陕西众望教育科技有限公司</t>
  </si>
  <si>
    <t>沧州市教育局石油分局石油分局录播教室设备采购公开招标A包：华北油田井下学校、华北油田采一小学精品互动录播教室</t>
  </si>
  <si>
    <t>Z130900181834</t>
  </si>
  <si>
    <t>沧州市教育局石油分局</t>
  </si>
  <si>
    <t>采购项目名称：沧州市教育局石油分局石油分局录播教室设备采购公开招标结果公告采购项目标书编号：Z130900181834																		采购人名称：沧州市教育局石油分局																								采购人地址：河北省任丘市渤海西路3号																																																										采购人联系方式：李树刚																																							电话： 0317-2723479																																																																采购代理机构全称：沧州市公共资源交易中心																								采购代理机构地址：沧州市北京路与吉林大道交叉口																																																										采购代理机构联系方式：																																												招标文件制作人:孙铖																												电话：0317-2175023																																												标书发售电话：0317-2175673																																																						采购内容：详见招标文件 （详细内容见招标文件）。																								采购方式：公开招标																								项目实施地点：详见招标文件。																								供货时间：详见招标文件。																								招标公告日期：2019年01月03日																								定标日期：2019年01月24日																								开评标地点：沧州市公共资源交易中心三楼 开标二室 评标二室																								评标委员会成员：周林伟、靳爱青、刘晖、李玉虹、王宁																																							包号：Z1309001818341091-1包名：沧州市教育局石油分局石油分局录播教室设备采购公开招标A包：华北油田井下学校、华北油田采一小学精品互动录播教室																																																																																																										中标供应商名称																																											中标供应商地址																																											中标金额(元)																																											统一社会信用代码																																																																																																																																																																																																											山东青苹果科教设备有限公司																																																										济南市槐荫区经十路22799号银座中心1号楼2802室																																																										375,720.00																																																										91370104084035939A																																																																																																																																																																																																																																																																												主要标的名称																																																																									规格型号																																																																									单价																																																																									数量																																																																																																																																																																																																																																																																																																																																													详见招标（采购）文件																																																																																								详见招标（采购）文件																																																																																								详见招标（响应）文件																																																																																								详见招标（采购）文件																																																																																																																																																																																																																																																																																																																																																																																																																																																																																										政府集中采购机构接受询问、质疑和投诉电话：0317-2179550、2179552																																																																																																																																																																														本公告发布媒体: 河北省政府采购网 沧州市公共资源交易中心网站																																																																																																																																																																														中标公告期限为1个工作日</t>
  </si>
  <si>
    <t>沧州市教育局石油分局石油分局录播教室设备采购公开招标A包：华北油田井下学校、华北油田采一小学精品</t>
  </si>
  <si>
    <t>沧州市教育局石油分局石油分局录播教室设备采购公开招标C包：华北油田东风中学、华北油田东风小学、华北油田钻二小学精品录播教室</t>
  </si>
  <si>
    <t>采购项目名称：沧州市教育局石油分局石油分局录播教室设备采购公开招标结果公告采购项目标书编号：Z130900181834										采购人名称：沧州市教育局石油分局														采购人地址：河北省任丘市渤海西路3号																																								采购人联系方式：李树刚																															电话： 0317-2723479																																												采购代理机构全称：沧州市公共资源交易中心														采购代理机构地址：沧州市北京路与吉林大道交叉口																																								采购代理机构联系方式：																																		招标文件制作人:孙铖																						电话：0317-2175023																																		标书发售电话：0317-2175673																																				采购内容：详见招标文件 （详细内容见招标文件）。														采购方式：公开招标														项目实施地点：详见招标文件。														供货时间：详见招标文件。														招标公告日期：2019年01月03日														定标日期：2019年01月24日														开评标地点：沧州市公共资源交易中心三楼 开标二室 评标二室														评标委员会成员：周林伟、靳爱青、刘晖、李玉虹、王宁																									包号：Z1309001818341091-3包名：沧州市教育局石油分局石油分局录播教室设备采购公开招标C包：华北油田东风中学、华北油田东风小学、华北油田钻二小学精品录播教室																																																																																								中标供应商名称																																					中标供应商地址																																					中标金额(元)																																					统一社会信用代码																																																																																																																																																																																	山东青苹果科教设备有限公司																																																				济南市槐荫区经十路22799号银座中心1号楼2802室																																																				573,300.00																																																				91370104084035939A																																																																																																																																																																																																																																																		主要标的名称																																																																			规格型号																																																																			单价																																																																			数量																																																																																																																																																																																																																																																																																																																			详见招标（采购）文件																																																																																		详见招标（采购）文件																																																																																		详见招标（响应）文件																																																																																		详见招标（采购）文件																																																																																																																																																																																																																																																																																																																																																																																																																																																												政府集中采购机构接受询问、质疑和投诉电话：0317-2179550、2179552																																																																																																																																																																				本公告发布媒体: 河北省政府采购网 沧州市公共资源交易中心网站																																																																																																																																																																				中标公告期限为1个工作日</t>
  </si>
  <si>
    <t>沧州市教育局石油分局石油分局录播教室设备采购公开招标C包：华北油田东风中学、华北油田东风小学、华北油田钻二小学</t>
  </si>
  <si>
    <t>贵阳市盲聋哑学校购置录播教室会议室设备项目</t>
  </si>
  <si>
    <t>GZXLCG-2019-002</t>
  </si>
  <si>
    <t>贵州协力广达工程项目管理咨询有限公司</t>
  </si>
  <si>
    <t>贵阳市盲聋哑学校</t>
  </si>
  <si>
    <t xml:space="preserve">天讯天网厦门系统集成有限公司
</t>
  </si>
  <si>
    <t>1、项目名称：贵阳市盲聋哑学校购置录播教室会议室设备项目							2、项目编号：GZXLCG-2019-002							3、项目序列号：2019-ZFCG-0075							4、项目联系人：马双毅							5、项目联系人电话：0851-85959766							6、项目用途、简要技术要求及合同履行日期：详见《采购文件》							7、采购方式：竞争性谈判							8、采购日期：2019年01月17日							9、公告媒体：中国政府采购网、贵州省政府采购网、贵阳市政府采购网、贵阳市公共资源交易监管网							10、评审时间：2019年01月24日							11、评审地点：贵阳市公共资源交易中心（贵阳市观山湖区中天会展中心soho办公区G座）							12、评审委员会成员名单：廖斌,刘暄,刘志斌							13、定标日期：2019年01月24日							14、中标（成交）信息：																						序号																中标供应商																中标供应商地址																主要中标内容																中标金额（元）																								1																天讯天网（厦门）系统集成有限公司																1																贵阳市盲聋哑学校购置录播教室会议室设备项																346000																			15、PPP项目：否							16、采购人名称：贵阳市盲聋哑学校							采购人联系地址：贵阳市宝山北路							采购人联系人：陈亮文							采购人联系电话：0851-86764378							17、采购代理机构全称：贵州协力广达工程项目管理咨询有限公司							采购代理联系地址：贵州省贵阳市观山湖区世纪金源国际财富中心A栋3楼							采购代理机构联系人：贾工							采购代理机构联系电话：15585100202							18、代理机构收费内容：							收费标准：按《采购文件》包干价计取							收费金额：1(万元)							19、采购文件：%28发售稿%29贵阳市盲聋哑学校购置录播教室会议室设备项目.pdf							20、书面推荐供应商参加采购活动的采购人和评审专家推荐意见：无							贵阳市盲聋哑学校</t>
  </si>
  <si>
    <t>天讯天网厦门系统集成有限公司</t>
  </si>
  <si>
    <t>贵阳市盲聋哑学校购置录播教室会</t>
  </si>
  <si>
    <t>西北师大附中录播教室建设及多媒体教室改造项目中标候选人公示</t>
  </si>
  <si>
    <t>文县</t>
  </si>
  <si>
    <t xml:space="preserve">甘肃联合畅想电子科技工程有限公司
甘肃圣杰网络科技有限公司
</t>
  </si>
  <si>
    <t>4659050.00 元</t>
  </si>
  <si>
    <t>详细页面                                                公告详情                                                公示标题 ：                    西北师大附中录播教室建设及多媒体教室改造项目中标候选人公示                    创建日期：                    2019-01-25 10:06:26                                                                        西北师大附中录播教室建设及多媒体教室改造项目评标委员会按照招标文件载明的评标方法和标准已完成对各投标人递交的投标文件的评审，根据评审结果，中标候选人推荐如下：1.第一中标候选人（1）单位名称：甘肃联合畅想电子科技工程有限公司（2）投标报价：4659050.00 元人民币（3）质量：符合招标文件规定的质量标准（4）服务期：60日历天（5）评标情况：本项目2019年1月23日开始评标，评标委员会成员5名。评标委员会按照招标文件要求采用综合评估法对所有递交的投标文件进行了评审。经评审，甘肃联合畅想电子科技工程有限公司综合排名第1（6）项目负责人姓名及其相关证书名称和编号： 不涉及（7）响应招标文件要求的资格能力条件：符合招标文件规定的资格能力条件2.第二中标候选人：（1）单位名称：甘肃圣杰网络科技有限公司（2）投标报价：4680400.00 元人民币（3）质量：符合招标文件规定的质量标准（4）服务期：60日历天（5）评标情况：本项目2019年1月23日开始评标，评标委员会成员5名。评标委员会按照招标文件要求采用综合评估法对所有递交的投标文件进行了评审。经评审，甘肃圣杰网络科技有限公司综合排名第2（6）项目负责人姓名及其相关证书名称和编号：不涉及（7）响应招标文件要求的资格能力条件：符合招标文件规定的资格能力条件公示期：2019年1月25日至2018年1月29日，共5天。公示期间，投标人或其他利害关系人对中标候选人有异议的，请以书面形式加盖单位公章后以纸质文件或电子扫描件的方式向招标人提出。联系电话：【18919879902】邮箱地址：【717791784@qq.com】招标人/招标代理机构：甘肃万维信息技术有限责任公/甘肃省通信产业服务有限公司招标咨询分公司 2019年1月25日</t>
  </si>
  <si>
    <t>甘肃联合畅想电子科技工程有限公司</t>
  </si>
  <si>
    <t>甘肃圣杰网络科技有限公司</t>
  </si>
  <si>
    <t>西北师大附中录播教室建设及多媒体教室改造项目中</t>
  </si>
  <si>
    <t>沧州市教育局石油分局石油分局录播教室设备采购A包C包（二次）中标公告</t>
  </si>
  <si>
    <t>HB2018093620020008</t>
  </si>
  <si>
    <t>市政务服务中心公共资源交易中心</t>
  </si>
  <si>
    <t>￥94.902000 万元</t>
  </si>
  <si>
    <t>公告概要：公告信息：采购项目名称石油分局录播教室设备采购品目采购单位沧州市教育局石油分局行政区域沧州市公告时间2019年01月25日  10:49本项目招标公告日期2019年01月03日中标日期2019年01月24日评审专家名单周林伟、靳爱青、刘晖、李玉虹、王宁总中标金额￥94.902000 万元（人民币）联系人及联系方式：项目联系人孙铖项目联系电话0317-2175023采购单位沧州市教育局石油分局采购单位地址河北省任丘市渤海西路3号采购单位联系方式0317-2723479代理机构名称市政务服务中心（公共资源交易中心）代理机构地址沧州市北京路与吉林大道交叉口代理机构联系方式0317-2175023                项目名称：石油分局录播教室设备采购项目编码：HB2018093620020008项目联系人：孙铖项目联系电话：0317-2175023采购人：沧州市教育局石油分局采购人地址：河北省任丘市渤海西路3号采购人联系方式：0317-2723479代理机构：市政务服务中心（公共资源交易中心）代理机构地址：沧州市北京路与吉林大道交叉口代理机构联系方式：0317-2175023本项目招标公告日期：2019-01-03定标日期：2019-01-24总中标金额：94.902万元合同履行日期：至合同履约期采购数量：详见招标文件,规格型号：详见招标文件，数量：1,单价：元,服务要求：详见招标文件详见招标文件,规格型号：详见招标文件，数量：1,单价：元,服务要求：详见招标文件评审委员会成员名单：周林伟、靳爱青、刘晖、李玉虹、王宁供货商信息：中标供应商名称：山东青苹果科教设备有限公司中标供应商地址：济南市槐荫区经十路22799号银座中心1号楼2802室中标供货商金额：37.572万元中标供应商名称：山东青苹果科教设备有限公司中标供应商地址：济南市槐荫区经十路22799号银座中心1号楼2802室中标供货商金额：57.33万元备注：(投标/响应）供应商认为成交结果使自己合法权益受到损害的，可在知道或者应知其权益受到损害之日起7个工作日内，以书面形式向（招标）采购单位提出质疑。采购办电话0317-2021775</t>
  </si>
  <si>
    <t>沧州市教育局石油分局石油分局录播教室设备采购A包C包（二</t>
  </si>
  <si>
    <t>录播教室办公椅-供应商十堰博泰办公家具有限公司</t>
  </si>
  <si>
    <t>十堰市</t>
  </si>
  <si>
    <t xml:space="preserve">十堰博泰办公家具有限公司
</t>
  </si>
  <si>
    <t>0.434 万元</t>
  </si>
  <si>
    <t>项目名称录播教室办公椅 合同金额0.434 万元供应商名称十堰博泰办公家具有限公司签订日期2018-12-03备注无合同附件201901 办公椅.doc</t>
  </si>
  <si>
    <t>十堰博泰办公家具有限公司</t>
  </si>
  <si>
    <t>录播教室办公椅-供应商十堰博泰办公</t>
  </si>
  <si>
    <t>衢州市实验学校录播教室建设设备采购项目的合同公示</t>
  </si>
  <si>
    <t>DJG201831</t>
  </si>
  <si>
    <t>衢州市</t>
  </si>
  <si>
    <t>衢州市电化教育馆</t>
  </si>
  <si>
    <t>衢州市实验学校</t>
  </si>
  <si>
    <t xml:space="preserve">杭州容博教育科技有限公司
</t>
  </si>
  <si>
    <t>一、 采购人名称：衢州市实验学校二、 供应商名称：杭州容博教育科技有限公司三、 采购项目名称：衢州市实验学校录播教室建设设备采购项目 四、 采购项目编号：DJG201831  五、 合同编号：2019-12309       六、 合同内容：  标项序号标项名称规格型号单位数量单价(元)合同总额(元)预算金额(元)1衢州市实验学校录播教室建设设备采购批1736300.00760000付款方式、售后服务、违约责任详见合同附件。服务要求或标的基本概况：    七、 其它事项：           八、 联系方式1、采购代理机构名称：衢州市电化教育馆联系人：陶老师        联系电话： 传真：              地址：           2、采购人名称：衢州市实验学校联系人： 徐老师       联系电话：13335700219传真：              地址：           3、同级政府采购监督管理部门名称：衢州市财政局             联系人：监督投诉电话：传真：             地址：录播教室合同.pdf</t>
  </si>
  <si>
    <t>杭州容博教育科技有限公司</t>
  </si>
  <si>
    <t>衢州市实验学校录播教室建设设备采购项</t>
  </si>
  <si>
    <t>关于安康人民广播电台多功能录播间升级改造项目的采购结果公告</t>
  </si>
  <si>
    <t>MSZBSJ2019001</t>
  </si>
  <si>
    <t>安康市</t>
  </si>
  <si>
    <t>陕西明石招标咨询有限责任公司</t>
  </si>
  <si>
    <t xml:space="preserve">陕西卓众建筑科技有限公司
</t>
  </si>
  <si>
    <t>安康人民广播电台多功能录播间升级改造项目采购项目已于2019年01月24日进行公开招标        ，现招标        工作已结束，根据评标委员会        的评审结论和采购人“定标复函”，现将中标        结果公告如下：        一、采购项目名称：安康人民广播电台多功能录播间升级改造项目    二、采购项目编号：MSZBSJ2019001    三、采购人名称：安康市人民广播电台        地址：安康市巴山中路        联系方式：0915-8102811    四、采购代理机构名称：陕西明石招标咨询有限责任公司    地址：安康金州国际城5号楼2单元1501室（安康市汉滨区育才路104号）    联系方式：09153229904    五、中标信息                                1、中标供应商 ：陕西卓众建筑科技有限公司                     2、中标                             金额：1486095.00元                                        3、地址 ：陕西省西安市新城区咸宁路122号                     4、联系人 ：任宏福                     5、联系电话 ：13720541809                     6、主要中标标的信息 ：    7、代理服务费：  20350.00元                 标的清单：报价明细清单.jpg    六、采购内容和要求：                                                                            标项号                            采购内容                            数量/单位                            采购预算金额                            项目用途                            项目性质                            备注                                                                                            1                                     安康人民广播电台多功能录播间升级改造项目                                     1 项                                     1732000.00                                     用于提高专业录播能力                                                                         多功能录播间升级改造建设                                                    七、评标委员会名单：            马玉安、王春江、王贵福、王克刚、余江南        八、其他事宜：    中标服务费依据《政府采购代理机构管理暂行办法》（财库〔2018〕2号）的规定，参照原国家计委《招标代理服务收费管理暂行办法》(计价格〔2002〕1980号)规定的收费标准和招标文件约定。    九、采购项目联系人：江兢瞻    联系方式（电话/传真）：091532299040915-3229904    十、各有关当事人若对本公告有异议，请按《中华人民共和国政府采购法》第五十二条之有关规定执行。    十一、本公告期限为自发布之日起1个工作日。        陕西明石招标咨询有限责任公司    2019-01-25       相关附件： 安康人民广播电台多功能录播间升级改造项目（正式版）.doc</t>
  </si>
  <si>
    <t>陕西卓众建筑科技有限公司</t>
  </si>
  <si>
    <t>关于安康人民广播电台多功能录播间升级改造项目的</t>
  </si>
  <si>
    <t>北京语言大学图书馆智慧空间设备采购项目中标公告</t>
  </si>
  <si>
    <t>0702-1841CITC2G161）</t>
  </si>
  <si>
    <t>中机国际招标有限公司</t>
  </si>
  <si>
    <t>北京语言大学</t>
  </si>
  <si>
    <t xml:space="preserve">北京海内天地科技有限责任公司
北京市海淀区厂
</t>
  </si>
  <si>
    <t>￥537.800000 万元</t>
  </si>
  <si>
    <t>公告概要：公告信息：采购项目名称北京语言大学图书馆智慧空间设备采购项目品目货物/通用设备/办公设备/其他办公设备采购单位北京语言大学  行政区域北京市公告时间2019年01月25日  13:46本项目招标公告日期2019年01月03日中标日期2019年01月25日评审专家名单杨晋中、周延松、周智彦、王小强总中标金额￥537.800000 万元（人民币）联系人及联系方式：项目联系人 陈刚项目联系电话 010-63348493采购单位北京语言大学  采购单位地址北京市海淀区学院路15号 采购单位联系方式010-82303946 代理机构名称中机国际招标有限公司代理机构地址北京市丰台区西三环中路90号通用技术大厦代理机构联系方式陈刚    010-63348493附件：附件1招标文件发售版2019.1.3(2).pdf附件2中标公告-2G161.docx                　　中机国际招标有限公司受北京语言大学  的委托，就“北京语言大学图书馆智慧空间设备采购项目”项目（项目编号：0702-1841CITC2G161）组织采购，评标工作已经结束，中标结果如下：一、项目信息项目编号：0702-1841CITC2G161项目名称：北京语言大学图书馆智慧空间设备采购项目项目联系人： 陈刚联系方式： 010-63348493二、采购单位信息采购单位名称：北京语言大学  采购单位地址：北京市海淀区学院路15号 采购单位联系方式：010-82303946 三、项目用途、简要技术要求及合同履行日期：项目用途：物品采购四、采购代理机构信息采购代理机构全称：中机国际招标有限公司采购代理机构地址：北京市丰台区西三环中路90号通用技术大厦采购代理机构联系方式：陈刚    010-63348493五、中标信息招标公告日期：2019年01月03日中标日期：2019年01月25日总中标金额：537.8 万元（人民币）中标供应商名称、联系地址及中标金额：包号中标人名称中标人地址中标金额（元人民币）1北京海内天地科技有限责任公司北京市海淀区厂西门路2号吉友大厦5层5,378,000.00本项目招标代理费总金额：6.2024 万元（人民币）本项目招标代理费收费标准：采购代理机构按照如下标准，采用差额累进方式计算服务费。评审专家名单：杨晋中、周延松、周智彦、王小强中标标的名称、规格型号、数量、单价、服务要求：主要中标标的名称：VR资源、桌面云管理系统、视频会议系统、录播主机、朗读亭规格型号：华锐V1.0、麒麟云桌面系统V7.0、锐取BRS100、锐取TKR6000-HQ、优谷云录播系统v2.0数量：1套、1套、1套、1套、2套单价：300,000.00元人民币、140,000.00元人民币、128,000.00元人民币、258,000.00元人民币、118,000.00元人民币服务要求：中标人应承担与供货有关的辅助服务，如运输、保险、安装、调试、提供技术援助、培训和合同中规定卖方应承担的其他义务等服务要求。六、其它补充事宜中标公告期限: 1个工作日评审专家名单：杨晋中、周延松、周智彦、王小强招标文件：见附件中标人的《残疾人福利性单位声明函》：不适用代理服务费：采购代理机构按照如下标准，采用差额累进方式计算服务费。服费　　　　　务　　　类率　　　型　　　　计费基数（万元）货物服务工程100以下1.5%1.5%1.0%100-5001.1%0.8%0.7%500-10000.8%0.45%0.55%本项目收取62024元人民币代理服务费。项目联系人：陈刚联系电话：010-63348493/8510中机国际招标有限公司2019年1月25日</t>
  </si>
  <si>
    <t>北京海内天地科技有限责任公司</t>
  </si>
  <si>
    <t>北京市海淀区厂</t>
  </si>
  <si>
    <t>北京语言大学图书馆智慧空间设备采购</t>
  </si>
  <si>
    <t>贵阳市盲聋哑学校购置录播教室会议室设备项目中标（成交）公告</t>
  </si>
  <si>
    <t>1、项目名称:贵阳市盲聋哑学校购置录播教室会议室设备项目   2、项目编号:   GZXLCG-2019-002    3、项目序列号: /         4、项目联系人: 贾工         5、项目联系人电话: 15585100202         6、项目用途、简要技术要求及合同履行日期: 详见《采购文件》      7、采购方式:   竞争性谈判      8、采购日期   2019-01-17   9、公告媒体    贵州省政府采购网、贵阳市公共资源交易监管网、贵阳市政府采购网    10、评审时间:   2019-01-24   11、评审地点:   贵阳市公共资源交易中心（贵阳市观山湖区中天会展中心soho办公区G座）    12、评审委员会成员名单:   ?  廖斌,刘暄,刘志斌     13、定标日期    2019-01-24    14、中标（成交）信息:                   序号 中标供应商 中标供应商地址 主要中标内容 中标金额(元) 操作   1天讯天网（厦门）系统集成有限公司1贵阳市盲聋哑学校购置录播教室会议室设备项目346000删除        15、PPP项目:否    16、采购人名称: 贵阳市盲聋哑学校                联系地址:贵阳市宝山北路  项目联系人:陈亮文  联系电话:0851-86764378      17、采购代理机构全称:贵州协力广达工程项目管理咨询有限公司          联系地址:贵阳市观山湖区世纪金源国际财富中心A座3楼  项目联系人:贾工  联系电话:15585100202      18、代理机构收费内容          收费标准:     ?     按《采购文件》包干计价  收费金额:1万元      19、采购文件上传（PDF格式）(除采购文件外还要上传主要中标标的的名称、规格型号、数量、单价、服务要求)：                         附件：                                       (发售稿)贵阳市盲聋哑学校购置录播教室会议室设备项目.pdf                       20、书面推荐供应商参加采购活动的采购人和评审专家推荐意见（如有）:   ?  无   贵州协力广达工程项目管理咨询有限公司</t>
  </si>
  <si>
    <t>贵阳市盲聋哑学校购置录播教室会议室设备项目中标</t>
  </si>
  <si>
    <t>关于周至县2018年中小学网络互动课程录播教室建设项目的采购结果公告</t>
  </si>
  <si>
    <t>HRCZB</t>
  </si>
  <si>
    <t>华睿诚项目管理有限公司</t>
  </si>
  <si>
    <t>西安市周至县教育局</t>
  </si>
  <si>
    <t xml:space="preserve">西安隆昌建设有限公司
陕西健特世纪电子科技有限公司
西安瑞新文化发展有限公司
</t>
  </si>
  <si>
    <t>￥491.760000 万元</t>
  </si>
  <si>
    <t>公告概要：公告信息：采购项目名称周至县 2018年中小学网络互动课程录播教室建设项目品目采购单位西安市周至县教育局（本级）行政区域周至县公告时间2019年01月25日  14:40本项目招标公告日期2019年01月04日成交日期2019年01月25日谈判小组、询价小组成员、磋商小组成员名单及单一来源采购人员名单安孝宽、宋洪流、李希文、许剑峰遆珠江安孝宽宋洪流李希文许剑峰遆珠江宋洪流李希文安孝宽许剑峰遆珠江安孝宽宋洪流李希文许剑峰遆珠江总成交金额￥491.760000 万元（人民币）联系人及联系方式：项目联系人苏新强项目联系电话029-85414083采购单位西安市周至县教育局（本级）采购单位地址周至县教育局采购单位联系方式029-87111066代理机构名称华睿诚项目管理有限公司代理机构地址西安市雁塔区科技路8号凯丽大厦西幢3106室代理机构联系方式029-85414083附件：附件1陕西健特世纪电子科技有限公司.jpg附件2西安瑞新文化发展有限公司.jpg附件3招标文件.doc附件4西安隆昌建设有限公司.jpg                        周至县 2018年中小学网络互动课程录播教室建设项目采购项目已于2019年01月24日进行公开招标        ，现招标        工作已结束，根据评标委员会        的评审结论和采购人“定标复函”，现将中标        结果公告如下：        一、采购项目名称：周至县 2018年中小学网络互动课程录播教室建设项目    二、采购项目编号：HRCZB 20180835    三、采购人名称：西安市周至县教育局（本级）        地址：周至县教育局        联系方式：029-87111066    四、采购代理机构名称：华睿诚项目管理有限公司    地址：西安市雁塔区科技路8号凯丽大厦西幢3106室    联系方式：029-85414083    五、中标信息                        1、第一标段                     1、中标供应商 ：西安隆昌建设有限公司                     2、中标                             金额:1166765.00元                                        3、地址 ：西安市高新区新型工业园信息大道48幢1单元11层                     4、联系人 ：王义华                     5、联系电话 ：18165319885                     6、主要中标的信息 ：                    7、代理服务费：  17000.00元                 标的清单：西安隆昌建设有限公司.jpg            2、第二标段             采购结果：失败            采购失败原因：有效投标单位不足三家             3、第三标段                     1、中标供应商 ：陕西健特世纪电子科技有限公司                     2、中标                             金额:1167930.00元                                        3、地址 ：西安市碑林区雁塔中路19号鹏博大厦A座1409室                     4、联系人 ：刘颖                     5、联系电话 ：13669229017                     6、主要中标的信息 ：                    7、代理服务费：  17000.00元                 标的清单：陕西健特世纪电子科技有限公司.jpg            4、第四标段                     1、中标供应商 ：西安瑞新文化发展有限公司                     2、中标                             金额:1167900.00元                                        3、地址 ：西安市解放路236号图书大厦新华商务801室                     4、联系人 ：郝磊                     5、联系电话 ：13379050581                     6、主要中标的信息 ：                    7、代理服务费：  17000.00元                 标的清单：西安瑞新文化发展有限公司.jpg    六、采购内容和要求：                                                                            标项号                            采购内容                            数量/单位                            采购预算金额                            项目用途                            项目性质                            备注                                                                                    1                                 第一标段                                 批                                 1229400.00                                 高清录播主机、录播管理系统、视频会议及互动教学系统等自用                                                                                                                                                        2                                 第二标段                                 批                                 1229400.00                                 高清录播主机、录播管理系统、视频会议及互动教学系统等自用                                                                                                                                                        3                                 第三标段                                 批                                 1229400.00                                 高清录播主机、录播管理系统、视频会议及互动教学系统等自用                                                                                                                                                        4                                 第四标段                                 批                                 1229400.00                                 高清录播主机、录播管理系统、视频会议及互动教学系统                                                                                                                七、评标委员会名单：            1、第一标段：安孝宽、李希文、宋洪流、许剑峰、遆珠江        2、第二标段：安孝宽、李希文、宋洪流、许剑峰、遆珠江        3、第三标段：安孝宽、李希文、宋洪流、许剑峰、遆珠江        4、第四标段：安孝宽、李希文、宋洪流、许剑峰、遆珠江        八、其他事宜：    采购项目需要落实的政府采购政策（具体要求详见采购文件）： 1、《政府采购促进中小企业发展暂行办法》的通知--财库[2011]181号 2、财政部司法部关于政府采购支持监狱企业发展有关问题的通知--财库[2014]68号 3、《国务院办公厅关于建立政府强制采购节能产品制度的通知》--国办发[2007]51号 4、《节能产品政府采购实施意见》--财库[2004]185号5、《环境标志产品政府采购实施的意见》--财库[2006]90号6、《关于促进残疾人就业政府采购政策的通知》财库[2017]141号    九、采购项目联系人：苏新强    联系方式（电话/传真）：029-85414083    十、各有关当事人若对本公告有异议，请按《中华人民共和国政府采购法》第五十二条之有关规定执行。    十一、本公告期限为自发布之日起1个工作日。        华睿诚项目管理有限公司    2019-01-25       相关附件： 招标文件.doc</t>
  </si>
  <si>
    <t>西安隆昌建设有限公司</t>
  </si>
  <si>
    <t>陕西健特世纪电子科技有限公司</t>
  </si>
  <si>
    <t>西安瑞新文化发展有限公司</t>
  </si>
  <si>
    <t>关于周至县2018年中小学网络互动课程录播教室建设项目的</t>
  </si>
  <si>
    <t>平原县龙门街道办事处郭刘小学录播室及校园电台项目(二包)合同公示</t>
  </si>
  <si>
    <t>SDGP371426201802000066</t>
  </si>
  <si>
    <t>济南市</t>
  </si>
  <si>
    <t>山东颐隆招标有限公司</t>
  </si>
  <si>
    <t>平原县龙门街道办事处</t>
  </si>
  <si>
    <t>18.7 万元</t>
  </si>
  <si>
    <t>平原县龙门街道办事处郭刘小学录播室及校园电台项目(二包)采购合同公示                                                                                                                                                                                                                                                  一、采购项目名称：平原县龙门街道办事处郭刘小学录播室及校园电台项目(二包)                                                                                                                                                                                                                                                二、采购项目编码：SDGP371426201802000066                                                                                                                                                                                                                                                三、中标（成交）供应商：山东智教信息科技有限公司                                                                                                                                                                                                                                                地址：山东省济南市历下区趵突泉北路28号龙泉商厦619                                                                                                                                                                                                                                                联系人：刘涛                                                                                                                            联系方式：13356275078                                                                                                                                                                                                                                                四、合同金额：18.7 万元                                                                                                                                                                                                                                                五、联系方式                                                                                                                                                                                                                                                1、采购人：平原县龙门街道办事处                                                                                                                            地址：平原县兴原西街422号                                                                                                                                                                                                                                                联系人：李主任                                                                                                                            联系方式：0534-7861576                                                                                                                                                                                                                                                2、代理机构：山东颐隆招标有限公司                                                                                                                                                                                                                                                地址：山东省省济南市市历下区县（区、市）经十路街道（路、乡、镇）12308号（村）名士豪庭1号公建1701-1707室                                                                                                                                                                                                                                                联系人：张俊杰                                                                                                                            联系方式：0531-86986565                                                                                                                                                                                                                                        附件：『平原县龙门街道办事处郭刘小学录播室及校园电台项目(二包)』                                            『查看附件』                                                                                                                                                                                                                                                                                                                                                                                                发布人：山东智教信息科技有限公司                                                                                                                发布时间：2019年01月25日 14时57分12秒</t>
  </si>
  <si>
    <t>平原县龙门街道办事处郭刘小学录播室及校园电台项目(二</t>
  </si>
  <si>
    <t>沧州市教育局石油分局石油分局录播教室设备采购公开招标中标结果公示</t>
  </si>
  <si>
    <t>采购项目名称：沧州市教育局石油分局石油分局录播教室设备采购公开招标结果公告采购项目标书编号：Z130900181834采购人名称：沧州市教育局石油分局采购人地址：河北省任丘市渤海西路3号采购人联系方式：李树刚电话：0317-2723479                        采购代理机构全称：沧州市公共资源交易中心采购代理机构地址：沧州市北京路与吉林大道交叉口采购代理机构联系方式：招标文件制作人:孙铖电话：0317-2175023标书发售电话：0317-2175673采购内容：详见招标文件（详细内容见招标文件）。采购方式：公开招标项目实施地点：详见招标文件。供货时间：详见招标文件。招标公告日期：2019年01月03日定标日期：2019年01月24日开评标地点：沧州市公共资源交易中心三楼 开标二室 评标二室评标委员会成员：周林伟、靳爱青、刘晖、李玉虹、王宁包号：Z1309001818341091-1 包名：沧州市教育局石油分局石油分局录播教室设备采购公开招标A包：华北油田井下学校、华北油田采一小学精品互动录播教室中标供应商名称中标供应商地址中标金额(元)统一社会信用代码 山东青苹果科教设备有限公司  济南市槐荫区经十路22799号银座中心1号楼2802室  375,720.00 91370104084035939A主要标的名称规格型号单价数量详见招标（采购）文件详见招标（采购）文件详见招标（响应）文件详见招标（采购）文件政府集中采购机构接受询问、质疑和投诉电话：0317-2179550、2179552本公告发布媒体: 河北省政府采购网   沧州市公共资源交易中心网站中标公告期限为1个工作日</t>
  </si>
  <si>
    <t>沧州市教育局石油分局石油分局录播教室设备采购公开招标</t>
  </si>
  <si>
    <t>购置数字化幼儿园移动录播及创客玩具设备</t>
  </si>
  <si>
    <t>CG18-32-0139</t>
  </si>
  <si>
    <t>大连市</t>
  </si>
  <si>
    <t>870,000.00 元</t>
  </si>
  <si>
    <t>竞争性谈判</t>
  </si>
  <si>
    <t>结果公告   （采购序号：第1次） 沈阳经济技术开发区公共资源交易中心受铁西教育局（开发区）委托，在中华人民共和国境内开展政府采购活动，发布结果公告如下，望周知。 一、采购情况1.项目名称：购置数字化幼儿园移动录播及创客玩具设备2.项目概况：查看3.项目编号：CG18-32-01394.采购文件序号：1-15.采购公告日期：2019年01月09日6.评审成员名单：															成员类别													成员明细																			姓名													单位													评审专家类别													职称																			采购人代表													无													铁西教育局（开发区）																																			评审专家 													李颖之													沈阳广播电视台													录像机;通用摄像机;摄录一体机;平板显示设备;电视唱盘;激光视盘机;视频监控设备;视频处理器;虚拟演播室设备;字幕机;其他视频设备;其他不另分类的物品													高级工程师																			评审专家 													梁玉文													沈阳和裕智能系统工程有限公司													录像机;通用摄像机;摄录一体机;平板显示设备;电视唱盘;激光视盘机;视频监控设备;视频处理器;虚拟演播室设备;字幕机;其他视频设备;其他不另分类的物品													高级工程师																			评审专家 													张丽君													东北金城建设股份有限公司													经济类													无									二、采购结果 														包组编号 													结果类型 													确定原因或废标情形 													确定日期 													中标、成交供应商名单 																			CG18-32-0139-001													成交													采购人根据质量和服务均能满足采购文件实质性响应要求且最后报价最低的原则确定成交供应商。													2019年01月25日													查看 									 三、采购文件 采购文件下载。 四、说明 1.凡与本次公告相关的事项，详见本公告或向沈阳经济技术开发区公共资源交易中心咨询。2.除特殊说明，本公告所指时间为北京时间，所指日数为日历天数。感谢您的支持和参与！采购人名?称：铁西教育局（开发区）地?址：沈阳市铁西区北二路联系人：李老师、郝老师电?话：02425128212采购代理机构名?称：沈阳经济技术开发区公共资源交易中心地?址：铁西区北一西路54号政务服务中心B座505室联系人：刘老师电?话：02425846209沈阳经济技术开发区公共资源交易中心2019年01月25日采购信息更正公告 （采购序号：第1次） 沈阳经济技术开发区公共资源交易中心受铁西教育局（开发区）委托，在中华人民共和国境内开展政府采购活动，发布采购信息更正公告如下，望周知。 1.项目名称：购置数字化幼儿园移动录播及创客玩具设备2.项目编号：CG18-32-01393.文件序号：1-1，原文件未变4.原公告发布日期：2019年01月09日5.提交文件及证明材料截止时间为：2019年01月18日 13:306.更正事项和内容：									序号					更正事项				更正内容																								1								更改开标时间							将开标时间由2019年1月16日13：:30更改为2019年1月18日13:30																											感谢您的支持和参与！采购人名?称：铁西教育局（开发区）地?址：沈阳市铁西区北二路联系人：李老师、郝老师电?话：02425128212采购代理机构名?称：沈阳经济技术开发区公共资源交易中心地?址：铁西区北一西路54号联系人：孙老师电?话：02425844529沈阳经济技术开发区公共资源交易中心2019年01月16日采购公告 （采购序号：第1次） 沈阳经济技术开发区公共资源交易中心受铁西教育局（开发区）委托，在中华人民共和国境内以竞争性谈判采购方式开展政府采购活动，发布谈判文件如下，欢迎合格的供应商参加政府采购活动。 一、项目情况 1.项目名称：购置数字化幼儿园移动录播及创客玩具设备2.项目概况：查看3.项目编号：CG18-32-01394.项目属性：货物5.项目预算：870,000.00元6.包组数量：17.完成数量：08.采购数量：1																																	包组编号													包组名称												包组属性													包组预算												其他信息																																																								                            CG18-32-0139-001																视频处理器															货物																870,000.00元															查看 																																																			二、合格供应商资格条件 																																																									 序号 																					 法规依据 																				 条件描述 																																																																证明要求 																																																																																																																1																																																																						政府采购法																																																																						具有独立承担民事责任的能力																																																																						提供相关证明材料。																																																																																																																		2																																																																						政府采购法																																																																						具有良好的商业信誉和健全的财务会计制度																																																																						提供相关证明材料。																																																																																																																		3																																																																						政府采购法																																																																						具有履行合同所必需的设备和专业技术能力																																																																						提供相关证明材料。																																																																																																																		4																																																																						政府采购法																																																																						有依法缴纳税收和社会保障资金的良好记录																																																																						提供相关证明材料。																																																																																																																		5																																																																						其它证明材料																																																																						投标供应商提供报名当天“信用中国”网站（www.creditchina.gov.cn）和“中国政府采购网”政府采购严重违法失信行为记录名单板块（http://www.ccgp.gov.cn/cr/list）关于本单位信用记录的查询页面截图（加盖公章）																																																																						提供相关证明材料。																																																																																																																		6																																																																						其它证明材料																																																																						应自觉抵制政府采购领域商业贿赂行为																																																																						提供相关证明材料。																																																																																																																		7																																																																						政府采购法																																																																						参加政府采购活动前三年内，在经营活动中没有重大违法记录																																																																						提供相关证明材料。																																																																				三、兼投兼中 不适用。四、现场考察 不组织现场考察。五、采购前答疑会 不召开采购前答疑会。六、采购文件 1.文件序号：1-1。2.文件售价：免费。3.获取时间：即日起至2019年01月16日 13:30工作时间。4.获取方式：已进入辽宁省政府采购供应商库的供应商，向沈阳经济技术开发区公共资源交易中心提出获取意向；沈阳经济技术开发区公共资源交易中心对有获取意向的供应商的供应商库信息进行核对并在信用中国、中国政府采购网等渠道查询相关主体无不良信用记录后，在沈阳市政府采购网标注供应商获取资格。被标注的供应商可下载电子版文件；也可前往集中采购机构以外的采购代理机构获取纸质版文件。文件以下载的电子版为准。未进入的，请登录辽宁省本级或所属各市（大连除外）政府采购网进入辽宁省政府采购供应商库后获取。接受联合体参加的，除上述约定外，沈阳经济技术开发区公共资源交易中心应对联合体成员的供应商库信息进行核对和信用记录查询。联合体成员存在不良信用记录的，视同联合体存在不良信用记录。还应对联合协议是否载明联合体各方承担的工作、义务和在政府采购合同中各方金额占比进行审查。   七、响应文件 1.文件组成：详见采购文件。2.文件格式：详见采购文件。3.提交文件及证明材料截止时间：2019年01月16日 13:30。4.提交文件及证明材料地点：铁西区（开发区）公共资源交易中心   铁西区北一西路54号政务服务中心A座5楼开标室。5.提交文件及证明材料方式：已下载采购文件的供应商（联合体主办方）在上述提交时间内现场密封提交实物件，并携带自行保存的加密密钥经沈阳经济技术开发区公共资源交易中心现场解密报价表，不接受其他方式的提交和解密。响应文件中的报价表与现场解密的报价表不一致的，以现场解密的报价表为准。6.政府采购的信息在政府采购网上向社会公开发布，响应文件应不涉及国家秘密、商业秘密。7.提交份数：3份，其中：正本1份，其余为副本。8.文件有效期：自提交之日起90日。八、评审相关 1.评审方法：详见采购文件。2.评审标准：详见采购文件。3.评审地点：铁西区（开发区）公共资源交易中心   铁西区北一西路54号政务服务中心A座4楼评标室。4.开始时间：2019年01月16日 13:30。九、说明 1.本公告公示期限为3日。2.凡与本次公告相关的事项，详见本公告或向沈阳经济技术开发区公共资源交易中心咨询。3.除特殊说明，本公告所指时间为北京时间，所指日数为日历天数。感谢您的支持和参与！采购人名?称：铁西教育局（开发区）地?址：沈阳市铁西区北二路联系人：李老师、郝老师电?话：02425128212采购代理机构名?称：沈阳经济技术开发区公共资源交易中心地?址：铁西区北一西路54号政务服务中心B座505室联系人：刘老师电?话：02425846209沈阳经济技术开发区公共资源交易中心2019年01月09日表达意向    表达意向表达意向</t>
  </si>
  <si>
    <t>购置数字化幼儿园移动录播及</t>
  </si>
  <si>
    <t>夏河县拉卜楞镇九甲小学录播教室设备采购项目中标公告</t>
  </si>
  <si>
    <t>甘南藏族自治州</t>
  </si>
  <si>
    <t>山东天马招标代理有限公司</t>
  </si>
  <si>
    <t>夏河县拉卜楞镇九甲小学</t>
  </si>
  <si>
    <t xml:space="preserve">甘肃黎洋科教仪器设备有限公司
</t>
  </si>
  <si>
    <t>￥48.396600 万元</t>
  </si>
  <si>
    <t>公告概要：公告信息：采购项目名称夏河县拉卜楞镇九甲小学录播教室设备采购项目品目货物/通用设备/计算机设备及软件/其他计算机设备及软件采购单位夏河县拉卜楞镇九甲小学行政区域夏河县公告时间2019年01月25日  15:16本项目招标公告日期2019年01月04日中标日期2019年01月25日评审专家名单铁更登, 黄强平, 卢运华, 周英, 王玉顺总中标金额￥48.396600 万元（人民币）联系人及联系方式：项目联系人安娃金项目联系电话15337062977采购单位夏河县拉卜楞镇九甲小学采购单位地址甘肃省甘南藏族自治州夏河县拉卜楞镇唐乃合村采购单位联系方式13893984604代理机构名称山东天马招标代理有限公司代理机构地址山东省菏泽市开发区丹阳办事处丹东社区中华美食城5号楼西01室代理机构联系方式15390630098附件：附件1（九甲小学）招标文件二稿.pdf.pdf附件2中标结果内容.pdf                夏河县拉卜楞镇九甲小学录播教室设备采购项目中标公告山东天马招标代理有限公司受夏河县拉卜楞镇九甲小学的委托，对夏河县拉卜楞镇九甲小学录播教室设备采购项目以公开招标方式进行采购，评标委员会于2019年1月25日确定中标供应商。现将中标结果公布如下：一、招标文件编号：XHZC2019-GK004二、项目预算：49.90万元三、中标结果内容：详见附件资料中标结果内容四、中标日期：2019年1月25日五、公告日期：2019年1月2日六、中标供应商名称及中标金额：中标单位：甘肃黎洋科教仪器设备有限公司中标金额：肆拾捌万叁仟玖佰陆拾陆（￥：483966.00元整）中标单位地址：甘肃省兰州市七里河区建工西街84号中标单位联系人：安斌供应商公司规模：小型中标单位联系方式：0931-2640128七、评标委员会成员名单：铁更登、黄强平、卢运华、周英、王玉顺八、采购项目联系人姓名、电话及地址：（1） 采购单位：夏河县拉卜楞镇九甲小学 联 系 人：铁更登联系电话：13893984604地 址：甘肃省甘南藏族自治州夏河县拉卜楞镇唐乃合村（2） 监督单位：夏河县财政局政府采购办公室         联系电话：0941-7125562（3） 代理机构：山东天马招标代理有限公司         地 址：合作市腊子口路谷康家园2号楼2单元1202室         联 系 人：安娃金 联系电话： 15337062977山东天马招标代理有限公司2019年1月25日</t>
  </si>
  <si>
    <t>甘肃黎洋科教仪器设备有限公司</t>
  </si>
  <si>
    <t>夏河县拉卜楞镇九甲小学录播教室设备采购</t>
  </si>
  <si>
    <t>[丰城市]江西弘和招标代理有限公司关于丰城市剑声中学录播教室采购项目（招标编号：弘和-FC2019-003）竞争性谈判预中标公告</t>
  </si>
  <si>
    <t>宜春市</t>
  </si>
  <si>
    <t>丰城市剑声中学</t>
  </si>
  <si>
    <t xml:space="preserve">江西文瑾科技有限公司
</t>
  </si>
  <si>
    <t>[2019-01-25]                        丰城市剑声中学录播教室采购项目（招标编号：弘和-FC2019-003）竞争性谈判预中标公告根据丰城市政府采购办的批复，江西弘和招标代理有限公司受丰城市剑声中学的委托，于2019年01月25日上午11:00在丰城市第二行政服务中心九楼第三开标室就“丰城市剑声中学录播教室采购项目”进行了竞争性谈判招标采购活动。经评标委员会评审，采购人确认，中标结果如下：                  中标单位：江西文瑾科技有限公司      地址:江西省宜春市丰城市新城区福泽颐园小区25B-商-912号                          中标金额（人民币)：299800元（大写：贰拾玖万玖仟捌佰元整）                          评标委员会名单：杜兆军（组长）、熊尚诚、张海星            部分货物清单:                  序号                  名称                  单位                  数量                  品牌/规格                          1                  录播主机                  台                  1                        品牌:广东紫旭 ZS-RS8604                                2                  自动跟踪                  台                  1                        品牌:广东紫旭 ZS-RS6550                  公告期限：1个工作日采购单位：丰城市剑声中学联系人：葛扬平 联系方式：13576158899采购代理机构：江西弘和招标代理有限公司地址：江西省丰城市新城区国贸4号楼对面联系人：王聪 联系电话：15970500054/0795-6598033江西弘和招标代理有限公司2019年01月25日本项目代理费用金额为4497.0元标段编号：弘和-FC2019-003评委姓名：杜兆军,熊尚诚,张海星             附件下载：            中标通知书.pdf                          附件下载：            中标公告.pdf</t>
  </si>
  <si>
    <t>江西文瑾科技有限公司</t>
  </si>
  <si>
    <t>[丰城市]江西弘和招标代理有限公司关于丰城市剑声中学录播教室采购项目（招标编号：弘和-FC2019-003）竞争性谈</t>
  </si>
  <si>
    <t>吴江经济技术开发区山湖花园小学关于学校专用设备的成交公告</t>
  </si>
  <si>
    <t>SZHC2019-WJ-T-002</t>
  </si>
  <si>
    <t>苏州市</t>
  </si>
  <si>
    <t>苏州弘创招投标代理有限公司</t>
  </si>
  <si>
    <t>吴江经济技术开发区山湖花园小学</t>
  </si>
  <si>
    <t xml:space="preserve">吴江市众诚电器销售有限公司
</t>
  </si>
  <si>
    <t>捌拾万零叁仟捌佰捌拾元整</t>
  </si>
  <si>
    <t>苏州弘创招投标代理有限公司受吴江经济技术开发区山湖花园小学的委托，就其所需要采购的学校专用设备在国内组织竞争性谈判采购，现就本次采购的成交结果公布如下：
一、项目名称及项目编号：
项目名称：学校专用设备
项目编号：SZHC2019-WJ-T-002
二、谈判信息：
谈判时间：2019年01月24日13：30
谈判地点：苏州市吴江区开平路998号行政服务局3楼开标室
谈判小组名单：朱斌、冀长义、沈良生
三、成交信息： 
成交单位：吴江市众诚电器销售有限公司
成交单位地址：江苏大发电器市场7A-4、5号
成交金额：捌拾万零叁仟捌佰捌拾元整（￥：803880.00）
主要成交内容：序号标的物名称品牌、规格、型号单位数量单价(元)交付期1录播一体机中广上洋SoClass N10 台266800自签订合同后 30个工作日内供货到位并安装调试完毕2流媒体直点播资源管理平台海比HBMediaServer套1465003流媒体服务器浪潮 NF5270 台1254004高清云台摄像机维海德VHD-V600台2145005汇聚交换机锐捷RG-S5750-24GT/8SFP-E 台2128006接入交换机1锐捷RG-S2910-10GT2SFP-P-E 台630507接入交换机2锐捷 RG-S2928G-E V3 台935008单模光纤模块锐捷 Mini-GBIC-LX 个346509UPS雷诺士 Reros-10KL 台1980010铅酸蓄电池英维克 12V-120AH 节3290011低照度网络摄像机海康威视 DS-2CD2820F 台2278012摄像机镜头海康威视 HV3816D-8MPIR 个2275013数字硬盘录像机海康威视 NVR-SN32B台2380014双防区张力控制器Greatwall GW-TC-2 台14135015精密双路传感器Greatwall GW-SE-02个84780…… ……四、代理服务费及收费标准： 
成交服务费率标准：
预算金额100万元以下部分，费率为该部分预算金额的1.5%； 
预算金额100万元（含）－500万元部分，费率为该部分预算金额的1.1%； 
预算金额500万元（含）-1000万元部分，费率为该部分预算金额的0.8%； 
预算金额1000万元（含）-5000万元部分，费率为该部分预算金额的0.5%； 
预算金额5000万元以上部分，费率为该部分预算金额的0.25%。 
（注：代理服务费以采购预算金额为基数依据，按以上规定的标准和差额定率累进法进行计算收取。例：如预算金额为150万元，则代理服务费＝100万元以下部分&amp;#215;1.5%＋（150万元－100万元以下部分）&amp;#215;1.1%。如按上述方法计算的金额低于人民币3000元整的，则代理服务费按人民币3000元整计收。）
本次成交服务费金额为壹万贰仟壹佰零捌元整（￥12108.00）。
五、本次采购联系事项：
（一）、采购人：吴江经济技术开发区山湖花园小学
联系人：张剑峰 
联系电话：0512-63922503
联系地址：苏州市吴江经济技术开发区绣湖东路111号
（二）、代理机构：苏州弘创招投标代理有限公司
联系人：胡美芳、朱思薇 
联系电话/传真：0512-63159288
联系地址：苏州市吴江区松陵镇体育路508号（金鹰商业中心西楼715室）
邮政编码：215200
本成交结果的公告期限为自本公告上网公示之日起一个工作日。供应商对成交结果有异议的，可在成交结果公告期限届满之日起七个工作日内，以书面形式向本公司提出质疑，逾期将不再受理。</t>
  </si>
  <si>
    <t>吴江市众诚电器销售有限公司</t>
  </si>
  <si>
    <t>吴江经济技术开发区山湖花园小学关于学校专用设</t>
  </si>
  <si>
    <t>三十三中录播室采购合同公告</t>
  </si>
  <si>
    <t xml:space="preserve">焦作市鹏联商贸有限公司
</t>
  </si>
  <si>
    <t>合同编号：合同名称：三十三中录播室采购项目编号：MCCGCS[2018]23号项目名称：三十三中录播室采购人(甲方)：马村区教育局供应商(乙方)：焦作市鹏联商贸有限公司合同金额：29.92万元合同签订日期：2018-10-15合同公告日期：2019-01-25 16:59:56代理机构：河南省天隆工程管理咨询有限公司政府采购合同：合同.docx</t>
  </si>
  <si>
    <t>焦作市鹏联商贸有限公司</t>
  </si>
  <si>
    <t>三十三中录播室</t>
  </si>
  <si>
    <t>宁德市高级中学高清互动录播室设备采购项目结果公告</t>
  </si>
  <si>
    <t>[350900]FJTH[XJ]2019002</t>
  </si>
  <si>
    <t>宁德市</t>
  </si>
  <si>
    <t>福建省天海招标有限公司</t>
  </si>
  <si>
    <t>宁德市高级中学</t>
  </si>
  <si>
    <t xml:space="preserve">宁德市耐特信息科技有限公司
</t>
  </si>
  <si>
    <t>公告概要：公告信息：采购项目名称宁德市高级中学高清互动录播室设备采购项目品目采购单位宁德市高级中学行政区域宁德市公告时间2019年01月25日  17:18本项目招标公告日期2019年01月25日成交日期2019年01月25日谈判小组、询价小组成员、磋商小组成员名单及单一来源采购人员名单详见公告正文总成交金额￥41.500000 万元（人民币）联系人及联系方式：项目联系人夏旭峰项目联系电话0593-2765996采购单位宁德市高级中学采购单位地址宁德市闽东中路19号采购单位联系方式0593-2765996代理机构名称福建省天海招标有限公司代理机构地址福州市鼓楼区福建省福州市鼓楼区湖东路99号标力大厦12层代理机构联系方式13305035091                1、项目名称：宁德市高级中学高清互动录播室设备采购项目2、项目编号：[350900]FJTH[XJ]20190023、采购人名称：宁德市高级中学地址：宁德市闽东中路19号项目负责人：夏旭峰联系电话：0593-27659964、代理机构名称：福建省天海招标有限公司地址：福州市鼓楼区福建省福州市鼓楼区湖东路99号标力大厦12层  经办人：小谢联系电话：133050350915、采购公告日期：2019-01-216、采购结果确定日期：2019-01-257、资格性及符合性审查情况：各供应商均通过资格性及符合性审查。8、成交情况：包1合同包品目号品目名称品牌规格型号数量单价总价11-1其他广播、电视、电影设备AVA等AE-A6+等1415000元415000元服务要求或标的的基本概况详见投标文件中标供应商名称宁德市耐特信息科技有限公司中标供应商地址宁德市东侨经济开发区天湖东路9号金城花苑B幢901中标金额415000.00元9、收费金额：0.747万元 收费标准：1、100万元以下按成交总金额的1.8%收取，100万元～500万元，按成交总金额的1.3 %收取；500万元～1000万元，按成交总金额的0.8%收取；1000万元～5000万元，按成交总金额的0.5%收取；5000万元～10000万元，按成交总金额的0.25%收取；10000万元～100000万元，按成交总金额的0.05%收取；100000万元以上，按成交总金额的0.01%收取；服务费按差额定率累进法计算。本项目招标代 理服务费由成交人支付（若与招标文件其他条款有冲突的，按照本条款为准）。成交人在领取成交通知书时向福建省天海招标有限公司一次性付清。具体收费要求以本条款为准，请供应商投标报价时予以充分考虑。2、中标服务费专户:开户全称：福建省天海招标有限公司宁德分公司开户行：中国农业银行宁德东侨支行帐  号：1321 0401 0400 2247310、其他（协议供货、定点采购项目信息）：/11、询价小组成员名单 采购人代表：林瀚 (包1) 评审专家：韦弦,胡永俊12、公告期限为本公告之日起1个工作日。福建省天海招标有限公司2019年01月25日</t>
  </si>
  <si>
    <t>宁德市耐特信息科技有限公司</t>
  </si>
  <si>
    <t>宁德市高级中学高清互动录播室设备采购</t>
  </si>
  <si>
    <t>铁西教育局（开发区）采购视频处理器项目</t>
  </si>
  <si>
    <t>沈阳市</t>
  </si>
  <si>
    <t>结果公告（采购序号：第1次）沈阳经济技术开发区公共资源交易中心受铁西教育局（开发区）委托，在中华人民共和国境内开展政府采购活动，发布结果公告如下，望周知。一、采购情况1.项目名称：购置数字化幼儿园移动录播及创客玩具设备2.项目概况：查看3.项目编号：CG18-32-01394.采购文件序号：1-15.采购公告日期：2019年01月09日6.评审成员名单：						成员类别							成员明细									姓名							单位							评审专家类别							职称									采购人代表							无							铁西教育局（开发区）																	评审专家							李颖之							沈阳广播电视台							录像机;通用摄像机;摄录一体机;平板显示设备;电视唱盘;激光视盘机;视频监控设备;视频处理器;虚拟演播室设备;字幕机;其他视频设备;其他不另分类的物品							高级工程师									评审专家							梁玉文							沈阳和裕智能系统工程有限公司							录像机;通用摄像机;摄录一体机;平板显示设备;电视唱盘;激光视盘机;视频监控设备;视频处理器;虚拟演播室设备;字幕机;其他视频设备;其他不另分类的物品							高级工程师									评审专家							张丽君							东北金城建设股份有限公司							经济类							无			二、采购结果						包组编号							结果类型							确定原因或废标情形							确定日期							中标、成交供应商名单									CG18-32-0139-001							成交							采购人根据质量和服务均能满足采购文件实质性响应要求且最后报价最低的原则确定成交供应商。							2019年01月25日							查看			三、采购文件采购文件下载。四、说明1.凡与本次公告相关的事项，详见本公告或向沈阳经济技术开发区公共资源交易中心咨询。2.除特殊说明，本公告所指时间为北京时间，所指日数为日历天数。感谢您的支持和参与！采购人名?称：铁西教育局（开发区）地?址：沈阳市铁西区北二路联系人：李老师、郝老师电?话：02425128212采购代理机构名?称：沈阳经济技术开发区公共资源交易中心地?址：铁西区北一西路54号政务服务中心B座505室联系人：刘老师电?话：02425846209沈阳经济技术开发区公共资源交易中心2019年01月25日</t>
  </si>
  <si>
    <t>铁西教育局（开发区）采购视</t>
  </si>
  <si>
    <t>宁德市高级中学高清互动录播室设备采购项目成交公告</t>
  </si>
  <si>
    <t>[350900]FJTH[XJ]2019002）</t>
  </si>
  <si>
    <t>公告概要：公告信息：采购项目名称宁德市高级中学高清互动录播室设备采购项目品目货物/通用设备/广播、电视、电影设备/其他广播、电视、电影设备采购单位宁德市高级中学行政区域福建省公告时间2019年01月25日  17:11本项目招标公告日期2019年01月21日成交日期2019年01月25日谈判小组、询价小组成员、磋商小组成员名单及单一来源采购人员名单采购人代表：林瀚 (包1)评审专家：韦弦,胡永俊总成交金额￥41.500000 万元（人民币）联系人及联系方式：项目联系人小谢项目联系电话13305035091采购单位宁德市高级中学采购单位地址宁德市闽东中路19号采购单位联系方式夏旭峰0593-2765996代理机构名称福建省天海招标有限公司代理机构地址福州市鼓楼区福建省福州市鼓楼区湖东路99号标力大厦12层代理机构联系方式小谢13305035091                　　福建省天海招标有限公司受宁德市高级中学的委托，就“宁德市高级中学高清互动录播室设备采购项目”项目（项目编号：[350900]FJTH[XJ]2019002）组织采购，评标工作已经结束，成交结果如下：一、项目信息项目编号：[350900]FJTH[XJ]2019002项目名称：宁德市高级中学高清互动录播室设备采购项目项目联系人：小谢联系方式：13305035091二、采购单位信息采购单位名称：宁德市高级中学采购单位地址：宁德市闽东中路19号采购单位联系方式：夏旭峰0593-2765996三、采购代理机构信息采购代理机构全称：福建省天海招标有限公司采购代理机构地址：福州市鼓楼区福建省福州市鼓楼区湖东路99号标力大厦12层采购代理机构联系方式：小谢13305035091四、成交信息招标文件编号：[350900]FJTH[XJ]2019002本项目招标公告日期：2019年01月21日成交日期：2019年01月25日总成交金额：41.5 万元（人民币）成交供应商名称、地址及成交金额：序号成交供应商名称成交供应商联系地址成交金额(万元)1宁德市耐特信息科技有限公司宁德市东侨经济开发区天湖东路9号金城花苑B幢90141.500000本项目代理费总金额：0.747 万元（人民币）本项目代理费收费标准：1、100万元以下按成交总金额的1.8%收取，100万元～500万元，按成交总金额的1.3 %收取；500万元～1000万元，按成交总金额的0.8%收取；1000万元～5000万元，按成交总金额的0.5%收取；5000万元～10000万元，按成交总金额的0.25%收取；10000万元～100000万元，按成交总金额的0.05%收取；100000万元以上，按成交总金额的0.01%收取；服务费按差额定率累进法计算。本项目招标代 理服务费由成交人支付（若与招标文件其他条款有冲突的，按照本条款为准）。成交人在领取成交通知书时向福建省天海招标有限公司一次性付清。具体收费要求以本条款为准，请供应商投标报价时予以充分考虑。 2、中标服务费专户: 开户全称：福建省天海招标有限公司宁德分公司 开户行：中国农业银行宁德东侨支行 帐 号：1321 0401 0400 22473谈判小组、询价小组、磋商小组成员名单及单一来源采购人员名单：采购人代表：林瀚 (包1)评审专家：韦弦,胡永俊五、项目用途、简要技术要求及合同履行日期：包1合同包品目号品目名称品牌规格型号数量单价总价11-1其他广播、电视、电影设备AVA等AE-A6+等1415000元415000元服务要求或标的的基本概况详见投标文件中标供应商名称宁德市耐特信息科技有限公司中标供应商地址宁德市东侨经济开发区天湖东路9号金城花苑B幢901中标金额415000.00元项目用途：宁德市高级中学高清互动录播室设备采购项目简要技术要求：1.整体设 计：标准1U机架式外观设 计，便于机柜安装。要求采用嵌入式ARM架构设 计，Linux操作系统。等其余详见询价通知书。合同履行日期：合同签订后 (15) 天内交货六、成交标的名称、规格型号、数量、单价、服务要求：宁德市高级中学高清互动录播室设备采购项目七、其它补充事宜各供应商均通过资格性及符合性审查。公告期限为本公告之日起1个工作日。</t>
  </si>
  <si>
    <t>河南省中等职业教育信息化提升工程项目结果公示</t>
  </si>
  <si>
    <t>CDZBSG-2018-1491</t>
  </si>
  <si>
    <t>河南创达建设工程管理有限公司</t>
  </si>
  <si>
    <t>鹤壁技师学院</t>
  </si>
  <si>
    <t xml:space="preserve">鹤壁市卓越办公机具有限公司
深圳国泰安教育技术有限公司
</t>
  </si>
  <si>
    <t>项目名称：河南省中等职业教育信息化提升工程项目采购人:鹤壁技师学院地 址:鹤壁市淇滨区南海路东职教园区联系人(联系电话):王女士0392-3220063采购代理机构：河南创达建设工程管理有限公司代理机构地址：鹤壁市淇滨区朝歌路西段联系人(联系电话):张先生0392-6916878财政监督机构：鹤壁市政府采购监督科联系人(联系电话):高先生0392-3314516采购编号: CDZBSG-2018-1491批复编号：鹤财招标采购2018-27采购预算：510万元投标保证金：人民币壹万元整/标包资金来源：省级财政资金（350万元）+学院自筹资金（160万元）交货地点：采购人指定的地点采购方式：公开招标交货期限：签订合同后60个日历天内全部到货并安装调试完毕。交货质量：合格，达到国家及行业相关规范要求和验收标准。采购内容：项目范围内的设备供应、运输、装卸、安装、调试、培训及其货物伴随的相关服务等。评标结果：第1标包：基础网络、监控、一卡通因符合条件的供应商不足三家，故流标，重新招标。第2标包：多媒体、录播系统、信息发布终端成交供应商：鹤壁市卓越办公机具有限公司供应商地址：鹤壁市山城区春雷路58号成交金额大写：人民币陆拾玖万捌仟捌佰元整（￥698800.00元）第3标包：虚拟仿真实训室、学院广播因符合条件的供应商不足三家，故流标，重新招标。第4标包：信息化校园平台成交供应商：深圳国泰安教育技术有限公司供应商地址：深圳市南山区学苑大道1001号南山智园A4栋12楼成交金额大写：壹佰零玖万肆仟元整（￥1094000.00元）第5标包：中心机房、数字图书馆、课程资源因符合条件的供应商不足三家，故流标，重新招标。评标时间：2019年1月24日10时30分评标地点：鹤壁市公共资源交易中心三楼第四评标室评标小组成员：王灿纪、赵民克、张丽、李振武、张树周。公示日期：2019年1月25日公示媒体：、《中国招标投标公共服务平台》、《河南省政府采购网》、《全国公共资源交易平台（河南省&amp;#183;鹤壁市）》。</t>
  </si>
  <si>
    <t>鹤壁市卓越办公机具有限公司</t>
  </si>
  <si>
    <t>深圳国泰安教育技术有限公司</t>
  </si>
  <si>
    <t>河南省中等职业教育信息化提升工程</t>
  </si>
  <si>
    <t>淅川县第五高级中学教学一体机设备采购项目（第二批）-结果公告</t>
  </si>
  <si>
    <t>淅川县第五高级中学教学一体机设备采购项目（第二批）结果公告北京中外建工程管理有限公司受淅川县第五高级中学的委托，就“淅川县第五高级中学教学一体机设备采购项目（第二批）”进行了公开招标，现就本次招标的结果公告如下：一、招标项目名称及编号项目名称：淅川县第五高级中学教学一体机设备采购项目（第二批）项目编号：2018-416公告发布：2019年1月4日发布媒介：《中国招标投标公共服务平台》、、《河南省招标采购综合网》、《河南省政府采购网》、《淅川县公共资源交易中心》二、评标信息：评标时间：2019年1月24日评标地点：淅川县公共资源交易中心四楼第二评标室评标专家：王新征（业主评委）、杨子宛（评委组长）、徐献彬、石磊、郭爱亭三、评标结果及公示期评标委员会按照招标文件要求对各投标人的投标文件认真评审，确定中标人如下：中标人：南阳市腾达科技有限公司投标报价：&amp;amp;yen;599490.00元交货期：合同签订后15 日历天质量：合格（达到国家相关标准质量要求）单位地址：淅川县龙城街道西湾社区业绩：荆紫关镇上梅池小学等八所小学及幼儿园教玩具购置项目中标标的：1多功能交互式触控一体机一体机硬件及显示：1、★显示屏及技术： LED 背光源A 规屏，寿命50000 小时；2、★对角线尺寸：≥70〞；显示比例：16:9；亮度：500nits；3、对比度：5000:1；最佳分辨率：1920&amp;#215;1080RGB；4、可视角度：178&amp;#176;；视频制式： PAL/NTSC；5、前置端口：VGA 输入1 路；音频输入1 路；HDMI ：1 路；USB2.0 ：2 路；触控USB：1 路；6、后置端口：VGA 输入2 路；音频输入2 路； VGA 输出1路；SPDIF：1 路； LAN（RJ-45）1 路； RS-232：1 路；HDMI：2 路；TV ：1 路；USB≥2 路（其中USB3.0：1 路）；CVBS 输入（AV）1 路，YPbPr/YCbCr 1 路；耳机 1 路；内置WiFi802.11b/g/n；7、电脑端口：LAN（RJ-45）1 路；USB4 路（H81 主板含2路USB3.0）；VGA 输出1 路； HDMI1 路；耳机1 路；MIC1路；内置WiFi；8、电源：AC90-264V，50/60Hz；整机功耗250 / 280W,待机功耗0.5W；9、工作温度：0℃-45℃，工作湿度：10%-80%RH。功能及结构：1、★内置高清视频展台，外部无任何组合挂件，宽高比例须适合镶嵌安装于组合式推拉绿板内（整机宽度2100mm，高度1100mm）；2、★内置无线麦克风接收模块，可支持有线、无线麦输入，有效距离15M；一次充电可连续使用10 小时，拾声效果较好，且无躁音干扰；3、★一体机电源按键、功能按键、电脑开关键、VGA 输入、HDMI输入、USB 接口、触控接口全部前置且内置在推拉小门内，能够上锁，方便开关机、信号切换、USB 外接设备接入、电脑等其他设备接入连接和管理；4、★内置计算机采用门锁构造保护,可不拆卸整机后盖，直接从前面取出对电脑模块进行维护维修；基于安全性考虑，门锁构造不接受上下滑动门式设计；5、一体机内设有专用储物盒，且有隔层用以储存话筒、手写笔、无线麦等；6、前拆式触摸框，可不拆卸整机的情况下单独拆下触摸框，实现触摸屏前维护；7、前置音箱2&amp;#215;20W 扬声器，扬声器发声口在机器前面板上，音质较好、音量较大；8、★前面板上接口和按键采用可上锁的隐藏式设计，不需要使用时可锁起来，防止学生课间误操作；9、一体机前框采用铝合金材质，四角采用圆弧设计、防止学生意外碰撞受伤(不接受塑胶和钣金材质);后壳为全金属材质,防火防毒坚固耐用；10、★扛撞击。书写屏表面采用4mm 全钢化防爆玻璃，防眩光防刮防撞防划，可承受500 克钢球在0.71米高度自由下落的撞击，保证师生使用安全；11、自带安卓4.2 操作系统，可升级至流行版本，内置WIFI 可方便实现无线互动连接和多媒体互动扩展功能。；13、远程RS232 控制:可远程通信连接控制设备，实现一体机开关、音量控制、信号切换等，为远程控制带来极大的便利；14、支持广角红外线遥控，可遥控角度达120 度以上，方便老师操作。15、★在不关闭整机电源的情况下可一键关闭或开启液晶屏背光，实现节电功能。同时可实现单独听功能，方便老师进行英语听力测验；黑屏状态下节能80%以上；16、★无缝触摸，自动切换安卓和windows 触摸，通过手势可以无缝切换安卓和windows 状态，无需遥控器和按键切换，方便老师操作；17、智能双系统（安卓4.2＋windows7系统），方便各类教学资源的使用和整合，备份单独放置在U 盘中，可随时还原；18、前置USB 端口自动识别，在安卓状态为安卓USB 端口，在windows 状态为windows 的USB 端口；（前置USB 同一个端口可在安卓和windows状态下读取数据）19、★智能环境光感：可根据外界环境光的变化调整屏幕显示亮度，实现节电功能。20、★智能护眼功能：当老师书写时屏幕亮度更加柔和护眼，保护老师视力；在学生观看时屏幕更加明亮，保证学生观看效果；21、★具备智能温控系统，投标产品具备有效监控、预警、降温保护、节能功能；22、★产品管理系统：支持服务器群组管理，实现网内班班通功能；可实现校园对一体机产品集中管理，包括查看和控制智能一体机的开关机状态、通道、显示、声音状态， CPU、内存、存储使用情况以及实现文字信息即时广播；23、任意信号通道下调出触控菜单，实现书写批注、截图和保存功能、信号源切换、音量调节、主菜单；24、输入设备自动识别，外接笔记本时，设备能自动识别并切换到对应视频信号通道，切断开后能回到内置电脑通道；25、标配无线麦、手写笔，且质量必须有保证；触摸功能：1、定位技术：红外感应触控技术，断电开机无需重新定位；2、多点触控，真6 点或以上；3、触摸分辨率：32767&amp;#215;32767；响应速度：4 ms ；线性误差：1 mm；4、自检功能：当触摸屏发生故障时，系统可自动检测修复而不影响使用；校正方式：自动；安装及维护方式：内置一体成型，非外挂框；5、触摸次数：无数次；抗干扰：触摸屏抗太阳光等强光干扰；6、运行系统：windows 全系列、Android、Mac 操作系统；7、防护等级：IP65 标准，防水、防尘、全封闭；电脑要求：1、电脑和交互平板采用标准的OPS 接口连接，无其他连接线。OPS 模块化电脑支持独立使用,独立使用时，除标准OPS 接口外，无任何外露连接；2、处理器：Intel Core i3 系列、主频为双核3.4G 或以上；内存：DDR34G； 主板：H81 或以上；硬盘：500G；集成显卡；集成网卡；★一体机内置展台。参数：1、内置实际像素500 万像素高清实物展台；2、1/3 吋专业图像传感器，3、拍摄范围：A4(210mm*297mm)；4、扫描速度：1 秒/张，5、分辨率2592*1944；6、录像格式：支持高清录播AVI 格式,可以进行动态图像在高速和高清间切换,高清晰视频拍摄，自动对焦，可伸缩内嵌；软件参数：1、一键锁屏功能: 可直接通过软件实现一键锁定，设置开启、关闭触摸功能，防止误操作；2、与PPT 软件无缝结合，在PPT 播放过程中，直接通过软件快捷键即可实现对PPT 翻页、标注及擦除；3、软件可以将PPT 文件文导入到软件中，并且保持PPT 文件中对象的独立性，并可以对对象进行再次的编辑和保存，方便教师进行备课；4、OFFICE 标注嵌入功能：能将铅笔标注以及几何图形的内容嵌入到Word、Excel、PPT 中；5、在同一教学软件下提供备授课模式、标注模式与多用户模式三种不同的模式；a) 备授课模式：用户在备课模式与授课模式下可以实现一键进行两种模式的快速转换和内容预览，在授课模式下支持页面分辨率设置，用户可以根据电脑的输出的分辨率设置页面的大小，保证页面分辨率发生变化时页面中的对象不会发生变形；b) 标注模式：能将铅笔标注、几何图形嵌入到OFFICE 办公软件中并保存，也可以在任意第三方软件中进行包括标注；c) 多用户模式：能根据触摸设备的触摸点数提供多人同时进行书写、图形、擦除等不同功能的操作，而不是单纯的实现多个用户的同时书写；6、书写：提供铅笔、荧光笔、毛笔、对象笔、软笔、纹理笔、智能笔、激光笔等至少8 钟不同笔形。板擦：支持点擦除、区域擦除及全部擦除（清页操作）；7、图形绘制：可实现图形的快速绘制，包含直线、矩形、椭圆、圆、三角形、五边形、五角星形、六边形、菱形、箭头、双箭头、圆角矩形、圆柱体、立方体、圆锥等。图形工具方便用户快速的创建标准的图形，并可实现图形的填充、移动、旋转等操作；8、提供放大镜、探照灯、遮幕、直尺、三角尺、量角器、圆规、函数生成器等教学小工具；遮幕、探照灯、放大镜在备课过程中能保存在对应的页面中，不只是在演示到需要使用的页面上才调出遮幕、探照灯等工具；9、时钟功能：包括数字时钟、机械时钟、秒表等模式，同时可以根据需要设置倒计时模式，倒计时完成时可以连接到网站、页面、文件、声音等的触发效果；10、照相机：可在软件与电脑当前页面进行切换，选择性的对这两个页面进行全屏、矩形、任意图形的截取；11、动画功能：提供包括PPT 所有的动画效果，同时可以对任意对象设置动画触发器功能。同时为了保证设置的动画效果的完整性，提供动画还原功能，一键还原设置的所有动画效果；12、可提供白板页、也可根据教学需求，任意改变页面背景。网格页面：可添加网格，图片页：提供田字格、五线谱等学科页面及渐变色填充页面。实现书写与鼠标的无缝切换。同一页面既可操作电脑又可以书写、批注；13、直接调用外部摄像头视频、投影仪、具备准摄像头接口的视频展台完美结合，既能实现动态画面标注，又可以实现静态截取，对截取的内容进行放大、旋转等操作；14、手写识别，支持手写体直接转为印刷体，并实现快速汉字快速注音；15、数学公式、数学图表：数学公式能编辑任何公式插入到页面中，通过数学图表把多个任意公式拖入其中能生成对应的函数图像，同时通过标点工具对图像上的任意点；16、★配备中小学教学资源库软件，资源一经下载，无需联网可随时使用。主要学科高清电子课本需做到到书到页同步点读，实现公共资源与中央电教馆资源匹配；资源库需包含小学至高中所有学科主要章节的名师课堂教学视频内容；为兼容性考虑教学资源必须与触控一体机为同一品牌。17、以上软件必须与windows7 以上系统兼容，占用内存较小，设计无瑕疵，不与其他应用软件冲突，且为正式版，具有永久使用权；2组合式推拉绿板绿板参数1、产品结构: 双层，左右推拉结构(内置轨道,外框和轨道一体化设计)；基本尺寸:外径1300mm&amp;#215;4000mm，需保证电视物理尺寸配套且与一体机正面平齐；并可根据学校实际情况进行调整。2、书写面材质: 采用国际知名品牌亚光烤漆钢板，版面为亚光墨绿色，厚度0.3mm,涂层硬度6H 无痕，涂层采用丙烯酸树脂漆；表面附有保护膜，用普通粉笔书写，笔迹均匀，字迹清晰，易写易擦，不反光、不变形，整板无拼接，有效保护学生视力；3、表面粗糙度: Ra1.6-3.2цm；光泽度: 光泽度6﹪没有明显眩光；4、粉笔灰盒: 安置在黑板边框两侧下方存储黑板粉笔沫盒,可拆卸清洁5、缓冲垫: 黑板边框内部两侧安装缓冲垫6、内芯材料: 防潮、吸音高强度瓦楞纸板，采用国际适用工艺，书写无咔咔声，改善书写手感。纸板技术指标不低于国标GB5034-85 厚度10mm。7、背板: 采用优质防锈热镀锌钢板厚度0.25mm，流水线一次成型，设有加强凹槽，确保均布承压635N，凹槽造型美观、增加强度，更加耐用，镀锌含量Z12 技术要求国标GB2518-88；8、板面与衬板粘贴: 采用环保多元醇胶，机械化制作，高温一次成型，30 秒钟即100%固化定型，无辐射、无污染，粘合强度3000N，耐高温262&amp;#176;，耐湿度为全天候，符合GB7124 胶粘剂测定方法；9、边框材料: 超宽豪华高强度工业电泳铝合金外框，颜色为香槟色,漂亮美观；10、安全性: 以实现对活动黑板的锁定，统一锁，统一钥匙，一把钥匙开所有的锁；11、包角材料: 包角材料：采用防老化、抗疲劳，规格ABS 工程塑料，流线型设计，无尘角，一次成型模具；12、易写性: 用普通粉笔手感流畅、摩擦力适度，笔记均匀、线条明显；13、易维护性: 内嵌的平板一体机可直接拆除进行维护,无需复合黑板的整体拆除；14、安装方法: 隐形安装、没有外露的挂接件，美观时尚；15、易擦性: 用普通板擦擦拭，无明显残留字迹，不留任何痕迹；16、除尘装置: 滑道内两下端留有抽拉式粉尘盒,便于储存清扫的粉笔沫，粉尘盒可拆卸清洁。安装要求1、安装时教室原黑板拆除由供货厂商负责，并负责将墙壁整理平整；2、电源开关以上留足够电源线，电源开关及以下施工和原材料均由供货商负责，凡外露电源线用线槽固定，按照电器规范要求，横平竖直，电源开关安装端正、操作灵活；需内置空间设计，不能有安全隐患；3、黑板安装必须和一体机四边严密吻合，一体机四周档板能够自由拆装，利于维护，上下档板不能出现按压起伏现象，同时要求推拉绿板外面框与墙体之间做无缝处理，左右下侧均打通风孔，孔径8MM 米左右，打孔布局美观整洁，整体工艺完美；4、先装一个教室，验收合格后，再对其他教室进行安装；3壁挂式实物展台1、外观为壁挂式钢结构，带锁箱可防盗，隐藏式拉手开启展台面板。2、视频展台像数：800 万像素；分辨率3264*2448，拍照幅面大于A4。3、采用双补光灯设计，除展台臂上具备的10 颗LED 补光灯外，镜头处1 个辅助灯，完全避免单一光源造成的偏光。4、展台按键为触摸式控制，不接受展台镜头顶部触摸，避免因手动操作引起镜头对焦改变或展示图像抖动，可实现触摸式三级调节光照亮度。5、内置展台拍摄杆支持物理90 度+270度翻转拍摄设计，自动对焦，可拍摄多角度的画面，方面实物展示及人像教学场景展示的全能拍摄，分离式USB2.0 接口线方便拆卸维护。6、展台支持与大屏互联支持无驱启动，自带软件带有展台、扫描、对比、录像及桌面五功能模块，支持一键切换；软件支持快速抓图，方便老师制做教学课件。7、实物展台具有白板批注工具，线条颜色及粗细可选，支持实物展示画面及批注画线内容同时放大缩小，支持动态即时旋转，实现一键锁屏冻结展示画面，避免展示的实物晃动造成的教学不便，支持连拍功能，可快速完成制作图册。8、展台软件支持对拍摄图片进行自动寻边及骄正切黑边，裁减，水平及垂直翻转功能，支持对图片进行OCR 识别，支持对拍摄的图片进行一键装订成册或者解订，对多张图片进行一键合成PDF 课件。在扫描功能里可以新建白板方便老师教学，实现二四分屏白板对比讲解批注功能。9、软件内置2、4、6 分屏对比教学功能，可以同时打开多个图像，可以直接调用镜头拍照或直接调取本地图片，单独对1 个屏显内容进行缩放时不影响其它屏显内容，方便老师教学。10、视频录制：可一键打开录像功能，支持全屏录像，画面大小及对象可选，可对教师课堂上白板及展台的操作过程进行录制。四、发布公告的媒介：《中国招标投标公共服务平台》、、《河南省招标采购综合网》、《河南省政府采购网》、《淅川县公共资源交易中心》五、中标结果公示：公示期为1个工作日各有关当事人对中标结果有异议的，可以在结果公告发布之日起7日内，以书面形式同时向招标人和招标代理机构提出（法定代表人签字并加盖单位公章），由法定代表人或其授权代表携带本人身份证件原件、授权委托书原件（法定代表人签字并加盖单位公章），书面质疑文件应该有质疑内容及必须附有相关证据材料和注明事实确切来源依据、单位名称、公章、联系人姓名、联系电话，否则视为无效质疑，逾期未提交或未按照要求提交的质疑函将不予受理。六、联系方式招标人：淅川县第五高级中学联系人：李先生联系电话：0377-69232975联系地址：淅川县灌河路 招标代理机构：北京中外建工程管理有限公司联 系 人：赵先生联系电话：18348013690联系地址：南阳市淅川县金河镇二桥头 淅川县第五高级中学2019年1月25日</t>
  </si>
  <si>
    <t>淅川县第五高级中学教学一体机设备采购项目（第二批</t>
  </si>
  <si>
    <t>连江县广播电视中心项目（初步设计带方案）的中标结果公告</t>
  </si>
  <si>
    <t>福建省亿达工程咨询有限公司</t>
  </si>
  <si>
    <t>连江县广播电视事业局</t>
  </si>
  <si>
    <t xml:space="preserve">福建省建筑设计研究院有限公司
</t>
  </si>
  <si>
    <t>30元</t>
  </si>
  <si>
    <t>连江县广播电视中心项目（初步设计带方案）投标邀请书招标编号：亿达榕招[2018]021号 致：福建众合开发建筑设计院、翰林（福建）勘察设计有限公司、福建省建筑设计研究院有限公司1.招标条件连江县广播电视事业局的编号为亿达榕招[2018]021号的连江县广播电视中心项目（初步设计带方案）已由连江县发展和改革局以连发改基建〔2018〕306号文件批准建设，项目业主为连江县广播电视事业局，建设资金来自财政资金，委托的招标代理单位为福建省亿达工程咨询有限公司。本项目已具备招标条件，现决定对该项目的初步设计带方案进行邀请招标，选定设计单位。2.项目概况2.1.项目名称：连江县广播电视中心项目（初步设计带方案）；2.2.建设地点：鳌江镇文笔路南侧、富兴南路西侧（按规划要求实施）；2.3.工程建设规模：拟建连江县广播电视中心，项目总用地面积7312平方米，容积率（FAR）：FAR≦1.8。主要建设内容包括：广播电视中心机房、广播电视中心非机房业务用房、中小录播室、食堂、门卫、地下室。2.4.投资总额：人民币15011万元；2.5.招标类型：初步设计带方案招标；2.6.招标范围和内容2.6.1.招标范围：包括建设规划红线图内的方案设计、初步设计、配合初步设计概算编制工作、服务和配合等。2.6.2.内容：设计内容在满足国家规定的图纸设计深度和发包人图纸设计深度要求的前提下，完成用地红线范围内总图、土建、给排水、暖通、电气、消防、人防、交通影响分析评价、附属等各专业的初步设计，方案及初步设计需满足绿建、海绵城市等相关要求。；2.6.3.设计要求：本项目全部楼栋需按《福州市人民政府关于加快发展装配式建筑的实施意见（试行）》及福建省装配式建筑相关规定进行设计，其中：目标预制率不低于20%。 2.6.4.绿色建筑要求：达到绿色建筑设计要求。2.7.计划开工日期及建设周期：本工程计划于/ 年/ 月开工，工程建设周期/ 月。3.投标人资格要求及审查办法3.1.本招标项目要求投标人具备建设行政主管部门核发有效的建筑行业（建筑工程）设计甲级及以上资质（或工程设计综合甲级资质或建筑工程专业设计甲级及以上资质）；3.2.投标人拟派出担任本招标项目的设计负责人应具备有效的不低于壹级国家注册建筑师执业证书；3.3.投标人及其拟派出担任本设计项目负责人均应具备/项类似项目设计业绩（本条仅适用于大型工程设计项目）。类似工程业绩是指（下同）：无；3.4.投标人其他主要设计人员要求、以及资格审查的其他条件要求的具体内容见招标文件；3.5.本招标项目招标人对投标人的资格审查采用的方式：资格后审。4.获取招标文件4.1.请受到招标人邀请的投标人于2019年1 月7 日至2019年1 月11 日（法定公休日、法定节假日除外），每天上午9时30分至11时30分，下午15时00分至17时00分（北京时间，下同），到福建省亿达工程咨询有限公司（福州市鼓楼区洪山镇西二环中路301号东南医药综合大楼四楼）持本投标邀请书购买招标文件；4.2.招标文件每份售价300元，售后不退。5.评标办法5.1.本招标项目采用的评标办法：竞争性谈判（即最低价中标法）。6.投标保证金的提交6.1.投标保证金提交的时间：投标时间截止前；6.2.投标保证金提交的方式：现金；6.3.投标保证金提交的金额：壹万圆整。7.投标文件的递交7.1.递交投标文件的截止时间：2019年1 月21 日09时30分，提交地点为福州市鼓楼区洪山镇西二环中路301号东南医药综合大楼四楼；7.2.在递交投标文件时，投标人拟派出担任设计项目负责人必须持职称证书和身份证（均须原件）到场验证登记。如设计项目负责人因故不能出席的，可以由该投标单位技术负责人代替〔须持单位资质证书、个人身份证和“设计单位技术负责人证明书（均须原件）（其格式见《通用本》第七章投标文件格式中规定的格式）”到场验证登记〕。7.3.逾期送达的或未送达指定地点的或拟派出担任设计项目负责人（或设计单位技术负责人）在递交投标文件时未按7.2款要求到场核验登记或不符合招标文件投标须知第18条规定的包封、密封要求的投标文件，招标人不予受理。8.费用8.1.设计收费均按总建筑面积以为35元/每平方计算，总建筑面积暂按16680平面计算，总设计费约为：58.38万元，为本项目的最高控制价（投标报价以单价报价），总建筑面积以最终通过施工图纸审查的图纸按《建筑工程建筑面积计算规范》（GB/T50353-2013）计算面积为准。见投标须知前附表第15项。设计深度应满足《建筑工程设计文件编制深度规定》要求。9.发布公告的媒介本次招标公告同时在福建省公共资源交易电子公共服务平台(www.fjggfw.gov.cn)上发布。10.联系方式招标人名称：连江县广播电视事业局地址: 连江县凤城镇816中路63号电话：13705956831联系人：魏先生招标代理机构：福建省亿达工程咨询有限公司地 址: 福州市鼓楼区洪山镇西二环中路301号东南医药综合大楼四楼电 话：0591-83731983联 系 人：刘工、郭工监督部门或机构名称：连江县广播电视事业局办公室地址：连江县凤城镇816中路63号电话：0591-22137117连江县广播电视中心项目（初步设计带方案）澄清与补充通知（招标编号：亿达榕招[2018]021号）各投标人：现就连江县广播电视中心项目（初步设计带方案）的补充通知如下：（一）澄清1、招标文件第42页，招标项目专用合同条款数据表〔专业建设工程设计合同〕中第3条第六条，设计人向发包人交付的设计文件、份数、地点及时间中：“（3）用于施工图审批的设计文件10份；（4）根据施工图审查意见及相关部门审查意见修改后用于工程施工的设计文件12份；”，本项目招标范围仅为初步设计带方案，没有施工图设计，建议删除此内容。答：设计人向招标人提供初步设计文件。（二）补充通知2、原招标文件P79第七投标文件格式商务文件中《二、投标函附表》修改如下：投 标 函 附 表      项目名称      招标编号          投标人名称          设计项目负责人   姓名：职称级别及专业：职称证号：       设计费投标报价金额   元/每平方（总建筑面积以最终通过施工图纸审查的图纸按《建筑工程建筑面积计算规范》（GB/T50353-2013）计算面积为准。）       设计周期   初步设计带方案：20 日历日       质量要求   （1）设计要求：本项目全部楼栋需按《福州市人民政府关于加快发展装配式建筑的实施意见（试行）》及福建省装配式建筑相关规定进行设计，其中：目标预制率不低于20%。 （2）绿色建筑要求：达到绿色建筑设计要求。       备注      投标人：（盖投标人单位公章） 地址：邮编：电话：传真：法定代表人（签字或签章）或授权委托人：（签字） 拟担任设计项目负责人：（签字）日期：年月日注：（1）投标人在投标时应做出设计费报价，其设计费报价金额不得超过招标人公布的设计费金额。（2）如以联合体形式投标，联合体成员各方均应盖章。当招标文件、招标文件的澄清、修改、补充等在同一内容的表述上不一致时以最后发出的文件为准。本补充通知作为《招标文件》的组成部分，与《招标文件》具有同等法律效力，投标人请按上述要求执行。连江县广播电视事业局厦门兴海湾工程管理有限公司日 期：2019年 1 月 11日中标候选人公示招标编号: 亿达榕招[2018]021号本工程于2019年1月21日9时30分在福建省亿达工程咨询有限公司开标，已由评标委员会评审完毕，现将中标候选人结果公示如下：1、招标工程项目概况工程项目名称：连江县广播电视中心项目（初步设计带方案）招标人名称：连江县广播电视事业局 建设规模：拟建连江县广播电视中心，项目总用地面积7312平方米，容积率（FAR）：FAR≦1.8。主要建设内容包括：广播电视中心机房、广播电视中心非机房业务用房、中小录播室、食堂、门卫、地下室。招标方式: 邀请招标 2、评标办法评标办法：竞争性谈判（即最低价中标法） 评标参数：K = / %3、唱标记录      序号   投标人名称   投标文件密封情况   投标报价   设计周期（日历天）   质量要求   项目负责人   备注       1     福建众合开发建筑设计院   完好   35元/每平方   20   （1）设计要求：本项目全部楼栋需按《福州市人民政府关于加快发展装配式建筑的实施意见（试行）》及福建省装配式建筑相关规定进行设计，其中：目标预制率不低于20%。（2）绿色建筑要求：达到绿色建筑设计要求。   邓建海   /       2     翰林（福建）勘察设计有限公司   完好   35元/每平方   20   （1）设计要求：本项目全部楼栋需按《福州市人民政府关于加快发展装配式建筑的实施意见（试行）》及福建省装配式建筑相关规定进行设计，其中：目标预制率不低于20%。（2）绿色建筑要求：达到绿色建筑设计要求。   林珍建   /       3     福建省建筑设计研究院有限公司   完好   30元/每平方   20   （1）设计要求：本项目全部楼栋需按《福州市人民政府关于加快发展装配式建筑的实施意见（试行）》及福建省装配式建筑相关规定进行设计，其中：目标预制率不低于20%。（2）绿色建筑要求：达到绿色建筑设计要求。   黄乐颖   /   4、对投标报价进行修正的原因、依据和修正结果      投标人名称   修正前报价(元)   修正后报价(元)   修正原因   修正依据   备注       /   /   /   /   /   /   5、资格审查不合格或被确定为无效标、废标的投标人名称、原因及依据      投标人名称   评审结果   资格审查不合格或被确定为无效标、否决投标的原因    依据及理由   备注       /   /   /   /   /   6、中标候选人及其投标文件相关内容（1）第一中标候选人名称：福建省建筑设计研究院有限公司项目负责人：黄乐颖工期：20日历天工程质量：（1）设计要求：本项目全部楼栋需按《福州市人民政府关于加快发展装配式建筑的实施意见（试行）》及福建省装配式建筑相关规定进行设计，其中：目标预制率不低于20%。（2）绿色建筑要求：达到绿色建筑设计要求。投标总价：30元/每平方7、公示时间公示期为2019年 1月 21 日至2019年 1 月24 日。8．联系方式招标人：连江县广播电视事业局办公地址：连江县凤城镇816中路63号联系电话：13705956831 传真： / ，联系人： 魏先生 招标代理机构：福建省亿达工程咨询有限公司办公地址：福州市鼓楼区洪山镇西二环中路301号东南医药综合大楼四楼邮政编码：350001 ，联系电话：0591-83281771传真：0591-83281771 ，联系人：郑工、郭工投标人或者其他利害关系人对评标结果有异议的，应当在公示期内向招标人提出。监督机构名称：连江县广播电视事业局办公室地址：连江县凤城镇816中路63号联系电话：0591-22137117日期：2019年 1 月 21 日中标结果公示招标编号: 亿达榕招[2018]021号本工程于2019年1月21日上午9时30分在福建省亿达工程咨询有限公司开标，已由评标委员会评审完毕，招标人按规定确定了中标人，现将中标结果公示如下：1、招标工程项目概况工程项目名称：连江县广播电视中心项目（初步设计带方案）招标人名称：连江县广播电视事业局建设规模： 工程控制价为1949451元 招标方式: 邀请招标 2、评标委员会成员名单及评标办法 招标人评委： / 专家评委：李芹双、杨爱林、林庆平评标办法：竞争性谈判（即最低价中标法） 评标参数：K = / % 3、中标候选人及其投标文件相关内容中标人名称：福建省建筑设计研究院有限公司项目负责人：黄乐颖中标金额：30元/每平方（总金额暂按500400元）4、公示时间公示期为2019年1月25日至2019年2月4日。5、联系方式招标人：连江县广播电视事业局办公地址：连江县凤城镇816中路63号联系电话：13705956831 联系人： 魏先生 招标代理机构：福建省亿达工程咨询有限公司办公地址：福州市鼓楼区洪山镇西二环中路301号东南医药综合大楼四楼邮政编码：350001 ，联系电话：0591-83281771传真：0591-83281771 ，联系人：郑工、郭工监督机构名称：连江县广播电视事业局办公室地址：连江县凤城镇816中路63号联系电话：0591-221371172019年1月25日</t>
  </si>
  <si>
    <t>福建省建筑设计研究院有限公司</t>
  </si>
  <si>
    <t>连江县广播电视中心项目（初步设计带方案）的</t>
  </si>
  <si>
    <t>太原城市职业技术学院常态智能录播教室公开招标采购中标公告</t>
  </si>
  <si>
    <t>2018-8-57-G）</t>
  </si>
  <si>
    <t>太原市政府采购中心</t>
  </si>
  <si>
    <t>太原城市职业技术学院</t>
  </si>
  <si>
    <t xml:space="preserve">上海英乔教育科技有限公司
</t>
  </si>
  <si>
    <t>18.75 万元</t>
  </si>
  <si>
    <t>公告概要：															公告信息：																			采购项目名称													常态智能录播教室公开招标采购																			品目																			货物/通用设备/计算机设备及软件/输入输出设备/数据录入设备/其他数据录入设备																								采购单位													太原城市职业技术学院																			行政区域													山西省													公告时间													2019年01月24日 16:19																			本项目招标公告日期													2018年12月21日													中标日期													2019年01月24日																			评审专家名单													王继兵、张谦、程继忠、刘军、张志杰																			总中标金额													￥18.750000 万元（人民币）																			联系人及联系方式：																			项目联系人													刘勇																			项目联系电话													0351-2377118																			采购单位													太原城市职业技术学院																			采购单位地址													太原市尖草坪区兴华街3号																			采购单位联系方式													联系人：张志杰 联系电话：13015447407																			代理机构名称													太原市政府采购中心																			代理机构地址													太原市万柏林区长兴南街与南屯路交叉路口太原市为民服务中心四楼（西南角C区）																			代理机构联系方式													联系人：刘 勇 联系电话：0351-2377118																			附件：																			附件1													中标公告.doc															太原市政府采购中心受太原城市职业技术学院的委托，就“常态智能录播教室公开招标采购”项目（项目编号：2018-8-57-G）组织采购，评标工作已经结束，中标结果如下：							一、项目信息							项目编号：2018-8-57-G							项目名称：常态智能录播教室公开招标采购							项目联系人：刘勇							联系方式：0351-2377118							二、采购单位信息							采购单位名称：太原城市职业技术学院							采购单位地址：太原市尖草坪区兴华街3号							采购单位联系方式：联系人：张志杰 联系电话：13015447407							三、项目用途、简要技术要求及合同履行日期：							关于常态智能录播教室公开招标采购的中标公告							太原市政府采购中心于2019年1月24日对常态智能录播教室组织公开招标采购（招标编号：2018-8-57-G），现根据评标委员会最终意见，公布评标情况如下：							一、评标委员会组成人员情况							评标委员会由王继兵、张谦、程继忠、刘军、张志杰5人组成。							二、评标结果																													中标人名称：上海英乔教育科技有限公司 91310230MA1K10QC6X																																					中标人地址：上海市崇明区绿华镇新建公路799号																																					产品名称																													规格型号																													数量																													中标单价（元）																													中标总价（元）																													服务要求																													中标人适用政府采购价格折扣优惠政策情况																																					常态智能录播教室																													英乔EJ-C500（包含软件）（OEM P269 JHS60Q-10）、维海德VHD-JX1801、艾利特KO-8020、																			艾利特KO-8020-F、TP-LINK TL-SG1005D																													5套																													37500																													187500																													3年																													小微企业																																					注：采购人、供应商如发现中标人的产品或声明等事项弄虚作假，请及时向太原市政府采购中心反映。																											三、采购单位联系人、地址及联系方式							采购单位名称：太原城市职业技术学院							地 址：太原市尖草坪区兴华街3号邮编：030027							联系人：张志杰联系电话：13015447407							四、集中采购机构联系人、地址及联系方式							集中采购机构：太原市政府采购中心							地 址：太原市万柏林区长兴南街与南屯路交叉路口太原市为民服务中心四楼（西南角C区） 邮 编：030000							联系人：刘 勇 联系电话：0351-2377118							贾慧智 联系电话：0351-2377108							五、领取中标通知书							请中标人于2019年1月30日至太原市政府采购中心招标科领取中标通知书。							六、领取采购合同							请中标人携带法人授权委托书一式四份(加盖公章)、售后服务承诺书一式四份(加盖公章)、法定代表人和全权代理人身份证正反两面复印件各四份（加盖公章），于2019年1月30日领取《采购合同》。							联系人：李彬彬 联系电话：0351-2377113							本项目中标公告期限为1个工作日，感谢本项目所有投标人对太原市政府采购工作的支持。							太原市政府采购中心							2019年1月24日							四、采购代理机构信息							采购代理机构全称：太原市政府采购中心							采购代理机构地址：太原市万柏林区长兴南街与南屯路交叉路口太原市为民服务中心四楼（西南角C区）							采购代理机构联系方式：联系人：刘 勇 联系电话：0351-2377118							五、中标信息							招标公告日期：2018年12月21日							中标日期：2019年01月24日							总中标金额：18.75 万元（人民币）							中标供应商名称、联系地址及中标金额：																						序号																中标供应商名称																中标供应商联系地址																中标金额(万元)																								1																上海英乔教育科技有限公司																上海市崇明区绿华镇新建公路799号																18.750000																			本项目招标代理费总金额：0.0 万元（人民币）							本项目招标代理费收费标准：							无							评审专家名单：							王继兵、张谦、程继忠、刘军、张志杰							中标标的名称、规格型号、数量、单价、服务要求：							详见“中标公告”							六、其它补充事宜</t>
  </si>
  <si>
    <t>上海英乔教育科技有限公司</t>
  </si>
  <si>
    <t>太原城市职业技术学院常态智能录播教室公开招标</t>
  </si>
  <si>
    <t>阜宁县三灶中心小学录播教室装修工程</t>
  </si>
  <si>
    <t>阜宁县三灶中心小学录播</t>
  </si>
  <si>
    <t>NA</t>
  </si>
  <si>
    <t>闽江师范高等专科学校教育研究院教研演播室和微格研训室建设设备采购项目</t>
  </si>
  <si>
    <t>[350100]ZDZB[GK]2018010-1</t>
  </si>
  <si>
    <t>福州市政府采购合同										编制说明										1、签订合同应遵守《中华人民共和国政府采购法》、《中华人民共和国合同法》。										2、签订合同时，采购人与中标人应结合招标文件第五章规定填列相应内容。招标文件第五章已有规定的，双方均不得对规定进行变更或调整；招标文件第五章未作规定的，双方可通过友好协商进行约定。										甲方：闽江师范高等专科学校										乙方：福州市中教视信息科技有限公司中型企业无																				根据招标编号为[350100]ZDZB[GK]2018010-1的闽江师范高等专科学校教育研究院教研演播室和微格研训室建设设备采购项目项目（以下简称：“本项目”）的招标结果，乙方为中标人。现经甲乙双方友好协商，就以下事项达成一致并签订本合同：										1、下列合同文件是构成本合同不可分割的部分：										1.1合同条款；										1.2招标文件、乙方的投标文件；										1.3其他文件或材料：□无。□无。										2、合同标的															 class=&amp;quot;layui-btn layui-btn-sm layui-btn-radius layui-btn-normal&amp;quot; value=&amp;quot;解锁编辑&amp;quot; type=&amp;quot;button&amp;quot; onclick=&amp;quot;unLockEdit()&amp;quot; style=&amp;quot;display:none;&amp;quot;																																					包号																						品目号																						品目名称																						商品名称																						数量																						计量单位																						产地类型																						单价																						金额																						品牌																						型号技术指标等																																		1																						1-1																						教学专用仪器																						教学专用仪器																						1																						批																						国内																						1599990																						1599990																						现代中庆/DELL/希沃/itc等品牌，请详见投标文件																						V3.3/PowerEdgeR830/JP100HDIII/F86EA等型号，请详见投标文件																																		合计：																						1599990.00																																3、合同总金额										3.1合同总金额为人民币大写：壹佰伍拾玖万玖仟玖佰玖拾元整元（￥1599990.00）。										4、合同标的交付时间、地点和条件										4.1交付时间：合同签订后 (20 ) 天内交货；										4.2交付地点：福建省福州市鼓楼区闽江师专校区；										4.3交付条件：详见验收标准和方法。										5、合同标的应符合招标文件、乙方投标文件的规定或约定，具体如下：										乙方提供的货物必须符合国家对有关产品的相关标准的规定，有多种标准的，按较高标准；货物技术性能必须符合或优于学校本项目的技术性能要求；所供设备必须是全新原装未启封，未经使用和非展览会展示样品设备，外观无刮、碰痕迹，并有下列明显标记：名称、品牌型号、制造商标识、产地、出厂日期、出产序列号等。										6、验收										6.1验收应按照招标文件、乙方投标文件的规定或约定进行，具体如下：										产品验收标准（符合国家或行业或地方标准）、招标文件、投标文件等有关内容进行验收。乙方提供的产品技术规范等有关资料必须符合中国相应有关标准、规范要求。。										6.2本项目是否邀请其他投标人参与验收：										不邀请。										7、合同款项的支付应按照招标文件的规定进行，具体如下：															 value=&amp;quot;解锁编辑&amp;quot; type=&amp;quot;button&amp;quot; onclick=&amp;quot;unLockEditZfqc()&amp;quot; style=&amp;quot;display:none;&amp;quot;																																					支付期次																						支付比例（%）																						支付期次说明																																		1																						100																						合同签订前，中标供应商向学校缴交履约保证金（缴交履约保证金为中标总金额的5%）；项目完成并验收合格后，支付项目总额的100%；履约保证金待质保期满且无质量及售后服务问题后一次性付清。																									。							8、履约保证金										有,具体如下:履约保证金百分比：5%。说明：乙方须在合同签订前，以支票、汇票、本票等非现金形式向甲方缴交中标金额的5%作为履约保证金。设备正常运行十二个月且无质量及服务问题后，学校在10个工作日内无息返还履约保证金。										9、合同有效期										壹年。										10、违约责任										10.1如果乙方未能按合同规定按时足额交货的（不可抗力除外），在乙方书面同意支付延期交货违约金的条件下，甲方有权选择同意延长交货期还是不予延长交货期，甲方同意延长交货期的，延期交货的时间由双方另行确定。延期交货违约金的支付甲方有权从未付的合同货款中扣除。延期交货违约金比率为每迟交1天，按迟交货物金额的0.1％。但延期交货违约金的支付总额不得超过迟交货物部分合同金额的5％，且甲方可没收乙方履约保证金。 10.2如果乙方未能按照合同约定的时间提供服务的,乙方应向甲方支付100元/天违约金，若因此给甲方造成损失的，乙方还应赔偿甲方所受的损失，且甲方可没收乙方履约保证金 10.3甲方逾期付款的（有正当拒付理由的除外）应按照逾期金额的每日0.1％支付逾期付款违约金。。										11、知识产权										11.1乙方提供的采购标的应符合国家知识产权法律、法规的规定且非假冒伪劣品；乙方还应保证甲方不受到第三方关于侵犯知识产权及专利权、商标权或工业设计权等知识产权方面的指控，任何第三方如果提出此方面指控均与甲方无关，乙方应与第三方交涉，并承担可能发生的一切法律责任、费用和后果；若甲方因此而遭致损失，则乙方应赔偿该损失。										11.2若乙方提供的采购标的不符合国家知识产权法律、法规的规定或被有关主管机关认定为假冒伪劣品，则乙方中标资格将被取消；甲方还将按照有关法律、法规和规章的规定进行处理，具体如下：。										12、解决争议的方法										12.1甲、乙双方协商解决。										12.2若协商解决不成，则通过下列途径之一解决：										 type=&amp;quot;checkbox&amp;quot; id=&amp;quot;check1&amp;quot; checked=&amp;quot;checked&amp;quot; disabled=&amp;quot;disabled&amp;quot;提交仲裁委员会仲裁，具体如下：。 type=&amp;quot;checkbox&amp;quot; id=&amp;quot;check2&amp;quot; disabled=&amp;quot;disabled&amp;quot;向人民法院提起诉讼，具体如下：。										13、不可抗力										13.1因不可抗力造成违约的，遭受不可抗力一方应及时向对方通报不能履行或不能完全履行的理由，并在随后取得有关主管机关证明后的15日内向另一方提供不可抗力发生及持续期间的充分证据。基于以上行为，允许遭受不可抗力一方延期履行、部分履行或不履行合同，并根据情况可部分或全部免于承担违约责任。										13.2本合同中的不可抗力指不能预见、不能避免、不能克服的客观情况，包括但不限于：自然灾害如地震、台风、洪水、火灾及政府行为、法律规定或其适用的变化或其他任何无法预见、避免或控制的事件。										14、合同条款										品目号1-1、教育云平台（会议、录播、微课共用）中2.直点播集控服务器、3.存储器的质量保证期为5年，其他产品质量保证期为1年（厂家或国家或本项目中标人投标文件有更长质量保证期限规定的从其规定）。质量保证期从设备经正式验收合格交付使用之日算起；在质保期内出现故障，中标人应免费提供咨询、更换损坏的零件和维修服务。质量保证期的费用应包含在本次投标报价中。免 费质保期内维修人员接到维修通知后须在2小时内响应，4小时内派技术人员上门维修；如不能维修，应提供同一档次的设备代用。免费质保期内应负责所有因设备质量问题而产生的费用。或必须提供全新的原装设备（含零部件、配件、随机工具等）(另有备注除外)，表面无划伤、无碰撞。乙方提供产品终身维修、维护服务，质保期外的维修、维护费用由双方协商。所有产品须质量可靠，性能稳定，符合该产品的出厂标准。技术热线： 18310093810 联系人： 杨庭云										15、其他约定										15.1合同文件与本合同具有同等法律效力。										15.2本合同未尽事宜，双方可另行补充。										15.3本合同自签订之日起生效。										15.4本合同纸质文件一式五份。合同电子文本通过政府采购网上公开信息系统自动备案。合同纸质文本需与备案电子文本一致，以备案电子文本为准，具有同等效力。										15.5其他：□无。□无。																																						甲方：																			闽江师范高等专科学校																			乙方：																			福州市中教视信息科技有限公司																													住所：																			福州市闽侯县上街大学城学府南路1号																			住所：																			福州市鼓楼区华大街道九彩弄7号3#楼112室																													单位负责人：																															单位负责人：																			陈云波																													委托代理人：																												 type=&amp;quot;hidden&amp;quot; name=&amp;quot;sealSean3&amp;quot; id=&amp;quot;sealSeanId_caStampBtn1&amp;quot; type=&amp;quot;hidden&amp;quot; name=&amp;quot;signRes3&amp;quot; id=&amp;quot;signResId_caStampBtn1&amp;quot; value=&amp;quot;&amp;quot;																											委托代理人：																												 type=&amp;quot;hidden&amp;quot; name=&amp;quot;sealSean3&amp;quot; id=&amp;quot;sealSeanId_caStampBtn2&amp;quot; type=&amp;quot;hidden&amp;quot; name=&amp;quot;signRes3&amp;quot; id=&amp;quot;signResId_caStampBtn2&amp;quot; value=&amp;quot;&amp;quot;								杨庭云																													联系方法：																			15880190116																			联系方法：																			18310093810																													开户银行：																															开户银行：																			中国银行福州杨桥中路支行																													账号：																															账号：																			410462926387																																			签订地点：福州市								签订日期：2019年01月24日</t>
  </si>
  <si>
    <t>闽江师范高等专科学校教育研究院教研演播室和微格研训室建设</t>
  </si>
  <si>
    <t>郑州铁路职业技术学院基础护理实训基地改造项目成交结果公告</t>
  </si>
  <si>
    <t>河南省机电设备国际招标有限公司</t>
  </si>
  <si>
    <t>郑州铁路职业技术学院</t>
  </si>
  <si>
    <t xml:space="preserve">河南正耀电子科技有限公司
</t>
  </si>
  <si>
    <t>郑州铁路职业技术学院																			基础护理实训基地改造项目																			成交结果公告																			受郑州铁路职业技术学院的委托，河南省机电设备国际招标有限公司就其基础护理实训基地改造项目进行竞争性磋商，按规定程序进行了竞争性磋商，现就本次磋商的成交结果公告如下：																			一、项目主要信息：																			 1、项目名称：郑州铁路职业技术学院基础护理实训基地改造项目																			2、招标编号：豫财磋商采购-2018-621																			3、项目概况																																																																					项目名称																																																						数量																																																						交货期																																																						交货地点																																																						预算（万元）																																																																								基础护理实训基地改造项目																																																						一批																																																						合同签订后60日历天完成本项目的供货与安装及调试																																																						郑州铁路职业技术学院																																																						110																																																																二、成交结果公告媒体：																			本次成交结果公告在《河南省政府采购网》、《河南省公共资源交易中心网》媒体上发布。																			三、评标信息：																			评标日期：2019年1月23日10时30分																			评标地点：河南省公共资源交易中心交易14层第1评标室（郑州市农业路和经一路交叉口投资大厦）																			评标委员会由3人组成，其中：招标人代表1人，专家评委2人。																			评标委员会成员：梁益民、李永娣、林爱琴。																			经专家评标委员会一致推举，本次评标委员会主任由梁益民老师担任。																			四、成交结果：																			成交供应商：河南正耀电子科技有限公司																			成交报价：1070000.00元人民币																			统一社会信用代码：914101000652675749																			企业地址：郑州市郑东新区商都路8号东1单元11层1107号																			交货期：合同签订后60日历天完成本项目的供货与安装及调试																			质保期：货物验收合格之日起两年																			主要中标标的信息：																																																									设备（货物）名称																																																	品牌型号																																																	单位																																																	数量																																																	单价（元）																																																																	录播主机（核心产品）																																																	AVA AE-PT10																																																	台																																																	1																																																	9000																																																																	HDMI视频矩阵																																																	迈拓维矩																																																	台																																																	1																																																	45000																																																																	交互智能一体机																																																	SEEWO F75EA																																																	台																																																	21																																																	36000																																																																	智能服务设备（核心产品）																																																	艾米迎宾机器人																																																	台																																																	1																																																	120000																																																																																											五、成交服务费：																			根据磋商文件要求，依据原国家计价格[2002]1980号文件的标准规定，向招标代理机构一次性交纳中标服务费16100元整。																																						六、本次招标联系事项：																			采 购 人：郑州铁路职业技术学院																			地 址: 郑州铁路职业技术学院新校区（郑州市郑东新区前程路9号）																			联 系 人：王老师																			联系电话：0371-60867917																			采购代理机构名称：河南省机电设备国际招标有限公司																			详细地址：河南省郑州市东明路187号金成大厦B座9层招标五部																			邮 编：450008																			联 系 人：陈正凯																			电 话：0371-65933584																			电子信箱：zhaobiao05@126.com																			开户银行：建设银行郑州直属支行																			银行帐号：41001526010059688888（人民币）																																						结果公告期限为1个工作日，各有关当事人对中标结果有异议的，可以在中标公告发布之日起7日内，以书面形式向采购人和采购代理机构提出质疑(加盖单位公章且法人签字)，由法定代表人或其授权代表携带企业营业执照（原件）及本人身份证件（原件）一并提交（邮寄、传真件不予受理），并以质疑函接受确认日期作为受理时间。逾期未提交或未按照要求提交的质疑函将不予受理。																																						2019年1月24日																														附件：																																			基础护理实训基地改造项目竞争性磋商文件-二次（1.8）.pdf</t>
  </si>
  <si>
    <t>河南正耀电子科技有限公司</t>
  </si>
  <si>
    <t>郑州铁路职业技术学院基础护理实训基地改造项目</t>
  </si>
  <si>
    <t>开州区铁桥初级中学精品录播教室设备中标结果</t>
  </si>
  <si>
    <t>18A0428</t>
  </si>
  <si>
    <t>开州区</t>
  </si>
  <si>
    <t>重庆市开县交易中心</t>
  </si>
  <si>
    <t>重庆市开州区铁桥中学</t>
  </si>
  <si>
    <t>开州区铁桥初级中学精品录播教室设备采购(18A0428)结果公告				发布日期： 2019年1月24日				一、项目号：18A0428采购执行编号：2019ZFCG003				二、项目名称：开州区铁桥初级中学精品录播教室设备采购				三、采购方式：询价				四、评审日期：2019年1月23日				五、公告日期：2019年1月24日				六、成交结果(入围供应商)				见附件								七、询价小组成员名单							冉孟均、赵昌彬、徐杨							八、其他事项							公告期限：1个工作日							九、联系人							采购人：重庆市开州区铁桥中学							采购经办人：谭景华							采购人电话：13896950893							采购人地址：重庆市开州区铁桥镇							代理机构：重庆市开县交易中心							代理机构经办人：陈亮							代理机构电话：023-52612286-7							代理机构地址：重庆市开州区文峰街道富厚街291号</t>
  </si>
  <si>
    <t>开州区铁桥初级中学精品录播教室</t>
  </si>
  <si>
    <t>贵州水利水电职业技术学院智慧教室项目</t>
  </si>
  <si>
    <t>GZWH-2019-1231</t>
  </si>
  <si>
    <t>贵州卫虹招标有限公司</t>
  </si>
  <si>
    <t>贵州水利水电职业技术学院</t>
  </si>
  <si>
    <t>1、项目名称:贵州水利水电职业技术学院智慧教室项目				2、项目编号: GZWH-2019-1231				3、项目序列号: S5200000000019284001				4、项目联系人: 项目一部				5、项目联系人电话: 0851-85801822				6、项目用途、简要技术要求及合同履行日期: 中控设备，可以集中接管智慧教室周边设备，刷卡即用，拔卡即走；内置无线投屏功能，可以一键无线投屏；可直接在控制面板上控制录播设备的录制和停止，视频录制完毕，自动上传到个人空间。签订合同后30日历日内完成交货、安装调试（含施工安装）。				7、采购方式: 竞争性磋商				8、采购日期 2019-01-08				9、公告媒体 贵州省政府采购网、贵州省公共资源交易中心网站				10、评审时间: 2019-01-22				11、评审地点: 贵州省公共资源交易中心谈判八室				12、评审委员会成员名单:戴明辉、刘晓慧、唐云岭				13、定标日期 2019-01-23				14、中标（成交）信息:																											序号																			中标供应商																			中标供应商地址																			主要中标内容																			中标金额(元)																																					1																			重庆阶梯科技有限公司																			重庆市江北区红原路169号23-22																			全高清智能互动录播网络中控、高清音视频编码器、教师自动跟踪摄像机等																			323000.00																								15、PPP项目:否				16、采购人名称: 贵州水利水电职业技术学院									联系地址:贵阳市清镇市职教城西区龙井路1号										项目联系人:马老师										联系电话:0851-85925622									17、采购代理机构全称:贵州卫虹招标有限公司									联系地址:贵阳市中华中路8号时代广场名仕楼18楼										项目联系人:项目一部										联系电话:0851-85801822									18、代理机构收费内容									收费标准:参照国家计委计价格[2002]1980号文件收费标准收取。										收费金额:0.48万元									19、采购文件上传（PDF格式）(除采购文件外还要上传主要中标标的的名称、规格型号、数量、单价、服务要求)：									附件：																																																							贵州水利水电职业技术学院智慧教室项目（gzwh-2019-1231）发售稿1_8.pdf																												1231开标一览表.pdf																																																20、书面推荐供应商参加采购活动的采购人和评审专家推荐意见（如有）:无				贵州卫虹招标有限公司</t>
  </si>
  <si>
    <t>贵州水利水电职业技术学院智慧教室项目中标（成交）公告</t>
  </si>
  <si>
    <t>1、项目名称:贵州水利水电职业技术学院智慧教室项目 2、项目编号: GZWH-2019-1231 3、项目序列号: S5200000000019284001 4、项目联系人: 项目一部 5、项目联系人电话: 0851-85801822 6、项目用途、简要技术要求及合同履行日期: 中控设备，可以集中接管智慧教室周边设备，刷卡即用，拔卡即走；内置无线投屏功能，可以一键无线投屏；可直接在控制面板上控制录播设备的录制和停止，视频录制完毕，自动上传到个人空间。签订合同后30日历日内完成交货、安装调试（含施工安装）。 7、采购方式: 竞争性磋商 8、采购日期 2019-01-08 9、公告媒体 贵州省政府采购网、贵州省公共资源交易中心网站 10、评审时间: 2019-01-22 11、评审地点: 贵州省公共资源交易中心谈判八室 12、评审委员会成员名单:? 戴明辉、刘晓慧、唐云岭 13、定标日期 2019-01-23 14、中标（成交）信息:																																								序号																												中标供应商																												中标供应商地址																												主要中标内容																												中标金额(元)																																																										1																												重庆阶梯科技有限公司																												重庆市江北区红原路169号23-22																												全高清智能互动录播网络中控、高清音视频编码器、教师自动跟踪摄像机等																												323000.00																														15、PPP项目:否 16、采购人名称: 贵州水利水电职业技术学院													联系地址:贵阳市清镇市职教城西区龙井路1号 项目联系人:马老师 联系电话:0851-85925622 17、采购代理机构全称:贵州卫虹招标有限公司																								联系地址:贵阳市中华中路8号时代广场名仕楼18楼 项目联系人:项目一部 联系电话:0851-85801822 18、代理机构收费内容																														收费标准:? 参照国家计委计价格[2002]1980号文件收费标准收取。 收费金额:0.48万元 19、采购文件上传（PDF格式）(除采购文件外还要上传主要中标标的的名称、规格型号、数量、单价、服务要求)： 附件：																																																																																																																																																																																			20、书面推荐供应商参加采购活动的采购人和评审专家推荐意见（如有）:? 无													贵州卫虹招标有限公司</t>
  </si>
  <si>
    <t>贵州水利水电职业技术学院智慧教室项目中标</t>
  </si>
  <si>
    <t>潮州市实验学校潮州市实验学校装修工程定点采购合同采购合同</t>
  </si>
  <si>
    <t>445100-201810-CZS110-0005</t>
  </si>
  <si>
    <t>潮州市</t>
  </si>
  <si>
    <t>潮州市实验学校</t>
  </si>
  <si>
    <t xml:space="preserve">广东润亚建设有限公司
</t>
  </si>
  <si>
    <t>一、采购人：潮州市实验学校																								二、合同编号：445100-201810-CZS110-0005																								三、合同名称：潮州市实验学校装修工程定点采购合同																								四、合同清单信息																								采购项目编号：445100-201810-CZS110-0005																								采购项目名称：潮州市实验学校智慧课堂及录播设备网络改造装饰工程																								五、中标、成交供应商：广东润亚建设有限公司																								地址：佛山市南海区桂城街道夏南路58号方舟建筑产业中心1座2栋1709室																								联系人：陈静联系电话：0757-86703292																								六、合同金额（元）：￥199,110.35																								采购项目预算金额（元）：￥199,238.80																								七、合同签订日期：2018年10月25日 17时02分																								八、合同公告日期： 2019年01月24日 09时53分																								九、联系事项																								（一）采购人：潮州市实验学校																								地址：广东省潮州大道福安路																								联系人：联系电话：																								（本电子合同与纸质合同完全一致）																																																											发布人： 潮州市实验学校																													发布时间：2019年 01月 24日</t>
  </si>
  <si>
    <t>广东润亚建设有限公司</t>
  </si>
  <si>
    <t>潮州市实验学校潮州市实验学校装修工程定点采购</t>
  </si>
  <si>
    <t>四川省南充市嘉陵区第一中学移动录播采购询价成交公告</t>
  </si>
  <si>
    <t>免责申明：以下信息由采购人或代理机构发布，信息的真实性、合法性、有效性由采购人或代理机构负责。																								采购项目名称																四川省南充市嘉陵区第一中学移动录播采购																								采购项目编号																5113042019000012																								采购方式																询价采购																								行政区划																四川省南充市嘉陵区																								公告发布时间																2019-01-24 10:13																								代理机构																南充市嘉陵区政府采购中心																								代理机构联系电话																0817-3880001																								代理机构地址																南充市嘉陵区嘉兴路57号2楼																								代理机构联系人																杜先生																								采购人																四川省南充市嘉陵区第一中学																								采购人地址																四川省南充市嘉陵第一中学																								采购人联系电话																13989196373																								采购人联系人																史老师																								项目联系人																史老师																								项目联系电话																13989196373																								行业划分：																																		成交日期																2019-01-21 13:30																								本项目采购公告日期																2019-01-14 09:30																								谈判小组、询价小组成员名单及单一来源采购人名单																见评审报告																								评审时间																2019-01-21 10:00																								项目用途、简要技术要求及合同履行日期																见文件																								总成交额（单位：元）																159975																								成交详细内容																标的名称：四川好兄弟商贸有限责任公司;规格型号：1;数量：1;单价：159975元;服务要求：见文件.																								成交供应商信息																供应商名称：四川好兄弟商贸有限责任;供应商地址:南充市高坪区鹤鸣东路2栋1;中标金额:159975.																								代理机构收费标准																0																								代理机构收费金额																0																								采购文件																																		评审情况																																								其他补充事宜																																		PPP项目标识																否</t>
  </si>
  <si>
    <t>四川省南充市嘉陵区第一中学移动录播采购</t>
  </si>
  <si>
    <t>潮州市实验学校潮州市实验学校装修工程定点采购合同验收报告</t>
  </si>
  <si>
    <t>一、合同编号：445100-201810-CZS110-0005二、合同名称：潮州市实验学校装修工程定点采购合同三、中标、成交供应商：广东润亚建设有限公司地址：佛山市南海区桂城街道夏南路58号方舟建筑产业中心1座2栋1709室联系人：陈静联系电话：0757-86703292四、合同金额（元）：￥199,110.35五、合同详细信息    采购项目编号：445100-201810-CZS110-0005采购项目名称：潮州市实验学校智慧课堂及录播设备网络改造装饰工程中标/成交标的名称：装修工程规格型号：数量：1项中标/成交金额（元）：199,110.35服务要求：            六、验收结论：            已通过                        七、验收小组成员名单：蔡梓勉、陈晓丰、谢咏、林建源、蓝翠红、陈玉忠八、联系事项（一）采购人：潮州市实验学校地址：广东省潮州大道福安路联系人：陈晓丰联系电话：0768-2356179（二）采购代理机构：无地址：无联系人：无联系电话：无附件：            验收书文本                                                            发布人：潮州市实验学校                                 发布时间：2019年           01月           24日</t>
  </si>
  <si>
    <t>[新余市本级]江西杰诚招标代理有限公司关于新余市教育局市直学校录播教室采购项目（招标编号:JC2018-12-N01）电子化公开招标结果公示</t>
  </si>
  <si>
    <t>JC2018-12-N01）</t>
  </si>
  <si>
    <t>新余市</t>
  </si>
  <si>
    <t>江西杰诚招标代理有限公司</t>
  </si>
  <si>
    <t>新余市教育局</t>
  </si>
  <si>
    <t xml:space="preserve">新余市仙女湖区仰天岗办事处
</t>
  </si>
  <si>
    <t>[2019-01-24]                         依据新余市政府采购工作领导小组办公室下达的余购2018B000153674号采购计划，江西杰诚招标代理有限公司受新余市教育局的委托，就新余市教育局市直学校录播教室采购项目(招标编号：JC2018-12-N01)以公开招标的方式进行采购，采购活动于2019年01月23日下午14:30时（北京时间）在新余市公共资源交易中心举行，经评标小组评审及采购人确认，成交结果如下：采购公告发布日期：2018年12月21日确认中标供应商日期：2019年01月24日                  序号                  采购计划编号                  采购项目      名称                  数量                  单位                  中标总价（元）                  中标      供应商                          01                  余购2018B000153674                  新余市教育局市直学校录播教室采购项目                  1                  批                  1132000元                  新余华荣商贸中心                          简要技术要求：详见招标文件                          中标供应商联系人：肖娟莹                  中标供应商联系方式：15279073208                  中标供应商地址：新余市仙女湖区仰天岗办事处                  交货时间：以双方签订合同为准                          评审委员会小组成员：简华、罗强、赖雯、黄小兵、桂世金。                                      采购 人：新余市教育局                  地 址：江西省新余市渝水区堎上路272号                  联 系 人：刘老师                  联系电话：0790-6412267（办公）                                      采购代理机构：江西杰诚招标代理有限公司                  采购代理机构联系人：何先生                  采购代理机构联系电话：17779005316                  采购代理机构联系地址：新余市仙来西大道紫燕路76号二楼            本成交结果公告公示期为一个工作日，如有异议，请于本公告发布之日起七日内以书面形式向采购代理机构提出，逾期将不再受理。 特此公告！  江西杰诚招标代理有限公司二零一九年一月二十四日本项目代理费用金额为16452.0元标段编号：JC2018-12-N01评委姓名：简华,罗强,赖雯,黄小兵,桂世金             附件下载：            中标通知书.pdf                          附件下载：            JC2018-12-N01.JXCF</t>
  </si>
  <si>
    <t>新余市仙女湖区仰天岗办事处</t>
  </si>
  <si>
    <t>[新余市本级]江西杰诚招标代理有限公司关于新余市教育局市直学校录播教室采购项目（招标编号:JC2018-12-N01）电子化公开</t>
  </si>
  <si>
    <t>蔚县特殊教育学校蔚县特殊教育学校教育设备政府采购项目中标公告</t>
  </si>
  <si>
    <t>HB2018123600110003</t>
  </si>
  <si>
    <t>张家口市</t>
  </si>
  <si>
    <t>张家口重诚飞招标代理有限公司</t>
  </si>
  <si>
    <t>蔚县特殊教育学校</t>
  </si>
  <si>
    <t xml:space="preserve">蔚县伟嘉电子商贸有限公司
</t>
  </si>
  <si>
    <t>20.89万元</t>
  </si>
  <si>
    <t>项目名称：蔚县特殊教育学校教育设备政府采购项目项目编码：HB2018123600110003项目联系人：田女士项目联系电话：17058522147采购人：蔚县特殊教育学校采购人地址：蔚县蔚州镇四街财神庙巷7号采购人联系方式：0313-7212346代理机构：张家口重诚飞招标代理有限公司代理机构地址：河北省张家口市蔚县蔚州镇康居南大街34号代理机构联系方式：0313-7011999本项目招标公告日期：2019-01-03定标日期：2019-01-23总中标金额：20.89万元合同履行日期：自签订合同之日起采购数量：录播设备,规格型号：奥威亚 AE-V6，数量：1,单价：208900元,服务要求：合格评审委员会成员名单：刘海军 李学飞 冯立琴 温秀梅 杜强供货商信息：中标供应商名称：蔚县伟嘉电子商贸有限公司中标供应商地址：河北省张家口市蔚县蔚州镇正和路金海居中标供货商金额：20.89万元备注：</t>
  </si>
  <si>
    <t>蔚县伟嘉电子商贸有限公司</t>
  </si>
  <si>
    <t>蔚县特殊教育学校蔚县特殊教育学校教育设备政府采购</t>
  </si>
  <si>
    <t>福州高新区第一中心小学录播教室设备采购结果公告</t>
  </si>
  <si>
    <t>[350191]XCG[XJ]2019001</t>
  </si>
  <si>
    <t>福建兴诚建工程管理有限公司</t>
  </si>
  <si>
    <t>福州高新区第一中心小学</t>
  </si>
  <si>
    <t xml:space="preserve">大智汇福建智能技术有限公司
</t>
  </si>
  <si>
    <t>644355.00元</t>
  </si>
  <si>
    <t>1、项目名称：福州高新区第一中心小学录播教室设备采购2、项目编号：[350191]XCG[XJ]20190013、采购人名称：福州高新区第一中心小学地址：福州市闽侯县南屿镇旗山路1号项目负责人：丘老师联系电话：135093410954、代理机构名称：福建兴诚建工程管理有限公司地址：漳州市芗城区漳州市芗城区元光南路与江滨路交汇处万豪&amp;#183;国际2幢402号  经办人：福建兴诚建工程管理有限公司经办联系电话：875716815、采购公告日期：2019-01-166、采购结果确定日期：2019-01-237、资格性及符合性审查情况：所有投标供应商均通过资格与符合性审查。8、成交情况：包1合同包品目号品目名称品牌规格型号数量单价总价11-1教学专用仪器浩瀚新宇、CREATOR、同安等品牌，详见投标文件HHXY-V3.0、NET-1300、TAD-168等规格，详见投标文件1644355元644355元服务要求或标的的基本概况详见投标文件中标供应商名称大智汇（福建）智能技术有限公司中标供应商地址福建省福州市仓山区建新镇金亭路1号1#楼3层307-2室中标金额644355.00元9、收费金额：0.9665万元 收费标准：中标人按国家计委 “计价格【2002】1980号” 文件规定向招标代理机构交纳招标代理服务费。10、其他（协议供货、定点采购项目信息）：无。11、询价小组成员名单 采购人代表：陈嘉玫 (包1) 评审专家：肖 胜,傅世峰12、公告期限为本公告之日起1个工作日。福建兴诚建工程管理有限公司2019年01月24日</t>
  </si>
  <si>
    <t>大智汇福建智能技术有限公司</t>
  </si>
  <si>
    <t>福州高新区第一中心小学录播教室设备</t>
  </si>
  <si>
    <t>淅川县第五高级中学教学一体机采购项目-结果公告</t>
  </si>
  <si>
    <t>2018-415</t>
  </si>
  <si>
    <t>国泰信华工程咨询有限公司</t>
  </si>
  <si>
    <t xml:space="preserve">山东中文天成科教设备有限公司
</t>
  </si>
  <si>
    <t>981200.00元</t>
  </si>
  <si>
    <t>淅川县第五高级中学教学一体机采购项目中标结果公示国泰信华工程咨询有限公司受淅川县第五高级中学的委托，就淅川县第五高级中学教学一体机采购项目进行公开招标，按规定程序进行开标，评标、定标，现就本次招标的中标结果公示如下：一、招标项目名称及招标编号项目名称：淅川县第五高级中学教学一体机采购项目项目编号：2018-415 二、项目概况与招标范围1、采购内容：教学一体机40台， 推拉绿板40套 ，视频展台40台OPS插拔式模块电脑40台（详见招标文件后附采购清单）2、质保期：信息化应用软硬件产品质保期不低于三年其他产品质保期一年三、招标公告媒体及日期本项目招标公告于2018年12月28日在《中国招标投标公共服务平台》、《河南省电子招标投标公共服务平台》、《河南省政府采购网》、《淅川县公共资源交易中心网》上同时发布。四、评标信息评标日期：2019年1月22日评标地点：淅川县公共资源交易中心四楼第二评标室评标委员会名单：贾虹(评委主任)、夏彦、刘安邦、倪良琼、贾大多（采购人代表）定标日期：2019年1月23日中标供应商：山东中文天成科教设备有限公司中标价：981200.00元交货期：合同签订后15 日历天投标质量：合格质保期：信息化应用软硬件产品质保期三年，其他产品质保期一年项目联系人： 雷祥伟联系电话：15553717779地 址：山东省梁山县赵固堆乡雷那里村 242 号五、中标标的 序 号货物 名称品牌型号投标产品主要技术参数详细描述1、一、显示要求:1、显示尺寸 70 英寸液晶屏，屏体达到 A 级标准；显示比例：16:9；可视角度：178&amp;#176;；最佳分辨率：1920*1080 RGB；2、亮度：300cd/m2；对比度：6000:1；屏幕显示灰度分辨等级 128 灰阶，保证画面显示效果细腻。3、智能护眼功能：智能仿生护眼技术：当操作者在一体机上使用软件或书写时，智能调节降低屏幕的亮度,书写完成后，屏幕亮度恢复到正常设定，以达到保护操作者视力健康的作用；二、触摸要求：1、材质：采用金属边框，超窄边框设计，边框 20mm，2、书写屏采用 3MM 及以上防爆全钢化玻璃屏。3、支持防遮挡触摸功能：触摸在单个或多个（8 个）红外发射点被遮档情况下，触摸屏仍然正常使用的功能；在显示屏显示的有效范围内能正常工作，无死区。4、抗强光干扰：在 10 万照度阳光照射下，触摸仍可正常工作，符合学校教室的光照使用环境；5、整机电视开关、电脑开关及节能待机键三合一，方面快捷。；教学 6、采用磁吸式书写笔 ，一体机前下面框设计有相应的吸附书写笔的凹槽，1一体 长虹LED70B10TG可以把书写笔吸附在一体机边框上，随取随用，方便快捷，避免遗失。7、前置输入接口：具有 VGA（含音频）、触摸 USB、智能 USB*3(支持 windows机和安卓系统使用，有一路为 USB 3.0)、HDMI 接口。8、设备可通过遥控器一键锁定和解锁，也可通过其他方式锁定和解锁，防止课间学生误操作。9、具有温度显示功能，可自动识别机内温度。10、触摸点数：支持 10 点同时触摸书写功能。三、智能快捷功能：1、具备 PPT 播放快捷功能： 当电脑使用 PPT 整页显示时，在一体机显示屏左右两边会自动出现返回、批注笔、向上、向下等半透明控制按钮，方便老师控制 PPT 向上、向下翻页、停页，用于控制 PPT 讲解的进度；停页时可用批注笔对当页内容进行标注、书写讲解。2、一体机前面框左右下侧均具有智能触控式快捷键，左右快捷调出菜单均包括切换电视信号源、调节音量、开关一体机和开关电脑、关闭屏幕背光等10 个以上的功能；电子白板软件快捷菜单、能实现对常用功能的显示和操作。3、具备智能诊断功能，可以诊断电视硬件故障和软件故障，并指导解决出现的问题4、重点区域扫描技术：红外触摸屏具备重点区域扫描技术，当快速触摸书写或快速划线时，触摸生成的有效显示比划应能快速及时有效的跟踪上触摸笔的触摸动作，触摸响应速度快，延时小。四、系统要求1、在嵌入式安卓操作系统下，能对 TV 多媒体 USB 所读取到的课件文件进行自动分类，可快速分类查找 office 文档、音乐、视频、图片等文件，检索后可直接在界面打开。2、网络电视功能：支持 iCNTV、芒果等在线网络电视;3、具备采用 Windows 和 Android双系统架构并存设计方案。4、在无 PC 情况下提供 Android 白板软件，支持 Android 系统在各通道实现10 点书写；支持安卓白板软件手势擦除功能。五、整机性能：1、整机 MTBF80000 小时，试验方案采用定时截尾 4 方案。2、防辐射：在频率范围在 80MHz～1000MHz、辐射等级为 3V/m 的水平和垂直极化方向的电磁场辐射环境下能正常工作。3、防静电干扰：实验放电强度达到&amp;#177;8Kv性能：具有防水、防潮、防尘、防静电、防漏电、防锈蚀功能；4、内置 OPS 电脑断电自动保护功能，液晶电视一体机外接电源被非法断电或误操作时，可支持 OPS 电脑至少工作 3 分钟(如未恢复可保存文件后进入正常关机程序关机)，保护 OPS 电脑的操作系统和硬盘六、互动教学白板软件:备课：1.教学应用中心：为用户提供各种不同的教学应用，方便教师选择使用。按照学科、场景进行分类，包含备课应用,以及不同学科应用：2D 物理实验、2D 化学实验、3D 物理实验、3D 生物实验、3D 科学实验、几何作图。2.多媒体交互备课工具：1)生字教学控件:根据录入的生字快速生成相对应的发音、笔顺、部首、结构、字义等信息，并支持用户进行描红的练习，以掌握生字的书写顺序，同时用户也可以编辑生字对应的例词和例句。支持用户选择使用设计好的生字教学模板进行编辑，快速生成覆盖生字学习需要的所有知识点发音、部首、笔画、结构、描红、字义、例词、例句等；支持到章到节智能推送本课需掌握的识写字、认读字，用户可一键式拖拽直接使用。2)翻卡片控件:通过点击卡片，可实现正反面内容的切换，并附带切换动画。支持用户使用设计好的翻卡片模板进行编辑。卡片正反面都支持嵌入文字、图片、以及文字图片混排。支持到章到节推送小学英语的本课单词的图片和英文文本及释义的翻卡片资源。3)幻灯片控件:可实现页面中一组相关内容的放映与切换。幻灯片提供走马灯、一对一两种形式的模板，支持用户选择使用设计好的模板进行编辑；幻灯片的内容支持添加文字、图片、音视频、图文混排、以及添加翻卡片、试题卡等互动控件。4)匹配控件:能够让用户通过拖拽匹配实现互动，并能够即时反馈。支持用户选择使用设计好的模板进行编辑。提供两种判断形式，过程判断和结果判断，并能够即时反馈。匹配的内容支持文字和图片。支持到章到节智能推送本课可使用的匹配练习，用户可一键式拖拽直接使用。5)支持文字公式混合编排:实现公式符号与文字的混合编排，方便、快捷编排各种演示文稿、教学文案和课件。根据章节需要，支持推送相关公式，并可编辑公式。6)教材配图:支持直接将教材原文，教材配图作为素材，插入到课件中。并支持对图片的裁剪。7)钟表控件：时钟作为一个模拟教具支持用户通过调整时针、分针等展示不同时间。通过数学语言、生活语言两种方式从不同角度展示时间，且支持用户设置时间显示或隐藏。提供阿拉伯数字及希腊数字两种方式供用户学习理解时间。8)词语学习控件：支持根据输入的字、词、句快速生成拼音及发音；对多音字可选择不同的拼音；支持对词语中的重点字词加标注；支持显示或隐藏拼音的四线格；支持显示或隐藏汉字的田字格。9)数学控件：支持用户根据教学目标添加代表数字个数的不同物品，并且支持自由移动物品进行分组，以能够更好地认识数字、教授加减法等。10)日历控件：支持用户根据教学需求展示任意年份的年历，同时点击年历中的月份可跳转至月历，便于教师引导学生观察年、月的规律。多年月历控件：支持用户任意多个年份同一个月的月历，同时点击年历中的月份可跳转至月历，便于教师引导学生观察多年同月及闰年的规律。11)拼图控件：支持用户选择将图片中的若干个区域抠出，并在放映时，用户可将抠图拼回原图，实现拼图结果的智能判断和反馈。支持方形、圆形、任意多边形的抠图。支持到章到节智能推送本课可使用的拼图练习，用户可一键式拖拽直接使用。12)文言文控件：到章到节智能推送文言文资源，可分句查看译文，朗读段落。可查看文章里的活用，虚词用法，古今异义等多种古文知识。13)形状控件：支持设置图形形状、颜色、大小，以及形状的拼接。支持形状的拖拽、放大缩小。14)批注：教师可在编辑课件时添加、编辑批注。15)课件管理：支持用户统一管理课件资源，并根据需求新建课件、导入课件，以及对已有课件进行分享、复制、导出等操作。创建课件时，支持选择书籍章节目录；支持用户制作不同分辨率的课件；支持用户编辑已有课件。16)课件上传：课件保存后支持上传至云盘，便于教师在不同电脑上、使用同一账号对课件继续进行修改和编辑。17)课件导出：支持将备好的课件导出为 exe 格式和 upub 格式，exe 格式文件可脱离客户端直接在任何一台电脑上打开，upub 格式需要安装客户端软件，导入后支持再次编辑。18)资源推送：支持按学科年级书籍到章到节将该课相关资源推送给用户，包括课件、教案、素材、试题、生字、实验、视频等类型，并可按类型进行筛选。支持将推送的资源拖拽至课件中使用。19)英语单词卡片：到章到节智能推送英语主流版本的单词卡片，并可拖拽至课件中使用，每张卡片有对应的英文单词以及图片，也支持汉语释义的展示。并支持修改单词、图片、释义。20)英语课文音频：到章到节智能推送英语主流版本的课文听读互动式资源，并可拖拽至课件中使用，支持句读、段读、篇读等不同模式的原音示范，并有听读过程性效果。可以按段落或按句加入到课件中使用。2、备课资源：1.资源中心1)支持教师到章到节下载同步资源。2)支持教师上传资源，分享到共建共享资源库，同时可以下载共建共享的资源。3)支持下载语文/数学/英语/物理/化学/等各个学科的专题资源。2.资源种类和数量：1)资源类型包含教材、教案、课件、试题、音视频、图片素材、视频课程、仿真实验等资源体系，覆盖教与学全流程，包含教学资源累计 80 万条容量900G。2)资源内容满足《国家课程标准》和《教学大纲》，能与多版本的数字教材匹配，能满足到章到节的资源推送和应用；能拖拽至课件或教材中使用；资源能在资源管理工具下完成分类、查询、更新、升级、导入。3)提供与教材匹配的教辅题集，题目 150 万道。学科包括：语文、数学、英语、物理、化学、历史、政治、生物、地理。4)提供基于全学科小学初中重要知识点的名师微课，课程在 5000 节，时间均在 5-20 分钟内。5)提供初中阶段的物理、化学教学实验，包含实验器材、实验装置、实验结果跟踪以及交互实验操作功能。物理化学实验数量均在 60 个实验。提供与实验同步的考点分析，为每个实验提供对应的考点练习。6)提供物理、化学、生物、科学学科的 3D 仿真实验，包含实验步骤、实验器材、实验场景。总数 150 个。3、对象编辑和展示：对象编辑能对创建课件页面中的对象进行排序、属性、批注、裁剪、放大、缩小、创建弹出、删除、帮助等操作。方便用户创作更精美的课件。4、授课：支持用户对制作的课件、微课或校本教材进行查看、核对及授课，可以通过放映翻页来实现课件页面切换。结构：双层结构，内层为两块固定书写板左右各一块，中间预留放置电子产品空间，外层为两块滑动书写板，滑动板配装刻有黑板品牌 LOGO 标识的挂锁，开闭自如确保一体机的安全管理。尺寸：4000mm&amp;#215;1305mm，可根据所配电子产品适当调整，确保与电子产品的有效配套。板面：选用优质烤漆板面，墨绿色、亚光，厚度 0.3mm，粗糙度 Ra1.6-3.2 um，光泽度 12 光泽单位，书写流畅字迹清晰、板面表面附有一层透明保护膜，符合 GB28231-2011《书写板安全卫生要求》。衬板：选用吸音、高强度、防潮、阻燃聚苯乙烯板，厚度 14mm。2推拉 绿板蓝贝思特ZY100-4背板：选用优质镀锌钢板，厚度 0.2mm，设有凹槽加强筋，增加板体强度。 覆板：采用环保型双组份聚氨酯胶水，自动化流水线覆板作业，确保粘接牢固板面平整，甲醛释放量 0.2mg/L，符合 GB 28231-2011《书写板安全卫生要求》。边框：采用高强度香槟色电泳铝合金型材，性能符合 GB 5237.3-2008 标准，横框规格 57mm&amp;#215;100mm，立框规格 29mm&amp;#215;100mm。轨道上置隐藏式滑动系统，杜绝灰尘及杂物进入，结构性解决滑动受灰尘影响的问题。配有宽度 30mm的多用槽，多用槽与滑动系统分离，与边框一次模具成形，可放置书写笔、教鞭等教具，不影响滑动板滑动，也可用于灰尘集中处理。包角：采用抗老化高强度 ABS 工程塑料注塑成型。规格：100mm&amp;#215;29mm，采用双壁成腔流线型设计，黑板品牌标识与包角一次模具成型，无尖角毛刺，符合 GB 21027-2007《学生用品的安全通用要求》。滑轮：采用双组高精度轴承上吊轮，每块板安装2 个四轮滑轮；下平滑动系统采用滑块装置，每块板安装 2 组，保证滑动流畅、噪音小、前后定位精确不晃动、经久耐用，无卡挤现象和尖锐的摩擦声，稳定性好。侧封：黑板两侧配有与边框同色同质侧封，遮挡缝隙，提高美观度。易维护性：一体机上下配同色同质书写板，上下可根据一体机尺寸进行微调，两侧用 H 型边框与固定板配合，使一体机不用拆整套黑板即可完成维护。安全性：一把锁实现对滑动黑板的锁定，钥匙通用，方便实用。产品符合国家 GB28231-2011 标准，甲醛释放量 0.2mg/L。黑板边框型材耐磨性 3000，符合 GB5237.3-2008 标准。产品符合 GB28231-2011《书写板安全卫生要求》、JY0001-2003《教学仪器设备产品一般质量要求》、GB21027-2007《学生用品的安全通用要求》1、铝合金金属材质外观,壁挂式安装(挂件式安装，便于拆卸维护)，不占用讲台空间，内置机箱锁安全防盗，高级气压拉杆设计，暗藏式拉门,任意旋转角度开门，外形美观、耐用、牢固，绿色健康喷涂工艺，达到国家环保标准。2、金属外壳，摄像头：500 万像素，拍摄范围：A4（210MMX297MM）,色彩位数 24 bit,扫描速度 1 秒，扫描介质：文档、书籍、立体实物等，LED 光源，带开关装置，一键控制 3 个 LED 灯，图像刷新率：15 帧/秒；数码弱光画面处理技术，USB2.0 供电和传输信号，无需外接电源。3、实物展示：实际大小、适合屏幕、全屏，输出分辨率设置，自动调整白平衡、自动调整曝光动态，动态即时旋转，能进行 8 倍的数码变焦，可以进行动态图像在高速和高清之间切换。4、通过软件视频展示可以实现动态即时旋转和按照 1%梯度缩放：视频显示3视频 展台鼎易 G500A内容能够以鼠标所在点为中心，实时按照1%梯度进行无级自由缩放达 800%, 可通过电脑控制聚焦手动或自动调节，带正负片切换，实现黑白/彩色之间的转换，实现色彩调节、对比度、亮度调节。5、高清对比教学：同一屏幕划分成 2、4、6 分屏，同时支持不同的视频、实物、图片、作业、试卷文档等显示，进行对比教学。7、图像拼接：可以把多张图片组合成一张图片，具有多图像拼接功能。7、图像控制：亮度调整、曝光度调整、锐度调整、色彩调整、增益调整、去黑边、图像色调调整、图像剪切，可进行声音和图像的同步录制8、录播功能：可以随意录制电脑里的任意文档，也可以支持两个不同展示画面的同时录制。9、具有课件制作扫描和管理功能：支持新建、删除、改名，支持多级文件夹，支持鼠标直接拖动图片改变图片文件所属文件夹，支持成册图片和一组图片一键转换成 PDF 文件。10、双击拍照功能：双击拍摄的图片可以直接保存到电脑里。OPS1、规格要求：采用模块化电脑方案，与交互触控一体机采用 intel 标准 80针 ops 接口连接，模块化电脑支持独立使用。独立使用时，除标准 OPS 接口4插拔 式模 长虹 OPS-8520外，无任何外露元器件。开放式可插接规范接口（OPS 接口） 2、配置要求：处理器 Intel&amp;amp;reg; CoreTM i3、内存 4G、固态硬盘 128G、IEEE 802.11b/g/n 协议无线网卡块电 脑六、中标结果公示期本项目公示期为1个工作日。本项目中标公告在发布招标公告的同一网站上发布。各有关当事人对中标公告有异议的，可以在中标公告发布后7个工作日内，以书面形式向采购人、代理机构提出质疑（加盖单位公章且法人签章），由法定代表人或其原授权代表亲自携带企业营业执照副本原件及本人身份证件（原件）一并提交（邮寄、传真件不予受理），并以质疑函接收确认日期作为受理时间，逾期未提交或未按照要求提交的质疑函将不予受理。七、本次招标联系事项招标人：淅川县第五高级中学联系人：李先生联系地址：淅川县灌河路联系电话：0377-69212160招标代理机构：国泰信华工程咨询有限公司联系地址：郑州市丰产路36号豫煤商务308室联系人：李先生联系电话：0377-605881502019年1月24日</t>
  </si>
  <si>
    <t>山东中文天成科教设备有限公司</t>
  </si>
  <si>
    <t>淅川县第五高级中学教学一体机采购项</t>
  </si>
  <si>
    <t>莆田第四中学多媒体录播教室及学术报告厅会议音视频系统设备采购项目结果公告</t>
  </si>
  <si>
    <t>[350304]FJLW[GK]2018012-1</t>
  </si>
  <si>
    <t>莆田市</t>
  </si>
  <si>
    <t>福建省荔卫药械招标服务有限公司</t>
  </si>
  <si>
    <t>莆田第四中学</t>
  </si>
  <si>
    <t xml:space="preserve">福州丰捷电子有限公司
</t>
  </si>
  <si>
    <t>￥34.330000 万元</t>
  </si>
  <si>
    <t>公告概要：公告信息：采购项目名称莆田第四中学多媒体录播教室及学术报告厅会议音视频系统设备采购项目品目采购单位莆田第四中学行政区域荔城区公告时间2019年01月24日  14:17本项目招标公告日期2019年01月24日中标日期2019年01月24日评审专家名单详见公告正文总中标金额￥34.330000 万元（人民币）联系人及联系方式：项目联系人陈文灶项目联系电话13950770789采购单位莆田第四中学采购单位地址莆田市荔城区拱辰街道延寿北街685号采购单位联系方式13950770789代理机构名称福建省荔卫药械招标服务有限公司代理机构地址莆田市荔城区北街华源豪庭1座1单元406号代理机构联系方式13599482089                1、项目名称：莆田第四中学多媒体录播教室及学术报告厅会议音视频系统设备采购项目2、项目编号：[350304]FJLW[GK]2018012-13、采购人名称：莆田第四中学地址：莆田市荔城区拱辰街道延寿北街685号项目负责人：陈文灶联系电话：139507707894、代理机构名称：福建省荔卫药械招标服务有限公司地址：莆田市荔城区北街华源豪庭1座1单元406号  评审部经办人：黄金森联系电话：135994820895、招标公告日期：2019-01-026、招标结果确定日期：2019-01-247、资格性及符合性审查情况：经审查，投标人的资格审查均符合。8、中标情况：包1合同包品目号品目名称品牌规格型号数量单价总价11-1多功能一体机详见投标文件详见投标文件1343300元343300元服务要求或标的的基本概况详见投标文件中标供应商名称福州丰捷电子有限公司中标供应商地址柳河路36号1号楼201-202室中标金额343300.00元9、收费金额：0.51495万元 收费标准：按中标价的1.5%收取，由中标人支付。10、其他（协议供货、定点采购项目信息）：无。11、评标委员会成员名单 采购人代表：林国昌 (包1) 评审专家：林强,黄金华,陈扬芳,刘开强12、公告期限为本公告之日起1个工作日。福建省荔卫药械招标服务有限公司2019年01月24日</t>
  </si>
  <si>
    <t>福州丰捷电子有限公司</t>
  </si>
  <si>
    <t>莆田第四中学多媒体录播教室及学术报告厅会议音视频系统设备采购</t>
  </si>
  <si>
    <t>松溪县郑墩中心小学精品互动直录播系统设备采购项目货物类采购项目结果公告</t>
  </si>
  <si>
    <t>[350724]JXG[XJ]2019002</t>
  </si>
  <si>
    <t>南平市</t>
  </si>
  <si>
    <t>松溪县郑墩中心小学</t>
  </si>
  <si>
    <t xml:space="preserve">松溪县金艺电子技术服务有限公司
</t>
  </si>
  <si>
    <t>439600.00元</t>
  </si>
  <si>
    <t>1、项目名称：松溪县郑墩中心小学精品互动直录播系统设备采购项目货物类采购项目2、项目编号：[350724]JXG[XJ]20190023、采购人名称：松溪县郑墩中心小学 地址：郑墩镇郑学街13号 项目负责人：曹义森 联系电话：0599-60815074、代理机构名称：福建省建信工程管理集团有限公司 地址：福州市鼓楼区杨桥中路145号杨桥花园2号楼7层03.04.08室 经办人：18659966661 联系电话：151050996655、采购公告日期：2019-01-156、采购结果确定日期：2019-01-247、资格性及符合性审查情况：无。8、成交情况：包1合同包品目号品目名称品牌规格型号数量单价总价11-1教学专用仪器详见投标文件1439600元439600元服务要求或标的的基本概况详见投标文件中标供应商名称松溪县金艺电子技术服务有限公司中标供应商地址福建省南平市松溪县松源镇工农中路293号中标金额439600.00元9、收费金额：万元收费标准：无。10、其他（协议供货、定点采购项目信息）：无。11、询价小组成员名单 采购人代表：SX360025CYS (包1) 评审专家：郑王静,徐文伟12、公告期限为本公告之日起1个工作日。福建省建信工程管理集团有限公司2019年01月24日</t>
  </si>
  <si>
    <t>松溪县金艺电子技术服务有限公司</t>
  </si>
  <si>
    <t>松溪县郑墩中心小学精品互动直录播系统设备采购项目货物类采购</t>
  </si>
  <si>
    <t>潜山市梅城中心小学多媒体教学系统设备采购项目合同公示</t>
  </si>
  <si>
    <t>潜山县</t>
  </si>
  <si>
    <t xml:space="preserve">潜山新物讯弱电工程有限公司
</t>
  </si>
  <si>
    <t>项目编号                  QSZBCG2018—286                          项目名称                  潜山市梅城中心小学多媒体教学系统设备采购项目                          预算金额                  最高投标限价：497000.00元                          合同金额                  494144.88元                          合同期限                  30个日历天                          合同签署时间                  2019年01月24日                          洽谈地点                  潜山市公共资源交易中心会议室                          合同主要内容                  LED显示屏、会议系统（含扩声系统、会议系统、录播系统、集中控制系统、显示系统、辅助材料）、室内装饰等设备采购                          建设单位                  潜山市梅城中心小学                          中标单位                  潜山新物讯弱电工程有限公司                          付款方式                  所有设备安装调试完成，验收通过后付至合同价款的95％，余款作为质保金，自验收合格满一年后无设备质量问题一次付清                          分包工程                  /                                免责声明                  本页面提供的合同是由发包人提供，本网对其内容概不负责，亦不承担任何法律责任。            附件： 潜山市梅城中心小学多媒体教学系统设备采购项目合同协议书(37).doc                                    招标公告                    答疑变更                    中标候选人公示                    中标结果公示                    合同公告                                                                  招标公告                    答疑变更                    中标（成交）公告                    合同公告                                                                    出让公告                    答疑变更                    成交公示                                                                    出让公告                    答疑变更                    成交公示                                                                   招标公告                    答疑变更                    中标公示</t>
  </si>
  <si>
    <t>潜山新物讯弱电工程有限公司</t>
  </si>
  <si>
    <t>潜山市梅城中心小学多媒体教学系统设备采购</t>
  </si>
  <si>
    <t>三明市第十中学三明十中录播室升级改造服务类采购项目结果公告</t>
  </si>
  <si>
    <t>[350402]SMGX[GK]2018102</t>
  </si>
  <si>
    <t>三明国信招投标有限公司</t>
  </si>
  <si>
    <t>三明市第十中学</t>
  </si>
  <si>
    <t xml:space="preserve">福建正好教育科技有限公司
</t>
  </si>
  <si>
    <t>￥31.165000 万元</t>
  </si>
  <si>
    <t>公告概要：公告信息：采购项目名称三明市第十中学三明十中录播室升级改造服务类采购项目品目采购单位三明市第十中学行政区域梅列区公告时间2019年01月24日  16:18本项目招标公告日期2019年01月24日中标日期2019年01月24日评审专家名单详见公告正文总中标金额￥31.165000 万元（人民币）联系人及联系方式：项目联系人黄永家项目联系电话05988220328采购单位三明市第十中学采购单位地址三明市梅列区青山二村42幢采购单位联系方式05988220328代理机构名称三明国信招投标有限公司代理机构地址三明市梅列区三明市梅列区沪明新村12幢9层18-20号代理机构联系方式0598-8255787                1、项目名称：三明市第十中学三明十中录播室升级改造服务类采购项目2、项目编号：[350402]SMGX[GK]20181023、采购人名称：三明市第十中学地址：三明市梅列区青山二村42幢项目负责人：黄永家联系电话：059882203284、代理机构名称：三明国信招投标有限公司地址：三明市梅列区三明市梅列区沪明新村12幢9层18-20号  评审部经办人：小陈联系电话：0598-82557875、招标公告日期：2018-12-296、招标结果确定日期：2019-01-237、资格性及符合性审查情况：经评审各投标人资格性及符合性均审查合格。8、中标情况：包1合同包品目号品目名称品牌规格型号数量单价总价11-1其他服务详见投标分项报价表详见投标分项报价表1311650元311650元服务要求或标的的基本概况详见投标文件中标供应商名称福建正好教育科技有限公司中标供应商地址福建省福州市仓山区金山街道闽江大道260号福州红星国际1号2206中标金额311650.00元9、收费金额：0.4675万元 收费标准：中标人应当在领取中标通知书前，按国家计委《招标代理服务收费管理暂行办法》（计价格[2002]1980号文）规定的收费标准向招标代理机构缴纳招标服务费，缴后不退(中标服务费及招标过程的相关费用由中标人出）。10、其他（协议供货、定点采购项目信息）：无。11、评标委员会成员名单 采购人代表：黄永家 (包1) 评审专家：张天尧,陈荔霞,伍旭东,龚桂金12、公告期限为本公告之日起1个工作日。三明国信招投标有限公司2019年01月24日</t>
  </si>
  <si>
    <t>福建正好教育科技有限公司</t>
  </si>
  <si>
    <t>三明市第十中学三明十中录播室升级改造服务类采购</t>
  </si>
  <si>
    <t>舒兰市教师进修学校报告厅设备采购项目中标公示</t>
  </si>
  <si>
    <t>20190104Z0003-1</t>
  </si>
  <si>
    <t>吉林远大工程咨询有限责任公司</t>
  </si>
  <si>
    <t>舒兰市教师进修学校</t>
  </si>
  <si>
    <t xml:space="preserve">吉林市隆腾木业有限公司
</t>
  </si>
  <si>
    <t>1946064.00元</t>
  </si>
  <si>
    <t>舒兰市教师进修学校报告厅设备采购项目中标公告项目名称舒兰市教师进修学校报告厅设备采购项目项目编号20190104Z0003-1招标方式公开招标发布招标公告日期2019年01月04日评定中标结果日期2019年01月24日中标单位名称吉林市隆腾木业有限公司中标单位地址中标价格1946064.00元采购单位名称舒兰市教师进修学校采购单位地址舒兰市采购单位联系人刘迎东联系电话18543274700评标委员会成员赵学军、张金果、侯俊涛、于率英、孙建功招标代理机构吉林远大工程咨询有限责任公司招标代理机构地址吉林市政务服务中心12楼1211室联系人李树山联系电话0432-67655555采购项目用途、数量、 简要技术要求及合同 履行日期1采购内容：舒兰市教师进修学校报告厅设备采购项目（详见招标文件） 2交货地点：用户指定地点。 3合同履行日期：合同签订后7日内完成供货、安装、调试。 4数量、简要技术要求：录播主机1台、录播管理系统软件（嵌入）1套、高清云台跟踪摄像机（教师）1台、桌子48张、椅子100把等（详见招标文件）以上中标结果公示自2019年01月24日至2019年01月25日止。在公示期间如果没异议，中标人将被发放中标通知书。如果本项目的投标人对中标结果有异议，请在公示期内以书面方式向吉林远大工程咨询有限责任公司提出质疑。吉林远大工程咨询有限责任公司2019年01月24日</t>
  </si>
  <si>
    <t>吉林市隆腾木业有限公司</t>
  </si>
  <si>
    <t>舒兰市教师进修学校报告厅设备采购</t>
  </si>
  <si>
    <t>北京外国语大学普通型+研讨型智能教室采购项目中标公告</t>
  </si>
  <si>
    <t>CEITCL-BJ07-1901001-01）</t>
  </si>
  <si>
    <t>中经国际招标集团有限公司</t>
  </si>
  <si>
    <t xml:space="preserve">北京华成时代科技有限公司
</t>
  </si>
  <si>
    <t>￥148.000000 万元</t>
  </si>
  <si>
    <t>公告概要：公告信息：采购项目名称北京外国语大学普通型+研讨型智能教室采购项目品目货物/专用设备/专用仪器仪表/教学专用仪器采购单位北京外国语大学行政区域北京市公告时间2019年01月24日  17:08本项目招标公告日期2019年01月02日中标日期2019年01月24日评审专家名单闫英科 刘旭日 孙宇涛 方敏 苏晓波总中标金额￥148.000000 万元（人民币）联系人及联系方式：项目联系人李成项目联系电话010-57250606采购单位北京外国语大学采购单位地址北京市海淀区西三环北路2号采购单位联系方式杨老师010-88816596代理机构名称中经国际招标集团有限公司代理机构地址北京市东城区滨河路1号航天信息大厦10-11层代理机构联系方式010-57250606附件：附件1中标公告-普通型+研讨型智能教室采购01-24.doc附件2招标文件-智能教室-发售稿.pdf                　　中经国际招标集团有限公司受北京外国语大学的委托，就“北京外国语大学普通型+研讨型智能教室采购项目”项目（项目编号：CEITCL-BJ07-1901001-01）组织采购，评标工作已经结束，中标结果如下：一、项目信息项目编号：CEITCL-BJ07-1901001-01项目名称：北京外国语大学普通型+研讨型智能教室采购项目项目联系人：李成联系方式：010-57250606二、采购单位信息采购单位名称：北京外国语大学采购单位地址：北京市海淀区西三环北路2号采购单位联系方式：杨老师010-88816596三、项目用途、简要技术要求及合同履行日期：财政预算项目名称预算项目总金额用途数量简要技术参数或要求描述北京外国语大学普通型+研讨型智能教室采购项目150万元教学一批，详见第四章针对北外普通教室，进行改造，包括常态录播、智能班牌、智能大屏、电子黑板、智能中控、常态自动录播系统等，详见招标文件第四章。四、采购代理机构信息采购代理机构全称：中经国际招标集团有限公司采购代理机构地址：北京市东城区滨河路1号航天信息大厦10-11层采购代理机构联系方式：010-57250606五、中标信息招标公告日期：2019年01月02日中标日期：2019年01月24日总中标金额：148.0 万元（人民币）中标供应商名称、联系地址及中标金额：中标供应商名称：北京华成时代科技有限公司中标供应商地址：北京市海淀区建材城翡丽华庭12号楼1层01中标金额：人民币1,480,000.00元本项目招标代理费总金额：2.028 万元（人民币）本项目招标代理费收费标准：招标服务费由中标单位支付（收费标准参考国家计委计价格[2002]1980号文中“差额定率累进”计费方式收取评审专家名单：闫英科 刘旭日 孙宇涛 方敏 苏晓波中标标的名称、规格型号、数量、单价、服务要求：设备、型号：MX186 数量：7 技术规格：86寸触控一体机 尺寸86英寸，采用LED背光，屏幕物理分辨率：3840*2160 单价（元）：27000 设备、型号：KAPP84 数量：7 技术规格：84寸书写板 单价（元）：10800六、其它补充事宜公示期：1个工作日采购人和评审专家的推荐意见（采用书面推荐供应商参加采购活动的需填）：无</t>
  </si>
  <si>
    <t>北京华成时代科技有限公司</t>
  </si>
  <si>
    <t>北京外国语大学普通型+研讨型智能教室采购</t>
  </si>
  <si>
    <t>龙山中心小学全自动录播系统及录播教室装修工程货物类采购项目结果公告</t>
  </si>
  <si>
    <t>[350627]RK[TP]2019002</t>
  </si>
  <si>
    <t>南靖县龙山中心小学</t>
  </si>
  <si>
    <t xml:space="preserve">福建鸿佳盛信息技术有限公司
</t>
  </si>
  <si>
    <t>415000.00元</t>
  </si>
  <si>
    <t>1、项目名称：龙山中心小学全自动录播系统及录播教室装修工程货物类采购项目2、项目编号：[350627]RK[TP]20190023、采购人名称：南靖县龙山中心小学地址：龙山镇龙山村项目负责人：陈老师联系电话：159608741014、代理机构名称：福建睿凯工程管理有限公司地址：漳州市芗城区丹霞路69号欣隆盛3幢203号 经办人：小蔡联系电话：181506822225、采购公告日期：2019-01-156、采购结果确定日期：2019-01-247、资格性及符合性审查情况：各投标供应商资格性及符合性审查均符合8、成交情况：包1合同包品目号品目名称品牌规格型号数量单价总价11-1其他音频设备详见投标响应文件详见投标响应文件1415000元415000元服务要求或标的的基本概况详见投标文件中标供应商名称福建鸿佳盛信息技术有限公司中标供应商地址福建省漳州市龙文区建元东路融信澜园9栋1102中标金额415000.00元9、收费金额：万元 收费标准：无。10、其他（协议供货、定点采购项目信息）：无。11、谈判小组成员名单 采购人代表：吴荣华 (包1) 评审专家：叶安晖,黄志伟12、公告期限为本公告之日起1个工作日。福建睿凯工程管理有限公司2019年01月24日</t>
  </si>
  <si>
    <t>福建鸿佳盛信息技术有限公司</t>
  </si>
  <si>
    <t>龙山中心小学全自动录播系统及录播教室装修工程货物类采购</t>
  </si>
  <si>
    <t>[正在公示]经开区小学网络、广播等设备采购项目中标公告</t>
  </si>
  <si>
    <t>WH18CG2018HW3509</t>
  </si>
  <si>
    <t>安徽省永光工程项目管理有限公司</t>
  </si>
  <si>
    <t>548200.0 元</t>
  </si>
  <si>
    <t>经开区小学网络、广播等设备采购项目项目中标公告一、项目相关情况项目名称：经开区小学网络、广播等设备采购项目项目编号：WH18CG2018HW3509招标方式：公开招标招标公告发布日期：2019年01月03日       开标日期：2019年01月23日中标供应商名称： 芜湖昆腾商贸有限公司;             中标供应商联系地址：芜湖市中标金额：548200.0元 主要中标或者成交标的的名称、规格型号、数量、单价、服务要求： 室内P2.5高刷新全彩显示屏，规格型号：华夏显示，数量：18平方，单价：6500/平方，服务要求：满足招标文件规定 。评审委员会名单： 严陈芳、江崇文、曾荣龙、徐飞、孙广钧 招标人名称：芜湖经济技术开发区社会事业局 地址：芜湖经济技术开发区银湖北路39号经开区投资服务中心大楼5楼联系人：张老师联系方式：0553-5919870招标机构名称：安徽省永光工程项目管理有限公司地址：无为县无城中江花园1幢202室项目负责人：黄锋敏联系电话：17756504928收费标准： 招标文件中规定收费金额：6578元公告期限：2019年01月24日至2019年01月25日（不少于1个工作日）若投标供应商对上述结果有异议，可在中标公告期限届满之日起7个工作日内以书面形式在工作时间向安徽省永光工程项目管理有限公司提出质疑（异议），质疑材料递交地址：皖江财富广场C1座509，联系电话：17756504928。若投标供应商对质疑处理意见有异议，可在规定时间内以书面形式向芜湖市财政局提出投诉。二、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三、业绩及其他业绩：1）经开区万春中学舞台灯光音响、视频会议系统运动场广播设备采购（13包），合同金额：585650元，合同签订时间：2017年09月18日；2）无为中学交互平板一体机采购，合同金额：1092000元，合同签订时间：2017年08月11日； 3）经开区育瑞实验小学录播、拼接屏、LED屏设备采购项目，合同金额：1053818元，合同签订时间：2017年08月03日。特此公告。安徽省永光工程项目管理有限公司2019年01月24日附件下载：招标文件（经开区小学网络、广播等设备采购项目）.doc</t>
  </si>
  <si>
    <t>[正在公示]经开区小学网络、广播等设备采购</t>
  </si>
  <si>
    <t>第二批2018年新建校设备录播室建设采购项目</t>
  </si>
  <si>
    <t>蒙城县</t>
  </si>
  <si>
    <t xml:space="preserve">蒙城县信捷电脑销售有限公司
</t>
  </si>
  <si>
    <t>采购人名称													蒙城县教育局																			中标（成交）供应商名称													蒙城县信捷电脑销售有限公司																			合同金额													1,115,000元 人民币																			合同期限													1年																			合同签署时间													2019-01-24 00:00:00</t>
  </si>
  <si>
    <t>蒙城县信捷电脑销售有限公司</t>
  </si>
  <si>
    <t>第二批2018年新建校设备录播室</t>
  </si>
  <si>
    <t>莆田第四中学多媒体录播教室及学术报告厅会议音视频系统设备采购项目中标公示</t>
  </si>
  <si>
    <t>343300.00元</t>
  </si>
  <si>
    <t>1、项目名称：  莆田第四中学多媒体录播教室及学术报告厅会议音视频系统设备采购项目  2、项目编号：  [350304]FJLW[GK]2018012-1  3、采购人名称：  莆田第四中学  地址：  莆田市荔城区拱辰街道延寿北街685号  项目负责人：  陈文灶  联系电话：  13950770789  4、代理机构名称：  福建省荔卫药械招标服务有限公司  地址：  莆田市荔城区北街华源豪庭1座1单元406号    评审部经办人：  黄金森   联系电话：  13599482089  5、招标公告日期： 2019-01-02 6、招标结果确定日期： 2019-01-24 7、资格性及符合性审查情况： 经审查，投标人的资格审查均符合。 8、中标情况：  包1 合同包品目号品目名称品牌规格型号数量单价总价11-1多功能一体机详见投标文件详见投标文件1343300元343300元服务要求或标的的基本概况详见投标文件中标供应商名称福州丰捷电子有限公司中标供应商地址柳河路36号1号楼201-202室中标金额343300.00元  9、收费金额：0.51495万元  收费标准：按中标价的1.5%收取，由中标人支付。  10、其他（协议供货、定点采购项目信息）：无。  11、评标委员会成员名单   采购人代表：  林国昌 (包1)    评审专家：  林强,黄金华,陈扬芳,刘开强  12、公告期限为本公告之日起1个工作日。</t>
  </si>
  <si>
    <t>彩虹湾九年一贯制学校（初中部分地下室公共区域和体测中心）信息化设备项目的中标公告</t>
  </si>
  <si>
    <t>SHXM-00-20181227-2691</t>
  </si>
  <si>
    <t>嘉定区</t>
  </si>
  <si>
    <t>上海百通项目管理咨询有限公司</t>
  </si>
  <si>
    <t>上海市虹口区教育局</t>
  </si>
  <si>
    <t xml:space="preserve">上海碧漪网络通信工程有限公司
</t>
  </si>
  <si>
    <t>17206624元</t>
  </si>
  <si>
    <t>中标公告由上海百通项目管理咨询有限公司组织招标的彩虹湾九年一贯制学校（初中部分地下室公共区域和体测中心）信息化设备项目（项目编号：SHXM-00-20181227-2691，预算编号：10-18-18794,10-19-00058，项目总金额：17270509.00）采购项目，于2018-12-28 17:00:00在上海市政府采购网发布招标信息，2019-01-24 09:30:00在大连路588号宝地广场A座1705评标。经评标委员会评审，并经采购人确认，本次评标结果公布如下：中标信息： 包为“上海市虹口区彩虹湾九年一贯制学校信息化设备项目”的中标供应商：上海碧漪网络通信工程有限公司，中标供应商地址：嘉定区华亭镇浏翔公路6899号7号楼430室，中标金额：17206624元主要中标标的的名称、规格型号、数量、单价、服务要求或者标的的基本概况： 上海市虹口区彩虹湾九年一贯制学校信息化设备项目，主要建设内容包括：智慧教室系统、数字会议系统、小剧场系统、室外LED大屏系统、数字化地理实验室系统、标准化考场系统、数字化音乐教室、数字化书法教室、美术教室、音乐教室、人工智能创客实验室、录播专业教室、数字化图书馆、计算机设备、STEM多元创新实验室、心理咨询室、体质健康监测中心、电子班牌、电子阅卷系统等19个方面的内容。17206624元，服务要求：质保期2年，交货期：60天。评标委员会成员： 徐扬,孟艳,朱敏,朱道娴,张珏,陆仲绩,郎军如对评标结果有异议，请于本评标结果公布之日起7个工作日内以书面形式向上海百通项目管理咨询有限公司提出质疑。感谢各供应商单位对本次采购活动的积极参与！备注：采购人：上海市虹口区教育局代理机构：上海百通项目管理咨询有限公司地址：上海市虹口区天宝路1058号地址：上海市杨浦区大连路588号宝地广场A座1705邮编：200086邮编：200082联系人：赵频联系人：吴倩芸电话：021-65531199电话：18918301801传真：021-65530882传真：50908719包为“上海市虹口区彩虹湾九年一贯制学校信息化设备项目”的中标供应商：上海碧漪网络通信工程有限公司，中标供应商地址：嘉定区华亭镇浏翔公路6899号7号楼430室，中标金额：17206624元@@@-26aa2b24.15396cb01c0.-7e60:上海市政府采购网@@@271a7639.158668d7a33.-7ff5:10-18-18794,10-19-00058@@@-26aa2b24.15396cb01c0.-7e18:上海市虹口区教育局@@@-26aa2b24.15396cb01c0.-7e17:上海市虹口区天宝路1058号@@@-26aa2b24.15396cb01c0.-7e16:200086@@@-26aa2b24.15396cb01c0.-7e15:赵频@@@-26aa2b24.15396cb01c0.-7e14:021-65531199@@@-32ecb410.158621b7f40.-7ff5:021-65530882@@@-26aa2b24.15396cb01c0.-7e64:上海百通项目管理咨询有限公司@@@-26aa2b24.15396cb01c0.-7e64:上海百通项目管理咨询有限公司@@@-26aa2b24.15396cb01c0.-7e64:上海百通项目管理咨询有限公司@@@-26aa2b24.15396cb01c0.-7e20:上海市杨浦区大连路588号宝地广场A座1705@@@-26aa2b24.15396cb01c0.-7e1d:200082@@@-26aa2b24.15396cb01c0.-7e1c:吴倩芸@@@-32ecb410.158621b7f40.-7ff4:50908719&amp;quot; /</t>
  </si>
  <si>
    <t>上海碧漪网络通信工程有限公司</t>
  </si>
  <si>
    <t>彩虹湾九年一贯制学校（初中部分地下室公共区域和体测中心）信息化设备项</t>
  </si>
  <si>
    <t>NBGXCG18098000000000000000关于慈溪市徐福小学录播设备1批项目的合同</t>
  </si>
  <si>
    <t>慈溪市</t>
  </si>
  <si>
    <t xml:space="preserve">慈溪中威网络工程有限公司
合同签署
</t>
  </si>
  <si>
    <t>采购人名称慈溪市徐福小学中标（成交）供应商名称慈溪中威网络工程有限公司合同金额39.52万元 人民币合同期限年合同签署时间2019-01-24 10:36:44</t>
  </si>
  <si>
    <t>慈溪中威网络工程有限公司</t>
  </si>
  <si>
    <t>NBGXCG18098000000000000000关于慈溪市徐福小学录播设备1</t>
  </si>
  <si>
    <t>宜都市教育局学校录播室、图书室、仪器室桌椅项目（第2次）</t>
  </si>
  <si>
    <t>YDZ0457-201801-02H（2）</t>
  </si>
  <si>
    <t>宜昌市</t>
  </si>
  <si>
    <t>宜都市政府采购中心</t>
  </si>
  <si>
    <t>宜都市教育局</t>
  </si>
  <si>
    <t xml:space="preserve">宜昌顺鑫办公家具有限公司
</t>
  </si>
  <si>
    <t>贰拾贰万伍仟贰佰捌拾元</t>
  </si>
  <si>
    <t>依据宜都市教育局申报的都采计备[2018]XM1913号采购计划要求，宜都市政府采购中心受宜都市教育局的委托，于2019年01月22日就宜都市教育局学校录播室、图书室、仪器室桌椅公开招标项目(第2次采购)采用公开招标方式进行采购。现就本次招标结果公告如下：																						一、项目名称：宜都市教育局学校录播室、图书室、仪器室桌椅公开招标项目(第2次采购)																						二、项目编号：YDZ0457-201801-02H(2)																						三、采购预算：22.82万元																						四、采购内容：桌椅、柜类、图书档案装具																																												六、评标信息：																						评审日期：2019年01月22日																						评审地点：宜都市五宜大道99号市科技孵化中心A3-评标室02																						评标委员会：李靓(组长)、肖波、刘欣春、程仁华、胡忠明																						七、中标信息：																																																				中标供应商名称：宜昌顺鑫办公家具有限公司																						中标供应商地址：宜都市陆城名都路27号																						中标金额(元)：贰拾贰万伍仟贰佰捌拾元(225280元)																																																				 八、公告期限：自公告发布之日起1个工作日。																						九、质疑：																						各有关当事人对中标结果有异议的，可在中标公告期限届满之日起7个工作日内，向采购单位提出质疑。质疑时请提交书面质疑函一份（法人代表签字、加盖单位公章），并附相关证据材料。																						十、联系方式：																						采购代理机构：宜都市政府采购中心																						联系人：杨雪																						联系电话：0717-4776156																						地址：宜都市五宜大道99号市科技孵化中心																						采购人：宜都市教育局																						联系人：刘海																						联系电话：0717-4822124																						联系地址：宜都市陆城长江大道59号																																																																		宜都市政府采购中心																						2019年01月23日</t>
  </si>
  <si>
    <t>宜昌顺鑫办公家具有限公司</t>
  </si>
  <si>
    <t>宜都市教育局学校录播室、图书室、仪器室桌椅项</t>
  </si>
  <si>
    <t>经开区小学网络、广播等设备采购项目中标公示</t>
  </si>
  <si>
    <t>经开区小学网络、广播等设备采购项目中标公示                                                            项目编号                                                所属地区                        芜湖市                                                                                        项目名称                        经开区小学网络、广播等设备采购项目                                                                    发布时间                            2019年01月24日                                                        截止时间                                                            见公告内容                                                                                                                经开区小学网络、广播等设备采购项目项目中标公告
一、项目相关情况
项目名称：经开区小学网络、广播等设备采购项目
项目编号：WH18CG2018HW3509
招标方式：公开招标
招标公告发布日期：2019年01月03日       
开标日期：2019年01月23日
中标供应商名称： 芜湖昆腾商贸有限公司;             
中标供应商联系地址：芜湖市
中标金额：548200.0元 
主要中标或者成交标的的名称、规格型号、数量、单价、服务要求： 室内P2.5高刷新全彩显示屏，规格型号：华夏显示，数量：18平方，单价：6500/平方，服务要求：满足招标文件规定 。
评审委员会名单： 严陈芳、江崇文、曾荣龙、徐飞、孙广钧 
招标人名称：芜湖经济技术开发区社会事业局 
地址：芜湖经济技术开发区银湖北路39号经开区投资服务中心大楼5楼
联系人：张老师
联系方式：0553-5919870
招标机构名称：安徽省永光工程项目管理有限公司
地址：无为县无城中江花园1幢202室
项目负责人：黄锋敏联系电话：17756504928
收费标准： 招标文件中规定收费金额：6578元
公告期限：2019年01月24日至2019年01月25日（不少于1个工作日）若投标供应商对上述结果有异议，可在中标公告期限届满之日起7个工作日内以书面形式在工作时间向安徽省永光工程项目管理有限公司提出质疑（异议），质疑材料递交地址：皖江财富广场C1座509，联系电话：17756504928。
若投标供应商对质疑处理意见有异议，可在规定时间内以书面形式向芜湖市财政局提出投诉。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三、业绩及其他
业绩：1）经开区万春中学舞台灯光音响、视频会议系统运动场广播设备采购（13包），合同金额：585650元，合同签订时间：2017年09月18日；
2）无为中学交互平板一体机采购，合同金额：1092000元，合同签订时间：2017年08月11日； 
3）经开区育瑞实验小学录播、拼接屏、LED屏设备采购项目，合同金额：1053818元，合同签订时间：2017年08月03日。
特此公告。
安徽省永光工程项目管理有限公司
2019年01月24日</t>
  </si>
  <si>
    <t>经开区小学网络、广播等设备采购</t>
  </si>
  <si>
    <t>河源市源城区啸仙中学安装录播课室、智慧课堂及设备采购项目成交公告</t>
  </si>
  <si>
    <t>HYLYNT201901011）</t>
  </si>
  <si>
    <t>河源市</t>
  </si>
  <si>
    <t>广东蕾阳招标代理有限公司</t>
  </si>
  <si>
    <t>河源市源城区啸仙中学</t>
  </si>
  <si>
    <t xml:space="preserve">梅州市数比特教学设备有限公司
</t>
  </si>
  <si>
    <t>广东蕾阳招标代理有限公司受河源市源城区啸仙中学的委托，于2019年01月23日就河源市源城区啸仙中学安装录播课室、智慧课堂及设备采购项目（采购项目编号：HYLYNT201901011）采用竞争性谈判进行采购，现就本次采购的中标（成交）结果公告如下：一、采购项目编号：HYLYNT201901011二、采购项目名称：河源市源城区啸仙中学安装录播课室、智慧课堂及设备采购项目三、采购项目预算金额(元)：779,504.00四、采购方式：竞争性谈判五、中标供应商 中标供应商名称: 梅州市数比特教学设备有限公司法人代表：林柳芬地址： 梅州市梅县区华侨城香港花园商业广场1056号单层店六、报价明细：                                                主要中标、成交标的名称                                                规格型号                                                数量                                                单价（元）                                                服务要求                                                中标、成交金额（元）                                                                安装录播课室、智慧课堂及设备采购                                                /                                                1项                                                详见附件                                                签订合同接采购人书面通知后10天内交货安装完成并交付使用                                    ￥   778,000.00                        报价明细附件:详见附件七、评审日期：2019年01月23日评审地点：河源市越王大道与永和路交口东北侧华达万福基金中银大厦18楼评审委员会（谈判小组、询价小组、磋商小组或单一来源采购小组）：负责人：温育礼 成员：黄韵、刘伟良。八、本项目代理收费标准：按中华人民共和国国家发展计划委员会颁发的计价格[2002]1980号、国家发改委[2003]857号及发改价格[2011]534号文规定的&amp;amp;ldquo;货物类&amp;amp;rdquo;计算； 九、评审意见（非标采购方式或竞争性磋商采购方式采用书面推荐供应商参加采购活动的，还应当公告采购人和评审专家的推荐意见）                                                序号                                                响应供应商名称                                                是否通过资格符合性审查                                                初次报价（元）                                                最终报价（元）                                                推荐排名                                                                1                                                梅州市数比特教学设备有限公司                                                是                                                ￥778,700.00                                                ￥778,000.00                                                1                                                                2                                                河源市朝越星实业有限公司                                                是                                                ￥779,100.00                                                ￥778,350.00                                                2                                                                3                                                河源市时来办公设备有限公司                                                是                                                ￥779,085.00                                                ￥778,500.00                                                3                        十、本公告期限1个工作日十一、联系事项：（一）采购项目联系人(代理机构) ：许小姐 联系电话：0762-3169928采购项目联系人(采购人) ：刘先生 联系电话：0762-3326728（二）采购代理机构 ：广东蕾阳招标代理有限公司 地址：河源市越王大道与永和路交口东北侧华达万福基金中银大厦18楼联系人：黄小姐 联系电话：0762-3871998传真：0762-3375916 邮编：517000（三）采购人：河源市源城区啸仙中学 地址：河源市源城区联系人：刘先生 联系电话：0762-3326728 传真：0762-3326728  邮编：517000各有关当事人对中标、成交结果有异议的，可以在中标、成交公告发布之日起7个工作日内以书面形式向（政府采购代理机构）（或采购人）提出质疑，逾期将依法不予受理。 附件：招标文件（竞争性谈判文件、询价通知书、竞争性磋商文件）发布人：广东蕾阳招标代理有限公司 发布时间：2019年01月24日?</t>
  </si>
  <si>
    <t>梅州市数比特教学设备有限公司</t>
  </si>
  <si>
    <t>河源市源城区啸仙中学安装录播课室、智慧课堂及设备采购</t>
  </si>
  <si>
    <t>遂昌中学智慧校园信息化建设项目（二期）的结果公告</t>
  </si>
  <si>
    <t>SCYH【2018】006-</t>
  </si>
  <si>
    <t>丽水市</t>
  </si>
  <si>
    <t>遂昌一航采购代理有限公司</t>
  </si>
  <si>
    <t>遂昌中学</t>
  </si>
  <si>
    <t>一、 采购人名称：遂昌中学							二、 采购项目名称：遂昌中学智慧校园信息化建设项目（二期）    							三、 采购项目编号：SCYH【2018】006-公01    							四、 采购组织类型：分散采购-分散委托中介							五、 采购方式：公开招标    							六、 采购公告发布日期：2018-12-26							七、 定标/成交日期：2019-01-23							八、 中标/成交结果：																																				标项序号																													标项内容																													数量																													单位																													中标总价(元)																													中标供应商名称																																															标项一																													遂昌中学智慧校园信息化建设项目（二期）数字化生物实验室																													1																													批																													520930.00																													中国移动通信集团浙江有限公司丽水分公司																																					标项二																													遂昌中学智慧校园信息化建设项目（二期）智能多媒体激光投影教室、校园云录播系统																													1																													批																													1471600.00																													浙江省公众信息产业有限公司																																					标项三																													遂昌中学智慧校园信息化建设项目（二期）校园基础平台、一卡通系统																													1																													批																													670900.00																													浙江省公众信息产业有限公司																																九、评审小组成员名单：纪旭耀,叶育祥,林金星,雷鹏飞,陈伟根							十、 其它事项：							 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							              							十一、 联系方式							1、采购代理机构名称：遂昌一航采购代理有限公司							联系人：华莉瑛							联系电话：13754268787							地点：遂昌县妙高街道公安路39号4楼							      							2、采购人名称：遂昌中学							联系人：黄素青							联系电话：18806786599							地址：遂昌县妙高街道园丁路18号							           							3、同级政府采购监督管理部门名称：丽水市遂昌县财政局                							联系人：周先生							监督投诉电话：0578-8121718							传真：0578-8121718              							地址：遂昌县妙高街道东街101号																												采购人：遂昌中学（盖章）														                          代理机构：遂昌一航采购代理有限公司（盖章）														2019年1月23日</t>
  </si>
  <si>
    <t>遂昌中学智慧校园信息化建设项目（二期</t>
  </si>
  <si>
    <t>利川市教育局2017年全面改薄装备类设施设备采购项目B包计算机室录播室-供应商恩施州恒发商贸有限责任公司</t>
  </si>
  <si>
    <t>利川市</t>
  </si>
  <si>
    <t xml:space="preserve">恩施州恒发商贸有限责任公司
</t>
  </si>
  <si>
    <t>项目名称																利川市教育局2017年全面改薄装备类设施设备采购项目B包计算机室录播室																								合同金额																359.9988 万元																								供应商名称																恩施州恒发商贸有限责任公司																								签订日期																2018-12-25																								备注																计算机室7间、录播室14间																								合同附件</t>
  </si>
  <si>
    <t>恩施州恒发商贸有限责任公司</t>
  </si>
  <si>
    <t>利川市教育局2017年全面改薄装备类设施设备采购项目B包计算机室录播室-供应商恩施州恒发商贸</t>
  </si>
  <si>
    <t>]XM1913号采购计划要求，宜都市政府采购中心受宜都市教育局的委托，于2019年01月22日就宜都市教育局学校录播室、图书室、仪器室桌椅公开招标项目(第2次采购)采用公开招标方式进行采购。现就本次招标结果公告如下：																			一、项目名称：宜都市教育局学校录播室、图书室、仪器室桌椅公开招标项目(第2次采购)																			二、项目编号：YDZ0457-201801-02H(2)																			三、采购预算：22.82万元																			四、采购内容：桌椅、柜类、图书档案装具																			五、																			六、评标信息：																			评审日期：2019年01月22日																			评审地点：宜都市五宜大道99号市科技孵化中心A3-评标室02																			评标委员会：李靓(组长)、肖波、刘欣春、程仁华、胡忠明																			七、中标信息：																																											中标供应商名称：宜昌顺鑫办公家具有限公司																			中标供应商地址：宜都市陆城名都路27号																			中标金额(元)：贰拾贰万伍仟贰佰捌拾元(225280元)																																											 八、公告期限：自公告发布之日起1个工作日。																			九、质疑：																			各有关当事人对中标结果有异议的，可在中标公告期限届满之日起7个工作日内，向采购单位提出质疑。质疑时请提交书面质疑函一份（法人代表签字、加盖单位公章），并附相关证据材料。																			十、联系方式：																			采购代理机构：宜都市政府采购中心																			联系人：杨雪																			联系电话：0717-4776156																			地址：宜都市五宜大道99号市科技孵化中心																			采购人：宜都市教育局																			联系人：刘海																			联系电话：0717-4822124																			联系地址：宜都市陆城长江大道59号																																																									宜都市政府采购中心																			2019年01月23日																																															采购文件正文.pdf</t>
  </si>
  <si>
    <t>关于汉滨区幼儿园录播室建设项目的采购结果公告</t>
  </si>
  <si>
    <t>MSZBHB2019002</t>
  </si>
  <si>
    <t xml:space="preserve">安康市旭日科技有限责任公司
</t>
  </si>
  <si>
    <t>汉滨区幼儿园录播室建设项目采购项目已于2019年01月22日进行竞争性磋商，现磋商工作已结束，根据磋商小组的评审结论和采购人“成交复函”，现将磋商成交结果公告如下：				一、采购项目名称：汉滨区幼儿园录播室建设项目				二、采购项目编号：MSZBHB2019002				三、采购人名称：汉滨区幼儿园				地址：安康市汉滨区鼓楼东街8号				联系方式：0915-3289042				四、采购代理机构名称：陕西明石招标咨询有限责任公司				地址：安康金州国际城5号楼2单元1501室（安康市汉滨区育才路104号）				联系方式：09153229904				五、磋商成交信息				1、成交供应商 ：安康市旭日科技有限责任公司				2、成交                             金额：514900.00元				3、地址 ：陕西省安康市汉滨区育才西路155号				4、联系人 ：鲁功平				5、联系电话 ：13389152023				6、主要成交标的信息 ：				7、代理服务费：  7720.00元				标的清单：HB02.报价明细清单.jpg				六、采购内容和要求：																包号													采购内容													数量/单位													采购预算金额													项目用途													项目性质													备注																			1													汉滨区幼儿园录播室建设项目													1 项													520000.00													用于提高教学能力；																					教学录播室建设，具体内容详见磋商文件；													七、磋商小组名单：					陈勇、石琼、曾祥敏														八、其他事宜：							中标服务费依据《政府采购代理机构管理暂行办法》（财库〔2018〕2号）的规定，参照原国家计委《招标代理服务收费管理暂行办法》(计价格〔2002〕1980号)规定的收费标准和招标文件约定。							九、采购项目联系人：江兢瞻							联系方式（电话/传真）：09153229904  0915-3229904							十、各有关当事人若对本公告有异议，请按《中华人民共和国政府采购法》第五十二条之有关规定执行。							十一、本公告期限为自发布之日起1个工作日。											陕西明石招标咨询有限责任公司										2019-01-23										相关附件：</t>
  </si>
  <si>
    <t>安康市旭日科技有限责任公司</t>
  </si>
  <si>
    <t>关于汉滨区幼儿园录播室建设项目的</t>
  </si>
  <si>
    <t>河南大学附属中学便携式直录播系统采购安装中标公告</t>
  </si>
  <si>
    <t>河南省</t>
  </si>
  <si>
    <t xml:space="preserve">苏州龙卓网络科技有限公司
</t>
  </si>
  <si>
    <t>96564元</t>
  </si>
  <si>
    <t>中标公告我校河南大学附属中学便携式直录播系统采购安装HDFZCGH-11 的评标工作已经结束，经招标委员会评审，中标单位为：苏州龙卓网络科技有限公司，中标金额：96564元。 河南大学附属中学招标办 2019年1月23日</t>
  </si>
  <si>
    <t>苏州龙卓网络科技有限公司</t>
  </si>
  <si>
    <t>河南大学附属中学便携式直录播系统采购</t>
  </si>
  <si>
    <t>宜都市教育局学校桌椅、图书室、仪器室桌椅项目中标公告</t>
  </si>
  <si>
    <t>依据宜都市教育局申报的都采计备[2018]XM1913号采购计划要求，宜都市政府采购中心受宜都市教育局的委托，于2019年01月22日就宜都市教育局学校录播室、图书室、仪器室桌椅公开招标项目(第2次采购)采用公开招标方式进行采购。现就本次招标结果公告如下：      一、项目名称：宜都市教育局学校录播室、图书室、仪器室桌椅公开招标项目(第2次采购)      二、项目编号：YDZ0457-201801-02H(2)      三、采购预算：22.82万元      四、采购内容：桌椅、柜类、图书档案装具      五、公告发布媒体及日期：      湖北政府采购网、宜都市公共资源交易信息网，2019年01月23日      六、评标信息：      评审日期：2019年01月22日      评审地点：宜都市五宜大道99号市科技孵化中心A3-评标室02      评标委员会：李靓(组长)、肖波、刘欣春、程仁华、胡忠明      七、中标信息：                                      中标供应商名称：宜昌顺鑫办公家具有限公司      中标供应商地址：宜都市陆城名都路27号      中标金额(元)：贰拾贰万伍仟贰佰捌拾元(225280元)                                       八、公告期限：自公告发布之日起1个工作日。      九、质疑：      各有关当事人对中标结果有异议的，可在中标公告期限届满之日起7个工作日内，向采购单位提出质疑。质疑时请提交书面质疑函一份（法人代表签字、加盖单位公章），并附相关证据材料。      十、联系方式：      采购代理机构：宜都市政府采购中心      联系人：杨雪      联系电话：0717-4776156      地址：宜都市五宜大道99号市科技孵化中心      采购人：宜都市教育局      联系人：刘海      联系电话：0717-4822124      联系地址：宜都市陆城长江大道59号                  宜都市政府采购中心      2019年01月23日                                                    附件：招标文件正文.pdf</t>
  </si>
  <si>
    <t>宜都市教育局学校桌椅、图书室、仪器室桌椅</t>
  </si>
  <si>
    <t>涿州市教育局机关高新区新建三所学校购置教学设备B4包（二次）中标公告</t>
  </si>
  <si>
    <t>HB2018073600020048</t>
  </si>
  <si>
    <t>涿州市</t>
  </si>
  <si>
    <t>涿州市政府采购服务中心</t>
  </si>
  <si>
    <t>涿州市教育局</t>
  </si>
  <si>
    <t xml:space="preserve">北京欣智恒科技股份有限公司
</t>
  </si>
  <si>
    <t>￥345.225000 万元</t>
  </si>
  <si>
    <t>公告概要：公告信息：采购项目名称高新区新建三所学校购置教学设备品目采购单位涿州市教育局机关行政区域涿州市公告时间2019年01月23日  09:42本项目招标公告日期2018年10月19日中标日期2019年01月18日评审专家名单江志学、张吉慧、李昆仑、刘文胜、米红卫、刘新革（采购人代表）、周永林（采购人代表）总中标金额￥345.225000 万元（人民币）联系人及联系方式：项目联系人杨先生项目联系电话0312-3856082采购单位涿州市教育局机关采购单位地址涿州市桃园路采购单位联系方式0312-3650013代理机构名称涿州市政府采购服务中心代理机构地址涿州市亨通南街代理机构联系方式0312-3856082                项目名称：高新区新建三所学校购置教学设备项目编码：HB2018073600020048项目联系人：杨先生项目联系电话：0312-3856082采购人：涿州市教育局机关采购人地址：涿州市桃园路采购人联系方式：0312-3650013代理机构：涿州市政府采购服务中心代理机构地址：涿州市亨通南街代理机构联系方式：0312-3856082本项目招标公告日期：2018-10-19定标日期：2019-01-18总中标金额：345.225万元合同履行日期：详见招标文件采购数量：录播一体机、嵌入式录播系统,规格型号：录播一体机品牌：文香；型号：WX-V5嵌入式录播系统品牌：文香；型号：V1.0，数量：详见招标文件,单价：元,服务要求：详见招标文件评审委员会成员名单：江志学、张吉慧、李昆仑、刘文胜、米红卫、刘新革（采购人代表）、周永林（采购人代表）供货商信息：中标供应商名称：北京欣智恒科技股份有限公司中标供应商地址：北京市海淀区海淀南路19号时代网络大厦8000室中标供货商金额：345.225万元备注：</t>
  </si>
  <si>
    <t>北京欣智恒科技股份有限公司</t>
  </si>
  <si>
    <t>涿州市教育局机关高新区新建三所学校购置教学设备B4包（二</t>
  </si>
  <si>
    <t>宜都市教育局学校录播室、图书室、仪器室桌椅公开招标项目中标公告</t>
  </si>
  <si>
    <t>依据宜都市教育局申报的都采计备[2018]XM1913号采购计划要求，宜都市政府采购中心受宜都市教育局的委托，于2019年01月22日就宜都市教育局学校录播室、图书室、仪器室桌椅公开招标项目(第2次采购)采用公开招标方式进行采购。现就本次招标结果公告如下： 一、项目名称：宜都市教育局学校录播室、图书室、仪器室桌椅公开招标项目(第2次采购) 二、项目编号：YDZ0457-201801-02H(2) 三、采购预算：22.82万元 四、采购内容：桌椅、柜类、图书档案装具 五、公告发布媒体及日期： ，2019年01月23日 六、评标信息： 评审日期：2019年01月22日 评审地点：宜都市五宜大道99号市科技孵化中心A3-评标室02 评标委员会：李靓(组长)、肖波、刘欣春、程仁华、胡忠明 七、中标信息： 中标供应商名称：宜昌顺鑫办公家具有限公司 中标供应商地址：宜都市陆城名都路27号 中标金额(元)：贰拾贰万伍仟贰佰捌拾元(225280元) 八、公告期限：自公告发布之日起1个工作日。 九、质疑： 各有关当事人对中标结果有异议的，可在中标公告期限届满之日起7个工作日内，向采购单位提出质疑。质疑时请提交书面质疑函一份（法人代表签字、加盖单位公章），并附相关证据材料。 十、联系方式： 采购代理机构：宜都市政府采购中心 联系人：杨雪 联系电话：0717-4776156 地址：宜都市五宜大道99号市科技孵化中心 采购人：宜都市教育局 联系人：刘海 联系电话：0717-4822124 联系地址：宜都市陆城长江大道59号宜都市政府采购中心</t>
  </si>
  <si>
    <t>宜都市教育局学校录播室、图书室、仪器室桌椅公开招标</t>
  </si>
  <si>
    <t>遂昌一航采购代理有限公司关于遂昌中学智慧校园信息化建设项目（二期）的结果公告</t>
  </si>
  <si>
    <t xml:space="preserve">遂昌中学遂昌中学
中国移动通信集团浙江有限公司丽水分公司
浙江省公众信息产业有限公司
</t>
  </si>
  <si>
    <t>一、 采购人名称：遂昌中学二、 采购项目名称：遂昌中学智慧校园信息化建设项目（二期）    三、 采购项目编号：SCYH【2018】006-公01    四、 采购组织类型：分散采购-分散委托中介五、 采购方式：公开招标    六、 采购公告发布日期：2018-12-26七、 定标/成交日期：2019-01-23八、 中标/成交结果：合计（元）:  序号标项名称数量单位中标总价(元)中标供应商名称中标供应商地址标项1遂昌中学遂昌中学智慧校园信息化建设项目（二期）数字化生物实验室1批520930.00中国移动通信集团浙江有限公司丽水分公司标项2遂昌中学遂昌中学智慧校园信息化建设项目（二期）智能多媒体激光投影教室、校园云录播系统1批1471600.00浙江省公众信息产业有限公司标项3遂昌中学遂昌中学智慧校园信息化建设项目（二期）校园基础平台、一卡通系统1批670900.00浙江省公众信息产业有限公司服务要求或标的基本概况：废标信息：  序号标项名称废标理由其他事项九、评审小组成员名单：纪旭耀,叶育祥,林金星,雷鹏飞,陈伟根十、 其它事项：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   2、其他事项              十一、 联系方式1、采购代理机构名称：遂昌一航采购代理有限公司联系人： 华莉瑛联系电话：13754268787地点：遂昌县妙高街道公安路39号4楼       2、采购人名称：遂昌中学联系人：黄素青联系电话：18806786599地址：遂昌县妙高街道园丁路18号           3、同级政府采购监督管理部门名称：丽水市遂昌县财政局                联系人：周先生监督投诉电话：0578-8121718传真：0578-8121718              地址：遂昌县妙高街道东街101号采购人：遂昌中学（盖章）                          代理机构：遂昌一航采购代理有限公司（盖章）2019年1月23日</t>
  </si>
  <si>
    <t>遂昌中学遂昌中学</t>
  </si>
  <si>
    <t>中国移动通信集团浙江有限公司丽水分公司</t>
  </si>
  <si>
    <t>浙江省公众信息产业有限公司</t>
  </si>
  <si>
    <t>遂昌一航采购代理有限公司关于遂昌中学智慧校园信息化建设项目（二期</t>
  </si>
  <si>
    <t>1、项目名称:仁怀市盐津二小科学实验设备采购项目   2、项目编号:   XYG-2018-32-892-公A99    3、项目序列号: S5200000000019239001         4、项目联系人: 包诚元         5、项目联系人电话: 0851-84398723         6、项目用途、简要技术要求及合同履行日期: 签订合同后，按合同和招标文件约定的要求和标准进行交货验收，交货并安装完毕投入正常使用时间为签订合同后15个日历日内      7、采购方式:   公开招标      8、采购日期   2018-12-29   9、公告媒体    贵州省政府采购网、贵州省公共资源交易中心网    10、评审时间:   2019-01-18   11、评审地点:   贵州省公共资源交易中心    12、评审委员会成员名单:   ?  陈雨清、张正祥、刘莹、戚玉峰、宋志辉     13、定标日期    2019-01-18    14、中标（成交）信息:                   序号 中标供应商 中标供应商地址 主要中标内容 中标金额(元) 操作   1贵州远大教学设备有限公司/A包：实验室及仪器设备采购项目，具体详见招标文件369717.50删除2贵州晟仁信息科技有限公司/B包：精品录播设备采购项目，具体详见招标文件350100.00删除        15、PPP项目:否    16、采购人名称: 仁怀市盐津二小                联系地址:仁怀市老一中  项目联系人:陈校长  联系电话:/      17、采购代理机构全称:贵州新阳光工程招标咨询有限公司          联系地址:贵阳市观山湖区诚信北路8号绿地联盛国际5号楼30层  项目联系人:包诚元  联系电话:0851-84398723      18、代理机构收费内容          收费标准:     ?     计价格[2002]1980号文  收费金额:1.08万元      19、采购文件上传（PDF格式）(除采购文件外还要上传主要中标标的的名称、规格型号、数量、单价、服务要求)：                         附件：                                       招标文件（a）(1).pdf招标文件（b）(1).pdf                       20、书面推荐供应商参加采购活动的采购人和评审专家推荐意见（如有）:   ?  /   贵州新阳光工程招标咨询有限公司</t>
  </si>
  <si>
    <t>襄阳市名师名课堂录播教室建设政府采购竞争性谈判-供应商湖北省天楚信息技术有限公司</t>
  </si>
  <si>
    <t xml:space="preserve">湖北省天楚信息技术有限公司
</t>
  </si>
  <si>
    <t>76.8 万元</t>
  </si>
  <si>
    <t>项目名称襄阳市名师名课堂录播教室建设政府采购竞争性谈判 合同金额76.8 万元供应商名称湖北省天楚信息技术有限公司签订日期2018-03-09备注无合同附件襄阳市名师名课堂录播教室建设微课制作工具采购项目合同.pdf</t>
  </si>
  <si>
    <t>湖北省天楚信息技术有限公司</t>
  </si>
  <si>
    <t>襄阳市名师名课堂录播教室建设政府采购竞争性谈判-供应商湖北省天楚信息</t>
  </si>
  <si>
    <t>农村初中片区二录播教室【合同】</t>
  </si>
  <si>
    <t>于都县</t>
  </si>
  <si>
    <t xml:space="preserve">合同签署
</t>
  </si>
  <si>
    <t>采购人名称于都县教育局本级中标（成交）供应商名称详见采购合同合同金额0元 人民币合同期限年合同签署时间2019-01-23 16:41:56</t>
  </si>
  <si>
    <t>农村初中片区二录播</t>
  </si>
  <si>
    <t>曲靖师范学院第二教学楼微格、微课、录播教室装修工程中标公告</t>
  </si>
  <si>
    <t>曲靖市</t>
  </si>
  <si>
    <t>旺和招标咨询有限公司</t>
  </si>
  <si>
    <t>曲靖师范学院</t>
  </si>
  <si>
    <t xml:space="preserve">云南程屹建筑工程有限公司
</t>
  </si>
  <si>
    <t>￥93.348000 万元</t>
  </si>
  <si>
    <t>公告概要：公告信息：采购项目名称曲靖师范学院第二教学楼微格、微课、录播教室装修工程品目采购单位曲靖师范学院行政区域曲靖市公告时间2019年01月23日  19:23本项目招标公告日期2019年01月01日中标日期2019年01月23日评审专家名单张洁、张鹏、胡强、张良、杨水荣总中标金额￥93.348000 万元（人民币）联系人及联系方式：项目联系人许金梅项目联系电话13649664671采购单位曲靖师范学院采购单位地址曲靖市经开区三江大道采购单位联系方式0874-8965166代理机构名称旺和招标咨询有限公司代理机构地址曲靖市南江花园小区正大门斜对面代理机构联系方式0874-3218199                受曲靖师范学院的委托，旺和招标咨询有限公司于2019年1月22日组织完成了曲靖师范学院第二教学楼微格、微课、录播教室装修工程（招标编号：旺招字QJ18472-0202）的招标采购工作。根据评标委员会的评审结果，经采购人确认，现将中标结果情况公布如下：中标单位：云南程屹建筑工程有限公司地 址： 云南省曲靖市南宁东路124号中标金额：933480.88元（大写：玖拾叁万叁仟肆佰捌拾元捌角捌分）预算金额：943480.17元中标范围：设计施工图及工程量清单所示全部内容施工，提供符合审计要求的工程管理资料及竣工图纸；工期：45日历天；质量承诺：一次性验收合格 。评标委员会名单如下：张洁、张鹏、胡强、张良、杨水荣本公告期限1个工作日（2019年12月24日），同时请中标单位到采购代理机构领取中标通知书并携中标通知书在规定时间内与采购人签订合同。在此，谨对积极参与本项目的供应商表示衷心感谢! 窗体顶端采购人：曲靖师范学院联系电话：0874-8965166地址：曲靖市经开区三江大道采购代理机构：旺和招标咨询有限公司联系电话：0874-3218199地址：曲靖市麒麟区南江花园小区正门斜对面日期：2019年1月23日</t>
  </si>
  <si>
    <t>云南程屹建筑工程有限公司</t>
  </si>
  <si>
    <t>曲靖师范学院第二教学楼微格、微课、录播教室装修</t>
  </si>
  <si>
    <t>中标公告															一、项目名称：													“宁夏路第二小学”设备采购项目（四）																			二、项目编号：													SNCG2018000151																			三、招标公告发布日期:													2018-12-29																			四、开标时间:													2019-01-21 14:00																			五、采购方式:													分散采购 货物类																			六、中标情况：																			中标人（公司名称）：													青岛金鼎泰信息技术配套有限公司													中标金额（元/优惠率）：													1072576																			中标人地址：													青岛市市南区四川路31号701室																			七、评标委员会成员名单：													鲁殿功, 冯金勇, 乔义刚, 郭乙运, 沈宝莲																			主要中标或者成交标的信息表																																																															名称																									品牌																									产地																									规格要求																									数量/单位																									单价（元）/优惠率																																							2.1录播弱电设备																																																																									1批																									0.000000																																							2.1.1.全自动录播																																																																									1批																									0.000000																																							4教师定位分析仪																									AVA																									广州																									ITS-T100																									1个																									4500.000000																																							5学生定位分析仪																									AVA																									广州																									ITS-S100																									1个																									4500.000000																																							1●4K录播主机																									AVA																									广州																									AE-U6																									1台																									63200.000000																																							30窗帘（需要查看图纸）																									国产																									中国																									定制																									1项																									6000.000000																																							31普通照明系统（需要查看图纸）																									国产																									中国																									定制																									1项																									13200.000000																																							32控制台																									国产																									中国																									定制																									1套																									3500.000000																																							2录播软件系统																									AVA																									广州																									AVA录播软件系统																									1套																									23000.000000																																							34K摄像机																									AVA																									广州																									AX-C12PU																									4台																									15000.000000																																							6教师定位分析软件																									AVA																									广州																									AVA教师定位分析软件																									1套																									3500.000000																																							7学生定位分析软件																									AVA																									广州																									AVA教师定位分析软件																									1套																									3500.000000																																							8数字音频矩阵																									AVA																									广州																									IAM-804																									1台																									12000.000000																																							9数字音频处理软件																									AVA																									广州																									AVA数字音频处理软件																									1套																									13520.000000																																							10采访话筒																									AVA																									广州																									AT-680																									6支																									952.000000																																							33小靠背转椅																									国产																									中国																									定制																									2把																									260.000000																																							34排插																									公牛																									中国																									五位三插																									3个																									72.000000																																							35辅料																									国产																									中国																									定制																									1室																									4500.000000																																							2.2校园电视台																																																																									1批																									0.000000																																							11录制面板																									AVA																									广州																									KP-8P																									1个																									1500.000000																																							12电源管理器																									AVA																									广州																									RY-8																									1台																									2600.000000																																							13导播控制台																									AVA																									广州																									DCP-1000																									1台																									8000.000000																																							2.1.2多媒体部分																																																																									1批																									0.000000																																							14导播显示器																									三星																									中国																									27寸																									1台																									3120.000000																																							15讲台																									国产																									中国																									定制																									1台																									2850.000000																																							16无线领夹话筒																									HT-Audio																									东莞																									HTA-PL912																									1套																									3800.000000																																							17无线手持话筒																									HT-Audio																									东莞																									HTA-PL912																									1套																									3800.000000																																							18壁挂音箱																									HT-Audio																									东莞																									HTA-SJ704																									4只																									752.000000																																							19功放																									HT-Audio																									东莞																									HTA-EM340																									1台																									3745.000000																																							20反馈抑制器																									HT-Audio																									东莞																									HTA-PF211D																									1台																									5120.000000																																							22有线触摸屏																									艾威康																									北京																									TSP-B1F08																									1台																									1650.000000																																							23可控电源控制箱																									艾威康																									北京																									PWR-AF16																									1台																									1100.000000																																							27机柜																									图腾																									深圳																									1.2米服务器机柜																									1个																									2100.000000																																							2.1.3装修部分																																																																									1批																									0.000000																																							28墙面吸音板																									国产																									中国																									定制																									150约㎡																									215.000000																																							29吊顶																									国产																									中国																									定制																									150约㎡																									195.000000																																							21智能高清网络中控																									艾威康																									北京																									AVC-MCS-1000m																									1台																									4150.000000																																							24远程控制模块																									艾威康																									北京																									SNS－BF4M50、(AC-01)、(MCS-100H)、(LC-10)、																									1组																									3658.000000																																							25统一平台																									艾威康																									北京																									可视化智慧校园综合信息管理平台V3.0																									1套																									85366.000000																																							26网络中央管理软件																									艾威康																									北京																									智慧教学环境管理系统软件1.0																									1套																									65200.000000																																							6无线话筒																									HT-Audio																									东莞																									HTA-PL912																									1套																									3800.000000																																							7提词器（含支架）																									天影视通																									广州																									TS-2000																									1套																									7500.000000																																							1虚拟演播室主机																									AVA																									广州																									AE-K6																									1台																									85000.000000																																							2校园电视台系统软件																									AVA																									广州																									V1.0																									1套																									23200.000000																																							3高清摄像机																									AVA																									广州																									AX-C20P																									2台																									12000.000000																																							4高清摄像机管理软件																									AVA																									广州																									高清摄像机管理软件V1.0																									1套																									3060.000000																																							5摄像机三脚架																									佳鑫悦																									广州																									X-526+BT-60																									1个																									850.000000																																							9▲液晶电视																									长虹																									成都																									55D2060GD																									1台																									3000.000000																																							10无线鼠键套																									罗技																									深圳																									K270																									1台																									120.000000																																							8视频编辑软件																									AVA																									广州																									AVA视频编辑软件V1.0																									1套																									23460.000000																																							11▲电脑（题词/非编）																									HP																									重庆																									288G4																									1台																									4650.000000																																							12桌面麦克风																									修普斯																									北京																									CM4																									1个																									3050.000000																																							13监听音箱																									漫步者																									深圳																									S1000																									1对																									1300.000000																																							14调音台																									HT-Audio																									东莞																									HTA-PX4016																									1台																									3850.000000																																							15导播室显示器																									三星																									中国																									27寸																									1台																									1200.000000																																							2.3装修部分																																																																									1批																									0.000000																																							16演播室声学装修																									国产																									中国																									定制																									1项																									63250.000000																																							17演播间装修																									国产																									中国																									定制																									1项																									18686.000000																																							18LED三基色背景灯																									KEMLED																									深圳																									CM-LED1512																									3个																									3000.000000																																							19LED三基色面光/侧光灯																									KEMLED																									深圳																									CM-LED1620																									5个																									3100.000000																																							20主持桌																									国产																									中国																									定制																									1张																									4100.000000																																							21导播桌																									国产																									中国																									定制																									1张																									750.000000																																							22蓝/绿箱装修																									国产																									中国																									定制																									1套																									6510.000000																																							23小靠背转椅																									国产																									中国																									定制																									4把																									260.000000																																							24单人沙发																									国产																									中国																									定制																									2个																									2150.000000																																							25排插																									公牛																									长沙																									五位三插																									3个																									45.000000																																							26辅料																									国产																									中国																									定制																									1宗																									2120.000000																																							2.4食堂音响设备																																																																									1批																									0.000000																																							1合并式定压功放																									TK-Audio																									东莞																									AS-600P																									1台																									3520.000000																																							2MP3播放器																									TK-Audio																									东莞																									AS-10MP3																									1台																									1950.000000																																							3电源时序器																									TK-Audio																									东莞																									AS-1228S																									1台																									2200.000000																																							4壁挂/时款/会议音箱(黑)20W																									TK-Audio																									东莞																									TKW-105W/6																									6只																									450.000000																																							5无线话筒(手持)																									TK-Audio																									东莞																									TKM-500WL																									1套																									3800.000000																																							2.5 LED屏幕																																																																									1批																									0.000000																																							2视频控制器																									利亚德																									深圳																									领秀5G																									1台																									4560.000000																																							3LED开关电源																									利亚德																									深圳																									开关电源																									1台																									1200.000000																																							5控制软件																									利亚德																									深圳																									控制软件																									1套																									6000.000000																																							8线材及辅料备件																									国产																									中国																									定制																									1项																									1200.000000																																							2.6图书室密集架																																																																									1批																									0.000000																																							3条码扫描枪																									Honeywell																									东莞																									MS-1900GHD																									1台																									1200.000000																																							1室内 LED屏																									利亚德																									深圳																									SV2.0																									1项																									143360.000000																																							4视频拼接器																									利亚德																									深圳																									Lesdshow MVC																									1套																									3200.000000																																							6▲中央控制主机																									HP																									中国																									400G5																									1套																									4320.000000																																							7钢结构及装饰																									国产																									中国																									定制																									1项																									2600.000000																																							9配电系统																									利亚德																									深圳																									配电箱																									1套																									600.000000																																							2条码打印终端																									台半																									深圳																									TTP-342EPRO																									1台																									1500.000000																																							4▲电脑一体机																									HP																									中国																									600 G4 AIO																									1台																									5200.000000																																							1智能电动密集架																									神州中泰																									北京																									定制																									36组																									2400.000000																																													评审结果																																																															序号																									供应商名称																									综合得分																									排序																																							1																									青岛金鼎泰信息技术配套有限公司																									80.64																									1																																							2																									青岛东南数码科技有限公司																									56.92																									2																																							3																									青岛航天信息有限公司																									56.6																									3																																													八、联系方式：																			采购人:													青岛市市南区教育体育局													地址：													青岛市市南区宁夏路286号																			联系人：													毛键													联系方式：													053288729467																			代理机构：													青岛聚元招标有限公司													地址：													青岛市宁夏路288号1号楼2102室																			联系人：													韩雅文													联系方式：													0532-85897300																			公告期限													2019-01-22 - 2019-01-22																			2019/1/22																“宁夏路第二小学”设备采购项目（四）录播弱电设备等采购.pdf</t>
  </si>
  <si>
    <t>怀远县雁湖学校录播室采购项目</t>
  </si>
  <si>
    <t>怀远县</t>
  </si>
  <si>
    <t xml:space="preserve">怀远县诚信教学用品有限公司
</t>
  </si>
  <si>
    <t>采购人名称													怀远县雁湖学校																			中标（成交）供应商名称													怀远县诚信教学用品有限公司																			合同金额													48.17元 人民币																			合同期限													1年																			合同签署时间													2019-01-22 00:00:00</t>
  </si>
  <si>
    <t>怀远县诚信教学用品有限公司</t>
  </si>
  <si>
    <t>怀远县雁湖学校录</t>
  </si>
  <si>
    <t>怀远县包集中学采购录播室项目二次</t>
  </si>
  <si>
    <t>采购人名称																安徽省怀远县包集中学																								中标（成交）供应商名称																怀远县诚信教学用品有限公司																								合同金额																52.56元 人民币																								合同期限																1年																								合同签署时间																2019-01-22 00:00:00</t>
  </si>
  <si>
    <t>怀远县包集中学采购录</t>
  </si>
  <si>
    <t>高清录播教室设备</t>
  </si>
  <si>
    <t xml:space="preserve">郑州正大科技有限公司
</t>
  </si>
  <si>
    <t>合同编号：											--									合同名称：										高清录播教室设备														项目编号：										2018-12-19														项目名称：										高清录播教室设备														采购人(甲方)：										汝南县第五小学														供应商(乙方)：										郑州正大科技有限公司														合同金额：										26.38万元														合同签订日期：										2018-09-25														合同公告日期：										2019-01-22 15:08:54														代理机构：																				政府采购合同：</t>
  </si>
  <si>
    <t>郑州正大科技有限公司</t>
  </si>
  <si>
    <t>哈尔滨市松花江小学校沉浸式智慧录播及远程协同教学研修系统项目</t>
  </si>
  <si>
    <t>SBQC[2018]0332</t>
  </si>
  <si>
    <t>中资国际招标有限责任公司</t>
  </si>
  <si>
    <t>哈尔滨市松花江小学校</t>
  </si>
  <si>
    <t xml:space="preserve">哈尔滨世纪金辰科技有限公司
</t>
  </si>
  <si>
    <t>515600.00元</t>
  </si>
  <si>
    <t>项目编号：SBQC[2018]0332				哈尔滨市松花江小学校沉浸式智慧录播及远程协同教学研修系统项目成交公告				一、项目名称：哈尔滨市松花江小学校沉浸式智慧录播及远程协同教学研修系统项目				二、项目编号:ZZ90118FW00080007				三、竞争性谈判公告发布日期：2018年1月14日				四、开标及定标日期：2019年1月22日				五、竞争性谈判小组成员：白本明、张晓雷、张英莉				六、成交供应商名称、地址、中标金额：				中标供应商：哈尔滨世纪金辰科技有限公司				地址：哈尔滨开发区南岗集中区湘江路13号楼B栋				中标金额：515600.00元				中标商品明细：																						序号																								项目名称																								内容																								中标金额(元)																														一包																								哈尔滨市松花江小学校沉浸式智慧录播及远程协同教学研修系统项目																								沉浸式智慧录播及远程协同教学研修系统																								515600.00																														合计：人民币大写：伍拾壹万伍仟陆佰元整小写：515600.00元																																							招标代理收取标准及金额：										招标代理服务费参照国家计价格[2002]1980号文件、发改办价格[2003]857号文件规定，招标代理服务费用由中标人支付，代理服务费为7734元																									联系方式：										采购单位：哈尔滨市松花江小学校							联系人：王春龙							联系电话：0451-84090355							采购代理机构：中资国际招标有限责任公司							采购项目联系人：杨楠							联系电话：0451-81888888							地址：哈尔滨市南岗区汉水路76-6号														如投标供应商对预成交结果有异议，可以在预中标公告发布之日起一个工作日内，以书面形式向中资国际招标有限责任公司提出质疑，逾期将不予受理。							在此，谨向各投标供应商对政府采购工作的支持表示感谢！														中资国际招标有限责任公司							2019年1月22日</t>
  </si>
  <si>
    <t>哈尔滨世纪金辰科技有限公司</t>
  </si>
  <si>
    <t>哈尔滨市松花江小学校沉浸式智慧录播及远程协同教学</t>
  </si>
  <si>
    <t>录播设备</t>
  </si>
  <si>
    <t>驻马店市</t>
  </si>
  <si>
    <t xml:space="preserve">河南新优源科技有限公司
</t>
  </si>
  <si>
    <t>合同编号：											--									合同名称：										录播设备														项目编号：										2018-1116-3255														项目名称：										东区录播设备														采购人(甲方)：										河南省驻马店第二实验小学														供应商(乙方)：										河南新优源科技有限公司														合同金额：										19.5万元														合同签订日期：										2018-11-25														合同公告日期：										2019-01-22 09:31:13														代理机构：																				政府采购合同：</t>
  </si>
  <si>
    <t>河南新优源科技有限公司</t>
  </si>
  <si>
    <t>2018年海东市义务教育薄弱学校改造计划教育信息化录播教室采购项目评标结果公示</t>
  </si>
  <si>
    <t>其它</t>
  </si>
  <si>
    <t>青海建硕招标代理有限公司</t>
  </si>
  <si>
    <t>海东市教育局</t>
  </si>
  <si>
    <t xml:space="preserve">青海守卫者电子技术有限公司
江苏明点科教仪器设备有限公司
青海振丰科技有限责任公司
青岛博朗信息技术有限公司
</t>
  </si>
  <si>
    <t>1,946,000.00元</t>
  </si>
  <si>
    <t>青海建硕招标代理有限公司公开招标中标结果公示（2018年海东市义务教育薄弱学校改造计划教育信息化录播教室采购项目）采购项目编号青海建硕公招（货物）2018-069采购项目名称2018年海东市义务教育薄弱学校改造计划教育信息化录播教室采购项目采购方式公开招标采购预算控制额度人民币大写捌佰壹拾贰万元整（￥8,120,000.00元）包一：人民币大写壹佰玖拾陆万元整（￥1,960,000.00元）包二：人民币大写贰佰贰拾肆万元整（￥2,240,000.00元）包三：人民币大写壹佰玖拾陆万元整（￥1,960,000.00元）包四：人民币大写壹佰玖拾陆万元整（￥1,960,000.00元）项目分包个数4个公告发布日期2018年12月11日评标日期2018年12月10日 10:00定标日期2018年12月10日 14:00中标内容、数量、价格、单价、合同履行日期及中标人名称包一：中标人：青海守卫者电子技术有限公司中标金额：1,946,000.00元 交货期：自合同签订之日起30日历日中标内容：详见附件包二：中标人：江苏明点科教仪器设备有限公司中标金额：2,216,800.00元 交货期：自合同签订之日起20日历日中标内容：详见附件包三：中标人：青海振丰科技有限责任公司中标金额：1,939,698.60元 交货期：自合同签订之日起30日历日中标内容：详见附件包四：中标人：青岛博朗信息技术有限公司中标金额：1,944,110.00元 交货期：自合同签订之日起25日历日中标内容：详见附件评审委员会成员名单马永芳（组长）、宋明生、李发强、王少华、秦振虎（采购人代表）投标、开标地点西宁市公共资源交易中心7号开标室采购单位及联系方式采购人：海东市教育局联系人：马女士联系电话：0972-8689276采购代理机构及联系方式采购代理机构：青海建硕招标代理有限公司联系人：李先生联系电话：0971-6332053财政监管部门及电话海东市财政局联系电话：0972-8612053公示期限2018年12月10日对以上公示如有异议，请按以下电话联系：0971-6332053青海建硕招标代理有限公司2018年12月10日</t>
  </si>
  <si>
    <t>青海守卫者电子技术有限公司</t>
  </si>
  <si>
    <t>江苏明点科教仪器设备有限公司</t>
  </si>
  <si>
    <t>青海振丰科技有限责任公司</t>
  </si>
  <si>
    <t>青岛博朗信息技术有限公司</t>
  </si>
  <si>
    <t>2018年海东市义务教育薄弱学校改造计划教育信息化录播教室采购项目</t>
  </si>
  <si>
    <t>晟舍小学录播教室设备采购及安装项目的合同公示</t>
  </si>
  <si>
    <t>湖州市</t>
  </si>
  <si>
    <t>欧邦工程管理有限公司</t>
  </si>
  <si>
    <t>湖州市织里镇晟舍小学</t>
  </si>
  <si>
    <t xml:space="preserve">湖州市科友电脑通讯工程有限公司
</t>
  </si>
  <si>
    <t>一、 采购人名称：湖州市织里镇晟舍小学二、 供应商名称：湖州市科友电脑通讯工程有限公司三、 采购项目名称：晟舍小学录播教室设备采购及安装项目 四、 采购项目编号：欧邦采字2018116  五、 合同编号：2019-11880       六、 合同内容：  标项序号标项名称规格型号单位数量单价(元)合同总额(元)预算金额(元)1湖州市织里镇晟舍小学录播教室购置批1698000.00700000付款方式、售后服务、违约责任详见合同附件。服务要求或标的基本概况：    七、 其它事项：           八、 联系方式1、采购代理机构名称：欧邦工程管理有限公司联系人：高婧靓        联系电话：0572-2131083 传真：0572-2131083              地址：           2、采购人名称：湖州市织里镇晟舍小学联系人：潘崟昶        联系电话：0572-2932072传真：0572-2932072              地址：           3、同级政府采购监督管理部门名称：湖州市吴兴区财政局             联系人：倪志伟监督投诉电话：0572-2289700传真：0572-2289706             地址：湖州市吴兴区吴兴大道1号合同.rar</t>
  </si>
  <si>
    <t>湖州市科友电脑通讯工程有限公司</t>
  </si>
  <si>
    <t>晟舍小学录播教室设备采购及安装项</t>
  </si>
  <si>
    <t>天津市第三中心医院天津市第三中心医院营养科录播系统项目(项目编号:ZCZBZC-CS-20180324)成交公告</t>
  </si>
  <si>
    <t>ZCZBZC-C-20180324）</t>
  </si>
  <si>
    <t>南开区</t>
  </si>
  <si>
    <t>天津市泽辰招标代理有限公司</t>
  </si>
  <si>
    <t>天津市第三中心医院</t>
  </si>
  <si>
    <t>天津市第三中心医院 天津市第三中心医院营养科录播系统项目 (项目编号:ZCZBZC-CS-20180324)成交公告                受 天津市第三中心医院 委托，天津市泽辰招标代理有限公司 以 竞争性磋商 方式,对 天津市第三中心医院营养科录播系统项目 实施政府采购。现将成交结果公布如下：一、项目名称和编号1.项目名称：天津市第三中心医院营养科录播系统项目2.项目编号：ZCZBZC-CS-20180324二、成交信息采购结果列表                                                                            包号                                中标（成交）金额(万元)                                供应商名称                                供应商地址                                                                                                                                                第1包                                33.25                                                                                                北京迪科泰和科技有限公司                                                                                                北京市海淀区紫竹园路广源闸5号七层北区41                                                                                                                    详细商品信息列表                                                            商品名称                        规格型号                        服务要求                        计量单位                        数量                        单价(万元)                        总价(万元)                                                                                    营养科录播系统                        /                        /                        套                        1.0                        33.25                                                33.25                                                                                        三、评标委员会成员名单李海滨，王征 李臣 四、项目联系人及联系方式1.联系人： 陈女士2.联系电话：022-87495597五、采购人的名称、地址和联系方式1.采购人名称：天津市第三中心医院2.采购人地址：天津市河东区津塘路83号3.采购人联系人和联系电话：胡老师:022-84112114六、采购代理机构的名称、地址和联系方式1.采购代理机构名称：天津市泽辰招标代理有限公司2.采购代理机构地址：天津市南开区航天道58号511室3.采购代理机构联系电话：022-87495597七、代理费用收费标准及金额代理费用收费标准按照国家发展计划委员会文件《计价格〔2002〕1980号》和发改办价格[2003]857号规定收费，并因实际情况作出相应折扣。代理费用收费金额(元)4100.00八、质疑、投诉方式参与本项目政府采购活动的供应商认为成交结果使自己的合法权益受到损害的，可以在成交结果公告期限届满之日起7个工作日内，以书面形式向天津市第三中心医院、天津市泽辰招标代理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                    采购文件：营养科录播系统项目文件.docx                                                                                                天津市泽辰招标代理有限公司                2019年1月22日</t>
  </si>
  <si>
    <t>天津市第三中心医院天津市第三中心医院营养科录播系统项目(项目编号:ZCZBZC-CS-2018032</t>
  </si>
  <si>
    <t>圣弘建设股份有限公司关于教学设备采购项目成交公告（项目编号：DHZC2019-J1-90000-SHJS）</t>
  </si>
  <si>
    <t>DHZC2019-J1-90000-HJS）</t>
  </si>
  <si>
    <t>河池市</t>
  </si>
  <si>
    <t>圣弘建设股份有限公司</t>
  </si>
  <si>
    <t>大化瑶族自治县教育局</t>
  </si>
  <si>
    <t xml:space="preserve">广西南宁谦谦君子电子科技有限公司
</t>
  </si>
  <si>
    <t>贰拾玖万捌仟元整</t>
  </si>
  <si>
    <t>圣弘建设股份有限公司关于教学设备采购项目成交公告（项目编号：DHZC2019-J1-90000-SHJS）圣弘建设股份有限公司关于教学设备采购项目成交公告（项目编号：DHZC2019-J1-90000-SHJS）
圣弘建设股份有限公司受大化瑶族自治县教育局的委托，根据《中华人民共和国政府采购法》等有关规定，于2019年1月21日10时00分就教学设备采购项目采用 竞争性谈判 方式进行采购，按规定程序进行了谈判，现就本次采购的成交结果公告如下：
一、采购项目名称：教学设备采购（项目编号：DHZC2019-J1-90000-SHJS）
二、采购项目简要说明：录播室设备一批，具体内容详见谈判文件
合同履行期限：自签订合同之日起15个日历日内交付使用。
三、公告日期及媒体：2019年1月14日在中国政府采购网及广西壮族自治区政府采购网媒体上发布了公告
定标日期：2019年1月22日
四、评审地点：圣弘建设股份有限公司（河池市金城江区金城中路2-4号铜鼓园写字楼8楼）
谈判小组成员名单：韦相作、黄玉
采购人代表：谭淑湘
五、成交信息
成交供应商名称：广西南宁谦谦君子电子科技有限公司
成交供应商地址：南宁市青秀区民族大道26号盛天国际1号楼1单位702号
成交金额：贰拾玖万捌仟元整（￥298000.00）
成交标的信息：详见附件2
六、联系事项：
采购代理机构联系人： 韦方璐 采购人联系人：谭淑湘
地址：河池市金城江区金城中路2-4号 地址：大化瑶族自治县文昌东路30号
铜鼓园写字楼8楼 
联系电话： 0778-2259802 联系电话：0778-5814536
政府采购监督管理部门：大化县政府采购管理办公室；联系电话：0778-5827660
成交结果公告期限：自成交结果公告发布之日起一个工作日。
供应商认为成交结果使自己的权益受到损害的，可以在成交结果公告期限届满之日起七个工作日内以书面形式向（大化瑶族自治县教育局或圣弘建设股份有限公司）提出质疑，逾期将不再受理。
附件1：谈判文件
附件2：成交标的
圣弘建设股份有限公司
2019年1月22日
相关公告</t>
  </si>
  <si>
    <t>广西南宁谦谦君子电子科技有限公司</t>
  </si>
  <si>
    <t>圣弘建设股份有限公司关于教学设备采购项目成交公告（项目编号：DHZC2019-J1-90000</t>
  </si>
  <si>
    <t>宁夏路第二小学设备采购项目（四）中标公告</t>
  </si>
  <si>
    <t>青岛聚元招标有限公司</t>
  </si>
  <si>
    <t>青岛市市南区教育体育局</t>
  </si>
  <si>
    <t>宁夏路第二小学设备采购项目（四）中标公告一、采购人及其委托的采购代理机构的名称、地址和联系方法 采购人：青岛市市南区教育体育局行政部分 地址：青岛市市南区宁夏路286号 联系方法：88729467 代理机构:青岛聚元招标有限公司 地址：山东青岛市南区宁夏路2881号楼2102室 联系方法：0532-85899955二、招标公告发布日期 2018-12-29三、开标日期 2019-01-21四、采购项目的名称、编号和中标情况 项目名称：宁夏路第二小学设备采购项目（四） 项目编号：SNCG2018000151 采购方式：公开招标标包【1】中标人名称中标人地址中标金额主要中标标的的名称、规格型号、数量、单价、服务要求青岛金鼎泰信息技术配套有限公司市南区山东路9号B塔29-A107.2576万元参见附件五、评审专家名单 标包【1】沈宝莲、冯金勇、乔义刚、郭乙运、鲁殿功六、评审结果 1包：青岛金鼎泰信息技术配套有限公司（81.84、81.84、79.84、80.84、78.84)、青岛航天信息有限公司（55、59、57、57、55)、青岛东南数码科技有限公司（55.32、59.32、57.32、57.32、55.32)七、公告期限 中标公告期限为1个工作日。八、采购项目联系人姓名和电话 姓名：韩雅文 电话：85897300九、代理费用 标准：定额 金额：1.6100万元            附件1        “宁夏路第二小学”设备采购项目（四）录播弱电设备等采购.pdf            附件2        录播弱电中标标的清单.pdf                                                                                                                                                                                                                                                                                                                    发布人：902                                                                                                                发布时间：2019年01月22日 19时06分12秒</t>
  </si>
  <si>
    <t>宁夏路第二小学设备采购项目（</t>
  </si>
  <si>
    <t>庆元县教育局关于录播教室的在线询价合同公告</t>
  </si>
  <si>
    <t>2018122433754123</t>
  </si>
  <si>
    <t>庆元县教育局</t>
  </si>
  <si>
    <t xml:space="preserve">丽水嘉茵信息科技有限公司
</t>
  </si>
  <si>
    <t>一、 采购人名称：庆元县教育局   二、 供应商名称：丽水嘉茵信息科技有限公司  三、 采购项目名称：关于录播教室的在线询价  四、 采购项目编号：2018122433754123  五、 合同编号：2902658260020180023  六、 合同内容：      序号标项名称规格型号单位数量单价(元)总价(元)  1录播教室系统按附件按附件批1485268.00485268.00   服务要求或标的基本概况：  七、 其它事项：      八、 联系方式   1、 采购人名称：庆元县教育局      联系人：超级机构管理员      联系电话：13905784545      传真：      地址：庆元县教育局   2、运维公司名称：政采云有限公司      联系人：客服人员      联系电话：400-881-7190      传真：0571-28215512      地址：杭州市西湖区转塘科技经济区块9号1幢2区5楼   3、同级政府采购监督管理部门名称：庆元县财政局      联系人：胡守贤      监督投诉电话：0578-6221551      传真：0578-6221551      地址：庆元县濛洲街198号  关于录播教室的在线询价合同(2902658260020180023).pdf</t>
  </si>
  <si>
    <t>丽水嘉茵信息科技有限公司</t>
  </si>
  <si>
    <t>庆元县教育局关于录播教室的在线</t>
  </si>
  <si>
    <t>153.17万元</t>
  </si>
  <si>
    <t>欧邦采字2018116000000000000000关于晟舍小学录播教室设备采购及安装项目的合同</t>
  </si>
  <si>
    <t xml:space="preserve">湖州市科友电脑通讯工程有限公司
合同签署
</t>
  </si>
  <si>
    <t>采购人名称湖州市织里镇晟舍小学中标（成交）供应商名称湖州市科友电脑通讯工程有限公司合同金额69.8万元 人民币合同期限年合同签署时间2019-01-22 10:59:45</t>
  </si>
  <si>
    <t>欧邦采字2018116000000000000000关于晟舍小学录播教室设备采购及安</t>
  </si>
  <si>
    <t>天津市第三中心医院营养科录播系统项目(项目编号:ZCZBZC-CS-20180324)成交公告</t>
  </si>
  <si>
    <t xml:space="preserve">北京迪科泰和科技有限公司
</t>
  </si>
  <si>
    <t>天津市第三中心医院 天津市第三中心医院营养科录播系统项目 (项目编号:ZCZBZC-CS-20180324)成交公告受 天津市第三中心医院 委托，天津市泽辰招标代理有限公司 以 竞争性磋商 方式,对 天津市第三中心医院营养科录播系统项目 实施政府采购。现将成交结果公布如下：一、项目名称和编号1.项目名称：天津市第三中心医院营养科录播系统项目2.项目编号：ZCZBZC-CS-20180324二、成交信息采购结果列表包号中标（成交）金额(万元)供应商名称供应商地址第1包33.25北京迪科泰和科技有限公司北京市海淀区紫竹园路广源闸5号七层北区41详细商品信息列表商品名称规格型号服务要求计量单位数量单价(万元)总价(万元)营养科录播系统//套1.033.2533.25三、评标委员会成员名单李海滨，王征 李臣四、项目联系人及联系方式1.联系人： 陈女士2.联系电话：022-87495597五、采购人的名称、地址和联系方式1.采购人名称：天津市第三中心医院2.采购人地址：天津市河东区津塘路83号3.采购人联系人和联系电话：胡老师:022-84112114六、采购代理机构的名称、地址和联系方式1.采购代理机构名称：天津市泽辰招标代理有限公司2.采购代理机构地址：天津市南开区航天道58号511室3.采购代理机构联系电话：022-87495597七、代理费用收费标准及金额代理费用收费标准按照国家发展计划委员会文件《计价格〔2002〕1980号》和发改办价格[2003]857号规定收费，并因实际情况作出相应折扣。代理费用收费金额(元)4100.00八、质疑、投诉方式参与本项目政府采购活动的供应商认为成交结果使自己的合法权益受到损害的，可以在成交结果公告期限届满之日起7个工作日内，以书面形式向天津市第三中心医院、天津市泽辰招标代理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采购文件：营养科录播系统项目文件.docx         天津市泽辰招标代理有限公司2019年1月22日</t>
  </si>
  <si>
    <t>北京迪科泰和科技有限公司</t>
  </si>
  <si>
    <t>天津市第三中心医院营养科录播系统项目(项目编号:ZCZBZC-CS-2018032</t>
  </si>
  <si>
    <t>中标公告   一、项目名称： “宁夏路第二小学”设备采购项目（四）   二、项目编号： SNCG2018000151   三、招标公告发布日期: 2018-12-29   四、开标时间: 2019-01-21 14:00   五、采购方式: 分散采购 货物类   六、中标情况：   中标人（公司名称）： 青岛金鼎泰信息技术配套有限公司 中标金额（元/优惠率）： 1072576   中标人地址： 青岛市市南区四川路31号701室   七、评标委员会成员名单： 鲁殿功, 冯金勇, 乔义刚, 郭乙运, 沈宝莲   主要中标或者成交标的信息表      名称   品牌  产地  规格要求  数量/单位  单价（元）/优惠率 2.1录播弱电设备1批0.0000002.1.1.全自动录播1批0.0000004教师定位分析仪AVA广州ITS-T1001个4500.0000005学生定位分析仪AVA广州ITS-S1001个4500.0000001●4K录播主机AVA广州AE-U61台63200.00000030窗帘（需要查看图纸）国产中国定制1项6000.00000031普通照明系统（需要查看图纸）国产中国定制1项13200.00000032控制台国产中国定制1套3500.0000002录播软件系统AVA广州AVA录播软件系统1套23000.00000034K摄像机AVA广州AX-C12PU4台15000.0000006教师定位分析软件AVA广州AVA教师定位分析软件1套3500.0000007学生定位分析软件AVA广州AVA教师定位分析软件1套3500.0000008数字音频矩阵AVA广州IAM-8041台12000.0000009数字音频处理软件AVA广州AVA数字音频处理软件 1套13520.00000010采访话筒AVA广州AT-680 6支952.00000033小靠背转椅国产中国定制2把260.00000034排插公牛中国五位三插3个72.00000035辅料国产中国定制1室4500.0000002.2校园电视台1批0.00000011录制面板AVA广州KP-8P 1个1500.00000012电源管理器AVA广州RY-8 1台2600.00000013导播控制台AVA广州DCP-1000 1台8000.0000002.1.2多媒体部分1批0.00000014导播显示器三星中国27寸1台3120.00000015讲台国产中国定制1台2850.00000016无线领夹话筒HT-Audio 东莞HTA-PL9121套3800.00000017无线手持话筒HT-Audio 东莞HTA-PL9121套3800.00000018壁挂音箱HT-Audio 东莞HTA-SJ7044只752.00000019功放HT-Audio 东莞HTA-EM3401台3745.00000020反馈抑制器HT-Audio 东莞HTA-PF211D1台5120.00000022有线触摸屏艾威康北京 TSP-B1F081台1650.00000023可控电源控制箱艾威康北京 PWR-AF161台1100.00000027机柜图腾深圳1.2米服务器机柜1个2100.0000002.1.3装修部分1批0.00000028墙面吸音板国产中国定制150约㎡215.00000029吊顶国产中国定制150约㎡195.00000021智能高清网络中控艾威康北京 AVC-MCS-1000m1台4150.00000024远程控制模块艾威康北京SNS－BF4M50、(AC-01)、(MCS-100H)、(LC-10)、1组3658.00000025统一平台艾威康北京可视化智慧校园综合信息管理平台V3.01套85366.00000026网络中央管理软件艾威康北京智慧教学环境管理系统软件1.01套65200.0000006无线话筒HT-Audio东莞HTA-PL9121套3800.0000007提词器（含支架）天影视通 广州TS-20001套7500.0000001虚拟演播室主机AVA广州AE-K61台85000.0000002校园电视台系统软件AVA广州V1.0 1套23200.0000003高清摄像机AVA广州AX-C20P2台12000.0000004高清摄像机管理软件AVA广州高清摄像机管理软件V1.01套3060.0000005摄像机三脚架佳鑫悦 广州X-526+BT-601个850.0000009▲液晶电视长虹成都 55D2060GD1台3000.00000010无线鼠键套罗技深圳K2701台120.0000008视频编辑软件AVA广州AVA视频编辑软件V1.01套23460.00000011▲电脑（题词/非编）HP重庆288G41台4650.00000012桌面麦克风 修普斯 北京 CM41个3050.00000013监听音箱漫步者深圳S10001对1300.00000014调音台HT-Audio 东莞HTA-PX40161台3850.00000015导播室显示器三星 中国27寸1台1200.0000002.3装修部分1批0.00000016演播室声学装修国产中国定制1项63250.00000017演播间装修国产中国定制1项18686.00000018LED三基色背景灯KEMLED 深圳 CM-LED15123个3000.00000019LED三基色面光/侧光灯KEMLED 深圳CM-LED16205个3100.00000020主持桌国产中国定制1张4100.00000021导播桌国产中国定制1张750.00000022蓝/绿箱装修国产中国定制1套6510.00000023小靠背转椅国产中国定制4把260.00000024单人沙发国产中国定制2个2150.00000025排插公牛长沙五位三插3个45.00000026辅料国产中国定制1宗2120.0000002.4食堂音响设备1批0.0000001合并式定压功放TK-Audio 东莞 AS-600P1台3520.0000002MP3播放器TK-Audio 东莞 AS-10MP31台1950.0000003电源时序器TK-Audio 东莞AS-1228S1台2200.0000004壁挂/时款/会议音箱(黑)20WTK-Audio 东莞TKW-105W/66只450.0000005无线话筒(手持)TK-Audio 东莞TKM-500WL1套3800.0000002.5 LED屏幕1批0.0000002视频控制器利亚德深圳领秀5G1台4560.0000003LED开关电源利亚德深圳开关电源1台1200.0000005控制软件利亚德深圳控制软件1套6000.0000008线材及辅料备件国产中国定制1项1200.0000002.6图书室密集架1批0.0000003条码扫描枪Honeywell 东莞 MS-1900GHD1台1200.0000001室内 LED屏利亚德深圳SV2.01项143360.0000004视频拼接器利亚德深圳Lesdshow MVC1套3200.0000006▲中央控制主机HP中国400G51套4320.0000007钢结构及装饰国产中国定制1项2600.0000009配电系统利亚德深圳配电箱1套600.0000002条码打印终端台半 深圳TTP-342EPRO1台1500.0000004▲电脑一体机HP中国600 G4 AIO1台5200.0000001智能电动密集架神州中泰 北京定制36组2400.000000    评审结果      序号  供应商名称  综合得分  排序 1青岛金鼎泰信息技术配套有限公司80.6412青岛东南数码科技有限公司56.9223青岛航天信息有限公司56.63    八、联系方式：     采购单位   采购单位   采购单位联系人联系电话地址 青岛市市南区教育体育局毛键053288729467青岛市市南区宁夏路286号      采购人: 青岛市市南区教育体育局 地址： 青岛市市南区宁夏路286号  联系人： 毛键 联系方式： 053288729467   代理机构： 青岛聚元招标有限公司 地址： 青岛市宁夏路288号1号楼2102室  联系人： 韩雅文 联系方式： 0532-85897300   公告期限 2019-01-22 - 2019-01-22   2019/1/22   其他投标人（公司名称）： 青岛东南数码科技有限公司, 青岛航天信息有限公司</t>
  </si>
  <si>
    <t>连州市龙坪镇中心小学录播系统维修采购合同</t>
  </si>
  <si>
    <t>441882-201901-2026-0001</t>
  </si>
  <si>
    <t>连州市</t>
  </si>
  <si>
    <t>连州市龙坪镇中心小学</t>
  </si>
  <si>
    <t xml:space="preserve">连州市创祥计算机有限公司
</t>
  </si>
  <si>
    <t>信息来源:广东省政府采购网采购项目编号:441882-201901-2026-0001                         一、采购人：连州市龙坪镇中心小学二、合同编号：2018508三、合同名称：录播系统维修四、合同清单信息   采购项目编号：441882-201901-2026-0001采购项目名称：录播系统   五、中标、成交供应商：连州市创祥计算机有限公司地址：连州市连州镇连州大道花园新城K幢08号商铺联系人：邹海燕联系电话：0763-6623829六、合同金额（元）：￥2,000.00采购项目预算金额（元）：￥2,000.00七、合同签订日期：2019年01月03日 00时00分八、合同公告日期：           2019年01月22日 15时32分                      九、联系事项（一）采购人：连州市龙坪镇中心小学地址：连州市龙坪镇教育路67号联系人：联系电话：      附件：            采购合同文本</t>
  </si>
  <si>
    <t>连州市创祥计算机有限公司</t>
  </si>
  <si>
    <t>连州市龙坪镇中心小学录播系统</t>
  </si>
  <si>
    <t>关于浙江商业职业技术学院录播云存储项目——中标候选人公示</t>
  </si>
  <si>
    <t>浙江融创信息产业有限公司</t>
  </si>
  <si>
    <t xml:space="preserve">宁波阶梯教育科技有限公司
</t>
  </si>
  <si>
    <t>关于浙江商业职业技术学院录播云存储项目于2019年1月3日公开评审，已按询价文件规定的评审方法及相关规定的要求完成评审工作，现将中标候选人公示如下：第一名：宁波阶梯教育科技有限公司中标候选人公示期为公示之日起连续3日，公示截止时间为2019年1月25日，公示期内，如对中标候选人存在疑问，可以书面形式实名向采购人提出。特此公示联系人：刘立联系电话：18758027076邮箱：18758027076@139.com采购人：浙江融创信息产业有限公司2019年1月22日</t>
  </si>
  <si>
    <t>宁波阶梯教育科技有限公司</t>
  </si>
  <si>
    <t>关于浙江商业职业技术学院录播云存储项目——中</t>
  </si>
  <si>
    <t>96733部队会议电视系统高清改造物资中标结果</t>
  </si>
  <si>
    <t>2018-HJJHT-1005）</t>
  </si>
  <si>
    <t>怀化市</t>
  </si>
  <si>
    <t>湖南中技项目管理有限公司</t>
  </si>
  <si>
    <t>96733部队</t>
  </si>
  <si>
    <t xml:space="preserve">湖南索思科技开发有限公司
</t>
  </si>
  <si>
    <t>86.3257 万元</t>
  </si>
  <si>
    <t>96733部队会议电视系统高清改造物资采购中标公告					公告概要：																				公告信息：																								采购项目名称																会议电视系统高清改造物资采购																								品目																							货物/专用设备/娱乐设备/其他娱乐设备,货物/通用设备/计算机设备及软件/终端设备/其他终端设备																														采购单位																96733部队																								行政区域																湖南省																公告时间																2019年01月21日 15:39																								本项目招标公告日期																2018年12月28日																中标日期																2019年01月18日																								评审专家名单																谢翌、杨艳、王栋、周天亮、米庆全																								总中标金额																￥86.325700 万元（人民币）																								联系人及联系方式：																								项目联系人																杨先生																								项目联系电话																18974514787																								采购单位																96733部队																								采购单位地址																湖南省怀化市会同县林城镇建设路005号																								采购单位联系方式																杨先生/18974514787																								代理机构名称																湖南中技项目管理有限公司																								代理机构地址																怀化市迎丰西路232号怀化大厦1813号																								代理机构联系方式																唐先生/13762928640																						湖南中技项目管理有限公司受96733部队的委托，就“会议电视系统高清改造物资采购”项目（项目编号：2018-HJJHT-1005）组织采购，评标工作已经结束，中标结果如下：										一、项目信息										项目编号：2018-HJJHT-1005										项目名称：会议电视系统高清改造物资采购										项目联系人：杨先生										联系方式：18974514787										二、采购单位信息										采购单位名称：96733部队										采购单位地址：湖南省怀化市会同县林城镇建设路005号										采购单位联系方式：杨先生/18974514787										三、项目用途、简要技术要求及合同履行日期：										96733部队会议电视系统高清改造物资采购										多点控制单元MCU和高清录播服务器、高清视频会议终端等一批										四、采购代理机构信息										采购代理机构全称：湖南中技项目管理有限公司										采购代理机构地址：怀化市迎丰西路232号怀化大厦1813号										采购代理机构联系方式：唐先生/13762928640										五、中标信息										招标公告日期：2018年12月28日										中标日期：2019年01月18日										总中标金额：86.3257 万元（人民币）										中标供应商名称、联系地址及中标金额：																												序号																			中标供应商名称																			中标供应商联系地址																			中标金额(万元)																													1																			湖南索思科技开发有限公司																			湖南省长沙市芙蓉区定王台街道芙蓉中路二段106号中国石油长沙大厦25楼2507室																			86.325700																									本项目招标代理费总金额： 万元（人民币）										本项目招标代理费收费标准：										按（2002）1980号文件（招标代理服务收费暂行办法）标准收取，由中标人支付。										评审专家名单：										谢翌、杨艳、王栋、周天亮、米庆全										中标标的名称、规格型号、数量、单价、服务要求：										96733部队会议电视系统高清改造物资采购										多点控制单元MCU和高清录播服务器、高清视频会议终端等一批										六、其它补充事宜</t>
  </si>
  <si>
    <t>湖南索思科技开发有限公司</t>
  </si>
  <si>
    <t>96733部队会议电视系统高清改造</t>
  </si>
  <si>
    <t>E6229000613000178001001东乡族自治县第六中学录播教室设备采购项目</t>
  </si>
  <si>
    <t>湖北省</t>
  </si>
  <si>
    <t>甘肃长青招标代理有限公司</t>
  </si>
  <si>
    <t>东乡族自治县第六中学</t>
  </si>
  <si>
    <t xml:space="preserve">甘肃荣达四联电子设备有限公司
</t>
  </si>
  <si>
    <t>48元整</t>
  </si>
  <si>
    <t>东乡族自治县第六中学录播教室设备采购项目							中标公告														甘肃长青招标代理有限公司受东乡族自治县第六中学的委托就东乡族自治县第六中学录播教室设备采购项目以公开招标的方式进行采购，评标委员会于2019年1月18日确定中标结果。现将中标结果公布如下：																招标编号：LXZC 2018-800													二、总预算：72万元													三、中标内容:																																				序号																													货物名称																													规格型号																													生产厂家																													数量																													单价(元)																													总价（元）																													投标保证金																													备注																																					1																													高清录播主机																																																AVA																			AE-A7																													广州市奥威亚电子科技有限公司																																																1台																																																89000																																																89000																																																提交																																																																		2																													录播管理系统																													AVA																													广州市奥威亚电子科技有限公司																													1套																													5000																													5000																													提交																																																																		3																													跟踪定位分析仪(老师、学生、板书)																													AVA																			ITS-T/B/S100																													广州市奥威亚电子科技有限公司																													3套																													5000																													15000																													提交																																																																		4																													数字音频处理器																													AVA																			IAM-804																													广州市奥威亚电子科技有限公司																													1套																													7000																													7000																													提交																																																																		5																													采访话筒（指向性）																													AVA																			AT-680																													广州市奥威亚电子科技有限公司																													8支																													1500																													12000																													提交																																																																		6																													高清特写摄像机																													AVA																			AX-C20P																													广州市奥威亚电子科技有限公司																													3套																													10800																													32400																													提交																																																																		7																													高清全景摄像机																													AVA																			AX-C10P																													广州市奥威亚电子科技有限公司																													2套																													10800																													21600																													提交																																																																		8																													录制面板																													AVA																			KP-8P																													广州市奥威亚电子科技有限公司																													1个																													2800																													2800																													提交																																																																		9																													电源管																			理器																													AVA																			RY-8																													广州市奥威亚电子科技有限公司																													1台																													2800																													2800																													提交																																																																		10																													无线话筒																													AVA																			GTS-968																													广州市奥威亚电子科技有限公司																													1套																													5000																													5000																													提交																																																																		11																													视频资源管理中心																													AVA																			AX-F100																													广州市奥威亚电子科技有限公司																													1套																													78000																													78000																													提交																																																																		12																													音响																													AVA																			CS-305																													广州市奥威亚电子科技有限公司																													1对																													3000																													3000																													提交																																																																		13																													功放																													AVA																			AM-1200																													广州市奥威亚电子科技有限公司																													1台																													4000																													4000																													提交																																																																		14																													智能交互一体机																													HD-I7072E																													深圳市																			鸿合创新信息技术有限责任公司																													1台																													15600																													15600																													提交																																																																		15																													推拉黑板																													蓝贝思特																			4m&amp;#215;1.5m																													山东蓝贝思特教装集团股份有限公司																													1块																													1000																													1000																													提交																																																																		16																													机柜																													定制																													佛山力唯镁五金制品有限公司																													1个																													1900																													1900																													提交																																																																		17																													多媒体讲桌																													HX680																													河北恒鑫教学设备有限公司																													1台																													1800																													1800																													提交																																																																		18																													交互显示屏																													创维																			50寸																													创维集团有限公司																													1台																													3800																													3800																													提交																																																																		19																													线材辅材																													国标																													广州市奥威亚电子科技有限公司																													1套																													5300																													5300																													提交																																																																		20																													教室装修																													实测																													甘肃荣达四联电子设备有限公司																																																										173000																													173000																													提交																																																																																					投标总价合计 																													（大写）：肆拾捌万元整 （小写）：480000																																四、定标日期：2019年1月18日							五、招标公告日期：2018年12月29日							六、中标供应商名称、地址及金额：							1、中标供应商：甘肃荣达四联电子设备有限公司							2、地 址：兰州市城关区科技街7号							3、联系人：苏小强							4、联系电话：1399220522							中标价：48元整(大写：肆拾捌万元整）							6、本项目招标代理服务费收费标准：按照国家计划委员会计【2002】1980号文件、国家发展改革委员会办公厅发改办价格【2003】857号文件的取费标准计取，金额为：7200元，由中标单位向招标机构支付招标服务费。							七、评委成员名单：祁振权、朱超、马明、魏文俊、唐凯							八、服务要求：							1.送货过程中积极配合采购人参与验收，主动向采购人有关技术人员提供正确的指导。							2.交货时间：自合同签订之日起30日内交付。							3.交货地点：东乡族自治县第六中学指定地点。							九、采购项目联系人：							招标单位：东乡族自治县第六中学							地 址：东乡县达板镇达板村							联系人：徐林春							联系电话：13884005180							十、招标机构：							单位名称：甘肃长青招标代理有限公司							联 系 人：马玉忠							联系电话：13399302937							地 址：甘肃省兰州市城关区雁兴路3012号第18栋1单元102室							十一、中标公告期限：一个工作日																					甘肃长青招标代理有限公司							2019年1月21日</t>
  </si>
  <si>
    <t>甘肃荣达四联电子设备有限公司</t>
  </si>
  <si>
    <t>E6229000613000178001001东乡族自治县第六中学录播教室</t>
  </si>
  <si>
    <t>新球中学高清教学录播室装修改造</t>
  </si>
  <si>
    <t xml:space="preserve">高清教学
佛山市集美市政园林工程有限公司
</t>
  </si>
  <si>
    <t>新球中学高清教学录播室装修改造				佛山市顺德区勒流新球初级中学（以下简称“采购人”）发起的2019116FP1547608847250 项目（网上竞价编号：2019116FP1547608847250 ）根据规程已圆满结束，根据报价结果，拟由以下单位为成交供应商：																						商品名称													单位													数量													预中标总价（元）													预中标供应商																			高清教学录播室装修改造													项													1.0													224500.0													佛山市集美市政园林工程有限公司																采购单位初选理由：							公示期限：							现予以公示.							投诉受理机构地址：佛山市顺德区行政服务中心西座四楼							投诉受理联系人：麦先生、何先生							投诉受理电话：(0757)22832193、22836711							投诉受理传真 ：22836709						佛山市顺德区勒流新球初级中学</t>
  </si>
  <si>
    <t>高清教学</t>
  </si>
  <si>
    <t>佛山市集美市政园林工程有限公司</t>
  </si>
  <si>
    <t>新球中学高清教学录</t>
  </si>
  <si>
    <t>【中标公告】西岗区财政事务服务中心智能会议系统采购项目中标公告</t>
  </si>
  <si>
    <t>HXZX-LN2018017</t>
  </si>
  <si>
    <t>恒信咨询管理有限公司</t>
  </si>
  <si>
    <t>大连市西岗区财政事务服务中心</t>
  </si>
  <si>
    <t xml:space="preserve">大连灵动科技发展有限公司
</t>
  </si>
  <si>
    <t>36.5万元</t>
  </si>
  <si>
    <t>西岗区财政事务服务中心智能会议系统采购项目中标公示恒信咨询管理有限公司受大连市西岗区财政事务服务中心的委托为西岗区财政事务服务中心智能会议系统采购项目进行公开招标。招标工作已于2019年1月18日结束，现将中标结果公告如下：1、工程名称：西岗区财政事务服务中心智能会议系统采购项目2、项目编号：HXZX-LN20180173、招标人：大连市西岗区财政事务服务中心地址：大连市西岗区福德街69号联系人：李潜 电话：188426627774、招标代理人：恒信咨询管理有限公司地址：大连市甘井子区汇畅街32号联系人：陈昆电话：0411-390703235、招标公告发布日期：2018年12月28日6、招标内容：会议系统设备一批。（详细内容见招标文件）7、评标委员会名单：冯海平、董春利、谭大力、徐欣、金玉玲8、中标单位：大连灵动科技发展有限公司（投标报价36.5万元)；地址：辽宁省大连高新技术产业园区礼贤路32号B座四层403、405室；标的物情况：如下序号产品描述名称品牌型号数量单价（元）1、显示系统1电动投影幕红叶 100寸120002投影机爱普生 CB-X05158003投影机吊架定制12204液晶电视海信 LED60N6000U160002、专业扩声系统1一拖四无线话筒ITC TS-354UH143002数字功放ITC TS-2120W228003吸顶喇叭ITC T-206CW81204调音台ITC TS-12P-2135005话筒前级ITC TS-211125003、数字会议系统1会议系统主机ITC TS-0604M1360002抑制器ITC TS-224144003连接线ITC TS-10L18004插座ITC TS-8S112005会议主席单元ITC TS-0602155006会议代表单元ITC TS-0602A322007一体式升降电脑终端ITC TS-8401A872008电脑终端管理软件极域160009无线键盘鼠标罗技MK235820010抑制器ITC TS-224144004、监控系统1嵌入式硬盘录像机天地伟业 TC-NR2020M7-S4125002硬盘希捷4T39503半球摄像机天地伟业TC-NC9B0GS3E-2MP-EI23CTDSD126504枪式摄像机天地伟业TV-NC9A0GS3E-2MP-EI5CTDWSD46805、矩阵系统18路无缝高清矩阵切换器（核心产品）★ITC TS-9408UHM1120002无缝高清矩阵控制卡ITC TS-9404C0N140003HDMI无缝高清输入卡ITC TS-9404HI135004SDI无缝高清输入卡ITC TS-9404SI136005HDMI无缝高清输出卡ITC TS-9404H0131006SDI无缝高清输出卡ITC TS-9404S0133007桌插ITC TS-18A16006、会议录播系统15机位录播主机ITC TS-0650M1350002自动录制控制内嵌软件ITC V3.11180003摄像机ITC TV-620HC488004高清视频会议专用摄像头内嵌软件ITC V2.0420007、中控系统1智能中控主机ITC TS-9100D1150002网络中控系统逻辑处理内嵌软件ITC V2.15130003中控继电器ITC TS-9101120004无线路由器友讯 DIR-81618005WIFI触摸屏华为M5PRO135006红外发射棒DTC-IR18807电源时序器ITC TS-820115008、辅助设备1会议桌定制150002扫描仪EpsonDS-1610142003会议机柜42U深源42U127004二层交换机（24口全千兆）中兴5250-28PC345005配线架AMP2432806理线架AMP2431507空气开关正泰20A12008电源插头公牛10A22009HDMI线秋叶原HDMI325010HDMI线（15米 ）秋叶原HDMI220011音箱线鑫八达100812话筒线鑫八达301513六类网线鑫八达六类177014超六类水晶头AMP12001575欧姆同轴电缆线鑫八达SYV75-5-250316电源线鑫八达RVV3*1.510069、安装调试费1200009、本项目代理费用收取标准及金额：代理费用收费标准：按照《招标代理服务费管理暂行办法》（计价格{2002}1980号）文件规定记取，由中标人在领取中标通知书前向采购代理机构支付代理服务费。代理费为5475元。10、定标日期：2019年1月21日11、中标公告期限为中标公告发布之日起1个工作日（2019年1月21日至2019年1月22日）。                                                                                                                                                                                                                                                                                                                                                                                                                                                                                                                                                                                 附件：招标文件.docx招标文件.docx</t>
  </si>
  <si>
    <t>大连灵动科技发展有限公司</t>
  </si>
  <si>
    <t>【中标公告】西岗区财政事务服务中心智能会议系统采购</t>
  </si>
  <si>
    <t>连江县广播电视中心项目（初步设计带方案）的中标候选人公示</t>
  </si>
  <si>
    <t>连江县广播电视中心项目（初步设计带方案）投标邀请书招标编号：亿达榕招[2018]021号 致：福建众合开发建筑设计院、翰林（福建）勘察设计有限公司、福建省建筑设计研究院有限公司1.招标条件连江县广播电视事业局的编号为亿达榕招[2018]021号的连江县广播电视中心项目（初步设计带方案）已由连江县发展和改革局以连发改基建〔2018〕306号文件批准建设，项目业主为连江县广播电视事业局，建设资金来自财政资金，委托的招标代理单位为福建省亿达工程咨询有限公司。本项目已具备招标条件，现决定对该项目的初步设计带方案进行邀请招标，选定设计单位。2.项目概况2.1.项目名称：连江县广播电视中心项目（初步设计带方案）；2.2.建设地点：鳌江镇文笔路南侧、富兴南路西侧（按规划要求实施）；2.3.工程建设规模：拟建连江县广播电视中心，项目总用地面积7312平方米，容积率（FAR）：FAR≦1.8。主要建设内容包括：广播电视中心机房、广播电视中心非机房业务用房、中小录播室、食堂、门卫、地下室。2.4.投资总额：人民币15011万元；2.5.招标类型：初步设计带方案招标；2.6.招标范围和内容2.6.1.招标范围：包括建设规划红线图内的方案设计、初步设计、配合初步设计概算编制工作、服务和配合等。2.6.2.内容：设计内容在满足国家规定的图纸设计深度和发包人图纸设计深度要求的前提下，完成用地红线范围内总图、土建、给排水、暖通、电气、消防、人防、交通影响分析评价、附属等各专业的初步设计，方案及初步设计需满足绿建、海绵城市等相关要求。；2.6.3.设计要求：本项目全部楼栋需按《福州市人民政府关于加快发展装配式建筑的实施意见（试行）》及福建省装配式建筑相关规定进行设计，其中：目标预制率不低于20%。 2.6.4.绿色建筑要求：达到绿色建筑设计要求。2.7.计划开工日期及建设周期：本工程计划于/ 年/ 月开工，工程建设周期/ 月。3.投标人资格要求及审查办法3.1.本招标项目要求投标人具备建设行政主管部门核发有效的建筑行业（建筑工程）设计甲级及以上资质（或工程设计综合甲级资质或建筑工程专业设计甲级及以上资质）；3.2.投标人拟派出担任本招标项目的设计负责人应具备有效的不低于壹级国家注册建筑师执业证书；3.3.投标人及其拟派出担任本设计项目负责人均应具备/项类似项目设计业绩（本条仅适用于大型工程设计项目）。类似工程业绩是指（下同）：无；3.4.投标人其他主要设计人员要求、以及资格审查的其他条件要求的具体内容见招标文件；3.5.本招标项目招标人对投标人的资格审查采用的方式：资格后审。4.获取招标文件4.1.请受到招标人邀请的投标人于2019年1 月7 日至2019年1 月11 日（法定公休日、法定节假日除外），每天上午9时30分至11时30分，下午15时00分至17时00分（北京时间，下同），到福建省亿达工程咨询有限公司（福州市鼓楼区洪山镇西二环中路301号东南医药综合大楼四楼）持本投标邀请书购买招标文件；4.2.招标文件每份售价300元，售后不退。5.评标办法5.1.本招标项目采用的评标办法：竞争性谈判（即最低价中标法）。6.投标保证金的提交6.1.投标保证金提交的时间：投标时间截止前；6.2.投标保证金提交的方式：现金；6.3.投标保证金提交的金额：壹万圆整。7.投标文件的递交7.1.递交投标文件的截止时间：2019年1 月21 日09时30分，提交地点为福州市鼓楼区洪山镇西二环中路301号东南医药综合大楼四楼；7.2.在递交投标文件时，投标人拟派出担任设计项目负责人必须持职称证书和身份证（均须原件）到场验证登记。如设计项目负责人因故不能出席的，可以由该投标单位技术负责人代替〔须持单位资质证书、个人身份证和“设计单位技术负责人证明书（均须原件）（其格式见《通用本》第七章投标文件格式中规定的格式）”到场验证登记〕。7.3.逾期送达的或未送达指定地点的或拟派出担任设计项目负责人（或设计单位技术负责人）在递交投标文件时未按7.2款要求到场核验登记或不符合招标文件投标须知第18条规定的包封、密封要求的投标文件，招标人不予受理。8.费用8.1.设计收费均按总建筑面积以为35元/每平方计算，总建筑面积暂按16680平面计算，总设计费约为：58.38万元，为本项目的最高控制价（投标报价以单价报价），总建筑面积以最终通过施工图纸审查的图纸按《建筑工程建筑面积计算规范》（GB/T50353-2013）计算面积为准。见投标须知前附表第15项。设计深度应满足《建筑工程设计文件编制深度规定》要求。9.发布公告的媒介本次招标公告同时在福建省公共资源交易电子公共服务平台(www.fjggfw.gov.cn)上发布。10.联系方式招标人名称：连江县广播电视事业局地址: 连江县凤城镇816中路63号电话：13705956831联系人：魏先生招标代理机构：福建省亿达工程咨询有限公司地 址: 福州市鼓楼区洪山镇西二环中路301号东南医药综合大楼四楼电 话：0591-83731983联 系 人：刘工、郭工监督部门或机构名称：连江县广播电视事业局办公室地址：连江县凤城镇816中路63号电话：0591-22137117连江县广播电视中心项目（初步设计带方案）澄清与补充通知（招标编号：亿达榕招[2018]021号）各投标人：现就连江县广播电视中心项目（初步设计带方案）的补充通知如下：（一）澄清1、招标文件第42页，招标项目专用合同条款数据表〔专业建设工程设计合同〕中第3条第六条，设计人向发包人交付的设计文件、份数、地点及时间中：“（3）用于施工图审批的设计文件10份；（4）根据施工图审查意见及相关部门审查意见修改后用于工程施工的设计文件12份；”，本项目招标范围仅为初步设计带方案，没有施工图设计，建议删除此内容。答：设计人向招标人提供初步设计文件。（二）补充通知2、原招标文件P79第七投标文件格式商务文件中《二、投标函附表》修改如下：投 标 函 附 表      项目名称      招标编号          投标人名称          设计项目负责人   姓名：职称级别及专业：职称证号：       设计费投标报价金额   元/每平方（总建筑面积以最终通过施工图纸审查的图纸按《建筑工程建筑面积计算规范》（GB/T50353-2013）计算面积为准。）       设计周期   初步设计带方案：20 日历日       质量要求   （1）设计要求：本项目全部楼栋需按《福州市人民政府关于加快发展装配式建筑的实施意见（试行）》及福建省装配式建筑相关规定进行设计，其中：目标预制率不低于20%。 （2）绿色建筑要求：达到绿色建筑设计要求。       备注      投标人：（盖投标人单位公章） 地址：邮编：电话：传真：法定代表人（签字或签章）或授权委托人：（签字） 拟担任设计项目负责人：（签字）日期：年月日注：（1）投标人在投标时应做出设计费报价，其设计费报价金额不得超过招标人公布的设计费金额。（2）如以联合体形式投标，联合体成员各方均应盖章。当招标文件、招标文件的澄清、修改、补充等在同一内容的表述上不一致时以最后发出的文件为准。本补充通知作为《招标文件》的组成部分，与《招标文件》具有同等法律效力，投标人请按上述要求执行。连江县广播电视事业局厦门兴海湾工程管理有限公司日 期：2019年 1 月 11日中标候选人公示招标编号: 亿达榕招[2018]021号本工程于2019年1月21日9时30分在福建省亿达工程咨询有限公司开标，已由评标委员会评审完毕，现将中标候选人结果公示如下：1、招标工程项目概况工程项目名称：连江县广播电视中心项目（初步设计带方案）招标人名称：连江县广播电视事业局 建设规模：拟建连江县广播电视中心，项目总用地面积7312平方米，容积率（FAR）：FAR≦1.8。主要建设内容包括：广播电视中心机房、广播电视中心非机房业务用房、中小录播室、食堂、门卫、地下室。招标方式: 邀请招标 2、评标办法评标办法：竞争性谈判（即最低价中标法） 评标参数：K = / %3、唱标记录      序号   投标人名称   投标文件密封情况   投标报价   设计周期（日历天）   质量要求   项目负责人   备注       1     福建众合开发建筑设计院   完好   35元/每平方   20   （1）设计要求：本项目全部楼栋需按《福州市人民政府关于加快发展装配式建筑的实施意见（试行）》及福建省装配式建筑相关规定进行设计，其中：目标预制率不低于20%。（2）绿色建筑要求：达到绿色建筑设计要求。   邓建海   /       2     翰林（福建）勘察设计有限公司   完好   35元/每平方   20   （1）设计要求：本项目全部楼栋需按《福州市人民政府关于加快发展装配式建筑的实施意见（试行）》及福建省装配式建筑相关规定进行设计，其中：目标预制率不低于20%。（2）绿色建筑要求：达到绿色建筑设计要求。   林珍建   /       3     福建省建筑设计研究院有限公司   完好   30元/每平方   20   （1）设计要求：本项目全部楼栋需按《福州市人民政府关于加快发展装配式建筑的实施意见（试行）》及福建省装配式建筑相关规定进行设计，其中：目标预制率不低于20%。（2）绿色建筑要求：达到绿色建筑设计要求。   黄乐颖   /   4、对投标报价进行修正的原因、依据和修正结果      投标人名称   修正前报价(元)   修正后报价(元)   修正原因   修正依据   备注       /   /   /   /   /   /   5、资格审查不合格或被确定为无效标、废标的投标人名称、原因及依据      投标人名称   评审结果   资格审查不合格或被确定为无效标、否决投标的原因    依据及理由   备注       /   /   /   /   /   6、中标候选人及其投标文件相关内容（1）第一中标候选人名称：福建省建筑设计研究院有限公司项目负责人：黄乐颖工期：20日历天工程质量：（1）设计要求：本项目全部楼栋需按《福州市人民政府关于加快发展装配式建筑的实施意见（试行）》及福建省装配式建筑相关规定进行设计，其中：目标预制率不低于20%。（2）绿色建筑要求：达到绿色建筑设计要求。投标总价：30元/每平方7、公示时间公示期为2019年 1月 21 日至2019年 1 月24 日。8．联系方式招标人：连江县广播电视事业局办公地址：连江县凤城镇816中路63号联系电话：13705956831 传真： / ，联系人： 魏先生 招标代理机构：福建省亿达工程咨询有限公司办公地址：福州市鼓楼区洪山镇西二环中路301号东南医药综合大楼四楼邮政编码：350001 ，联系电话：0591-83281771传真：0591-83281771 ，联系人：郑工、郭工投标人或者其他利害关系人对评标结果有异议的，应当在公示期内向招标人提出。监督机构名称：连江县广播电视事业局办公室地址：连江县凤城镇816中路63号联系电话：0591-22137117日期：2019年 1 月 21 日</t>
  </si>
  <si>
    <t>连江县广播电视中心项目（初步设计带方案）的中</t>
  </si>
  <si>
    <t>(440000-201708-156007-0347)广东海洋大学教育信息中心虚拟录播平台设备采购合同采购合同</t>
  </si>
  <si>
    <t xml:space="preserve">易偲环球北京教育科技有限公司
</t>
  </si>
  <si>
    <t>广东海洋大学教育信息中心虚拟录播平台设备采购合同采购合同信息来源:广东省政府采购网                  采购项目编号:                                             440000-201708-156007-0347                                                                                    一、采购人：二、合同编号：               440000-201708-156007-0347-K                            三、合同名称：               教育信息中心虚拟录播平台设备采购合同                            四、合同清单信息采购项目编号：               440000-201708-156007-0347                                           采购项目名称：               教育信息中心虚拟录播平台设备采购项目                                                          五、中标、成交供应商：               易偲环球（北京）教育科技有限公司                                           地址：               北京市朝阳区大屯路金泉时代广场1号楼918                                            联系人：                联系电话：六、合同金额（元）：采购项目预算金额（元）：                              七、合同签订日期：八、合同公告日期：九、联系事项（一）采购人：               广东海洋大学                                           地址：               广东海洋大学                                           联系人：                联系电话：（二）采购代理机构：               广东万诚工程造价咨询有限公司                                           地址：               广东省湛江市赤坎区体育北路15号湛江商务大厦9楼910-912房                                           联系人：                联系电话：十、中标、成交公告：                                                广东海洋大学教育信息中心虚拟录播平台设备采购项目的中标公告                                                                            附件：                                             采购合同文本                                                                                                       发布人：                 广东海洋大学                                                 发布时间：年月日（免责声明：本页面提供的内容是按照政府采购有关法律法规要求由采购人发布的，广东省政府采购网对其内容概不负责，亦不承担任何法律责任。）</t>
  </si>
  <si>
    <t>易偲环球北京教育科技有限公司</t>
  </si>
  <si>
    <t>(440000-201708-156007-0347)广东海洋大学教育信息中心虚拟录播平台设备采购</t>
  </si>
  <si>
    <t>北京市通州区教育委员会下属5个单位北京市通州区教育委员会下属北京市育才学校通州分校等5家单位设备购置项目中标公告</t>
  </si>
  <si>
    <t>CEITCL-BJ10-1812065）</t>
  </si>
  <si>
    <t>通州区</t>
  </si>
  <si>
    <t xml:space="preserve">恒久蔚蓝北京科技发展有限公司
北京康邦科技有限公司
北京敦善文化艺术股份有限公司
北京富雅腾飞厨房设备有限公司
北京辉易科技有限公司
北京科美乾坤智能技术有限公司
北京鑫台华科技有限公司
</t>
  </si>
  <si>
    <t>1009.0035000 万元</t>
  </si>
  <si>
    <t>中经国际招标集团有限公司受北京市通州区教育委员会下属5个单位的委托，就北京市通州区教育委员会下属北京市育才学校通州分校等5家单位设备购置项目项目（项目编号：CEITCL-BJ10-1812065）组织采购，评标工作已经结束，中标结果如下：一、项目信息项目编号：CEITCL-BJ10-1812065项目名称：北京市通州区教育委员会下属北京市育才学校通州分校等5家单位设备购置项目项目联系人：张先生联系方式：010-56106819二、采购单位信息采购单位名称：北京市通州区教育委员会下属5个单位采购单位地址：北京市通州区云景北里48号采购单位联系方式：张老师010-80584622三、项目用途、简要技术要求及合同履行日期：详见附件四、采购代理机构信息采购代理机构全称：中经国际招标集团有限公司采购代理机构地址：北京市东城区滨河路1号航天信息大厦10-11层采购代理机构联系方式：张先生010-56106819五、中标信息招标公告日期：2018年12月28日中标日期：2019年01月21日总中标金额：1009.0035000 万元（人民币）中标供应商名称、联系地址及中标金额：第一包中标人：恒久蔚蓝（北京）科技发展有限公司中标金额（人民币）: 3,463,654.00 （大写）：叁佰肆拾陆万叁仟陆佰伍拾肆元整中标供应商地址：北京市通州区中关村科技园区通州园金桥科技产业基地环科中路17号26幢1至3层102-H170交货期：合同签订后30天内名称型号和规格单价（元）数量服务要求移动地理教学软件产品包妙懂课堂 MD-DL0708850003按实际需求五人制超小型反弹板足球竞技场乐宝 LeBall AX2602300001按实际需求学生直饮水机方立中合 FL-RO-XY-X63000010按实际需求线阵音箱（双10寸音箱）ITC LA-21001200012按实际需求...............第二包中标人：北京康邦科技有限公司中标金额（人民币）: 1,149,000.00 （大写）：壹佰壹拾肆万玖仟元整中标供应商地址：北京市海淀区学清路8号（科技财富中心）B座4层B404-1交货期：合同签订之日后，30个日历日内完成交货、安装名称型号和规格单价（元）数量服务要求3D打印机DDKUN33498008按实际需求微型机床LCM015210004按实际需求VR教学设备GW-VR1200001按实际需求AR教学设备GW-AR1000001按实际需求ZERO金属机器人GWZERO001223005按实际需求...............第三包中标人：北京敦善文化艺术股份有限公司中标金额（人民币）: 1,289,340.00 （大写）：壹佰贰拾捌万玖仟叁佰肆拾元整中标供应商地址：北京市丰台区大红门西马场甲14号北京集美文化产业园4号厅3层A08交货期：签订合同后25天内名称型号和规格单价（元）数量服务要求定音鼓一套（4个）85S,85HM,85HL,85HLL2350001按实际需求大号GBB-122650010按实际需求巴松595314004按实际需求...............第四包中标人：北京富雅腾飞厨房设备有限公司中标金额（人民币）: 969,982.00 （大写）：玖拾陆万玖仟玖佰捌拾贰元整中标供应商地址：北京市通州区潞城镇胡郎路80号527室交货期：合同签订后25个日历日内完成供货、安装及调试名称型号和规格单价（元）数量服务要求长方形自助餐炉S6801G410025按实际需求自助餐炉双层底带架1800*550*750mm95008按实际需求圆形全钢汤炉D8001360010按实际需求碗柜1200*480*1800mm55006按实际需求...............第五包中标人：北京辉易科技有限公司中标金额（人民币）: 1,856,660.00 （大写）：壹佰捌拾伍万陆仟陆佰陆拾元整中标供应商地址：北京市朝阳区朝阳门外大街甲10号3层3071室交货期：30天名称型号和规格单价（元）数量服务要求上网行为管理器NI5300-101896501按实际需求一体化终端安全管理系统360天擎一体化终端安全管理系统2181001按实际需求数据备份D800-G30H1758001按实际需求UPSNE33301498001按实际需求精密空调SCA402DE/RCS291325001按实际需求运维管理平台H3C 智能管理中心1114001按实际需求服务器I620-G3038003按实际需求...............第六包中标人：北京科美乾坤智能技术有限公司中标金额（人民币）: 404,800.00 （大写）：肆拾万零肆仟捌佰元整中标供应商地址：北京市海淀区安宁庄西路9号院29号楼6层610室交货期：合同签订之日后，30个日历日内完成交货、安装名称型号和规格单价（元）数量服务要求RFID图书标签TAG-B21.790000按实际需求RFID层架标签TAG-S181000按实际需求图书管理软件GLIS 7.0650001按实际需求...............第七包中标人：北京鑫台华科技有限公司中标金额（人民币）: 956,599.00 （大写）：玖拾伍万陆仟伍佰玖拾玖元整中标供应商地址：北京市丰台区科学城星火路10号1号楼4层451室交货期：合同签订之日后，30个日历日内完成交货、安装名称型号和规格单价（元）数量服务要求课程录播工作站育港 JP100HDII1050001按实际需求专业高清摄录一体机松下 AJ-PX298MC1400001按实际需求高性能室内云台KXWELL KX-PH490F2-H210005按实际需求本项目代理费总金额：16.3579 万元（人民币）本项目代理费收费标准：招标代理机构收费参考标准：国家计委《招标代理服务收费管理暂行办法》（计价格[2002]1980号）和国家发改委《关于招标代理服务收费有关问题的通知》（发改办价格[2002]857号文件）评审专家名单：郝先颖 林杰 许朝华 宋志红 闫喜霜 刘喜荣 王翔中标标的名称、规格型号、数量、单价、服务要求：详见附件六、其它补充事宜                                                                                                                                                                                                                                                                                                                                                                                                                                                                                                                                                                                                                                                                                                                                                                                                                                                                                                                                                                                                                                                                                                                                                                                                                                                                                                                                                                                                                                                                                                                                                                                                                                                                                                                                                                                                                                                                                                                                                                                                                                                                                                                                                                                                                                                                                                                                                                                                                                                                                                                                                                                                                                                                                                                                                                                                                                                                                                                                                                                                                                                                                                                                                                                                                                                                                                                                                                                                                                                                                                                                                                                                                                                                                                                                                                                                                                                                                                                                                                                                                                                                                                                                                                                                                                                                                                                                                                                                                                                                                                                                                                                                                                                                                                                                                                                                                                                                                                                                                                                                                                                                                                                                                                                                                                                                                                                                                                                                                                                                                                                                                                                                                                                                                                                                                                                                                                                                                                                                                                                                                                                                                                                                                                                                                                                                                                                                                                                                                                                                                                                                                                                                                                                                                                                                                                                                                                                                                                                                                                                                                                                                                                                                                                                                                                                                                                                                                                                                                                                                                                                                                                                                                                                                                                                                                                                                                                                                                                                                                                                                                                                                                                                                                                                                                                                                                                                                                                                                                                                                                                                                                                                                                                                                                                                                                                                                                                                                                                                                                                                                                                                                                                                                                                                                                                                                                                                                                                                                                                                                                                                                                                                                                                                                                                                                                                                                                                                                                                                                                                                                                                                                                               中标公告-教委下属5所.doc                                                                                                                                7招标文件-最终版-北京市通州区教育委员会下属北京市育才学校通州分校等5家单位设备购置项目.doc</t>
  </si>
  <si>
    <t>恒久蔚蓝北京科技发展有限公司</t>
  </si>
  <si>
    <t>北京康邦科技有限公司</t>
  </si>
  <si>
    <t>北京敦善文化艺术股份有限公司</t>
  </si>
  <si>
    <t>北京富雅腾飞厨房设备有限公司</t>
  </si>
  <si>
    <t>北京辉易科技有限公司</t>
  </si>
  <si>
    <t>北京市通州区教育委员会下属5个单位北京市通州区教育委员会下属北京市育才学校通州分校等5家单位设备购置</t>
  </si>
  <si>
    <t>石柱县西沱中学校智慧（录播）教室采购(18A0589)结果公告</t>
  </si>
  <si>
    <t>18A0589</t>
  </si>
  <si>
    <t>石柱土家族自治县</t>
  </si>
  <si>
    <t>重庆市石柱县交易中心</t>
  </si>
  <si>
    <t>石柱县西沱中学校</t>
  </si>
  <si>
    <t>石柱县西沱中学校智慧（录播）教室采购(18A0589)结果公告                 发布日期： 2019年1月21日      一、项目号：18A0589    二、项目名称：石柱县西沱中学校智慧（录播）教室采购    三、采购方式：竞争性谈判     四、评审日期： 2019年1月18日     五、公告日期： 2019年1月21日                     六、成交结果                             分包号：1                                    分包内容            金额（元）                        成交供应商            地址                        规格型号                        其他                                        石柱县西沱中学校智慧（录播）教室采购                                   ￥785,650.00                                             重庆新华教装科技有限公司                重庆市北部新区加工区六路7号综合楼第二层                                                                                                                                                                                                        七、谈判小组成员名单      谭新、周少云、张明祥             八、其他事项    公告期限：1个工作日            九、联系人             采购人：石柱县西沱中学校    采购经办人：黎老师    采购人电话：13251292111        采购人地址：石柱土家族自治县西沱中学校                 代理机构：重庆市石柱县交易中心    代理机构经办人：秦老师    代理机构电话：73377087        代理机构地址：石柱土家族自治县公共资源交易中心（石柱土家族自治县新城区写字楼五楼）               十、附件                 附件下载 https://www.cqgp.gov.cn/group1/M00/06/2D/CgoKKlxFfzuAbfBPAABIrdACFzA17.docx成交结果公告.docx</t>
  </si>
  <si>
    <t>石柱县西沱中学校智慧（录播）教室采购(18A058</t>
  </si>
  <si>
    <t>漯河市五高初中部计算机教室和录播教室项目B包中标公告</t>
  </si>
  <si>
    <t>漯河市</t>
  </si>
  <si>
    <t xml:space="preserve">河南信本科技有限公司
</t>
  </si>
  <si>
    <t>￥528960.00元</t>
  </si>
  <si>
    <t>项目名称：漯河市五高初中部计算机教室和录播教室项目招标编号：漯采公开采购-2017-335号开标时间：2019年1月17日上午9：00开标地点：漯河市公共资源交易中心中标单位：河南信本科技有限公司中标金额：￥528960.00元评审专家名单：陈诚 卓宝 郭淑霞 沈瑞杰 张彦广各有关当事人如有异议，可以在本公示发布之日起法定质疑期限内，以书面形式向采购代理机构提出质疑(加盖单位公章且法定代表人签字，邮寄、传真件不予受理)，采购代理机构将以质疑函接受确认日期作为受理时间。逾期未提交或未按照要求提交的质疑函过期不予受理。集采机构：漯河市政府采购中心采购机构地址：漯河市黄山路25号联系电话：0395-3186516监督单位：漯河市财政局联系电话：0395-3150223漯河市政府采购中心2019年1月21日相关附件：公开中标公告.pdf</t>
  </si>
  <si>
    <t>河南信本科技有限公司</t>
  </si>
  <si>
    <t>漯河市五高初中部计算机教室和录播教室项目</t>
  </si>
  <si>
    <t>石柱县西沱中学校智慧（录播）教室采购结果公告</t>
  </si>
  <si>
    <t xml:space="preserve">重庆新华教装科技有限公司
石柱土家族自治县西沱中学校
</t>
  </si>
  <si>
    <t>一、项目号：18A0589二、项目名称：石柱县西沱中学校智慧（录播）教室采购三、采购方式：竞争性谈判 四、评审日期： 2019年1月18日 五、公告日期： 2019年1月21日           六、成交结果     分包号：1分包内容金额（元）成交供应商地址规格型号其他石柱县西沱中学校智慧（录播）教室采购         ￥785,650.00               重庆新华教装科技有限公司重庆市北部新区加工区六路7号综合楼第二层                        七、谈判小组成员名单谭新、周少云、张明祥     八、其他事项公告期限：1个工作日  九、联系人  采购人：石柱县西沱中学校采购经办人：黎老师采购人电话：13251292111采购人地址：石柱土家族自治县西沱中学校       代理机构：重庆市石柱县交易中心代理机构经办人：秦老师代理机构电话：73377087代理机构地址：石柱土家族自治县公共资源交易中心（石柱土家族自治县新城区写字楼五楼） 十、附件                                                                                                                                                                                                                                    公告文件下载列表                                                                序号                                文件类型                                文件名称                                 1公告文件成交结果公告                                                                                                                                                                                                                                                           相关公告                                                                                                                石柱县西沱中学校智慧（录播）教室采购招标公告2019-01-14</t>
  </si>
  <si>
    <t>重庆新华教装科技有限公司</t>
  </si>
  <si>
    <t>石柱土家族自治县西沱中学校</t>
  </si>
  <si>
    <t>石柱县西沱中学校智慧（录播）教室</t>
  </si>
  <si>
    <t>关于【2019年启发中学校园修缮改造项目-中介预算审核服务】选取结果的公告</t>
  </si>
  <si>
    <t>ZSZJCS2019010611</t>
  </si>
  <si>
    <t>关于【2019年启发中学校园修缮改造项目-中介预算审核服务】选取结果的公告服务采购编号：ZSZJCS2019010611AAA我中心于2019-01-21 17:17,在行政服务中心二楼E31为项目单位 中山市财政局石岐分局 公开择优选取选取工程造价咨询资质中介服务机构，现将中选结果相关事项公示如下：项目单位名称：中山市财政局石岐分局                      采购项目名称：                    2019年启发中学校园修缮改造项目-中介预算审核服务                                                                                                                                                                                               项目总投资：                    {{2000000|rmb }}                                                           服务金额：                    {{按照相关法律规定或行业的收费标准计算方法并下浮20%收取费用（成交费用以实际投资金额为基准）|rmb }}                                                                             服务金额说明：                                      服务内容：中介预算审核，出具审核报告送委托方，并配合财政部门完成相关的审查调整工作                                                                                                 项目建设内容：                    对校园进行厨房改造、饭堂就餐区改造、篮球场翻新、录播室、阶梯室、会议室改造等工程，改造面积约1000平方米                                                                          资质要求：                                        工程造价咨询资质(甲级,乙级)                                                                               资质要求说明：                    工程造价咨询资质(甲级,乙级)                                                        合同约定完成时限：                                        5                    个                    工作日                                                                                合同约定完成时限说明：                    资料移交后开始                                                                             选取中介方式：择优选取                      选取结果：正常中选结束 中选机构名称：中山市铭信工程造价咨询有限公司中选金额：{{按照相关法律规定或行业的收费标准计算方法并下浮20%收取费用（成交费用以实际投资金额为基准）|rmb }}相关中介机构对中选结果有异议的，可自本公告发布之日起三个工作日内书面提出。中山市中介超市2019-01-21</t>
  </si>
  <si>
    <t>关于【2019年启发中学校园修缮改造项目-中介预算审核服务】选</t>
  </si>
  <si>
    <t>江苏省马陵中学学生食堂扩音系统采购项目成交公告</t>
  </si>
  <si>
    <t>mlzx[2019]002号</t>
  </si>
  <si>
    <t>宿迁市</t>
  </si>
  <si>
    <t>叁万叁仟玖佰陆拾元整</t>
  </si>
  <si>
    <t>江苏省马陵中学学生食堂扩音系统采购项目成交公告马陵中学学生食堂扩音系统采购项目，按规定程序进行了公开招标，现就本次招标结果公布如下：一、项目名称：马陵中学学生食堂扩音系统采购项目项目编号：mlzx[2019]002号二、项目简要说明：报价最低者为中标第一候选人。三、公告媒体：江苏省宿迁市马陵中学网站。四、采购信息（一）投标日期：2019年1月21日下午4：00（二）开标地点：马陵中学录播室五、成交信息：（一）成交人名称：宿迁市宿豫区远大电脑服务部（二）成交金额：叁万叁仟玖佰陆拾元整 （￥：33960.00元）（三）成交人地址：宿豫区长江路锦泰花园西商铺68号六、本次采购联系事项：江苏省马陵中学联系人：庞宝龙 联系号码：0527-80907222各有关当事人对成交结果有异议的，可以在成交结果公告发布之日起七个工作日内，以书面形式向江苏省马陵中学提出质疑，逾期将不再受理。江苏省马陵中学 2019年1月21日</t>
  </si>
  <si>
    <t>江苏省马陵中学学生食堂扩音系统采购</t>
  </si>
  <si>
    <t>新乡市铁路第二中学录播教室录播设备合同公告</t>
  </si>
  <si>
    <t>合同编号：合同名称：新乡市铁路第二中学录播教室录播设备项目编号：新铁二-2018-04项目名称：新乡市铁路第二中学录播教室录播设备采购人(甲方)：新乡市铁路第二中学供应商(乙方)：河南讯飞智扬信息技术有限公司合同金额：19.82万元合同签订日期：2019-01-19 21:13:00合同公告日期：2019-01-21 21:13:00代理机构：政府采购合同：1.jpg2.jpg3.jpg</t>
  </si>
  <si>
    <t>新乡市铁路第二中学录播教室录播</t>
  </si>
  <si>
    <t>新乡市铁路第二中学录播教室触碰一体机项目合同公告</t>
  </si>
  <si>
    <t>合同编号：合同名称：新乡市铁路第二中学录播教室触碰一体机项目项目编号：新铁二-2018-03项目名称：新乡市铁路第二中学录播教室触碰一体机采购人(甲方)：新乡市铁路第二中学供应商(乙方)：新乡市汇智电子科技有限公司合同金额：2.38万元合同签订日期：2019-01-19 21:06:00合同公告日期：2019-01-21 21:06:00代理机构：政府采购合同：1.jpg2.jpg3.jpg4.jpg5.jpg6.jpg7.jpg</t>
  </si>
  <si>
    <t>新乡市铁路第二中学录播教室触碰一体机</t>
  </si>
  <si>
    <t>广昌县教育体育局2016—2017年高中远程直播和初中录播教室建设项目采购第二次【合同】</t>
  </si>
  <si>
    <t>广昌县</t>
  </si>
  <si>
    <t xml:space="preserve">杭州华网信息技术有限公司
合同签署
</t>
  </si>
  <si>
    <t>采购人名称广昌县教育体育局本级中标（成交）供应商名称杭州华网信息技术有限公司合同金额1,078,800元 人民币合同期限年合同签署时间2019-01-21 16:45:24</t>
  </si>
  <si>
    <t>杭州华网信息技术有限公司</t>
  </si>
  <si>
    <t>广昌县教育体育局2016—2017年高中远程直播和初中录播教室建设项目采购第</t>
  </si>
  <si>
    <t>武溪镇第二小学班班通、录播室等设备采购项目（第二次）中标公示</t>
  </si>
  <si>
    <t>ZZHXGCZB-2018-0024</t>
  </si>
  <si>
    <t>泸溪县</t>
  </si>
  <si>
    <t>泸溪县教育和体育局</t>
  </si>
  <si>
    <t xml:space="preserve">昆玥重庆科技有限公司
湖南彩阳信息安全科技有限公司
湖南尊亿电子科技有限公司
重庆市正阳工业园区园区路白家河标准化厂
</t>
  </si>
  <si>
    <t>武溪镇第二小学班班通、录播室等设备采购项目(第二次) 公开招标中标公告 中咨宏祥工程管理有限公司受泸溪县教育和体育局的委托，对武溪镇第二小学班班通、录播室等设备采购项目(第二次)进行公开招标，经评标委员会评审，采购人确认，现将中标信息公告如下： 一、采购项目信息  项目名称：武溪镇第二小学班班通、录播室等设备采购项目(第二次) 政府采购计划编号：泸财采计【2018】第17号 采购项目编号：ZZHXGCZB-2018-0024 招标公告日期：2018年08月11日 开标日期：2018年09月04日 二、采购项目用途、技术要求、内容与数量：      包号   品目分类   品目名称   单位   数量   预算     1   A0209-广播、电视、电影设备   广播、电视、电影设备   批   1   2734860.00元        三、中标结果：     中标候选人名称   投标报价 （元）   综合得分   推荐排名     昆玥（重庆）科技有限公司   2716590元   99.26   第一中标候选人     湖南彩阳信息安全科技有限公司   2729760元   78.58   第二中标候选人     湖南尊亿电子科技有限公司   2730127.7元   63.97   第三中标候选人      四、中标供应商信息：     包号   供货明细     1   中标供应商   昆玥（重庆）科技有限公司     联系方式   联系人：肖杰 地址： 重庆市正阳工业园区园区路白家河标准化厂房A栋5楼     货物名称   数量   参数   物品代码   生产厂商   中标价（元）     广播、电视、电影设备   1批   /   /   /   2716590元      四、评委小组成员名单：杨书生、甄凤其、李纲、魏尚英 采购人代表：蔡泽安 本项目中标公告期限为1个工作日，投标人如对中标公告有异议的，请于本公告届满之日起7个工作日内,以书面形式向采购人和采购代理机构提出质疑。   采购人： 名称：泸溪县教育和体育局 地址：泸溪县教育和体育局 联系人：覃先生 电话：13467989426  采购代理机构： 名称：中咨宏祥工程管理有限公司 地址：吉首市世纪大道乾州农贸市场 联系人：王先生 电话：15616192233</t>
  </si>
  <si>
    <t>昆玥重庆科技有限公司</t>
  </si>
  <si>
    <t>湖南彩阳信息安全科技有限公司</t>
  </si>
  <si>
    <t>湖南尊亿电子科技有限公司</t>
  </si>
  <si>
    <t>重庆市正阳工业园区园区路白家河标准化厂</t>
  </si>
  <si>
    <t>武溪镇第二小学班班通、录播室等设备采购项目（第二</t>
  </si>
  <si>
    <t>长白山管委会“全面改薄”配套资金信息化类项目合同公示</t>
  </si>
  <si>
    <t>白山市</t>
  </si>
  <si>
    <t>2,765,000.00元</t>
  </si>
  <si>
    <t>合同名称：长白山管委会“全面改薄”配套资金信息化类项目-远程互动教学直录播系统 　　合同编号：JCGZCX[20180910]-0086-1　　采购方（需方）：长白山保护开发区管理委员会教育局　　供应商（供方）：荣科科技股份有限公司。　　合同金额：2,765,000.00元　　签订日期：2018--11--30　　签订地点：长白山管委会集中采购中心</t>
  </si>
  <si>
    <t>长白山管委会“全面改薄”配套资金信息化类</t>
  </si>
  <si>
    <t>高清录播教室设备合同公告</t>
  </si>
  <si>
    <t>合同编号：合同名称：高清录播教室设备项目编号：2018-12-19项目名称：高清录播教室设备采购人(甲方)：汝南县第五小学供应商(乙方)：郑州正大科技有限公司合同金额：26.38万元合同签订日期：2018-09-25合同公告日期：2019-01-21 09:57:49代理机构：政府采购合同：QQ图片20190107104658.jpg</t>
  </si>
  <si>
    <t>[九江市本级]九江市教育技术装备站2018年度三年行动计划录播室采购项目结果公示</t>
  </si>
  <si>
    <t>RJJX-19610114001）</t>
  </si>
  <si>
    <t>九江市</t>
  </si>
  <si>
    <t>上海容基工程项目管理有限公司</t>
  </si>
  <si>
    <t>九江市教育技术装备站</t>
  </si>
  <si>
    <t xml:space="preserve">江西天骥科技有限公司
江西分公司
</t>
  </si>
  <si>
    <t>[2019-01-21]                        上海容基工程项目管理有限公司关于九江市教育技术装备站2018年度三年行动计划录播室采购项目（项目编号：RJJX-19610114001）竞争性谈判成交公告上海容基工程项目管理有限公司受九江市教育技术装备站委托，就其所需2018年度三年行动计划录播室采购项目（项目编号：RJJX-19610114001）进行竞争性谈判采购，采购活动于2019年1月18日14：00时（北京时间）在上海容基工程项目管理有限公司举行，经谈判小组评定，采购人确认，成交结果如下：                  采购批复号                  货物名称                  数量（批）                  产地                  单价      （人民币/元）                        成交供应商名称                  中标金额      （人民币/元）                          浔购2018B000156672                  录播室设备                  1                  北京                  580000.00                  江西天骥科技有限公司                  580000.00                          竞争性谈判公告发布日期：2019年1月10日      定标日期：2019年1月18日      交货期：采购合同签订后30天内安装调试完毕并验收合格交付使用      质保期：免费质保壹年      成交供应商地址：江西省南昌市高新一路金庐软件园海外大厦北楼210室      谈判小组成员：谢雨君、洪萍、范伟            本成交公告公示期为一个工作日，各相关当事人对成交结果有异议的，以书面形式在有效期内提起质疑，逾期将不再受理。采购人名称：九江市教育技术装备站详细地址：九江市浔阳区南湖支路36号联系人：曹先生联系电话：0792-8553663采购代理机构名称：上海容基工程项目管理有限公司总公司地址：上海市市辖区徐汇区斜土路1221号1202室江西分公司地址：九江市浔南大道五里街道南湖村委会旁4楼邮编：332099联系人：刘女士/刘先生联系电话：07928193888/15180654672电子函件：1930704830@qq.com上海容基工程项目管理有限公司 本项目代理费用金额为9000.0元标段编号：RJJX-19610114001评委姓名：洪萍,谢雨君,范伟             附件下载：            中标通知书.pdf                          附件下载：            2018年度三年行动计划录播教室项目定稿.pdf</t>
  </si>
  <si>
    <t>江西天骥科技有限公司</t>
  </si>
  <si>
    <t>江西分公司</t>
  </si>
  <si>
    <t>[九江市本级]九江市教育技术装备站2018年度三年行动计划录播室采购</t>
  </si>
  <si>
    <t>巴彦县第三高级中学录播会议大厅设备采购项目中标公告</t>
  </si>
  <si>
    <t>THCG[2019]0003</t>
  </si>
  <si>
    <t>绥化市</t>
  </si>
  <si>
    <t>天和项目管理有限公司</t>
  </si>
  <si>
    <t>巴彦县第三高级中学</t>
  </si>
  <si>
    <t xml:space="preserve">绥化展望办公用品经销有限公司
巴彦县第三高级中学录播会议大厅
巴彦县第三高级中学
我公司巴彦县第三高级中学录播会议大厅
</t>
  </si>
  <si>
    <t>￥87.581800 万元</t>
  </si>
  <si>
    <t>公告概要：公告信息：采购项目名称巴彦县第三高级中学录播会议大厅设备采购项目品目货物/通用设备/广播、电视、电影设备/其他广播、电视、电影设备采购单位巴彦县第三高级中学行政区域黑龙江省公告时间2019年01月21日  10:00本项目招标公告日期2019年01月09日中标日期2019年01月21日评审专家名单刘宏伟、赵晶、王志国总中标金额￥87.581800 万元（人民币）联系人及联系方式：项目联系人尤先生项目联系电话15114546111采购单位巴彦县第三高级中学采购单位地址哈尔滨市巴彦县巴彦镇采购单位联系方式刘先生 13674658270代理机构名称天和项目管理有限公司代理机构地址巴彦县西直路北端362号二楼代理机构联系方式尤先生 15114546111                　　天和项目管理有限公司受巴彦县第三高级中学的委托，就“巴彦县第三高级中学录播会议大厅设备采购项目”项目（项目编号：THCG[2019]0003）组织采购，评标工作已经结束，中标结果如下：一、项目信息项目编号：THCG[2019]0003项目名称：巴彦县第三高级中学录播会议大厅设备采购项目项目联系人：尤先生联系方式：15114546111二、采购单位信息采购单位名称：巴彦县第三高级中学采购单位地址：哈尔滨市巴彦县巴彦镇采购单位联系方式：刘先生 13674658270三、项目用途、简要技术要求及合同履行日期：详见招标公告四、采购代理机构信息采购代理机构全称：天和项目管理有限公司采购代理机构地址：巴彦县西直路北端362号二楼采购代理机构联系方式：尤先生 15114546111五、中标信息招标公告日期：2019年01月09日中标日期：2019年01月21日总中标金额：87.5818 万元（人民币）中标供应商名称、联系地址及中标金额：序号中标供应商名称中标供应商联系地址中标金额(万元)1绥化展望办公用品经销有限公司绥化市北林区春光名苑小区5栋16号商服87.581800本项目招标代理费总金额：0.0 万元（人民币）本项目招标代理费收费标准：/评审专家名单：刘宏伟、赵晶、王志国中标标的名称、规格型号、数量、单价、服务要求：详见中标公示六、其它补充事宜采购人和评审专家的推荐意见（采用书面推荐供应商参加采购活动的需填）：巴彦县第三高级中学录播会议大厅设备采购项目中标公告受巴彦县第三高级中学的委托，我公司对巴彦县第三高级中学录播会议大厅设备采购项目进行竞争性谈判招标，现将招标结果公布如下：一、项目名称：巴彦县第三高级中学录播会议大厅设备采购项目二、招标编号：THCG[2019]0003三、招标公告日期：2019年01月09日四、开标及定标日期：2019年01月21日五、投资额：88万元六、服务期限：签订合同后2个月内完成七、评标委员会成员：序号姓名工作单位职称1刘宏伟哈尔滨瑞兴科技有限责任公司高级工程师2赵晶哈尔滨晨曦建设工程咨询有限公司高级工程师3王志国哈尔滨宏诚建设工程有限公司高级工程师八、中标供应商名称、地址和中标金额：成交供应商名称地址成交金额（元）绥化展望办公用品经销有限公司绥化市北林区春光名苑小区5栋16号商服875818招标人：巴彦县第三高级中学地址：巴彦县巴彦镇联系人：刘先生联系电话：13674658270代理机构：天和项目管理有限公司联 系 人：尤先生电 话：15114546111地 址：巴彦县西直路北端362号二楼2019年01月21日</t>
  </si>
  <si>
    <t>绥化展望办公用品经销有限公司</t>
  </si>
  <si>
    <t>巴彦县第三高级中学录播会议大厅</t>
  </si>
  <si>
    <t>我公司巴彦县第三高级中学录播会议大厅</t>
  </si>
  <si>
    <t>巴彦县第三高级中学录播会议大厅设备采购</t>
  </si>
  <si>
    <t>CG18-06-0179</t>
  </si>
  <si>
    <t>840,000.00 元</t>
  </si>
  <si>
    <t>结果公告   （采购序号：第1次） 沈阳市铁西区公共资源交易中心受沈阳市铁西区教育局委托，在中华人民共和国境内开展政府采购活动，发布结果公告如下，望周知。 一、采购情况1.项目名称：购置数字化幼儿园移动录播及创客玩具设备2.项目概况：查看3.项目编号：CG18-06-01794.采购文件序号：1-15.采购公告日期：2019年01月04日二、采购结果 						包组编号 							结果类型 							确定原因或废标情形 							确定日期 							中标、成交供应商名单 									CG18-06-0179-001							废标							在采购过程中符合竞争要求的供应商或者报价未超过采购预算的供应商不足3家的，但财政部令第74号第二十七条第二款规定的情形除外。							2019年01月21日							无			 三、采购文件 采购文件下载。 四、说明 1.凡与本次公告相关的事项，详见本公告或向沈阳市铁西区公共资源交易中心咨询。2.除特殊说明，本公告所指时间为北京时间，所指日数为日历天数。感谢您的支持和参与！采购人名?称：沈阳市铁西区教育局地?址：沈阳市铁西区北二西路36-1号联系人：李斌 郝文雅电?话：02425128212采购代理机构名?称：沈阳市铁西区公共资源交易中心地?址：铁西区北一西路54号政务服务中心B座505室联系人：刘老师电?话：02425846209沈阳市铁西区公共资源交易中心2019年01月21日采购公告 （采购序号：第1次） 沈阳市铁西区公共资源交易中心受沈阳市铁西区教育局委托，在中华人民共和国境内以竞争性谈判采购方式开展政府采购活动，发布谈判文件如下，欢迎合格的供应商参加政府采购活动。 一、项目情况 1.项目名称：购置数字化幼儿园移动录播及创客玩具设备2.项目概况：查看3.项目编号：CG18-06-01794.项目属性：货物5.项目预算：840,000.00元6.包组数量：17.完成数量：08.采购数量：1			包组编号			包组名称		包组属性			包组预算		其他信息																                            CG18-06-0179-001						视频监控设备					货物						840,000.00元					查看 																					二、合格供应商资格条件 																											 序号 											 法规依据 										 条件描述 																																		证明要求 																																																														1																																								政府采购法																																								具有独立承担民事责任的能力																																								提供相关证明材料。																																																																2																																								政府采购法																																								具有良好的商业信誉和健全的财务会计制度																																								提供相关证明材料。																																																																3																																								政府采购法																																								具有履行合同所必需的设备和专业技术能力																																								提供相关证明材料。																																																																4																																								政府采购法																																								有依法缴纳税收和社会保障资金的良好记录																																								提供相关证明材料。																																																																5																																								政府采购法																																								参加政府采购活动前三年内，在经营活动中没有重大违法记录																																								提供相关证明材料。																																																																6																																								其它证明材料																																								投标供应商提供报名当天“信用中国”网站（www.creditchina.gov.cn）和“中国政府采购网”政府采购严重违法失信行为记录名单板块（http://www.ccgp.gov.cn/cr/list）关于本单位信用记录的查询页面截图（加盖公章）																																								提供相关证明材料。																																																																7																																								其它证明材料																																								应自觉抵制政府采购领域商业贿赂行为																																								提供相关证明材料。																																						三、兼投兼中 不适用。四、现场考察 不组织现场考察。五、采购前答疑会 不召开采购前答疑会。六、采购文件 1.文件序号：1-1。2.文件售价：免费。3.获取时间：即日起至2019年01月16日 09:30工作时间。4.获取方式：已进入辽宁省政府采购供应商库的供应商，向沈阳市铁西区公共资源交易中心提出获取意向；沈阳市铁西区公共资源交易中心对有获取意向的供应商的供应商库信息进行核对并在信用中国、中国政府采购网等渠道查询相关主体无不良信用记录后，在沈阳市政府采购网标注供应商获取资格。被标注的供应商可下载电子版文件；也可前往集中采购机构以外的采购代理机构获取纸质版文件。文件以下载的电子版为准。未进入的，请登录辽宁省本级或所属各市（大连除外）政府采购网进入辽宁省政府采购供应商库后获取。接受联合体参加的，除上述约定外，沈阳市铁西区公共资源交易中心应对联合体成员的供应商库信息进行核对和信用记录查询。联合体成员存在不良信用记录的，视同联合体存在不良信用记录。还应对联合协议是否载明联合体各方承担的工作、义务和在政府采购合同中各方金额占比进行审查。   七、响应文件 1.文件组成：详见采购文件。2.文件格式：详见采购文件。3.提交文件及证明材料截止时间：2019年01月16日 09:30。4.提交文件及证明材料地点：铁西区（开发区）公共资源交易中心   铁西区北一西路54号政务服务中心A座5楼开标室。5.提交文件及证明材料方式：已下载采购文件的供应商（联合体主办方）在上述提交时间内现场密封提交实物件，并携带自行保存的加密密钥经沈阳市铁西区公共资源交易中心现场解密报价表，不接受其他方式的提交和解密。响应文件中的报价表与现场解密的报价表不一致的，以现场解密的报价表为准。6.政府采购的信息在政府采购网上向社会公开发布，响应文件应不涉及国家秘密、商业秘密。7.提交份数：3份，其中：正本1份，其余为副本。8.文件有效期：自提交之日起90日。八、评审相关 1.评审方法：详见采购文件。2.评审标准：详见采购文件。3.评审地点：铁西区（开发区）公共资源交易中心   铁西区北一西路54号政务服务中心A座4楼评标室。4.开始时间：2019年01月16日 09:30。九、说明 1.本公告公示期限为3日。2.凡与本次公告相关的事项，详见本公告或向沈阳市铁西区公共资源交易中心咨询。3.除特殊说明，本公告所指时间为北京时间，所指日数为日历天数。感谢您的支持和参与！采购人名?称：沈阳市铁西区教育局地?址：沈阳市铁西区北二西路36-1号联系人：李斌 郝文雅电?话：02425128212采购代理机构名?称：沈阳市铁西区公共资源交易中心地?址：铁西区北一西路54号政务服务中心B座505室联系人：刘老师电?话：02425846209沈阳市铁西区公共资源交易中心2019年01月04日表达意向    表达意向表达意向</t>
  </si>
  <si>
    <t>第二批2018年新建校设备录播室建设采购项目（标段编号：MCZBC[2018]428）中标公示</t>
  </si>
  <si>
    <t>MCZBC【2018】428）</t>
  </si>
  <si>
    <t>亳州市</t>
  </si>
  <si>
    <t>蒙城县鲲鹏项目管理有限责任公司</t>
  </si>
  <si>
    <t>蒙城县教育局</t>
  </si>
  <si>
    <t>1115000元</t>
  </si>
  <si>
    <t>第二批2018年新建校设备录播室建设采购项目（标段编号：MCZBC[2018]428）中标公示                                                            项目编号                                                所属地区                        亳州市                                                                                        项目名称                        第二批2018年新建校设备录播室建设采购项目                                                                    发布时间                            2019年01月21日                                                        截止时间                                                            见公告内容                                                                                                                 第二批2018年新建校设备录播室建设采购项目
中标公告
蒙城县鲲鹏项目管理有限责任公司受蒙城县教育局委托，就第二批2018年新建校设备录播室建设采购项目（项目编号：MCZBC【2018】428）进行公开采购，现评审工作已结束，经依法组成的评标委员会评审及推荐，并经采购人确认，将评审结果公告如下：
一、项目名称：第二批2018年新建校设备录播室建设采购项目
二、本项目公告时间：2018年12月25日
三、本项目开标时间：2019年1月18日
四、中标供应商名称、中标金额及主要中标内容：
中标人：蒙城县信捷电脑销售有限公司
中标金额：1115000元
主要中标内容：高清智能录播主机、录播软件系统、高清特写摄像机、定位分析仪等 具体详见招标文件。
五、评审专家名单邸锦华丁莉李宝生 李玲赵刚六、采购人名称和联系方式、地址
采购人：蒙城县教育局 
联系人：李主任
联系电话：0558-7623005 
地址:蒙城县境内
七、代理机构：蒙城县鲲鹏项目管理有限责任公司
联系人：王 工
联系电话：0558-7820016
地址：蒙城县庄子大道66号(城投集团三楼)
八、公告期限
本中标公告期限为1个工作日，投标供应商对中标公告有异议的，应当在公告期限届满之日起七个工作日内（至2019年1月31 日），以书面形式向采购人和代理机构提出质疑。
投诉电话：县公管局0558-7661880
九、质疑提起的条件及不予受理的情形
根据《中华人民共和国政府采购法》、《中华人民共和国政府采购法实施条例》、《安徽省政府采购供应商质疑处理办法》等法律法规,现将质疑提起的条件及不予受理的情形告知如下:
(一)质疑应以书面形式实名提出,书面质疑材料应当包括以下内容:
1、质疑人的名称、地址、有效联系方式;
2、项目名称、项目编号、包别号(如有);
3、被质疑人名称;
4、具体的质疑事项、基本事实及必要的证明材料;
5、明确的请求及主张;
6、提起质疑的日期。
质疑人为法人或者其他组织的,应当由法定代表人或其委托代理人(需有委托授权书)签字并加盖公章。
质疑人需要修改、补充质疑材料的，应当在质疑期内提交修改或补充材料。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蒙城县教育局 
 2019年1月21日</t>
  </si>
  <si>
    <t>第二批2018年新建校设备录播室建设采购项目（标段编号：MCZBC[2018]42</t>
  </si>
  <si>
    <t>东平县佛山中学录播教室设备及班班通设备采购验收报告公告</t>
  </si>
  <si>
    <t>泰安市</t>
  </si>
  <si>
    <t>东平县佛山中学</t>
  </si>
  <si>
    <t>61.28万元</t>
  </si>
  <si>
    <t>东平县佛山中学录播教室设备及班班通设备采购验收报告公告一、合同名称：东平县佛山中学录播教室设备及班班通设备采购合同编号：SDTADP2018-0918-00 二、中标（成交）供应商：泰安易惠数码产品有限公司 地 址：山东省泰安市双龙池南 联系人：王增贵 联系方式：赵鲁梁 三、合同金额：61.28万元四、主要履约标的的名称、规格型号、数量、单价等，详见附件 五、验收结论性意见：验收合格 六、验收小组成员名单：详见附件1.采购人：东平县佛山中学地 址：东平县佛山街003号联系人：张校长联系方式：13853878028 发 布 人：东平县佛山中学 发布时间：2019年1月21日                                                                                                                                                                                                                                                                                                                    发布人：泰安市东平县信息发布                                                                                                                发布时间：2019年01月21日 11时20分16秒                                                                                                                                                                                        http://www.ccgp-shandong.gov.cn/sdgp2017/site/upload/attach/20190121111926_2000024971.jpg</t>
  </si>
  <si>
    <t>东平县佛山中学录播教室设备及班班通设备采购</t>
  </si>
  <si>
    <t>夏河县拉卜楞小学建设直录播互动终端系统项目中标公告</t>
  </si>
  <si>
    <t>甘南州信和招标代理有限公司</t>
  </si>
  <si>
    <t>夏河县拉卜楞小学</t>
  </si>
  <si>
    <t xml:space="preserve">甘肃天勤信息科技有限公司
</t>
  </si>
  <si>
    <t>￥29.480000 万元</t>
  </si>
  <si>
    <t>公告概要：公告信息：采购项目名称夏河县拉卜楞小学建设直录播互动终端系统项目品目货物/通用设备/计算机设备及软件采购单位夏河县拉卜楞小学行政区域夏河县公告时间2019年01月21日  11:16本项目招标公告日期2018年12月26日中标日期2019年01月17日评审专家名单柳君, 宋海龙, 仁青卓玛, 夏燕, 杨海荣总中标金额￥29.480000 万元（人民币）联系人及联系方式：项目联系人柳君项目联系电话13893909588采购单位夏河县拉卜楞小学采购单位地址夏河县拉卜楞镇人民西街70号采购单位联系方式0941-7181172代理机构名称甘南州信和招标代理服务有限公司代理机构地址甘肃省甘南州合作市甘南报社家属楼5单元1楼502代理机构联系方式18191450654附件：附件1甘南夏河县拉卜楞小学项目.doc附件2参数.docx                夏河县拉卜楞小学建设直录播互动终端系统项目中标公告甘南州信和招标代理有限公司受夏河县拉卜楞小学的委托，对夏河县拉卜楞小学建设直录播互动终端系统项目以公开招标方式进行采购，评标委员会于2019年1月17日确定中标供应商。现将中标结果公布如下：一、招标文件编号：XHZC2019-GK003二、项目预算：29.5万元三、中标结果内容：详见附件资料中标结果内容四、中标日期：2019年1月17日五、公告日期：2018年12月26日六、中标供应商名称及中标金额：中标单位：甘肃天勤信息科技有限公司中标金额：贰拾玖万肆仟捌佰元整（￥：294800.00元整 ） 中标单位地址：兰州市城关区甘南路19号B塔1907中标单位联系人：朱可夫供应商公司规模：小型中标单位联系方式：13609351918七、评标委员会成员名单：柳君、宋海龙、仁青卓玛、夏燕、杨海荣八、采购项目联系人姓名、电话及地址：（1）采购单位：夏河县拉卜楞小学联系人：柳君联系电话：13893909588地址：夏河县拉卜楞镇人民西街70号（2）监督单位：夏河县财政局政府采购办公室联系电话：0941-7121467（3）代理机构：甘南州信和招标代理有限公司地址：甘南州合作市甘南报社家属楼5单元512联系人：梁巩保联系电话：18194150654 甘南州信和招标代理有限公司 2019年1月21日</t>
  </si>
  <si>
    <t>甘肃天勤信息科技有限公司</t>
  </si>
  <si>
    <t>夏河县拉卜楞小学建设直录播互动终端系统</t>
  </si>
  <si>
    <t>录播室升级改造-供应商湖北楚讯信息技术有限责任公司</t>
  </si>
  <si>
    <t xml:space="preserve">湖北楚讯信息技术有限责任公司
</t>
  </si>
  <si>
    <t>26.318 万元</t>
  </si>
  <si>
    <t>项目名称录播室升级改造 合同金额26.318 万元供应商名称湖北楚讯信息技术有限责任公司签订日期2018-08-17备注无合同附件销售合同.docx</t>
  </si>
  <si>
    <t>湖北楚讯信息技术有限责任公司</t>
  </si>
  <si>
    <t>录播室升级改造-供应商湖北楚讯信息技术</t>
  </si>
  <si>
    <t>平定县第二中学校移动录播教室设备、智能录播教室设备项目中标公告</t>
  </si>
  <si>
    <t>代县</t>
  </si>
  <si>
    <t>平定县政府采购中心</t>
  </si>
  <si>
    <t>平定县第二中学校</t>
  </si>
  <si>
    <t xml:space="preserve">山西丽雅德信息技术服务有限公司
</t>
  </si>
  <si>
    <t>平定县第二中学校移动录播教室设备、智能录播教室设备项目中标公告平定县政府采购中心受县财政局委托，就平定县第二中学校智能录播教室设备询价采购项目进行询价采购，项目编号为平政采[2018]-XJ001号,询价小组按照谈判文件的要求，进行了客观公正的评审，现将评审结果公告如下：1、项目名称：平定县第二中学校智能录播教室设备询价采购项目项目预算：(第一包)移动录播教室设备：114800元(第二包)智能录播教室设备：329884元2、采购单位名称:平定县第二中学校3、集中采购机构：平定县政府采购中心地址：平定县农委办公大楼五楼采购中心会议室(农委办公大楼五楼)4、开标时间：2019年1月18日5、结果公告发布时间：2019年1月19日6成交单位为：山西丽雅德信息技术服务有限公司智能录播：序号设备名称品牌型号单位数量单价(元)合计(元)1资源管理平台奥威亚V3.1/+(青鹿)V1.0套119678196782云台摄像机奥威亚AX-C20P台64515270903摄像机管理软件奥威亚V1.0台61958117484定位分析仪奥威亚ITS-T100/S100/B100套34534136025定位分析软件奥威亚V1.0套33526105786录播主机奥威亚AE-A7+套142000420007录播系统奥威亚(管理、直播、点播V8.0)套140880408808吊麦奥威亚AT-680支690054009音频系统奥威亚IAM-804台17530753010电源管理器奥威亚RY-8台11000100011控制面板奥威亚KP-8P台11811181112平台主机奥威亚AX-F100台1180001800013教室讲台道图DT-F110M个11750175014操作台方展FZ-C20个11958195815椅子方展FZ-Y10把4350140016监听音箱漫步者R26BT套175075017显示器戴尔U2412M个21515303018机柜辉腾H1.6632个11780178019千兆交换机锐捷RG-NBS1826GC-P台11835183520功放比丽普Ak-860台175275221音箱比丽普F-21对158058022智慧互动黑板欧帝欧帝86寸台1402774027723房顶处理丽雅德定制平米68120816024墙面处理丽雅德定制平米11975892525墙面吸音处理丽雅德定制平米1191952320526地面处理丽雅德定制平米681821237627灯光处理丽雅德定制个918051624528电线丽雅德定制盘2580116029辅材丽雅德定制批150005000合计：人民币大写：叁拾贰万捌仟伍佰元整人民币小写:￥328500元移动：序号设备名称品牌型号单位数量单价(元)合计(元)1无线便携录播主机紫旭科技ZS-RS8514台148000480002录播主机控制软件紫旭科技录播主机嵌入式控制软件V3.0套1297029703录播编导软件紫旭科技录播编导软件V3.0套1268026804视频点播直播教学软件紫旭科技视频点播直播教学软件V3.0套1318031805电脑屏幕采集软件紫旭科技电脑屏幕采集软件V3.0套1400040006录播视频编辑软件紫旭科技录播视频编辑软件V3.0套1512051207全向麦克风紫旭科技ZS-RS4320台1150015008教师辅助无线话筒得胜TS3310台1425042509无线高清云台摄像机紫旭科技ZS-RS5886台2120002400010摄像机三角支架紫旭科技定制套22000400011辅材紫旭科技定制批14000400012主机航空箱紫旭科技定制套14500450013配件航空箱紫旭科技定制套148004800总报价人民币大写：壹拾壹万叁仟元整人民币小写：113000元若对本项目有异议，请于公告之日起三日内与我中心联系。感谢本项目所有供应商对平定县政府采购中心工作的支持。特此公告代理费收费标准:00代理费收费金额:无平定县政府采购办2019年01月21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</si>
  <si>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山西丽雅德信息技术服务有限公司</t>
  </si>
  <si>
    <t>平定县第二中学校移动录播教室设备、智能录播教室设备</t>
  </si>
  <si>
    <t>黑龙江巴彦县第三高级中学录播会议大厅设备采购项目</t>
  </si>
  <si>
    <t>黑龙江省</t>
  </si>
  <si>
    <t>http://zbwj.caizhaowang.com/czwzbwj/20190121/vyx4z1rvqiq.swf</t>
  </si>
  <si>
    <t>黑龙江巴彦县第三高级中学录播会议大厅</t>
  </si>
  <si>
    <t>潞城市辛安泉小学录播教室设备采购项目成交公告</t>
  </si>
  <si>
    <t>2019-01-20</t>
  </si>
  <si>
    <t>山西众恒工程招标代理有限公司</t>
  </si>
  <si>
    <t>潞城市辛安泉中心学校</t>
  </si>
  <si>
    <t xml:space="preserve">长治市鑫诚和科技有限公司
</t>
  </si>
  <si>
    <t>潞城市辛安泉小学录播教室设备采购项目成交公告 山西众恒工程招标代理有限公司受潞城市辛安泉中心学校的委托，于2019年1月18日组织了该项目的竞争性谈判采购活动，项目编号潞财采办备案（4）号，谈判小组依据谈判文件确定的谈判程序，经过客观公正的评定，形成了集体评定意见，现将结果公告如下：1、采购人名称：潞城市辛安泉中心学校2、采购代理机构名称：山西众恒工程招标代理有限公司3、项目名称、采购内容及供货时间：序号项目名称采购内容供货时间1潞城市辛安泉小学录播教室设备采购项目录播教室设备(具体要求详见谈判文件)签订合同后7日历天4、谈判公告发布日期：2019年1月14日5、评审时间：2019年1月18日6、成交结果：序号成交人统一信用代码成交金额（元）地址联系人联系电话1长治市鑫诚和科技有限公司911404025998590211239000.00长治市东大街335号张晓兵135135548037、谈判小组成员名单：杨万里、刘巧梅、刘安富（采购人代表）8、联系方式采 购 人：潞城市辛安泉中心学校地 址：潞城市辛安泉镇石梁村联 系 人：刘安富电 话：15935554791采购代理机构：山西众恒工程招标代理有限公司 地 址：长治市太行北路96号唐文图书大厦6层 联 系 人：崔艳 电 话：0355-2032690 邮 箱：124810647@qq.com 各有关当事人对成交结果有异议的，应在成交公告发布之日起7个工作日内以书面形式提出质疑，逾期将不再受理。特此公告！公告时间：2019年1月21日 代理费收费标准:货物类代理费收费金额:0.3山西众恒工程招标代理有限公司2019年01月20日免责声明: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</si>
  <si>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长治市鑫诚和科技有限公司</t>
  </si>
  <si>
    <t>潞城市辛安泉小学录播教室设备采购</t>
  </si>
  <si>
    <t>四川省粮食经济学校学生宿舍空调和安防监控系统集成政府采购项目(川政采招〔2018〕332号)公开招标结果公告</t>
  </si>
  <si>
    <t>达州市</t>
  </si>
  <si>
    <t>四川省政府采购中心</t>
  </si>
  <si>
    <t>四川省粮食经济学校</t>
  </si>
  <si>
    <t xml:space="preserve">达州市通用家电有限责任公司
四川中惠实业有限公司
</t>
  </si>
  <si>
    <t>采购项目名称四川省粮食经济学校学生宿舍空调和安防监控系统集成政府采购项目(川政采招〔2018〕332号)采购项目编号510201201813751采购方式公开招标行政区域省本级公告类型公开招标结果公告公告发布时间2019-01-18 18:05采购人四川省粮食经济学校采购代理机构名称四川省政府采购中心项目包个数2采购结果总金额第一包：52.8万元；第二包：199.2275万元代理机构收费标准无代理机构收费金额（元）0定标日期2019-01-17各包中标/成交供应商名称、地址及报价第一包：达州市通用家电有限责任公司，地址：达州市通川区文华街中段，报价：52.8万元，主要中标产品名称：大1.5P定频冷暖热泵型空调（壁挂式）：品牌及规格型号：松下CS-PA1KJ2/CU-PA12KJ2，数量：220套，单价：2400元；第二包：四川中惠实业有限公司，地址：成都市武侯区一环路南二段磨子桥街口新世纪花园，报价：199.2275万元，主要中标产品名称：轻智能半球摄像头：品牌及规格型号：海康威视DS-2CD2746LYB-JT，数量：48个，单价：1340元；轻智能枪机摄像头：品牌及规格型号：海康威视DS-2CD7T47LYB-JT，数量：146个，单价：1250元；全彩警戒球机：品牌及规格型号：海康威视iDS-2DE7223L-YBJT，数量：13个，单价：4900元；监控平台：品牌及规格型号：海康威视IVMS-9600，数量：1套，单价：67500元；网络存储设备：品牌及规格型号：海康威视DS-AT1000S，数量：4台，单价：68500元；视频综合平台一体机：品牌及规格型号：海康威视DS-B21-04D-16HU，数量：1台，单价：54500元；核心交换机：品牌及规格型号：新华三S5560X-30F-EI，数量：1台，单价：18800元；高清互动录播主机：品牌及规格型号：湖山WE-MR200，数量：1台，单价：35500元.各包合同履行日期评审委员会成员名单第一包：黄础、程艳丽、金利红、李雅蓉、曹忠凡；第二包：周家贵、管群、顾庄健、晏星、秦晓刚、采购人地址和联系方式地址：四川省达州市南外三里街85号;联系人：秦晓刚;联系电话：0818-2673179、13882878500采购代理机构地址和联系方式地址：成都市青羊区人民中路三段35号;联系人：张老师，李老师;联系电话：61323015（79）采购项目联系人姓名和电话代老师     余老师61323015  61323020采购公告链接四川省粮食经济学校学生宿舍空调和安防监控系统集成政府采购项目(川政采招〔2018〕332号)公开招标采购公告     评审情况招332结果.zip   备注</t>
  </si>
  <si>
    <t>达州市通用家电有限责任公司</t>
  </si>
  <si>
    <t>四川中惠实业有限公司</t>
  </si>
  <si>
    <t>四川省粮食经济学校学生宿舍空调和安防监控系统集成政府采购项目(川政采招〔2018〕332号)公开</t>
  </si>
  <si>
    <t>临泉县新建学校教育装备（录播教室书法教室）采购项目第四标包</t>
  </si>
  <si>
    <t>临泉县</t>
  </si>
  <si>
    <t xml:space="preserve">安徽宣毫教育科技有限公司
</t>
  </si>
  <si>
    <t>采购人名称													临泉县均衡教育投资有限公司																			中标（成交）供应商名称													安徽宣毫教育科技有限公司																			合同金额													261,680元 人民币																			合同期限													1年																			合同签署时间													2019-01-18 00:00:00</t>
  </si>
  <si>
    <t>安徽宣毫教育科技有限公司</t>
  </si>
  <si>
    <t>临泉县新建学校教育装备（录播教室书法教室）采购</t>
  </si>
  <si>
    <t>临泉县新建学校教育装备（录播教室书法教室）采购项目第二标包</t>
  </si>
  <si>
    <t xml:space="preserve">安徽亿诺网络科技有限公司
</t>
  </si>
  <si>
    <t>采购人名称													临泉县均衡教育投资有限公司																			中标（成交）供应商名称													安徽亿诺网络科技有限公司																			合同金额													586,128元 人民币																			合同期限													1年																			合同签署时间													2019-01-18 00:00:00</t>
  </si>
  <si>
    <t>安徽亿诺网络科技有限公司</t>
  </si>
  <si>
    <t>临泉县新建学校教育装备（录播教室书法教室）采购项目第三标包</t>
  </si>
  <si>
    <t>阜阳市</t>
  </si>
  <si>
    <t xml:space="preserve">阜阳宣毫教育科技有限公司
</t>
  </si>
  <si>
    <t>采购人名称													临泉县均衡教育投资有限公司																			中标（成交）供应商名称													阜阳宣毫教育科技有限公司																			合同金额													286,820元 人民币																			合同期限													1年																			合同签署时间													2019-01-18 00:00:00</t>
  </si>
  <si>
    <t>阜阳宣毫教育科技有限公司</t>
  </si>
  <si>
    <t>临泉县新建学校教育装备（录播教室书法教室）采购项目第一标包</t>
  </si>
  <si>
    <t xml:space="preserve">安徽锐思华信息系统集成有限公司
</t>
  </si>
  <si>
    <t>采购人名称													临泉县均衡教育投资有限公司																			中标（成交）供应商名称													安徽锐思华信息系统集成有限公司																			合同金额													570,420元 人民币																			合同期限													1年																			合同签署时间													2019-01-18 00:00:00</t>
  </si>
  <si>
    <t>安徽锐思华信息系统集成有限公司</t>
  </si>
  <si>
    <t>峻青初中录播改直播教室设备项目中标公告</t>
  </si>
  <si>
    <t>潍坊市</t>
  </si>
  <si>
    <t>山东恒泰智晟项目管理咨询有限公司</t>
  </si>
  <si>
    <t>昌邑市第一中学</t>
  </si>
  <si>
    <t xml:space="preserve">山东仁教信息技术有限公司
潍坊信德电子科技有限公司
</t>
  </si>
  <si>
    <t>峻青初中录播改直播教室设备项目成交公告一、采购人：昌邑市第一中学地址：昌邑一中南街1号联系方式：05367212370采购代理机构：山东恒泰智晟项目管理咨询有限公司地址：山东省潍坊市奎文县（区）胜利东街4799号号联系方式：0536-2118167二、采购项目名称：峻青初中录播改直播教室设备项目采购项目编号（采购计划编号）：SDGP370786201802000134三、公告发布日期：2019年1月3日四、成交日期：2019年1月17日五、采购方式：竞争性磋商六、成交情况：										标包										货物服务名称										供应商名称										地址										成交结果														A										峻青初中录播改直播教室设备										山东仁教信息技术有限公司										济南市高新区新泺大街2001号展威大厦C座1层										685000元						七、采购小组成员名单：标包A：王承君、刘静、韩瑞涛八、采购小组成员评审结果：标包A：山东仁教信息技术有限公司（90.0、90.0、98.0）、潍坊信德电子科技有限公司（76.82、77.82、79.82）、山东赢康信息科技有限公司（77.86、77.86、77.86）、昌乐启迪科教设备有限公司（75.8、77.8、77.8）九、公告期限：2019年1月19日 至 2019年1月21日十、采购项目联系方式：联系人：张小丫联系方式：0536-2118167发布人：张小丫 发布时间：2019年01月18日 09时47分58秒</t>
  </si>
  <si>
    <t>山东仁教信息技术有限公司</t>
  </si>
  <si>
    <t>潍坊信德电子科技有限公司</t>
  </si>
  <si>
    <t>峻青初中录播改直播教室设备</t>
  </si>
  <si>
    <t>贵阳市盲聋哑学校录播教室会议室装修工程中标（成交）公示</t>
  </si>
  <si>
    <t xml:space="preserve">贵州黔阳建筑安装工程有限责任公司
贵州省贵阳市清镇市青龙街道办事处
</t>
  </si>
  <si>
    <t>中标供应商    第一标段(包)：贵阳市盲聋哑学校录播教室会议室装修工程    -中标供应商(1家)序号统一社会信用代码中标供应商名称报价方式报价(中标价、下浮率或费率)191520181337394148D贵州黔阳建筑安装工程有限责任公司总价人民币238000元贵阳市盲聋哑学校录播教室会议室装修工程中标(成交)公示1、项目名称：贵阳市盲聋哑学校录播教室会议室装修工程2、采购方式：竞争性谈判3、采购日期：2019年01月15日4、公告媒体：贵州省招标投标公共服务平台5、评审时间：2019年01月18日6、评审地点：贵州协力广达工程项目管理咨询有限公司会议室7、评标委员会成员名单：胡原珍、欧阳文科、廖华8、定标日期：2019年01月18日9、中标（成交）信息：序号中标供应商中标供应商地址主要中标内容中标金额(元)1贵州黔阳建筑安装工程有限责任公司贵州省贵阳市清镇市青龙街道办事处清毕公路1单元2层1号录播教室会议室装修工程238000.0010、采购人名称：贵阳市盲聋哑学校11、联系地址：贵阳市宝山北路12、联系人：陈老师13、联系方式：1878611065414、采购代理机构全称：贵州协力广达工程项目管理咨询有限公司15、联系地址：贵阳市观山湖区世纪金源国际财富中心A座3楼16、联系人：贾工17、联系电话：15585100202贵州协力广达工程项目管理咨询有限公司</t>
  </si>
  <si>
    <t>贵州黔阳建筑安装工程有限责任公司</t>
  </si>
  <si>
    <t>贵州省贵阳市清镇市青龙街道办事处</t>
  </si>
  <si>
    <t>贵阳市盲聋哑学校录播教室会议室装修工程中标</t>
  </si>
  <si>
    <t>安吉县教育保障中心无线便携式录播设备项目的合同公示</t>
  </si>
  <si>
    <t>JAXJ20180528001</t>
  </si>
  <si>
    <t>浙江建安工程管理有限公司</t>
  </si>
  <si>
    <t>安吉县教育保障中心</t>
  </si>
  <si>
    <t xml:space="preserve">安吉彩虹网络科技有限公司
</t>
  </si>
  <si>
    <t>一、 采购人名称：安吉县教育保障中心二、 供应商名称：安吉彩虹网络科技有限公司三、 采购项目名称：安吉县教育保障中心无线便携式录播设备项目 四、 采购项目编号：JAXJ20180528001  五、 合同编号：2019-11517       六、 合同内容：  标项序号标项名称规格型号单位数量单价(元)合同总额(元)预算金额(元)1安吉县教育保障中心无线便携式录播设备项目批1146500.00150000付款方式、售后服务、违约责任详见合同附件。服务要求或标的基本概况：    七、 其它事项：           八、 联系方式1、采购代理机构名称：浙江建安工程管理有限公司联系人：管理员        联系电话：0571-86788803 传真：0571-88115288              地址：           2、采购人名称：安吉县教育保障中心联系人：        联系电话：传真：              地址：           3、同级政府采购监督管理部门名称：湖州市安吉县财政局             联系人：监督投诉电话：传真：             地址：合同.pdf</t>
  </si>
  <si>
    <t>安吉彩虹网络科技有限公司</t>
  </si>
  <si>
    <t>安吉县教育保障中心无线便携式录播设备项</t>
  </si>
  <si>
    <t>苏州市电子信息技师学院关于多媒体远程互动录播系统的成交公告</t>
  </si>
  <si>
    <t>SZCD2019-T-001号</t>
  </si>
  <si>
    <t>苏州新华诚德项目管理有限公司</t>
  </si>
  <si>
    <t>苏州市电子信息技师学院</t>
  </si>
  <si>
    <t xml:space="preserve">江苏苏彩信息技术有限公司
</t>
  </si>
  <si>
    <t>人民币壹拾伍万陆仟陆佰肆拾陆元整</t>
  </si>
  <si>
    <t>苏州新华诚德项目管理有限公司受苏州市电子信息技师学院的委托，就其所需的多媒体远程互动录播系统项目在国内组织竞争性谈判采购，现就本次采购的成交结果公布如下：   一、项目名称及项目编号：   项目名称：多媒体远程互动录播系统   项目编号：SZCD2019-T-001号   二、评审信息：   评审时间：2019年01月17日09：30（北京时间）   评审地点：苏州市姑苏区平泷路251号城市生活广场西楼五楼。   谈判小组名单：徐华、施冬梅、朱   三、成交信息：   成交单位：江苏苏彩信息技术有限公司   成交单位地址：南京市建邺区贤坤路1号科创中心3楼346室   成交金额：人民币壹拾伍万陆仟陆佰肆拾陆元整（￥156646.00元）   主要成交内容：             序号       标的物   名称       品牌、规格、技术参数       厂家       单位       数量       单价   （元）       备注              1       校级基础教育云服务平台       校级基础教育云服务平台V1.0       阔地       套       1       38200       三年服务，不含定制化              2       课堂终端       ZD-R370       阔地       台       1       13450                   3       老师/学生跟踪摄像机       CA-D79       阔地       台       2       4000                   4       常态化直录播系统软件       常态化直录播系统软件V3.0       阔地       套       1       6000                   5       在线互动课堂系统       阔地在线课堂软件V5.0       阔地       套       1       8000                   6       分析定位摄像机       SD-IP637       阔地       台       1       8371                   7       指向性吊麦       DM-520       阔地       台       2       800                   8       无线遥控器       IR-150       阔地       套       1       3133                   9       有源音箱       AP-100       阔地       套       1       800                   ……       ……       ……       ……       ……       …       ……       ……          备注：1、交货并安装完工时间：合同签订之日起15日内到货并安装调试完成。   设备免费质保期限贰年。   成交服务费收费标准：   预算金额100万元以下部分，费率为该部分预算金额的1.5%；   预算金额100万元（含）－500万元部分，费率为该部分预算金额的1.1%；   预算金额500万元（含）-1000万元部分，费率为该部分预算金额的0.8%；   预算金额1000万元（含）-5000万元部分，费率为该部分预算金额的0.5%；   预算金额5000万元以上部分，费率为该部分预算金额的0.25%。   说明：代理服务费以采购预算金额为基数依据，按以上规定的标准和差额定率累进法进行计算收取。如按上述方法计算的金额低于人民币3000元整的，则本项目代理服务费按人民币3000元整计收。   本项目收费金额：人民币叁仟元整（￥3000.00元）。   四、本次采购联系事项：   （一）采购人：苏州市电子信息技师学院   地址：苏州市姑苏区玻纤路3号   联系人：朱   联系电话：0512-65561801-8850   （二）采购代理机构名称：苏州新华诚德项目管理有限公司   联系人：林春敏、孙清武   电话：0512-68557251-820 传真：0512-68557251-825   地址：苏州市吴中区龙西路256号四楼 邮编：215128   五、公告期限：自本公告发布之日起1个工作日。   各有关当事人对采购结果有异议，可以在公告期限届满之日起七个工作日内，以书面形式向本公司提出质疑，逾期将不再受理。    苏州新华诚德项目管理有限公司</t>
  </si>
  <si>
    <t>江苏苏彩信息技术有限公司</t>
  </si>
  <si>
    <t>苏州市电子信息技师学院关于多媒体远程互动录播系</t>
  </si>
  <si>
    <t>中国共产党景泰县纪律检查委员会案件分析室项目成交公告</t>
  </si>
  <si>
    <t>天水市</t>
  </si>
  <si>
    <t>景泰县政府采购中心</t>
  </si>
  <si>
    <t xml:space="preserve">甘肃天宇鸿图电子科技有限公司
</t>
  </si>
  <si>
    <t>￥39.880000 万元</t>
  </si>
  <si>
    <t>公告概要：公告信息：采购项目名称中国共产党景泰县纪律检查委员会案件分析室项目品目货物/通用设备/计算机设备及软件/计算机网络设备/终端接入设备采购单位中国共产党景泰县纪律检查委员会行政区域景泰县公告时间2019年01月18日  12:05本项目招标公告日期2019年01月09日成交日期2019年01月17日谈判小组、询价小组成员、磋商小组成员名单及单一来源采购人员名单韦晓波, 李治荣, 陈世军总成交金额￥39.880000 万元（人民币）联系人及联系方式：项目联系人全俊燕项目联系电话18694309882采购单位中国共产党景泰县纪律检查委员会采购单位地址景泰县一条山镇振兴路18号采购单位联系方式0943-5523417代理机构名称景泰县政府采购中心代理机构地址景泰县长城路6号代理机构联系方式0943-5523741附件：附件1纪委案件分析室单一来源招标文件.doc                景泰县政府采购中心受中国共产党景泰县纪律检查委员会的委托，对中国共产党景泰县纪律检查委员会案件分析室项目进行单一性来源采购，评标委员会于2019年1月17日确定成交结果。现将成交结果公布如下：1、招标文件编号：JTZC-190092、采购预算：40万元3、成交结果内容：定制软件服务器、会议终端、音频矩阵、会议音响、便携式办案系统等设备成交供应商：甘肃天宇鸿图电子科技有限公司成交金额（小写）：39.88万元（大写）：叁拾玖万捌仟捌佰元整成交供应商地址:甘肃省兰州市城关区天水南路248号3F-61号4、招标公告日期：2019年1月9日5、开标时间：2019年1月17日09:006、定标日期：2019年1月17日7、评标委员会成员名单：韦晓波、李治荣、陈世军。8、代理机构：景泰县政府采购中心联系电话：0943-5523741单位地址：景泰县一条山镇长城路6号9、采 购 人：中国共产党景泰县纪律检查委员会联系人：全俊燕联系电话:18694309882 景泰县政府采购中心2019年1月18日序号设备名称设备型号基本技术参数指标数量单位单价总价1管理平台软件TG-CCS-LN9SW21、联系人管理 通过新增、编辑、删除对人员姓名、人员部门归属、职位、邮箱、电话、所属公司、备注信息进行管理操作；2、支持部门分组，根据实际情况新增、编辑、删除分组，分组数量无限制。各分组人员通过联系人导入，支持一人多组。建设会议时可一键导入会议资料；★3、多会议室管理 管理平台支持多个会议室同时在线使用，可对会议室编号、名称、人数、地址进行设置。可对单个会议室内座位编号、座位描述、IP地址、MAC地址、投影仪显示进行设置；投标时提供软件截图（加盖公章）4、支持后台物联网模块设置，控制一体机升降、开关机、电源开关；5、支持统一的后台会议预约发布功能；6、支持统一的后台电子桌牌功能；7、支持多管理员和超级管理员权限设置，分权限管理案情分析室、资料、案情记录；★8、支持会议要与数字会议系统做无缝对接，系统可控制数字会议发言单元开关，独立调节发言单元灵敏度；★9、支持参会人员软件控制会议话筒、高清摄像机（200万像素）功能；★10、任何移动终端信号可一键投送大屏幕或投影机及每个参会人员一体机，支持跨平台（windows/IOS/Android）操作；★11、支持人脸识别、指纹签到，可与市场主流门禁系统无缝对接；★12、会议通知 会议前，组织人员可通过管理平台设备向参会人员发送手机短信或者E-MAIL，提醒参会人员会议时间。投标时提供软件截图（加盖公章）★13、支持座位分配模版存储功能；★提供会议平台管理软件著作权登记证书复印件并加盖厂家公章，必要时可设计现场提供原件；★提供省级以上重点计算机实验室软件测试报告复印件并加盖厂家公章，必要时可设计现场提供原件。1套15000.0015000.002管理服务器TG-DCS-LN9SV8★自带8.9寸液晶屏及推拉式键盘，触摸板；★自带15寸LCD隐藏式液晶屏键盘★处理器：不低于英特尔至强E3处理器（专业服务器，非I5/I7集成型电脑）；★支持Linux操作系统，支持BS架构，可以提供二次开发所需API接口；QPI：总线速率不低于8.0GT/s；内存：不低于16G内存，最高可扩展6TB内存支持FlashDimms；RAID：支持1/0/10/5/50/6/60级别，支持1GB/2GB/4GB缓存；存储：不低于1TB硬盘，最大支持8个2.5寸热插拔SAS/SATA/SSD/NVMe；支持维护数据库，监测终端,安全涉密性强；电源: 100-240VAC最大支持4个800W电源模块，可选2+1、2+2或3+1冗余模式；★提供产品检测报告复印件并加盖厂家公章。1套22000.0022000.00315.6寸升降式一体机TG-DCS-LHACDE301★1、超薄15.6寸触摸升降一体机；内置升降器会议终端（不接受主机外挂PC终端）；高清IPS屏，双核酷睿I5 CPU以上，4G内存,64GSSD固态硬盘；★2、嵌入电动升降式系统及其液晶屏前后控制仰角、最大转角不低于45度，转轴采用一体化成型，不接受两边支撑转角结构，以提高触摸屏在点击的时候无抖动；★3、传动升降方式：采用双光轴加齿轮结构，不接受钢丝或者皮带的传动方式，以延长机器的使用寿命和降低机器传动噪音；4、升降时间：单程升降小于32S；5、设备终端与桌子匹配程度协调、美观，不接受不规则箱体尺寸（例如“凸”型升降器，传统升降器(主机分离式）终端；6、布线方式：一根网线即可实现所有数据传输及远程升降仰角控制，无需VGA线、串口线等复杂布线。同时具有RS-485通讯接口，允许接入第三方中控系统；7、话筒咪杆可随液晶屏同步升降，也可单独升降；★8、嵌入式数字会议话筒可实现视频跟踪功能，采用专业高保真电容咪芯，支持会议控制话筒开、关，支持调节每支话筒灵敏度；9、设备安装方式：自上往下，便于安装及后期维护；10、采用机械式按纽开关，不接受光电触摸开关（降低误操作的机率），以提高在使用时按键具有反馈功能，开关机按键具有指示灯功能的按键开关；★提供升降器外形设计专利证书复印件并加盖厂家公章，必要时可设计现场提供原件；★提供产品检测报告复印件并加盖厂家公章；★为保证设备兼容性，需与“会议系统管理中心”为同一品牌。12台10800.00129600.004会议客户端软件 TG-CCS-LN9SW3★1、支持电子桌牌功能，能够修改姓名、单位、职务的字体、颜色、位置；桌牌皮肤有3种以上可供更换；要求电子桌牌具有锁屏功能；2、会议信息,显示会议名称、会议时间、会议地点、主持人、主要参会领导、参会人员、列席人员及本次会议的各项会议议题;★3、参会人员一体机多议题下的资料分组功能；支持会前或者会中参会人员上传资料； 支持文件预览★4、支持参会人员显示不同的状态，具有主要领导优先排序功能；5、支持桌面共享功能，并同步到任意终端或者外部显示屏；6、支持同步演示下三种模式：强制模式、非强制模式、自由模式★具有临时签到功能；★具有倒计时功能；（提供软件截图作证并加盖厂家公章）★支持客户端独立添加水印加密功能；（提供软件截图作证并加盖厂家公章）★7、电子白板支持分组、多页展示功能；8、支持单选、多选投票、支持人大、政协批量性投票，支持说明性投票，投票倒计时提示等，快速统计投票结果，以数字和示意图形式显示；会后投票结果将以WORD文件形式保存，工作人员可现场打印结果。★9、支持会前通过手机短信、邮件方式提示参会人员；（提供软件截图作证并加盖厂家公章）10、可将外部视频信号接入并进行显示，如远程视频信号、会议室摄像信号、TV电视信号等。同时显示四路视频，可扩至8路，可全屏显示视频、支持浮动窗口观看且视频可以放大、缩小；可一键共享到所有参会人员屏幕。（提供软件截图作证并加盖厂家公章）11、会议视频拓展软件主讲人一键发起外部显示后，会议内容可实时同步共享到投影仪或其它外部显示设备；支持多台显示设备共同显示，支持大屏的会议功能的互动效果。★12、支持同步演示、电子白板、外部视频、共屏分享全屏显示，悬浮框服务功能；★13、支持会后参会人员形成独立水印加密的整体文件；并具有汇签功能；★提供会议客户端软件著作权、外部视频软件著作权、控制端软件著作权、电子白板软件著作权、中央控制软件著作权、外部签到座次软件著作权、投票表决软件著作权登记证书复印件并加盖厂家公章，必要时将在国家版权局官网进行核实；★提供省级以上重点计算机实验室软件测试报告复印件并加盖厂家公章，现场提供原件。12套3000.0036000.005中控模块TG-LQKZ100★支持POE供电；★支持TCP/IP协议，支持与会议平台无缝对接；支持232、485、2路开关量信号；物联网驱控器 ★支持POE供电；支持TCP/IP协议；★支持一键开启16路内会议终端开关机；（供货时需检验其效果）采用多重校验方式，高可靠的通信方式，满足超强干扰的场合使用； 工业级网络远程控制功能支持所有的TCP UDP等网络协议支持modbusTCP。 1套2000.002000.006视频拓展一体机 （含软件）TG-DCS-LN9SV5显卡类型：核芯显卡；声卡：集成声卡；网卡：1000Mbps以太网卡；速度：2.4 GHz；CPU型号：I5；核心数：双核；速度：DDR3L 1600；最大支持容量：8GB；USB：5；音频接口：1；COM：1；视频接口：VGA接口；RJ45：1。★提供会议视频拓展软件著作权登记证书复印件并加盖厂家公章，必要时将在国家版权局官网进行核实； 基于嵌入式开发，工业级设计，运行Windows操作系统，稳定可靠；支持高清视频解码功能，结合多媒体教研交互管理平台可直接实现系统高清视频信号同步输出、同步录制功能。支持连接投影、大屏、视频矩阵、录播服务器等设备，实现系统与其他视频设备的无缝对接。★可单独操作，配合会议其他终端做互动演讲。（供货时需检验其效果）支持VGA网络视频信号输出，支持全高清（1920*1080p）网络视频HDMI信号输出，可同时外接投影、大屏、视频矩阵、录播服务器等多种显示终端。★提供会议外部视频软件著作权登记证书复印件并加盖厂家公章，必要时将在国家版权局官网进行核实。1套5800.005800.007交换机S1850-52P传输速率：1000Mbps设备类型：千兆以太网交换机传输模式：支持全双工背板带宽：240（GB）接口类型：1000Base-X SFP端口,48个10/100/1000Base-T以太网端口，4个1000Base-X SFP千兆以太网端口电源电压：AC 100-240V，50-60Hz功耗：55.4W1台2900.002900.008多媒体信息桌插TG-LZC100HDMI、VGA、音频、网络、强电2台1000.002000.009数字会议系统主机TG-DCS-L6030★超六类网线连接主机与各发言单元；★主机与主列席单元采用DSP技术，带自动反馈抑制功能；★支持主机、平台集中调节会议单元的音量，独立调节单支会议单元音量；★支持平台通过TCP/IP协议控制会议主机模式；★支持64 通道的同声传译功能；具备线路带电“热插拔”功能，让系统的安全性得到更大的保障；主机有5路话筒输出，每路可接驳30个会议发言单元，单台主机可接驳150个会议单元；系统主机可连接扩展主机增容扩展，最多接驳512台主机，系统最大容量76800个单元，且相互无干扰；发言人数限制功能：限定当前最多发言单元，当发言单元达到定值时，要打开其它发言单元，必须先关闭已打开的发言单元，发言单元数量1/2/3/4/5/6可调，执行主席不受限制；★具有中控接口，网络控制接口，触控屏接口，可实现管理软件、中控、触控屏、ipad、手机等设备控制指令及状态读取；★支持会议系统的远程控制，远程诊断和升级；无须达到项目现场即可完成售后与技术支持工作。★具有视像模块，可实现自动跟踪影像功能，且兼容各类型摄像机协议；该系统可同时操控8个高速球；视频球始终跟踪最后一个打开的单元，如果关闭所有主列席，可设置摄像机自动返回会场全景；★提供多媒体会议系统应用软件著作权登记证书复印件并加盖厂家公章，必要时将在国家版权局官网进行核实；★提供省级以上重点计算机实验室多媒体会议系统应用软件测试报告复印件并加盖厂家公章；★提供多媒体会议系统应用软件产品登记证书复印件并加盖厂家公章，必要时将在国家版权局官网进行核实。1台5500.005500.0010数字音频媒体矩阵TG-LMAT841、★8路平衡输入，4路平衡输出。2、32位SHARC DSP芯片处理，96kHz采样率，24bit AD/DA转换。3、每路模拟输入通道具有+48V幻象电源，话筒和线性输入增益可切换，话筒的输入的灵敏度可调。4、★输入通道处理部分包含低切、独立反馈抑制、参量均衡、噪声门、增益、静音、相位、连动调节、音量编组调节等处理功能。5、★输出通道处理部分包含分频、参量均衡、增益、静音、压缩/限幅器、相位、延时、连动调节、音量编组调节等处理单元。6、所有通道的PEQ增益、带宽、频率连续可调，类型可选择: 参量均衡、低架滤波、高架滤波、低切滤波、高切滤波、1阶移相、2阶移相。7、所有输入输出之间可以自由进行矩阵式分配，且每个输入输出通道名称可以更改。8、所有输入输出通道带独立的相位曲线调整功能，PEQ类型选择中1阶移相可实现180度相位曲线调整，2阶移相可实现360度相位曲线调整。9、★自带调节增益旋钮，可根据现场情况不同而手动调节增益。10、所有高切、低切滤波器的类型可选择：巴特沃斯、林奎瑞利、贝塞尔，斜率连续可选。11、输入通道噪声门的门限值、启动时间、恢复时间连续可调。输出通道的压缩/限幅器的阀值、比率、启动时间、恢复时间连续可调。12、所有输出通道的延时模块都具有高达680ms的延时时间。13、任意通道之间参数设置可以自由复制，以及任意通道可以进行连动调节。14、可在任意输入或输出通道视窗下显示当前所有输入或输出通道的频响曲线情况。15、独特的EFX通道设计，具有专业的ECHO和REVERB双引擎多重效果器，即可美化修饰音色，也可全面支持卡拉OK功能，可广泛应用于会议、多功能厅等各种应用场合。16、AUX通道具有强大的自动混音处理功能，混音阀值、幅度、启动时间、恢复时间等参数连续可调。同时具有自动摄像跟踪触发功能，触发阀值、幅度、启动时间、恢复时间等参数连续可调。另外还有独立的PEQ均衡处理。17、内置测试信号发生器，输出方式可选粉红噪声，白噪声及20Hz-20kHz正弦波可调，信号幅度可调。18、前面板带有输入输出电平指示灯、 USB控制端口，后面板232&amp;amp;485控制端口，以及以太网连接远程控制端口，一键式连机使用户操作更简易快捷，电脑可无线调音。19、★12个用户预设，整机状态和每个预设都可以单独存储和调用。ID设置功能可以级联控制255台机器，还具有密码保护功能，使设备更安全。 20、★为了售后服务的整体性及系统兼容性与会议系统为同一品牌。1台4200.004200.0011会议室功放TG-PA-LE200★ 两个独立通道采用分离电源供电，每个通道均有独立的限幅，保护及LED指示电路； ★ 扩大机具有完备的输入输出接口：每个通道均提供一个XLR输入插座，作为平衡式信号的输入接口：每个通道均提供一个PEAKER座和一对梅花型接线端子； ★采用静音高转速自动连续调速风扇冷却系统，可根据散热器的温度自动调节风扇的转速，保证良好的散热； ★软启动系统，使功放及音响系统免受电流冲击；★平衡的双声道标准结构；★带限幅器的输出电路，当输入电压幅度过大时，自动将输入电压的幅度压缩，避免削波输出，保护扬声器系统不会因过载而烧毁；★完善的保护电路：包括直流输出保护、过载保护、过热保护、短路保护，并且在功放背板配置融断保护器；★高钢性的厚型拉丝铝面板配合钢质一体化高强度机箱，耐用、抗震性能良好且便于维修；★卡侬平衡输入插座，专业的SPEAKON插座和接线柱两种输出端子，适应工程与流动演出时系统快捷方便的连接要求；★三种工作模式：双通道(STEREO)、并联(PARALLEA) 、桥接(BRIDGE)；★地线（大地）通断选择开关；1台1900.001900.0012阵列式会议音柱TG-SP-LT1201、中音单元：4x3.0”全频扬声器2、连续功率：120W3、频率响应：140Hz－20KHz4、灵敏度：97dB5、最大声压级：124dB6、阻抗：8Ω7、speakon接口：1路输入8、覆盖角度：水平80&amp;#176;9、分频点：350Hz 24dB/OCT10、箱体结构：夹板，黑色喷漆1个1800.001800.00138路电源时序器TG-DSP-LPOWER产品描述:电源时序器能够按照前级到后级逐个顺序启动设备，有效统一管理控制各类用电设备，避免人为失误操作，从而确保用电系统的稳定性和操作的简便。本厂生产的电源时序器均采用高纯度鳞铜万能插座，耐磨导电性强，而不采用杂质较多的黄铜，采用大品牌12V电流继电器30A/250V，加上可靠的灭弧电路，令到继电器的触点温升特别小，寿命长，整个系统非常可靠，每一通道能受得起AC220V，13-20A电流，线路板采用双面板SMT贴片技术2安铜高精密度板材制作。产品特性：★输出电源插座：万用插座，符合欧美标准。★插座材质：每个插座材质为高纯度磷铜，均通过检验才安装★每一路开关间隔时间：1秒每通道带开关指示1个★电路板线路：采用60%高纯度锡，高端分流技术，大电流线路处加焊铜条★变压器：专供定制变压器，减少干扰前级，音源敏感设备★电压显示表：LED数字显示电压表★照明配置：配置一个USB照明灯接口技术参数：路 数：8路+1路直通每组最大输出电流：16A输出电源插座：后面板8个受控万用插座最大输入电流：30A每一路功率：可达3000W电源电压：AC220V 50Hz颜 色: 黑色重 量: 3.8Kg尺寸(L*W*H): 482*186*48(mm)1台1200.001200.0014便携式办案系统TC-I82BN(1) 系统应包含办案主机（含适配器）1台，POE摄像机及三脚架2套，鼠标1个，打印机1台，拉杆箱1个和配件1套；（以公安部检测报告为准）2、便携式主机：(1) 便携式主机必须采用一体化设计，独立完成音视频采集、录音录像和同步刻录等功能；主机集成标准办案业务功能，所有组件均可装在一个拉杆箱中携带；(2) 主机整机仅占用1个IP地址；（以公安部检测报告为准）(3) 主机支持不少于1个10/100/1000M自适应 RJ45接口和不少于4个POE网口；主机支持不少于1路HDMI输出；音频接口支持不少于1个3.5mm Line IN（同时支持MIC IN）、1个3.5mm Line OUT；（以公安部检测报告为准）(4) 支持电子示证，支持将U盘里的图片、视频等通过便携式示证通道展示，并同步录像；(5) 主机材质选用铝合金，工业化设计，主机尺寸（350&amp;#177;1）mm*(250&amp;#177;1)mm*(36&amp;#177;1)mm重量不大于2.85Kg；集成不低于14寸的液晶屏、笔记本全键盘和触摸板；（以公安部检测报告为准）(6) 内置双蓝光光驱，支持实时显示光盘剩余容量和硬盘剩余容量；（以公安部检测报告为准）(7) 内置双向拾音器，支持自动增益，清晰拾取办案人员及被调查人声音；内置双扬声器，保证声音外放效果；（以公安部检测报告为准）(8) 内置温湿度模块，专业的通风设计，与外部温度偏差在&amp;#177;1&amp;#176;以内；（以公安部检测报告为准）(9) 主机标配2块硬盘，1块128G固态硬盘，1块1T机械硬盘，无需拆机即可拆卸机械硬盘，并且支持热插拔功能；（以公安部检测报告为准）(10) 支持音频混音功能，可实现多路音频混音；（以公安部检测报告为准）(11) 内置不少于2个网络摄像头，分辨率不低于1080P；（以公安部检测报告为准）(12) 对办案对象摄像头不少于&amp;#177;35&amp;#176;旋转，1-5米可清晰看人脸表情、坐姿，可以看全身；对办案人员摄像头视场角不小于90&amp;#176;，至少可看全两个人；（以公安部检测报告为准）(13) 音频支持AAC/G.711/ADPCM；采样频率可设置为8KHz、16KHz、32KHz或48KHz；(14) 视频接入支持H.264 /H.265 ；传输码流不小于512Kbit/s，码率最大可设16Mbps，频率最大可设30fps,硬盘存储视频帧率不小于25fps；（以公安部检测报告为准）(15) 合成画面支持H.265/1080P编码；（以公安部检测报告为准）(16) 具有讯问声音、图像实时采集功能；能够实时、清晰采集讯问人员及被讯问人声音和现场背景声音，实时、清晰采集被讯问人正面中景和场所全景图像，包括环境温度、湿度和时间；（以公安部检测报告为准）(17) 具备对主摄像机镜头焦距；(18) 能清晰回放办案音视频，音质不应失真，声音回放应与视频同步；（以公安部检测报告为准）(19) 具备时钟校正功能；（以公安部检测报告为准）(20) 支持OSD叠加，案卷片头信息叠加，具备案件编号、名称、讯问人员姓名、被讯问人员姓名、记录人、讯问地点等片头内容设置功能；支持办案记录片头叠加信息；片头内容设置完毕后，自动生成片头，叠加于视频画面；OSD位置和颜色均可以设置，日期和时间自动更新；（以公安部检测报告为准）(21) 实时监测和显示存储介质的剩余使用时间；（以公安部检测报告为准）(22) 支持音视频数据丢失、异常的报警及处置方法的提示；（以公安部检测报告为准）(23) 光盘刻录、硬盘实时自动存储过程中，具有重点标记功能；（以公安部检测报告为准）(24) 具备光盘自动封盘的功能；（以公安部检测报告为准）(25) 支持电子笔录功能，主机集成，无需外置电脑或外置笔记本即可实现；（以公安部检测报告为准）(26) 支持U盘导入笔录；（以公安部检测报告为准） (27) 支持新建案件，新建案件支持案号、办案人员、记录人、办案对象等信息的选择和手动输入；（以公安部检测报告为准）(28) 支持办案记录的案件回放和删除功能；（以公安部检测报告为准）(29) 支持权限分配，无权限的用户无法对办案记录进行操作；（以公安部检测报告为准）(30) 支持对已有办案记录进行导出操作，支持光盘单盘、光盘双盘、U盘和移动硬盘导出； （以公安部检测报告为准）(31) 支持按照办案案件编号、案件名称、谈话时间、类型等条件对办案信息进行记录查询； (32) 支持1/2/3/4多种画面分割，多画面显示时，支持双击显示单画面；（以公安部检测报告为准）(33) 支持实时显示音频状态、音频波形、温湿度叠加显示、刻录和硬盘信息；（以公安部检测报告为准）(34) 支持权限认证，可通过用户名、密码登录；支持切换用户、修改密码、密码输入错误超过5次，可锁定该账户；（以公安部检测报告为准）(35) 支持单盘刻录、双盘刻录、循环刻录等多种刻录模式；支持刻录单一文件、刻录标准MP4文件；（以公安部检测报告为准）(36) 办案结束后1min完成光盘刻录；（以公安部检测报告为准）(37) 支持开始办案刻录，支持无盘录像，支持办案过程中开启刻录，可在办案过程中放入光盘，并将硬盘中完整录像刻录至光盘，刻录时长1-24小时可设；（以公安部检测报告为准）(38) 光盘更换后，能够借助硬盘存储的音视频数据自动回补刻录；中途更换新光盘，可识别上张光盘停止刻录的时间点，在新光盘中继续刻录； (39) 支持刻录失败在线重刻，光盘刻满自动提示功能，断电复刻；（以公安部检测报告为准）(40) 支持录像、光盘加密验证，加密密钥可配；（以公安部检测报告为准）(41) 文件刻录到光盘时应集成自动播放软件，光盘集成的自动播放软件可以在其他计算机上实现资料自动回放；（以公安部检测报告为准(42) 刻录支持DVD&amp;#177;R，BD-R/BD-RE，DVD&amp;#177;RW；（以公安部检测报告为准）(43) 支持光盘刻录时生成光盘序列号，序列号唯一，光盘回放时显示序列号；（以公安部检测报告为准）(44) 支持光盘一键回放功能；支持拖动播放，可显示播放时间进度，回放速度可调；（以公安部检测报告为准）(45) 支持对刻录完成的光盘进行回放，回放界面显示笔录、案件信息、录音录像；支持回访速度调节；（以公安部检测报告为准）(46) 支持模板管理，用户可对笔录常用语、片头叠加等信息编辑模板；（以公安部检测报告为准）(47) 支持用户管理与权限组管理，可通过设置对用户进行分组管理；（以公安部检测报告为准）(48) 支持日志查询与管理，包含报警信息、登录信息等；（以公安部检测报告为准）(49) 支持显示主机电池充电状态、剩余电量；支持低电量报警；（以公安部检测报告为准）(50) 支持系统状态查看；支持自定义系统标题；支持系统设置导入与导出；（以公安部检测报告为准）(51) 支持设备接入平台； (52) 支持办案点播，可通过查询案件信息回放相关联的办案录像；支持对同一案件下的多个录像片段进行选播；(53) 设备生产厂商具有国家保密局颁发的信息系统集成涉密证书（安防监控）现场提供复印件加盖厂商鲜章；(54) 支持温湿度信号、时间信息叠加到录像文件中刻录和存储；(55) 具备对所刻录、存储的音视频数据计算哈希值的功能，并将其以单独文件的形式与音视频数据一并存储。3、一体化摄像机：(1) 摄像机支持不少于1个10M/100M/1000M自适应以太网口；支持不少于1个3.5mm音频输入接口；支持TF卡，TF卡最大支持128G；（以公安部检测报告为准）(2) 摄像机要求支持传输模式三码流；主码流要求分辨率及帧率满足1080p（1920&amp;#215;1080）；副码流要求分辨率及帧率满足D1（704&amp;#215;576）；第三码流要求分辨率及帧率满足1080p（1920&amp;#215;1080）；（以公安部检测报告为准）(3) 摄像机支持图像亮度、对比度、饱和度可调；支持宽动态功能，动态范围≥100dB；（以公安部检测报告为准） (4) 支持主副码流分别设置4个感兴趣区域；（以公安部检测报告为准）(5) 摄像机支持强光抑制，数字降噪，彩转黑、透雾、电子防抖、场景模式、走廊模式；（以公安部检测报告为准）(6) 摄像机支持视频压缩标准H.265、H.264 HP/MP/BP、M-JPEG；视频压缩码率32K～16Mbps可设；（以公安部检测报告为准）(7) 摄像机支持AAC/G.711/ADPCM3种音频编码格式，且音频压缩码率最高不得低于48Kbps；（以公安部检测报告为准）(8) 摄像机支持网络协议TCP/UDP/RTSP/RTP/ONVIF；（以公安部检测报告为准）(9) 摄像机要求支持内置时钟，外同步NTP校时、时区设置、夏令时；（以公安部检测报告为准） (10) 支持音频丢失、音频异常、移动侦测、遮挡报警、IP冲突、Mac冲突、拌线、周界智能分析等功能；（以公安部检测报告为准）(11) 摄像机要求3.3mm～12mm电动变焦镜头；(12) 摄像机支持POE供电；4、便携式打印机：(1) 便携式打印机内置电池，支持USB供电；（以公安部检测报告为准）(2) 支持通过充电宝、笔记本电脑或车载电源随时为其充电；(3) 便携式打印机配备不少于四色全颜料墨水，具有较好的防水及抗耐剐蹭、打印出的文件不易晕染，可长久保存；（以公安部检测报告为准）(4) 便携式打印机支持纸张大小至少包括A4, A5, A6, B5；（以公安部检测报告为准）(5) 便携式打印机打印分辨率：不低于5760x1440 dpi；(6) 便携式打印机打印速度：打印黑色文本 (A4)：约7.2ipm（ISO/IEC24734,默认模式）；打印彩色文本 (A4)：约4ipm（ISO/IEC24734,默认模式）；打印量：满电：黑白不少于100页，彩色不少于50页*4；快速电源充电不长于5分钟：黑白不少于4页，彩色不少于2页*4；2套58000.00116000.0015会议桌定制智能会议桌设计理念：需充分配合与体现超薄一体机升降终端的功能性无缝对接及应用，实现功能融合一体化。桌面升降终端设备的开孔尺寸和角度必须符合人体工程学设计，远近适中，会议桌下方设置散热门以供电脑等设备散热，每个升降终端配置隐藏式键盘架，腿部空间≤300mm-350mm，以保证与会人员的体验舒适度及人性化介入考量设计；智能会议桌材质要求：基材全部采用游离甲醛释放量符合欧洲E-1级标准的优质板材，木材经高温处理，防腐防虫，甲醛含量需符合国家标准≤9mg/100g；智能会议桌工艺标准：所有板件做到平整光滑、无脱胶、表面无胶渍、麻点、坑洼，设备终端位均配套键盘鼠标托盘，龙骨框架采用高强度、高纯度的符合国家建材标准的铝合金材料，五金配件采用优质进口海蒂诗品牌；智能会议桌油漆工艺标准：采用0.6mm进口优质胡桃木皮贴面，油漆采用德国“易涂宝”、台湾“大宝”进口环保油漆，整套工艺在全封闭无尘车间制作，经五底三面工艺处理，所有油漆板件均达到平整光滑，无脱漆、无凹凸、无起泡、无色差；会议桌规格尺寸：6000mm*1600mm*760mm；会议桌配置：12套15.6寸一体式升降终端；会议桌颜色：待客户选定；1套25000.0025000.0016会议椅定制高密度海绵，进口西皮，定色橡木架；符合国际环保标准，抗弯性能强，不易变形，具有防潮、防火、防虫、防水、防刮、耐磨性能。20套630.0012600.0017安装调试费1批15000.0015000.00总报价大写:叁拾玖万捌仟捌佰元整￥398,800.00</t>
  </si>
  <si>
    <t>甘肃天宇鸿图电子科技有限公司</t>
  </si>
  <si>
    <t>中国共产党景泰县纪律检查委员会案件分析室</t>
  </si>
  <si>
    <t>福州市东升小学福州市东升小学录播室教学设备及新建网络中心机房设备货物类采购项目结果公告</t>
  </si>
  <si>
    <t>[350104]YZG[GK]2018009-2</t>
  </si>
  <si>
    <t>福建省营造项目管理有限公司</t>
  </si>
  <si>
    <t>福州市东升小学</t>
  </si>
  <si>
    <t xml:space="preserve">福州威宝锐贸易有限公司
</t>
  </si>
  <si>
    <t>335381.00元</t>
  </si>
  <si>
    <t>1、项目名称：福州市东升小学福州市东升小学录播室教学设备及新建网络中心机房设备货物类采购项目2、项目编号：[350104]YZG[GK]2018009-23、采购人名称：福州市东升小学地址：福州市仓山区东园路109号项目负责人：邓老师联系电话：152050138044、代理机构名称：福建省营造项目管理有限公司地址：福州市鼓楼区梅峰路5号梅亭中华技校沿街综合楼八层西侧  评审部经办人：张文钦联系电话：139609251915、招标公告日期：2018-12-286、招标结果确定日期：2019-01-187、资格性及符合性审查情况：经评审，所有投标单位资格审查均满足招标文件要求。8、中标情况：包1合同包品目号品目名称品牌规格型号数量单价总价11-1教学专用仪器详见投标分项报价表详见投标分项报价表1335381元335381元服务要求或标的的基本概况详见投标文件中标供应商名称福州威宝锐贸易有限公司中标供应商地址福建省福州市台江区宁化新村50座边一层A39间中标金额335381.00元9、收费金额：0.531万元 收费标准：招标代理服务费依据国家“发改价格[2011]534号”文件收费标准计取.10、其他（协议供货、定点采购项目信息）：无。11、评标委员会成员名单 采购人代表：林彤升 (包1) 评审专家：王志波,陈春莺,肖航,刘灿辉12、公告期限为本公告之日起1个工作日。福建省营造项目管理有限公司2019年01月18日</t>
  </si>
  <si>
    <t>福州威宝锐贸易有限公司</t>
  </si>
  <si>
    <t>福州市东升小学福州市东升小学录播室教学设备及新建网络中心机房设备货物类采购</t>
  </si>
  <si>
    <t>岭南师范学院微格教室设备更新及升级改造二期项目（重招）（项目编号：0724-1801D69N5434）的中标公告</t>
  </si>
  <si>
    <t>440000-201809-156008-0393</t>
  </si>
  <si>
    <t>国义招标股份有限公司</t>
  </si>
  <si>
    <t>岭南师范学院</t>
  </si>
  <si>
    <t xml:space="preserve">广东海豹信息技术有限公司
</t>
  </si>
  <si>
    <t>国义招标股份有限公司 受岭南师范学院的委托，于2019 年01月17 日就微格教室设备更新及升级改造二期项目（440000-201809-156008-0393）采用公开招标进行采购。现就本次采购的中标（成交）结果公告如下：一、采购项目编号：440000-201809-156008-0393二、采购项目名称：微格教室设备更新及升级改造二期项目三、采购项目预算金额（元）：965,000 四、采购方式：公开招标五、中标供应商1：中标供应商名称广东海豹信息技术有限公司法人代表陈梦蔓地址湛江市赤坎区草苏后坑村五十三号三层 六、报价明细主要中标、成交标的名称规格型号数量单价（元）服务要求中标、成交金额（元）高清常态录播主机HB-100CB14台￥18,000.00按招标文件要求响应￥945,600.00广播级摄录一体机HXR-NX10014台￥23,000.00广播级室内遥控云台KR-PH921P14台￥12,600.00  七、评审日期：2019-01-17评审地点：湛江开发区人民大道中51号之一威格商务大厦1507室评审委员会（谈判小组、询价小组、磋商小组或单一来源采购小组）：负责人：吴钢成员： 吴钢、陈海、梁常奔、黄海波、雷励华八、本项目代理收费标准：采购代理机构向中标人收取的中标服务费标准，按国家计委颁布的计价格[2002]1980号文《招标代理服务收费管理暂行办法》及国家发改委的发改价格[2011]534号文招标代理服务收费标准（货物类）差额定率累进法计算并下浮20%收取，低于￥5,000.00的，按固定价￥5,000.00收取收费金额：￥11,347.20九、评审意见（非标采购方式或竞争性磋商采购方式采用书面推荐供应商参加采购活动的，还应当公告采购人和评审专家的推荐意见）综合评分法中标候选供应商排序表序号投标人名称价格得分技术得分商务得分综合得分推荐排名比 例（35%）比 例（45%）比 例（20%）100%1广东海豹信息技术有限公司33.5943.1015.0091.6912湛江致思科技有限公司34.7333.800.0068.5333广东翔飞科技有限公司35.0033.7012.0080.702 十、本公告期限1个工作日。中标、成交标的名称规格型号数量单价（元）服务要求中标、成交金额十一、联系事项：（一）采购项目联系人（代理机构）：黄河欢，薛业生，罗海山联系电话：0759-2179090，020-37860545采购项目联系人（采购人）：李少刚 联系电话：0759-3183806（二）采购代理机构 ：国义招标股份有限公司  地址：广东省广州市越秀区东风东路726号16-18楼联系人：张帆联系电话：020-37860520传真：020-87768283邮编：510080（三）采购人：岭南师范学院地址：湛江市赤坎区寸金路29号岭南师范学院联系人：刘宇靖联系电话：0759-3182851传真：0759-3182700邮编：524048各有关当事人对中标、成交结果有异议的，可以在中标、成交公告发布之日起7个工作日内以书面形式向（政府采购代理机构）（或采购人）提出质疑，逾期将依法不予受理。附件：招标文件（竞争性谈判文件、询价通知书、竞争性磋商文件）招标文件发布人：国义招标股份有限公司 发布时间：2019年01月18日</t>
  </si>
  <si>
    <t>广东海豹信息技术有限公司</t>
  </si>
  <si>
    <t>岭南师范学院微格教室设备更新及升级改造二期项目（重招）（项目编号：0724-1801D69N5434</t>
  </si>
  <si>
    <t>吴桥县教育体育局吴桥教育体育局录播教室采购项目公开招标中标结果公示</t>
  </si>
  <si>
    <t>Z130900182803</t>
  </si>
  <si>
    <t>吴桥县公共资源交易中心</t>
  </si>
  <si>
    <t>吴桥县教育体育局</t>
  </si>
  <si>
    <t xml:space="preserve">河北中智谷教学仪器销售有限公司
</t>
  </si>
  <si>
    <t>采购项目名称：吴桥县教育体育局吴桥教育体育局录播教室采购项目公开招标结果公告采购项目标书编号：Z130900182803采购人名称：吴桥县教育体育局采购人地址：吴桥县采购人联系方式：刘科长电话：0317-7369726                        采购代理机构全称：吴桥县公共资源交易中心采购代理机构地址：采购代理机构联系方式：招标文件制作人:张艳电话：0317-标书发售电话：采购内容：详见招标（响应）文件（详细内容见招标文件）。采购方式：公开招标项目实施地点：详见招标文件。供货时间：详见招标文件。招标公告日期：2018年12月21日定标日期：2019年01月16日开评标地点：吴桥县公共资源交易中心 开标1室 评标1室评标委员会成员：梁连吉、 杨国忠、崔晶、季林吉、吴延东（采购人代表）包号：Z1309001828031001 包名：吴桥县教育体育局吴桥教育体育局录播教室采购项目公开招标中标供应商名称中标供应商地址中标金额(元)统一社会信用代码 河北中智谷教学仪器销售有限公司  沧州市运河区文庙小区1号楼东半部  677,790.00 911309005881786344主要标的名称规格型号单价数量详见招标（采购）文件详见招标（采购）文件详见招标（响应）文件详见招标（采购）文件政府集中采购机构接受询问、质疑和投诉电话：本公告发布媒体: 中国河北政府采购网、河北省公共资源交易服务平台中标公告期限为1个工作日</t>
  </si>
  <si>
    <t>河北中智谷教学仪器销售有限公司</t>
  </si>
  <si>
    <t>吴桥县教育体育局吴桥教育体育局录播教室采购项目公开招标</t>
  </si>
  <si>
    <t>天津市西青区张家窝镇华旭小学华旭小学精品录播建设项目(项目编号:52961997436)中标公告</t>
  </si>
  <si>
    <t>52961997436）</t>
  </si>
  <si>
    <t>西青区</t>
  </si>
  <si>
    <t>天津市津泽青诚企业管理咨询有限公司</t>
  </si>
  <si>
    <t>天津市西青区张家窝镇华旭小学</t>
  </si>
  <si>
    <t>天津市西青区张家窝镇华旭小学 华旭小学精品录播建设项目 (项目编号:52961997436)中标公告                受 天津市西青区张家窝镇华旭小学 委托，天津市津泽青诚企业管理咨询有限公司 以 公开招标 方式,对 华旭小学精品录播建设项目 实施政府采购。现将中标结果公布如下：一、项目名称和编号1.项目名称：华旭小学精品录播建设项目2.项目编号：52961997436二、中标信息采购结果列表                                                                            包号                                中标（成交）金额(万元)                                供应商名称                                供应商地址                                                                                                                                                第1包                                61.38                                                                                                天津市康晟伟业智能科技有限公司                                                                                                天津滨海高新区华苑产业区海泰华科三路1号4号楼-1、2-1106                                                                                                                    详细商品信息列表                                                            商品名称                        规格型号                        服务要求                        计量单位                        数量                        单价(万元)                        总价(万元)                                                                                    华旭小学精品录播建设项目                        详见附件                        （1）投标人须提供所投产品至少1年的质保期，终身维修。质保期内负责更换零配件，7&amp;#215;24小时技术响应，48小时内维修工程师到达维修现场。质保期自验收合格之日起计算。（2）投标人须提供随机赠送的易耗品清单、消耗材料价格清单及折扣率、保修期后设备维修的价格清单及折扣率（制作备品备件清单）。（3）投标人负责对业主的技术人员、操作人员、维修人员进行产品及系统的操作、系统的管理维护、常用技术知识进行免费技术培训，使培训的操作人员按操作规程能够独立操作,培训人数按照用户需求而定。                            项                        1.0                        61.38                                                61.38                                                                                        三、评标委员会成员名单孟庆宜，谈峻， 宁书林，刘宇，董斌 四、项目联系人及联系方式1.联系人： 林先生2.联系电话：022-27923909五、采购人的名称、地址和联系方式1.采购人名称：天津市西青区张家窝镇华旭小学2.采购人地址：天津市西青区张家窝镇田丽小区 3.采购人联系人和联系电话：杨先生:15302144888六、采购代理机构的名称、地址和联系方式1.采购代理机构名称：天津市津泽青诚企业管理咨询有限公司2.采购代理机构地址：天津市天安数码城1号楼B座6023.采购代理机构联系电话：022-27923909七、代理费用收费标准及金额代理费用收费标准本项目招标代理费由中标人支付，取费标准根据《招标代理服务收费管理暂行办法》（计价格[2002]1980号）计取。代理费用收费金额(元)9207八、质疑、投诉方式参与本项目政府采购活动的供应商认为中标结果使自己的合法权益受到损害的，可以在中标结果公告期限届满之日起7个工作日内，以书面形式向天津市西青区张家窝镇华旭小学、天津市津泽青诚企业管理咨询有限公司提出质疑，逾期不予受理。供应商对质疑答复不满意的，或者采购人、采购代理机构未在规定期限内作出答复的，供应商可以在质疑答复期满后15个工作日内，向西青区财政局政府采购办公室提出投诉，逾期不予受理。九、未通过资格审查投标人的名称和其不符合项被推荐潜在投标人名单和推荐理由采购人和评审专家推荐意见十、中标结果公告期限结果的公告期限为1个工作日。十一、公开招标文件公告                    采购文件：文件：华旭小学精品录播教室建设项目(项目编号：52961997436)12.27.pdf                                    附件文件：附件.pdf                                                天津市津泽青诚企业管理咨询有限公司                2019年1月18日</t>
  </si>
  <si>
    <t>天津市西青区张家窝镇华旭小学华旭小学精品录播建设项目(项目编号:5296199743</t>
  </si>
  <si>
    <t>临县财政局等七单位办公设备项目询价成交公告</t>
  </si>
  <si>
    <t>临县</t>
  </si>
  <si>
    <t>临县财政局</t>
  </si>
  <si>
    <t xml:space="preserve">临县浩华贸易有限公司
临县星熠贸易商行
</t>
  </si>
  <si>
    <t>临县财政局等七单位办公设备项目询价成交公告受临县财政局等七单位的委托，我中心对其所需的办公设备项目组织了询价采购。经询价小组综合评定，成交结果公告如下:一、项目编号：临政采201901001-02-03-05-06-07-08--7二、采购内容：本项目共七包:第一包：包括：笔记本电脑4台,电脑一体机5台。第二包：包括：笔记本电脑1台。第三包：包括：智能黑板2台，智慧课堂资源平台2套，壁挂式高拍仪2台，精品录播系统1套。第四包：包括：电子屏3块，会议音响6支，功放器2台，会议话筒4套，监控设备1套，辅材1批，净化直饮机2台，面对面桌23套，台式电脑1台。第五包：包括：电子白板2套。第六包：包括：彩色打印机1台。第七包：包括：高速彩色打印机1台，高速扫描仪1台，高速一体传真机。三、成交单位及金额：第一包：临县博瑞电子科技服务部 金额：69100元第二包：临县博瑞电子科技服务部 金额：6900元第三包：临县众诚电子产品安装售后服务中心 金额：502800元第四包：临县浩华贸易有限公司 金额：132430元第五包：临县众诚电子产品安装售后服务中心 金额：60200元第六包：临县新联电子产品经销部金额：4900元第七包：临县星熠贸易商行金额：35600元四、询价小组：闫小林 秦晓敏 单位代表五、联系方式：第一包采购单位：临县财政局联系人：王秀梅电话：15534352688第二包采购单位：临县财政局联系人：王秀梅电话：15534352688第三包采购单位：临县河渠小学联系人：李春连电话：13513584336第四包采购单位：临县住房保障和城乡建设局联系人：武永强电话：13934369643第五包采购单位：临县南关小学校联系人：马来生电话：113935831393第六包采购单位：临县国土资源局联系人：柳艳平电话：13835818421第七包采购单位：临县宣传部联系人：曹健电话：15034286788集采机构：临县政府采购中心地址：临县财政局院内北二楼邮政编码：033200联系人：刘谈平电话及传真：0358-2388322感谢本项目所有投标人对临县政府采购工作的支持。代理费收费标准:0代理费收费金额:无临县政府采购中心2019年01月18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</si>
  <si>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临县浩华贸易有限公司</t>
  </si>
  <si>
    <t>临县星熠贸易商行</t>
  </si>
  <si>
    <t>临县财政局等七单位办公设备项目</t>
  </si>
  <si>
    <t>临泉县新建学校教育装备（录播教室书法教室）采购项目第二标包合同公告</t>
  </si>
  <si>
    <t>LQCG20180215</t>
  </si>
  <si>
    <t>临泉县公共资源交易中心</t>
  </si>
  <si>
    <t>临泉县均衡教育投资有限公司</t>
  </si>
  <si>
    <t>586128.0000元</t>
  </si>
  <si>
    <t>临泉县新建学校教育装备（录播教室、书法教室）采购项目合同备案合同编号:LQCG20180215-2合同名称:临泉县新建学校教育装备（录播教室、书法教室）采购项目项目编号:LQCG20180215项目名称:临泉县新建学校教育装备（录播教室、书法教室）采购项目采购人(甲方):临泉县均衡教育投资有限公司供应商(乙方):安徽亿诺网络科技有限公司所属地域:临泉县所属行业:合同金额:586128.0000元合同签订日期:2019/1/18 0:00:00合同公告日期:2019/1/18代理机构:临泉县公共资源交易中心免责声明 :本页面提供的政府采购合同是按照《中华人民共和国政府采购法实施条例》的要求由采购人发布的,本网对其内容概不负责,亦不承担任何法律责任。附件：LQCG20180215临泉县新建学校教育装备（录播教室、书法教室）采购项目第二标包合同.pdf</t>
  </si>
  <si>
    <t>临泉县新建学校教育装备（录播教室书法教室）采购项目第二</t>
  </si>
  <si>
    <t>临泉县新建学校教育装备（录播教室书法教室）采购项目第一标包合同公告</t>
  </si>
  <si>
    <t>570420.0000元</t>
  </si>
  <si>
    <t>临泉县新建学校教育装备（录播教室、书法教室）采购项目合同备案合同编号:LQCG20180215-1合同名称:临泉县新建学校教育装备（录播教室、书法教室）采购项目项目编号:LQCG20180215项目名称:临泉县新建学校教育装备（录播教室、书法教室）采购项目采购人(甲方):临泉县均衡教育投资有限公司供应商(乙方):安徽锐思华信息系统集成有限公司所属地域:临泉县所属行业:合同金额:570420.0000元合同签订日期:2019/1/18 0:00:00合同公告日期:2019/1/18代理机构:临泉县公共资源交易中心免责声明 :本页面提供的政府采购合同是按照《中华人民共和国政府采购法实施条例》的要求由采购人发布的,本网对其内容概不负责,亦不承担任何法律责任。附件：LQCG20180215临泉县新建学校教育装备（录播教室、书法教室）采购项目第一标包合同.pdf</t>
  </si>
  <si>
    <t>临泉县新建学校教育装备（录播教室书法教室）采购项目第一</t>
  </si>
  <si>
    <t>临泉县新建学校教育装备（录播教室书法教室）采购项目第四标包合同公告</t>
  </si>
  <si>
    <t>261680.0000元</t>
  </si>
  <si>
    <t>临泉县新建学校教育装备（录播教室、书法教室）采购项目合同备案合同编号:LQCG20180215-4Z合同名称:临泉县新建学校教育装备（录播教室、书法教室）采购项目项目编号:LQCG20180215项目名称:临泉县新建学校教育装备（录播教室、书法教室）采购项目采购人(甲方):临泉县均衡教育投资有限公司供应商(乙方):安徽宣毫教育科技有限公司所属地域:临泉县所属行业:合同金额:261680.0000元合同签订日期:2019/1/18 0:00:00合同公告日期:2019/1/18代理机构:临泉县公共资源交易中心免责声明 :本页面提供的政府采购合同是按照《中华人民共和国政府采购法实施条例》的要求由采购人发布的,本网对其内容概不负责,亦不承担任何法律责任。附件：LQCG20180215临泉县新建学校教育装备（录播教室、书法教室）采购项目第四标包合同.pdf</t>
  </si>
  <si>
    <t>临泉县新建学校教育装备（录播教室书法教室）采购项目第四</t>
  </si>
  <si>
    <t>临泉县新建学校教育装备（录播教室书法教室）采购项目第三标包合同公告</t>
  </si>
  <si>
    <t>286820.0000元</t>
  </si>
  <si>
    <t>临泉县新建学校教育装备（录播教室、书法教室）采购项目合同备案合同编号:LQCG20180215-3Z合同名称:临泉县新建学校教育装备（录播教室、书法教室）采购项目项目编号:LQCG20180215项目名称:临泉县新建学校教育装备（录播教室、书法教室）采购项目采购人(甲方):临泉县均衡教育投资有限公司供应商(乙方):阜阳宣毫教育科技有限公司所属地域:临泉县所属行业:合同金额:286820.0000元合同签订日期:2019/1/18 0:00:00合同公告日期:2019/1/18代理机构:临泉县公共资源交易中心免责声明 :本页面提供的政府采购合同是按照《中华人民共和国政府采购法实施条例》的要求由采购人发布的,本网对其内容概不负责,亦不承担任何法律责任。附件：LQCG20180215临泉县新建学校教育装备（录播教室、书法教室）采购项目第三标包合同.pdf</t>
  </si>
  <si>
    <t>临泉县新建学校教育装备（录播教室书法教室）采购项目第三</t>
  </si>
  <si>
    <t xml:space="preserve">天津市康晟伟业智能科技有限公司
华旭小学
</t>
  </si>
  <si>
    <t>天津市西青区张家窝镇华旭小学 华旭小学精品录播建设项目 (项目编号:52961997436)中标公告受 天津市西青区张家窝镇华旭小学 委托，天津市津泽青诚企业管理咨询有限公司 以 公开招标 方式,对 华旭小学精品录播建设项目 实施政府采购。现将中标结果公布如下：一、项目名称和编号1.项目名称：华旭小学精品录播建设项目2.项目编号：52961997436二、中标信息采购结果列表包号中标（成交）金额(万元)供应商名称供应商地址第1包61.38天津市康晟伟业智能科技有限公司天津滨海高新区华苑产业区海泰华科三路1号4号楼-1、2-1106详细商品信息列表商品名称规格型号服务要求计量单位数量单价(万元)总价(万元)华旭小学精品录播建设项目详见附件（1）投标人须提供所投产品至少1年的质保期，终身维修。质保期内负责更换零配件，7&amp;#215;24小时技术响应，48小时内维修工程师到达维修现场。质保期自验收合格之日起计算。（2）投标人须提供随机赠送的易耗品清单、消耗材料价格清单及折扣率、保修期后设备维修的价格清单及折扣率（制作备品备件清单）。（3）投标人负责对业主的技术人员、操作人员、维修人员进行产品及系统的操作、系统的管理维护、常用技术知识进行免费技术培训，使培训的操作人员按操作规程能够独立操作,培训人数按照用户需求而定。项1.061.3861.38三、评标委员会成员名单孟庆宜，谈峻， 宁书林，刘宇，董斌四、项目联系人及联系方式1.联系人： 林先生2.联系电话：022-27923909五、采购人的名称、地址和联系方式1.采购人名称：天津市西青区张家窝镇华旭小学2.采购人地址：天津市西青区张家窝镇田丽小区3.采购人联系人和联系电话：杨先生:15302144888六、采购代理机构的名称、地址和联系方式1.采购代理机构名称：天津市津泽青诚企业管理咨询有限公司2.采购代理机构地址：天津市天安数码城1号楼B座6023.采购代理机构联系电话：022-27923909七、代理费用收费标准及金额代理费用收费标准本项目招标代理费由中标人支付，取费标准根据《招标代理服务收费管理暂行办法》（计价格[2002]1980号）计取。代理费用收费金额(元)9207八、质疑、投诉方式参与本项目政府采购活动的供应商认为中标结果使自己的合法权益受到损害的，可以在中标结果公告期限届满之日起7个工作日内，以书面形式向天津市西青区张家窝镇华旭小学、天津市津泽青诚企业管理咨询有限公司提出质疑，逾期不予受理。供应商对质疑答复不满意的，或者采购人、采购代理机构未在规定期限内作出答复的，供应商可以在质疑答复期满后15个工作日内，向西青区财政局政府采购办公室提出投诉，逾期不予受理。九、未通过资格审查投标人的名称和其不符合项被推荐潜在投标人名单和推荐理由采购人和评审专家推荐意见十、中标结果公告期限结果的公告期限为1个工作日。十一、公开招标文件公告采购文件：文件：华旭小学精品录播教室建设项目(项目编号：52961997436)12.27.pdf         附件文件：附件.pdf        天津市津泽青诚企业管理咨询有限公司2019年1月18日</t>
  </si>
  <si>
    <t>天津市康晟伟业智能科技有限公司</t>
  </si>
  <si>
    <t>华旭小学</t>
  </si>
  <si>
    <t>鲁迅美术学院工业设计教学演示平台建设项目</t>
  </si>
  <si>
    <t>LNZC20190100211）</t>
  </si>
  <si>
    <t>辽宁轩宇工程管理有限公司</t>
  </si>
  <si>
    <t>鲁迅美术学院</t>
  </si>
  <si>
    <t xml:space="preserve">辽宁君卓科技有限公司
</t>
  </si>
  <si>
    <t>鲁迅美术学院工业设计教学演示平台建设项目采购项目成交公告																				受鲁迅美术学院委托，辽宁轩宇工程管理有限公司对鲁迅美术学院工业设计教学演示平台建设项目项目（项目编号：LNZC20190100211）进行了竞争性磋商，现将成交结果公告如下：							1、采购项目名称：鲁迅美术学院工业设计教学演示平台建设项目							2、采购项目编号：LNZC20190100211							3、成交结果：																																														包号																									成交供应商名称																									成交金额(人民币元)																																							01																									辽宁君卓科技有限公司																									995,588.00																																					4、成交产品的规格、型号、单价等：							HD-I8680E 30000.00; PowerCreator HD600F , PowerCreator T3Mini, PowerCreator云录播管理系统 v3.0, PowerCreator 课堂直播系统V6.0,BJWM212, PowerCreator HD-PCM04,PG-NBS1818GC 68000.00; JBL CBT50LA-LS,CROWN XLI800,DBX PAP,YAMAHA MG16XU83000.00; Mac BookPro-18688.00; DellPowerEdge_R22020000.00; P1875 745900.00							5、竞争性磋商小组成员名单：							李瑞芳;尹潮万;陈璐;							6、保证金退还时间：未成交供应商应在成交通知书发出之日起5个工作日内，到采购代理机构办理退还保证金事宜。本公告至发布之日起将向中标供应商发布中标通知书。							采购单位：鲁迅美术学院							地 址：沈阳市和平区三好街19号							项目联系人：刘老师							联系电话：31918381							采购代理机构：辽宁轩宇工程管理有限公司							地 址：沈阳市皇姑区黄河南大街56号中建峰汇广场A座803-812室							项目联系人：齐俭							联系电话：024-31918388-315														辽宁轩宇工程管理有限公司							2019-01-17																																																																																										关闭</t>
  </si>
  <si>
    <t>辽宁君卓科技有限公司</t>
  </si>
  <si>
    <t>鲁迅美术学院工业设计教学演示</t>
  </si>
  <si>
    <t>PowerCreator</t>
  </si>
  <si>
    <t>2018年西雅中学录播教室设备中标结果</t>
  </si>
  <si>
    <t>YLCG-201812240001</t>
  </si>
  <si>
    <t xml:space="preserve">长沙市吉盈电子科技有限公司
</t>
  </si>
  <si>
    <t>长沙市岳麓区教育局2018年西雅中学录播教室设备采购结果公告	长沙市岳麓区教育局的2018年西雅中学录播教室设备采购竞争性谈判采购项目于结束 ，现将成交结果公告如下。	一、项目名称	采购项目名称： 2018年西雅中学录播教室设备采购	预算金额(元)： 271800	二、项目编号	政府采购编号： YLCG-201812240001	委托代理编号：CSCG-HNZY-JZ20181212	三、邀请供应商的情况、谈判情况、成交供应商名称、地址和成交金额	(一)、邀请供应商的情况	1、供应商产生方式：公告邀请	2、采取采购人、评审专家推荐方式的推荐意见										采购人推荐意见										评审专家推荐意见														供应商名称										/										供应商名称										/														推荐意见										/										推荐意见										/							（二）、谈判情况										序号										供应商名称										最终报价										评审结果														1										长沙市吉盈电子科技有限公司										269300.00元										第一名														2										湖南中成伟业电子技术有限公司										269970.00元										第二名														3										长沙正龙电子设备有限公司										270280.00元										第三名							（三）、成交供应商名称、地址和成交金额	标段1 中标，标段名称： 录播教室	成交供应商名称：长沙市吉盈电子科技有限公司	地址：岳麓区湘腾城市广场3栋1802室	成交金额(元)：269300	四、谈判小组成员名单										序号										评审小组职务										姓名										产生方式										参与过程										备注														1										主任评委										曹科宁										随机抽取										全过程																				2										普通评委										李月明										随机抽取										全过程																				3										采购人代表										陈奇林										自行选定										全过程													备注：	注：产生方式注明是随机抽取或自行选定；参与过程注明是确定供应商、谈判或全过程。	五、公告期限：	年月日时至年月日时止（1个工作日）。	六、参与采购活动的供应商认为成交结果使自己权益受到损害的，可以在知道或者应知其权益受到损害之日起7个工作日内以书面形式向采购人或采购代理机构提出质疑。	七、采购人和采购代理机构名称、联系人和联系方式：										采购人名称：										长沙市岳麓区教育局										采购代理机构名称：										湖南中育招标有限公司														电话：										073188999271										电话：										0731-85561661 85561495（财务）														地址：										长沙市金星北路一段517号岳麓区政府机关大院内										地址：										湖南省长沙市岳麓区望岳街道谷丰中路209号荣泰广场3栋12楼1234房														联系人：										李新宇										联系人：										张妞 曾标莲 陈卓</t>
  </si>
  <si>
    <t>长沙市吉盈电子科技有限公司</t>
  </si>
  <si>
    <t>2018年西雅中学录播教室</t>
  </si>
  <si>
    <t>民勤县机关事务管理局对统办3号楼6楼会议室维修改造项目中标公告</t>
  </si>
  <si>
    <t>1019-18012</t>
  </si>
  <si>
    <t>武威市</t>
  </si>
  <si>
    <t>甘肃开杨工程咨询有限公司</t>
  </si>
  <si>
    <t>民勤县机关事务管理局</t>
  </si>
  <si>
    <t xml:space="preserve">民勤县安莱网络信息有限公司
</t>
  </si>
  <si>
    <t>117.936万元</t>
  </si>
  <si>
    <t>公告概要：															公告信息：																			采购项目名称													民勤县机关事务管理局对统办3号楼6楼会议室维修改造项目																			品目																			货物/其他货物/其他不另分类的物品																								采购单位													民勤县机关事务管理局																			行政区域													民勤县													公告时间													2019年01月17日 15:05																			本项目招标公告日期													2018年12月27日													中标日期													2019年01月17日																			评审专家名单													董治海、王生庆, 张学海、金玉龙, 7、、李文东																			总中标金额													￥0.000000 万元（人民币）																			联系人及联系方式：																			项目联系人													程刚																			项目联系电话													13299363317																			采购单位													民勤县机关事务管理局																			采购单位地址													甘肃省武威市民勤县东大街9号																			采购单位联系方式													0935-4118890																			代理机构名称													甘肃开杨工程咨询有限公司																			代理机构地址													甘肃省武威市凉州区公园路135号1栋1层商业01号																			代理机构联系方式													13893578584																			附件：																			附件1													民勤县机关事务管理局招标文件(12.27定版).pdf.pdf																						民勤县机关事务管理局对统办3号楼6楼会议室维修改造项目中标公告							甘肃开杨工程咨询有限公司受民勤县机关事务管理局的委托，对民勤县机关事务管理局对统办3号楼6楼会议室维修改造项目以公开招标形式进行采购，评标小组以2019年1月17日确定中标结果。现将中标结果公示如下：							1、采购文件编号：1019-18012							2、采购预算：118.510655万元。							3、中标结果内容：详见附件1							4、中标日期：2019年1月17日							5、招标公告日期：2018年12月28日							6、中标供应商名称及中标金额：							中标供应商名称：民勤县安莱网络信息有限公司							统一社会信用代码：91620621MA72B3LK7R							中标金额:117.936万元（大写：壹佰壹拾柒万玖仟叁佰陆拾元整）							联系人：张生柱联系电话：0935-4133195							中标供应商地址：武威市民勤县三雷镇东关街6号。																评标小组成员名单:董治海、王生庆、张学海、金玉龙、李文东																			采购联系人姓名、电话及单位地址：														联系人：马主任（采购单位） 联系电话：15349358316							单位地址：民勤县机关事务管理局。							联系人：程刚（代理机构） 联系电话：13299363317							单位地址：武威市凉州区西关街公园路135号。							在此，对积极参与本采购项目的投标人表示衷心的感谢！							甘肃开杨工程咨询有限公司2019年1月17日							附件1：																													货物名称																													品牌、型号规格																													技术参数																													数量(单位)																													单价（元）																													总价（元）																																					显示系统																																					55寸																			拼接屏																													迈创日新Mcrx5517G																													面板：三星A+级；拼缝：1.7mm；亮度: 500cd/㎡；分辨率:1920X1080；寿命：100000小时；比例：16:9；对比度:4500:1；可视角度:179；响应时间：6ms；显示色彩：16.7M；接口类型:HDMI/DVI/VGA/VIDEO/串口 功耗：189W/电源：AC100V-240V, 50/60Hz；尺寸：1213.2mm&amp;#215;684mm&amp;#215;69.3mm。																			具有良好防尘效果达到IP6X等级；符合ISO7779声学信息技术和通讯设备排放空气噪声标准；符合GB24850-2015能效等级要求；符合ISO2248-1985（包装完整、满装的运输包装件 垂直冲跌落试验）；符合GJB360A-96 电子及电气元件试验方法；通过数字信号电磁干扰规定标准。																													12块																													16000																													192000																																					内置画面分割器																													迈创日新																			MC-HDMI																													具有信号智能补偿功能，保证真实还原图像信号，并完整环出到下一级单元，无论多少级信号环接，均能保证画面细腻清晰如一，以屏体为单位实现单屏、组合屏、全屏显示功能。																													12套																													0																													0																																					信号处理控制设备																													盛显STH0816K																													1．纯硬件插卡式设计，输入输出板卡可以根据需要灵活配置，输入输出板卡支持热插拔，可以在线维护；																			2．信号传输、交换、输出全链路实时、无损、全帧率处理，输入输出最大支持1920*1080@60或3840*2160@30；																			3．支持断电保护，即突发断电时，能保存断电前的信号切换状态，并在重新上电后能自动切换到断电前的信号切换状态；4．支持场景保存与调用，可以将矩阵的切换状态定义为场景并进行保存，根据需要随时调取；5．提供串口控制、网络控制、红外遥控器、面板按键等常用控制方式，用户可以根据需要灵活选择；6．前面板内置LCD液晶面板，可以定制显示开机用户logo， 并可以配合遥控器和前面板功能按键，实现矩阵的常规控制；7．提供矩阵切换协议，用户可以根据需要进行第三方自行开发控制软件，切换协议支持一切一、一切多，并能提供场景保存与调用的控制协议;8．提供矩阵控制软件，能支持矩阵的级联，进而实现多级矩阵的联动切换控制，而不是逐一进行矩阵切换控制；且支持拼接屏和矩阵的联动切换控制，包括信号切换和场景切换；9．支持KVM远程控制，通过控制软件能将电脑桌面切换投屏的同时，能同时完成对目标电脑桌面的远程控制，即控制电脑能接管目标电脑的鼠标键盘，可以在控制电脑上实现目标电脑自身鼠标键盘所能完成的操作，如文件的打开与编辑；10．矩阵控制软件支持跨平台，可以在Android、iOS、Windows系统运行，并可以快速集成对灯光、窗帘等中控设备的控制；11．内嵌控制管理平台，在不需要外置服务器或中控的前提下，可以通过手机、平板、PC电脑实现对矩阵的切换控制；12．控制软件操作界面提供虚拟拼接界面，可以通过鼠标或手势操作选中目标拼接屏区域或输出通道，完成相应的切换控制；13．内嵌无线路由器，客户无需再购买无线路由器，既可实现手机、平板、笔记本电脑通过wifi实现对矩阵的控制。																													1套																													8000																													8000																																					设备支架																													迈创日新																			Mcrx55-SHS4X3																													全封闭式一体化拼接机柜，安装方便，前后左右，上下四周封板包围。采用优质方钢/工业钣金、0.8－2.0厚的钣金轧弯而成，黑色，外加静电保护，全方位可调节，美观大方，简洁实用。厚度450mm，底座高度800mm，底部开门；满足55寸液晶拼接4行X3列支撑安装。																													1套																													12000																													12000																																					大屏专用线缆																													秋叶原																													镀金接头，高纯度铜芯，强抗干扰双磁环，金属网屏蔽，支持3D信号传输，音视频同步传送，即插即用，支持热插拔，无损信号向下兼容支持1.1/1.2/1.3/1.4版本，4K-60Hz 1080P-144Hz，满足55寸大屏系统输入输出连接。																													12套																													600																													7200																																					高清无缝混插矩阵主机箱																													迪士普D6108																													产品特点：																			（1）插卡式箱体结构：输入卡支持：AV、VGA、DVI、HDMI、SDI；输出卡支持：HDMI、DVI、VGA、SDI、AV卡片式结构，极其容易扩展或更换；（2） 视频处理能力：完全支持无缝切换；全彩色处理，无任何色彩丢失；支持帧率适配（如输入25帧输出60帧），内建图像缩放引擎，输入缩放到输出的任意分辨率转换。（3）音频处理能力：DVI、VGA、SDI、AV输入支持模拟音频输入混合；HDMI输入支持模拟音频/数字音频选择混合；混合后的信号经切换后，支持内嵌音频输出（HDMI）、或者视频和音频分离输出（DVI、VGA、SDI等）;（4）长线驱动能力：输入带有自动均衡，有效减少因为线路传输而导致的确定性抖动（ISI）；输入的驱动能力成品线 20 米（24AWG，不带转接头）；输入支持接收延迟，有效应对当差分对线不等长时进行时间补偿；输出带有预加重功能，以便长线传输后接收端仍可接收信号；输出的驱动能力成品线 20 米（24AWG，不带转接头）；																			（5）HDCP 兼容：确保有内容保护的媒体能正常显示，如蓝光 DVD，GAME BOX 等;（6）支持各种输入分辨率：800*600@60，1024*600@600,1024*768@60,1280*720@60,																			1280*768@60,1280*800@60,1280*960@60；1280*1024@60,																			1360*768@60,1366*768@60,1440*900@60,1440*1050@60,1680*1050@60,1920*1080@60,1920*1200@60，1080Pi@30。																			（7）支持远程网络控制矩阵切换、RS232切换、面板切换功能；具有掉电记忆功能和现场记忆功能：带有断电现场保护功能；并可保存和调用18个切换状态；（8）低功耗设计，无需苛刻的散热条件即可支持7*24小时连续工作；																			（9）单路指示灯设计：指示灯具备低亮、闪烁、高亮状态指示；通过指示灯状态即可判定单路输入或者输出具备就绪、无信号、信号连接正常等状态；（10）紧凑设计：每块板卡为4路，可按需求配置不同格式的输入输出板卡；																			（11）发光按键设计：豪华硅胶按键并带有发光指示功能，当前切换信息能直接通过按键背光获得，操作更便捷																			（12）支持协议：支持 3D、HDMI 1.4（部分）、HDCP、与及 DVI 1.0 协议。支持高色深，以及高达 3.25Gbps 速率； 支持一路 RJ45 网络口一路 RS-232 通讯接口;（13）冗余双电源设计：当一个电源模块出现故障后，另一块电源模块立刻接替确保能继续正常工作，且电源带热拔插功能。																													1套																													5000																													5000																																					数字高清音视频输入卡																													迪士普D6104HR																													视频输入：4路HDMI信号输入，HDMI TYPE A母接口；																			音频输入：4路HDMI信号内嵌音（立体声）；4路模拟音频（立体声）输入（可选）;混合方式可选：纯数字音频、纯模拟音频、模数混合；视频信号类型：支持HDMI1.4(部分）;支持800*600~1920*1200 @60 4:4:4 RGB或者4:2:2 YUV信号；分辨率：支持800X600@60Hz-1080P、1920*																			1200@60Hz等多种分辨率；结构：卡板式结构；即插即用；无需设置；																													1台																													3000																													3000																																					数字高清音视频输出卡																													迪士普D6104HC																													视频输出信号：4路HDMI信号输出（带音频）；可强制为DVI输出模式；HDMI TYPE A母接口；音频输出信号：4路立体声分离输出，音频12位凤凰插接口；视频信号类型：支持HDMI1.4(部分）;支持800*600~1920*1200 @60 4:4:4 RGB或者4:2:2 YUV信号；分辨率：支持800X600@60Hz-1080P、1920*1200@60Hz等多种分辨率；																			结构：卡板式结构；即插即用；无需设置																													1台																													3500																													3500																																					智能无纸化会议系统																																					无纸化智能会议文件管理服务器																													迪士普D9001II																													通过局域网对一个会议室或者多个会议室（视软件而定）的多媒体智能无纸化智能会议系统进行集中有效的管理，提高多媒体无纸化智能会议系统会务信息交互传输、管理和信息备份。智能无纸化会议服务器搭配智能会议软件对会议室内（1-128个终端）的文件进行管理和分发，提高会议系统会务信息交互传输、管理和信息安全备份的能力。负责会议文件的处理，主要完成支持会议终端屏幕上的签到、表决、文件投影、文件同屏、文件批注等功能，会议过程文件可实时存储在智能无纸化会议服务器内部。视频分发功能：在终端比较少的情况下可以支持流媒体分发功能（终端数量在20台以内）																			处理器:CPU类型Intel 至强E5-E5-2670；CPU型号:Xeon E5-2670；CPU频率:2.6GHz；标配CPU数量:1颗；最大CPU数量:2颗；制程工艺:32nm；三级缓存:20MB；总线规格:QPI 8GT/s；CPU核心:8核（Sandy Bridge EP）；CPU线程数:16线程；主板:主板芯片组Intel C600；扩展槽:1&amp;#215;半高半长PCI-E x8插槽（x8接口）；内存:内存类型ECC DDR3																			内存容量:8GB；内存插槽数量:24；最大内存容量:768GB																			存储硬盘接口类型:SATA；标配硬盘容量:1T；最大硬盘容量:10TB；网卡:集成双千兆；COM 接口:1 *RS232；视频接口:1 个VGA；USB:6个2.0 ；外观尺寸（L&amp;#215;D&amp;#215;H/mm):规格1U (700mm x 448mm x 43.2mm)；RAID模式:RAID 0 1 5 10；管理及其它系统管理符合IPMI 2.0标准；操作系统:Windows Server 2008 ；产品结构:1U；安装方式:机架式安装；电源数量:1个；电源功率:750W；电源需求:AC220V 50/60HZ；工作温度:-5~45 ℃ ；工作湿度:5%~95%																													1台																													28000																													28000																																					无纸化智能会议服务器软件模块																													迪士普D9000																													军工级设计保障，当服务器断线时，单机终端还可以对所有终端同屏显示，交互已下载到本终端的文件；																			1.客户端软件基于CS架构+BS运用可对接办公OA和ERP																			2.支持的无纸化会议控制应用功能：包括人名导位、会议签到（可设置免签到）、个性化呼叫服务、会议信息及与会者信息查看、会议记录（word格式）、会议投票、上网服务、文件分发、电子白板（多人同享）、交流提示、文档资料导入导出；3.支持同步演示（支持多台客户端同步演示过程中分别批注、保存，支持同步至投影幕或其他终端）、PC桌面共享模式、外部电脑接入（外置pc电脑桌面或视频文件可以同步至投影幕或其他终端）；																			4.支持远程视频会议高清视频播放（可同时显示全高清1920*1080四路视频，可全屏显示视频）加高清编解码器																			5.支持中控功能（集控升降器升降、关闭与暂停）主持功能（强切投票、人名显示、文档同步，强制统一打开文档，统一播放某视频等功能）等高级会议模式；6.支持功能自定义及与办公OA系统对接；7.支持多会议管理功能，支持多会议室合并召开同一会议，支持分组召开不同会议，支持多会议预设，支持预先将不同会议按时间安排在不同会议室，支持按时间自动切换会议；8.支持UI界面定制化等；																			9.支持有线1000兆局域网。																													1套																													6000																													6000																																					智能网络拓展器																													迪士普D9024																													通过网线进行星型链接，链接智能无纸化会议服务器到所有会议终端和其它会议室网络化设备。																			用模块化设计，是高性能的工作组或企业级全千兆交换机。该系列交换机拥有24个RJ－45 10/100/1000 BASE-TX自适应端口，外加4个可选双介质光电复用（TX/SFP）的千兆口，支持10/100/999M的各种连接，可根据需要灵活地配置网络。该交换机能与所有的以太网、快速以太网设备相连接，保护用户已有的网络投资。可在工作组之间或企业内部提供全千兆、高带宽、高性能连接，同时还能增强服务器群的容量，让用户能更快速存取整个网络资源。这款交换机可以缓解因为网络带宽不足及用户迅速增长所造成的网络传输。																			整机交换容量 48Gbps；整机包转发率 36Mpps；固定端口 24个10/100/1000BASE-T 自协商的以太网端口；可选端口属性 连接器类型：LG；端口属性 支持1000Mbit/s传输速率全双工；指示灯 每端口：Link/Act,Speed 每设备：Power																			转发能力 35.71Mpps；交换模式 存储转发模式；MAC容量 8K；外壳材质 阳极氧化金属SGCC；输入电压 100~240V AC 50/60HZ；机箱尺寸mm（宽&amp;#215;深&amp;#215;高） 442&amp;#215;200&amp;#215;44																			安装方式 机架安装 ；满载功耗 20W；电源 AC：220V，50Hz&amp;#177;10%；散热方式 内置风扇散热；重量 2.5KGa；工作温度 0℃～50℃；工作湿度 5%～95%无凝露																													1台																													2800																													2800																																					投影申请服务器																													迪士普D800T																													投影申请服务器通过视频线与本会议室所有显示系统连接（例如投影机、电视机、拼接系统），方便与会人员自行将讲稿内容投送到会议室大屏幕，或者有秘书终端管理后再进行投影。会议秘书还可根据本单位的要求选择宣传片、音乐进行投影播放。																			操作平台 windows7 /8；输出分辨率 1920*1080；处理器 酷睿双核2.53G ；内存 DDR3/4G；硬盘 64G(SSD固态硬盘）																			输入接口 DC*1、RJ45*1、USB2.0*2、COM*1；输出接口 VGA*1、HDMI*1、AUDIO*1；外壳材质 阳极氧化金属SGCC																			安装方式 桌面式、机柜式；颜 色 黑色；外观尺寸(L&amp;#215;D&amp;#215;H/MM) 220*200*40mm ；功率 60W；电源需求 DC12V/5A																			重量 2.3KG；工作温度 -5℃～45℃；工作湿度 10%~95%																													1台																													6000																													6000																																					15.6寸全高清电容式超薄型智能终端																													迪士普D8115TZS																													概述：超薄双面升降一体终端，带高清晰手牵手发言话筒独立升降，主屏搭载15.6寸触摸液晶屏，分辨率1920*1080，副屏7寸液晶电子人名屏，分辨率1024*600；																			超窄边框设计外壳为铝合金一体化机加工成型，边缘圆润，表面处理为喷砂阳极氧化,支持全屏触控，可滑屏、拖动、缩放查看会议资料；																			嵌入电动升降式系统，轻触按键控制升降及控制前后仰角0-30度可调。																			特点： 高分辨率全视角IPS液晶屏，显示效果清晰亮丽。																			低功耗设计，发热小，散热好，支持待机休眠等省电模式。																			嵌入式圆轴电动升降系统，采用超静音电机设计，所用零件符合ISO9001质量标准，设备运行稳定，无噪音。																			支持RS232/RS485后台集中控制；屏幕尺寸：主屏15.6＂，16:9；副屏7＂，16：9 ；屏幕分辨率：主屏1920*1080，副屏1024*600 ； 面板尺寸：555*70*3 ；箱体尺寸：540*60*650； 角度：0-30度可调 ；背光/对比度/亮度：LED/800：1/220 ； 触控点数：10点 ；触控技术/表面硬度：电容式/莫式7级； 基本接口：VGA*1、HDMI*1、COM*2、USB*2、开关*1 ； 频率响应：50Hz-17000Hz ；灵敏感度： -45&amp;#177;2dB @ 1KHz ； 功率:100W ；电源:AC220V 50/60HZ ； 安装方式：桌面开孔嵌入式； 材质：阳极氧化金属 SGCC ； 工作温度: -5～45 ℃； 工作湿度:10%～95% ； 存储温度：-25～65 ℃ ； 存储湿度：10%～95%																													16台																													20000																													320000																																					多功能高清视频会议摄像机																													迪士普																			D6283II																													性能特点																			具有高速、广角 PAN/TITL（全景/倾斜拍摄）功能。																			通过使用外部 RS-232C 通信系统与 VISCA 命令，能实现视频会议终端及计算机对此摄像机控制;通过使用最新开发的数字信号处理器（DSP）可以提高数字变焦特性的图像质量;可以从实体上除去 IR（红外线）衰减滤波器。此外，此滤波器可以自动打开或关闭， 对于大范围的拍摄物体，从高分辨率到高亮度，都可以提供好的图像质量。																			在内存中最多可保留 9 个摄像机预置位，在需要时可调用;提供一个红外多功能遥控器，通过红外遥控器方便快捷控制视频会议。																			产品规格																			Senser:1/2.8英寸ExmorCMOS;有效像素 2.38MP~8.29MP;镜头;20倍光学;焦距 f=4.7mm-94.0mm;F1.6(W)-F3.5(T);水平视角;2.9&amp;#176;(T)~55.4&amp;#176;(W);最小物距;10mm-1000mm;最低照度 0.5Lux /0.095Lux;增益;自动/手动可设;聚焦; 自动/手动可设;信噪比;50dB以上;快门速度; 1/1to1/10000;预置位 255 个;平移/俯仰角; -175度~175度，-30度~90度;平移/俯仰速度 0.8~100度/秒，0.8~100度/秒;控制接口 RS-232/RS-485;协议 ;VISCA，PELCO-D，PELCO-P;输出格式; 1080P60/59.94/50、1080P30/29.97/25、1080i60/59.94/50、720P60/59.94/50/30/25:信号输出 3G-SDI、HDMI;额定电压; DC12V:波特率 9600/19200/38400bps;功率 ;12W																													台																													19000																													19000																																					智能无纸化会议系统便携式文件管理服务器																													迪士普																			D9001BX																													通过局域网对一个会议室或者多个会议室（视软件而定）的多媒体智能无纸化智能会议系统进行集中有效的管理，提高多媒体无纸化智能会议系统会务信息交互传输、管理和信息备份。智能无纸化会议服务器搭配智能会议软件对会议室内（1-128个终端）的文件进行管理和分发，提高会议系统会务信息交互传输、管理和信息安全备份的能力。负责会议文件的处理，主要完成支持会议终端屏幕上的签到、表决、文件投影、文件同屏、文件批注等功能，会议过程文件可实时存储在智能无纸化会议服务器内部。视频分发功能：在终端比较少的情况下可以支持流媒体分发功能（终端数量在20台以内）。																			1、集成了上翻式便携机、加固型笔记本、便携式笔记本三者的优点;2、高强度铝镁合金结构，表面采用防刮涂层处理，EMI/RF保护层;3、机箱整机采用四周减震抗震处理，																			4、机箱内部硬盘采用独创的硬盘减震技术，使得数据运行更加安全;5、19V6.3A适配器供电或者220V电源供电;6、工业便携机采用防滑手提柄;操作系统Win732位旗舰版系统移动设备自带电池工作时间：5小时;结构构造2U高便携式一体化结构;震动5-17Hz，0.1寸双峰位移；17-640Hz，1.56峰一速冲击10G峰一峰加速度，在X，Y，Z轴方向可持续15MSEMC3C/CE/FCCA级;主板技嘉Z97cpuI54590CPU主频:3.3GHz接口类型:LGA1150;内存:标配DDRIII至4G金士顿;硬盘:希捷500G防震处理;电源:19V;6.3A电源适配器，AC100V~265v65HZ;LCD显示器:15.6&amp;quot;TFTLED;显示可视面:304.1mm(H)&amp;#215;228.1mm(V)																			最佳分辨率:1920*1080@60Hz;亮度:300cd/㎡;背光灯:30000hrs颜色:黑色;网络接口:2个RTL8111DL10/100、1000Base-T以太网控制器;I/O接口:2*USB2.0接口4*USB3.0接口尺寸:280&amp;#215;370&amp;#215;90mm环境：工作温度:-10～40℃工作湿度：10%～90%相对湿度，无凝结																			存储温度:-20～60℃（无凝露）;存储湿度:10%～95%																													1台																													35000																													35000																																					弹起式多媒体桌插																													迪士普D1022																													一个电源、一个VGA、一个HDMI、一个3.5音频、一个网络、一个USB																													2个																													550																													1100																																					全高清会议编解码主机（支持录播）																													迪士普D4044HD																													嵌入式系统2U机柜安装，集成了视频、音频、VGA、HDMI(DVI-D)输入接口和HDMI(DVI-D)、VGA、音频输出接口。支持4路高清(HD-SDI、HDMI(DVI-D)、VGA)视频输入以及2路音频输入，2路音频输出，支持任意组合录制、直播、点播，支持资源模式、电影模式和多画面模式存储，支持HDMI和VGA高清同时输出，可以非常方便的实现音频、视频和计算机信号的同步录制、本地预览和回放，完全满足会议，培训等环境下对多媒体信号的记录和播出需求。																			操作系统 嵌入式Linux ；通讯协议 TCP/IP RTMP、RTSP、SMTP、FTP、NFS、DHCP ；视频协议 H.264 High profile Level5.0；音频协议 MP3，AAC-LC；视频格式 QCIF、CIF、4CIF、VGA、SVGA、720P、1080P ；视频帧率 1-60帧/秒可调；录制带宽 128Kbps-8Mbps ；录制数量 4路高清(HD-SDI、HDMI、VGA)视频输入以及2路音频输入 ；发布格式 MP4；存储模块 1TB（1Mbps&amp;#215;1100小时，每天10小时，可录制400天；基本接口 HD-SDI*4、HDMI*1、VGA*3、USB*2、DC*1、232*1																			通讯方式 10M/100/1000M以太网口&amp;#215;2 ；管理方式 WBE																			安装方式 机架式安装；电源 100~240V交流电，50/60Hz																			尺寸L*W*H(MM) 484*73*328 ；散热方式 风扇；其它 USB鼠标；材质 阳极氧化金属 SGCC ；重量 5KG；工作温度 10~40℃；工作湿度 15%~85%																													1台																													28000																													28000																																					数字会议系统																																					智能数字会议系统主机																													迪士普																			D6201																													一款集成了自动摄像跟踪功能、4.3寸真彩触摸屏操控、直观明了的图形化界面显示等先进管理和控制功能的数字会议系统主机。数字会议系统主机是整个会议系统核心设备，它为相连的会议单元供电。可以实现会议控制、单元设置、电子表决、摄像跟踪、音频输入输出等功能，并能与中控系统进行无缝对接。适用于各种大小型会议。																			1.会议控制主机最多可连接128台会议单元，通过会议扩展主机，一套会议系统最多可接入4096台会议单元;.8芯航空插头连接，“手拉手”连接方式;3.具有同时发言人数限制（1/2/3/4/5/6）设置功能;4.具有投票表决，发言限制等数据管理功能;5.4.3寸TFT真彩屏/触摸屏： 图形化界面设计，所有的功能项及设置操作信息以及单元工作的基本信息一目了然，设计美观时尚； 触摸屏操控方式；让人机交互极具人性化;6.可以调整系统的时间和屏幕显示点亮时间，实现节能运行;7.系统显示字幕中/英文两种语言可选择;8.可设定VIP代表发言单元，VIP单元在已开启的话筒总数不超过20（FREE模式下20台，其他模式下10台）台的情况下可以自由开启而不受会议模式限制，最多可设置30台VIP单元;9.支持FIFO、NORMAL、VOICE、FREE、APPLY五种会议模式;10.内置DSP数字音效处理器，包括低频切除和均衡器等;11.可以全程会议录音，有自动录音和手动录音两种录音方式可选;12.具有单元检测功能，具有自动检测和手动检测两种检测方式;13.具有发言定时和定时发言结束提醒倒计时功能。发言定时功能可以设置单元的发言时间，也可关闭发言定时，即不做限制;14.主机集成了摄像跟踪系统，有6个BNC摄像头接口，6个HDMI摄像接口，可实现自动摄像跟踪功能;15.具有一个RS232串口，可实现与中控系统的无缝连接；一个RS422串口，连接摄像头控制线，实现对摄像头的集中控制;16.8芯DIN航空母座：一个翻译主机连接口，一个扩展主机连接口，三个会议单元连接口;17.莲花插座：两个辅助音频输入接口，可连接播放器设备等； 两个辅助音频输出接口，可连接专业功放； 两个报警音频输入接口，可连接来自消防中心的告警音频信号;18.卡隆插座：为辅助音频输出接口，与两个辅助音频输出莲花插座（LINE OUT）并联输出，连接专业功放;19.具有+5V告警触发电压输入接口，与报警音频输入接口结合实现紧急告警强插功能;20.具有TCP/IP网络协议下的RJ45接口，连接网络，通过PC端软件控制系统的全部功能;21.外壳采用全金属材料设计，线路与外壳都加强了与地线的连接，具备接触式4kV，空气式8kV的抗静电能力;22.高档的外观设计，2U标准机箱，可安装在19英寸标准机柜。																													1台																													6000																													6000																																					桌面式发言主席单元																													迪士普																			D6227S																													1.符合IEC60914国际标准;2.纯发言会议单元;3.自带2米专用8芯DIN高密线缆，带一个航空公头插;4.驻极体心型指向性电容式拾音器，带双色指示灯环（红色/绿色）。发言为红色，申请发言为绿色;5.采用旋钮式插头话筒杆，迷你型麦克风，带有麦克风防风罩，有黑色、银白色可选;6.话筒杆在休会期间可以降至桌下隐藏;7.具有内磁式高保真扬声器，打开话筒后自动静音，不易产生啸叫;8.3.5mm的立体声耳机插口可连接耳机，耳机音量可调;9.超强的抗手机干扰能力;10.具有话筒开关键，主席单元有主席优先键																			11.具有按键签到功能;12.每个会议单元都有独一无二的ID编号;13.配合摄像头，使用会议控制主机或PC控制软件设置后可进行摄像自动跟踪;14.配合控制主机，单元有自我检测功能。检测的项有：按键、话筒、LED指示灯和内置扬声器;15.单元为无源设备，由系统主机供电，输入电压为24V;16.具有自动调节均衡功能，能抑制啸叫，当话筒打开时，本机扬声器自动关闭，防止声音回输;17.话筒开启时具有提示音，可设置提示音的开关状态;18.通过主机设置，主席单元具有优先权功能（可将所有代表单元静音或关闭）、讲台模式（主席单元始终处于打开状态）;19.主席单元具有批准代表的申请发言功能;20.主席单元不受发言人数限制可自由开启;21.主席单元具有全权控制会议秩序的优先功能;22.主席单元的连接位置不受限制;23.&amp;quot;手拉手&amp;quot;或&amp;quot;T型&amp;quot;、&amp;quot;+型&amp;quot;连接模式																													2台																													680																													1360																																					桌面式发言代表单元																													迪士普																			D6228S																													1.符合IEC60914国际标准；2.纯发言会议单元；3.自带2米专用8芯DIN高密线缆，带一个航空公头插；4.驻极体心型指向性电容式拾音器，带双色指示灯环（红色/绿色）。发言为红色，申请发言为绿色；5.采用旋钮式插头话筒杆，迷你型麦克风，带有麦克风防风罩，话筒杆长度有315mm、320mm、415mm、430mm可选，有黑色、银白色可选；6.话筒杆在休会期间可以降至桌下隐藏；7.具有内磁式高保真扬声器，打开话筒后自动静音，不易产生啸叫；8.3.5mm的立体声耳机插口可连接耳机，耳机音量可调；9.超强的抗手机干扰能力；10.具有话筒开关键，主席单元有主席优先键；11.具有按键签到功能；12.每个会议单元都有独一无二的ID编号；13.配合摄像头，使用会议控制主机或PC控制软件设置后可进行摄像自动跟踪；14.配合控制主机，单元有自我检测功能。检测的项有：按键、话筒、LED指示灯和内置扬声器；15.单元为无源设备，由系统主机供电，输入电压为24V；16.具有自动调节均衡功能，能抑制啸叫，当话筒打开时，本机扬声器自动关闭，防止声音回输；17.话筒开启时具有提示音，可设置提示音的开关状态；18.通过主机设置，主席单元具有优先权功能（可将所有代表单元静音或关闭）、讲台模式（主席单元始终处于打开状态）;19.主席单元具有批准代表的申请发言功能；20.主席单元不受发言人数限制可自由开启；21.主席单元具有全权控制会议秩序的优先功能；22.主席单元的连接位置不受限制23.&amp;quot;手拉手&amp;quot;或&amp;quot;T型&amp;quot;、&amp;quot;+型&amp;quot;连接模式																													16台																													660																													10560																																					专用线缆																													迪士普																			D626A																													20米8芯航空安装线缆(一公一母接头)																													1条																													500																													500																																					旋钮式心型指向性咪杆（415mm银）																													迪士普																			D6263																													驻极体心型指向性电容式话筒；高密5芯航空接口；双色（红/绿）开启和工作指示灯环；长度430mm；用于D62系列智能数字会议系统会议单元；																													16支																													130																													2080																																					会议地面掀盖式插座																													迪士普																			D6267B																													1.用于线路预埋连接会议单元;2.用于D62系列智能数字会议系统单元连接;3.接口：2个8芯DCN母口，一个AC220V三线万能电源输出插座;4.所有插座均带地线绝缘隔离，确保地线独立																													2个																													260																													520																																					扩声系统																																					柱型阵列全频音箱																													迪士普																			D6072B																													采用4寸 钕磁进口全频单元，中频饱满、清晰、细腻。箱体采用全铝材料压制成型，体积小、耐用。结合计算机优化设计箱体采用多边形结构能减小箱体谐振。																			驱动单元：4”*4																													4只																													2500																													10000																																					专业立体声功放																													迪士普																			MX1500II																													1.双声道立体声专业功率放大器；2.有双声道、单声道和BTL桥接三种输出方式供选择，输出方式开关选择；3.每声道音量单独可调；4.立体声工作最小负载阻抗为4Ω，BTL工作最小负载阻抗为8Ω；动态功率强劲，可实现低阻抗驱动；5.备有XLR和6.35mm两种信号输入接口，使用灵活方便；6.内置温度补偿技术，高温下仍然维持稳定的工作状态；7.具备智能保护模式，具有短路保护、直流保护、电源通断多种保护和告警功能；8.内置先进的整机模拟限幅式保护，即使在过载失真时也不会对您的扬声器系统造成损害；9.各通道都配备LED工作状态指示，低噪声设计；10.电源采用先进的防冲击保护设计，无论功率再大也不会对交流电网电压及音响产生冲击；11.额定输出/每声道,8Ω250W；12.额定输出/每声道,4Ω350W；13.额定输出/桥接,8Ω700W；14.输入灵敏度1.2dBV；信噪比 100dB；阻尼系数/8Ω,1kHz 200:1；输入共模抑制  90dB.																			频率响应 20Hz-20kHz（&amp;#177;0.5dB）；谐波失真系数4Ω/1kHz  0.1%；通道串音 -70dB；电压增益  38dB；显示 电源 “power”, 削顶 “clip”, 信号 “signal”直流保护 “DC”, 高温“TEMP” 等 LEDs；工作电源 AC220-240V/50Hz																			保 护 电源通断，直流输出，负载短路；器尺寸 (mm) （L&amp;#215;W&amp;#215;H）484&amp;#215;446&amp;#215;88 (2U)；外包装尺寸 (mm) （L&amp;#215;W&amp;#215;H）535&amp;#215;530&amp;#215;195																													2台																													3500																													7000																																					壁挂式专业音箱支架																													迪士普																			D3A																													材料：金属+锌合金；重量：1.2kg；承重：15-20kg；特点：安装、使用方便																													4套																													100																													400																																					手持无线话筒（一拖二）																													迪士普																			D6650																													0配置双手持麦+接收机；工作频率 600-800MHz；调制方式 宽带FM；信道数目 200；信道间隔 250KHz																			频率稳定度 &amp;#177;0.005%以内；动态范围 100dB；最大偏移 &amp;#177;45KHz；音频频率响应 50Hz～19KHz(&amp;#177;3dB)(整个系统的频率取决于话筒单元)；综合信躁比 105dB；综合失真 ≤0.5% @1000Hz；工作距离 1.空旷距离约200M；2.如使用空间复杂或电磁场环境复杂的情况下将缩短工作距离。（工作距离取决于很多变量，包括RF信号的吸收、反射和干扰等。）；工作环境温度 -10℃～+50℃；接收机方式 二次变频超外差；中频频率 110MHz，10.7MHz；天线接入 BNC/50Ω；灵敏度 12dBμV(80dB S/N)；杂散抑制 ≥75dB;音频输出电平：平衡输出 +10 dB（XLR）；音频输出电平：非平衡输出 +4 dB(1/4”,6.3mm Jack socket )；供电方式 直流12V / 500mA输入；杂散抑制 75dB；音频输出 200mV；输出阻抗 XLR接头：200Ω 1/4＂ 接头：1KΩ;失真度 0.1%；功能显示方式 LCD液晶显示；音头 动圈式麦克风；天线 手持麦克风内置螺旋天线，佩挂发射机采用1/4波长鞭状天线；输出功率 高功率20mW; 低功率7mW；发射功率 10mW；杂散抑制 50dB；工作电压 2节5号1.5V碱性电池；电池寿命 20mW时大约9个小时，7mW时大约13个小时																													1台																													2200																													2200																																					8路电源时序器																													迪士普																			D6572II																													1.独立的八路大功率电源输出，万能插座，可满足多种三级的电源插座，如国标插座、美标插座以及欧标插座等；还可满足二级欧式的圆头插座；2.单路最大输出为10A，总输入电流容量16A；3.八路通道开关状态可由面板控制操作和显示；通过面板一键开关，可时序关启通道，实现时序功能；4.开机时由前级到后级按顺序逐个启动各类设备，关机时由后级到前级逐个关闭各个设备，有效的统一管理控制用电设备，确保整个系统的稳定运行；5.电源输出:8路，万能插座6.单路负荷:10A；8.控制方式:手动顺序启动、短路信号触发控制；7.电源容量:总容量220V，16A																			8.输入电源:AC220-240/50Hz；9.时序间隔:1.5s																													2台																													900																													1800																																					调音台																													雅马哈MG12																													12通道调音台																			最多6个话筒/12个线路输入(4个单声道+4个立体声)；2编组母线+1立体声母线；2AUX(包括FX)；“D-PRE”话放，带有倒向晶体管电路；单旋钮压缩器；单声道输入通道上的PAD开关；+48V幻象供电；XLR平衡输出；世界通用的内部全局供电；可选购安装套件RK-MG12；金属机身;技术参数:；总失真:0.02%；；频响:20Hz～20kHz；等效输入噪声:-128dBu；；串音:-74dB；耗电:40w；外观尺寸(W&amp;#215;H&amp;#215;D)：308mmx118mmx422mm(12.1&amp;quot;x4.6&amp;quot;x16.6&amp;quot;)；净重：4.0kg(8.8lbs.)																													1台																													3000																													3000																																					数字音频处理器																													迪士普																			D6575																													1.96KHz采样频率，32-bitDSP处理器，24-bitA/D及D/A转换；2.2输入6输出，可灵活组合多种分频模式，高、低通分频点均可达20Hz～20KHz；3.提供USB和RS485接口可连接电脑，通过RS485接口可最多连接250台机器和超过1500米的距离外用电脑来控制；4.直接用面板的功能键和拔轮进行功能设置或是连接电脑通过PC控制软件来控制，均十分方便、直观和简洁单机可存储30种用户程序																			5.可通过面板的SYSTEM按键来设定密码锁定面板控制功能，以防止闲杂人员的操作破坏机器的工作状态；6.每个输入和输出均有6段独立的参量均衡，调节增益范围可达&amp;#177;20dB，同时输出通道的均衡还可选择Lo-shelf和Hi-shelf两种斜坡方式；7.2&amp;#215;24LCD蓝色背光显示功能设置，6段LED显示输入/输出的精确数字电平表、哑音及编辑状态																			8.每个输入和输出均有延时和相位控制及哑音设置，延时最长可达1000ms，延时单位可选择毫秒(ms)、米(m)、英尺(ft)三种；9.输出通道还可控制增益、压限及选择输入通道信号，并能将某通道的所有参数复制到另外一个通道并能进行联动控制；10.可以通过USB接口或RS485接口连接中控来控制矩阵和通道的哑音；11.可以分功能锁定，实现数据保密；12.输入通道可调噪声门																													1台																													5000																													5000																																					自动反馈抑制器																													迪士普																			D6573																													1.64/128超取样24-bitA/D和D/A转换，高解析度；2.每个声道12个频道反馈自动搜寻，智能处理；3.及时方便的缺省处置，完备的反馈抑制性能；4.单点模式自动搜寻并处理和锁定陷波频点，直到手动复位或重新设置；5.手动模式可设置2&amp;#215;12个滤波器的所有参数，包括频率、Q值等																			6.伺服平衡输入和输出，镀金XLR和TRS端子；7.每个滤波器均有单点、自动两种模式；8.两个并行处理块，左右声道可单独或并联调整；9.24-bit高性能DSP处理器，保证了信号的解析度和动态范围；10.开关软启动，无冲击声，噪声门功能；11.背光2&amp;#215;16字符LCD显示；12.2&amp;#215;8LED电平显示，可显示输入或输出电平；13.采用高质量贴片元件和贴片自动焊接和在线检测工艺，保证了产品的品质和可靠性；14.采用专业设计内部供电系统；																													1台																													1500																													1500																																					无纸化会议系统辅助材料																																																																																							网络编程多媒体中央控制主机																													迪士普																			D6401																													1.高达677M的嵌入式CPU引擎；2.全面支持iPad/iPhone/Android(安卓)传统射频触屏；3.iPad/iPhone/Android(安卓)界面编程完全兼容传统方式																			4.支持网络级联,无限空间扩容；5.多达数百个逻辑模块,能实现复杂的功能；6.内建网络接口，支持网络级联，支持无限空间扩容，支持传统射频触屏/ipad/iphone/Android(安卓)手持终端，通过wifi与主机通讯；7.iPad/iPhone/Android(安卓)人机界面编程全面兼容传统触屏的编程方式，无需重新学习新的编程方法，极其方便升级更换；8.主机能串口环出，串口1-8，任意一个输入，可以从另外一个串口环出；9.大量采用高度集成化协处理芯片，考究的LAYOUT让系统运行非常稳定、流畅；10.采用可编程控制平台，中英文可编程界面，交互式的控制结构；11.主机内置256MB内存及1G的大容量FLASH存储器；12.8路独立可编程RS-232控制接口，可以收发RS232、RS485、Rs422格式数据；13.采用最新64位三星ARM内嵌式处理器，处理速度最高可达677MHZ；14.8路独立可编程IR红外发射口，红外发射口可做串口使用，使可编程口总数达到16个；15.8路数字I/0输入输出控制口，带保护电路；16.8路弱电继电器控制接口，可控制5V的开关量；17.2个NET网络控制接口，可以并接最大256个网络设备；18.客户可编程设置的任何控制协议或者控制代码																			19.内嵌智能红外学习功能模块，无须配置专业学习器；20.支持双代码的控制，即一键发二种代码；21.支持硬件学习红外功能，客户可方便现场更换红外设备而无需再次编程																			22.可从网上下载各种常用的电器设备的红外代码库；23.采用国际流行SMT全贴片式生产工艺；24.全制式环保电源(110V-240V),适合任何地区																													1套																													10000																													10000																																					电源控制器																													迪士普																			D6421																													手动控制:前面板8个硅胶发光按键控制，带状态指示，紧急情况下可以手动控制继电器的开关，在中控出现故障时可使用这一功能，很好的保护其他的设备；IO控制:在机器的内部有8个IO接口，在没有中控的情况下也能使用，用途更广； ID选择：旋转的ID切换设置网络ID身份代码；每路继电器都有三连接点的接线柱,具有常开与常闭的功能（常闭需定制）																													1台																													2000																													2000																																					音量控制器																													迪士普																			D6424																													1.4路独立音频通道音量调节模块；2.支持平衡或非平衡线路级音频输入／出；3.面板具备小键盘,支持手动操作控制,具有LED指示功能；4.控制方法：通过R232协议控制,可搭配DSPPA系列中控,也全面支持第三方设备；5.输入端口:4个终端模块，支持平衡或非平衡线路级音频输入；6.输出端口:4个终端模块，支持平衡或非平衡线路级音频输出；7.音量频道输入阻抗:680Ω；8.音量频道输出阻抗:10Ω？总谐波失真：-85dB；9.噪声:-85dB；10.输入电平:2VPP																			11.声道间隔:-90DB？静音：-104dB；12.均匀性:8-60KHz&amp;#177;0.2dB；13.衰减范围:0-76DB（非静音，最大值）；14.频繁响应:8Hz-60KHz（-3最小值）；15.电源规格:110-220VAC宽电源供电																													1台																													3000																													3000																																					控制电脑																													联想 扬天4095																													I5-7400/4G DDR3/1TBSATA防震硬盘/2G独显 /21.5WLED 显示器/ 正版windows 10																													1台																													5500																													5500																																					无线路由器																													普联																													TP-LINK 1200M双频																													1台																													300																													300																																					九针母头																													秋叶原																													国标																													8只																													20																													160																																					九针公头																													秋叶原																													国标																													8只																													20																													160																																					数字会议系统辅助材料																																					卡侬头																													秋叶原																													1.名称:卡侬头(母)-卡侬头（公）																													12条																													20																													240																																					会议室机柜																													兴华																													尺寸:1850*535*485mm；颜色:黑色；结构材料：铝材；标准化模式，以满足各种需求；采用高强度钢制可拆装式机柜，最大承载重量达500公斤；安装空间39U规格；机柜内设计4条可调节铝型材槽轨；底座可着地或安装活动脚轮；装配简单，方便搬运。																													1台																													2500																													2500																																					专用线缆																													秋叶原																													400芯YRVB2*1.5音响线3.芯数																													160m																													8																													1280																																					配线																													秋叶原																													RVVP2*0.3:音频线																													100m																													8																													800																																					视频线																													秋叶原																													专用视频线																													100m																													100																													1000																																					配线																													秋叶原																													RVV3*1.5M2																													50m																													20																													1000																																					弹起式多媒体桌插																													迪士普																													一个电源、一个VGA、一个HDMI、一个3.5音频、一个网络、一个USB																													1个																													600																													600																																					系统调试																													安莱																													系统集成安装调试																													1批																													59000																													59000																																					建筑与装饰																																					木构件拆除																													安莱																													1.构件名称:墙裙2.构件表面的附着物种类:面板3.垃圾运距:5km																													31.68m2																													10																													316.8																																					立面块料拆除																													安莱																													1.饰面材料种类:踢脚砖2.垃圾运距:5km																													6.94m2																													10																													69.4																																					天棚面龙骨及饰面拆除																													安莱																													1.龙骨及饰面种类:木龙骨石膏板吊顶2.垃圾运距:5km																													116.4m2																													10																													1164																																					线槽																													安莱																													1.名称:地面开槽																													7m																													200																													1400																																					墙面装饰板																													金星																													1.面层材料品种、规格、颜色:皮革墙板																													99.75m2																													320																													31920																																					装饰线条																													金星																													1.线条类型:皮革线条																													260m																													30																													7800																																					木质踢脚线																													金星																													1.面层材料品种、规格、颜色:树脂踢脚线																													43.4m																													30																													1302																																					吊顶天棚																													金星																													1.吊顶形式、吊杆规格、高度:不上人2.龙骨材料种类、规格、中距:U型轻钢龙骨600*6003.面层材料品种、规格:集成墙板																													114m2																													350																													39900																																					竹、木（复合）地板																													肯帝亚																													1.基层材料种类、规格:原地砖地面2.面层材料品种、规格、颜色:高档木地板																													116.4m2																													350																													40740																																					影视墙																													金星																													1 骨架、边框材料种类、规格:																			轻钢龙骨隔断																			2.基层材料品种、规格:木工板基层																			3.面材料品种、规格:集成墙面																													24m2																													400																													9600																																					封堵窗洞口																													安莱																													1.骨架、边框材料种类、规格:轻钢龙骨隔断2.基层材料品种、规格:木工板基层3.面材料品种、规格:集成墙面																													9m2																													380																													3420																																					窗帘																													七彩																													1.窗帘安装:落地式																													3套																													2000																													6000																																					金属暖气罩																													金星																													1.暖气罩材质:不锈钢暖气罩																													2.23m2																													200																													446																																					圆桌会议桌																													科艺																													根据实际办公场地定制尺寸																													1张																													24000																													24000																																					扶手椅																													科艺																													根据实际办公场地定制尺寸																													20把																													660																													13200																																					小布椅																													科艺																													后背高 920mm;宽 450mm；全橡木框架，可拆装；靠背采用优质麻布色高弹性海绵，软硬适中；座垫采用优质环保皮透气性好，坐感舒服，款</t>
  </si>
  <si>
    <t>民勤县安莱网络信息有限公司</t>
  </si>
  <si>
    <t>民勤县机关事务管理局对统办3号楼6楼会议室维修改造</t>
  </si>
  <si>
    <t>E6200000600018875001001甘肃中医药大学八力镇智能化中医诊疗精准扶贫建设项目第二次招标</t>
  </si>
  <si>
    <t>甘肃中医药大学</t>
  </si>
  <si>
    <t xml:space="preserve">兰州瑞杰信息科技有限公司
</t>
  </si>
  <si>
    <t>壹佰贰拾柒万玖仟柒佰元整</t>
  </si>
  <si>
    <t>交易编号(D01-1262302431616022XQ-20181128-022848-9)							甘肃鑫禾国际招标有限公司受甘肃中医药大学的委托,对甘肃中医药大学八力镇智能化中医诊疗精准扶贫建设项目第二次招标以公开招标形式进行采购，评标委员会于2019年1月14日确定评标结果，现将评标结果公布如下：							一、招标文件编号：ZFCG-XH-2018-268							二、预算金额：134.865万元							三、评标内容：																													序号																													产品名称																													产品规格																													品牌																													单位																													数量																													单价（元）																													金额（元）																																					1																													控制中心MCU																													VP9630																													华为																													台																													1																													235000																													235000																																					2																													录播平台																													RSE6500																													华为																													台																													1																													98000																													98000																																					3																													交换机																													S5720-32P-EI-AC																													华为																													台																													1																													7000																													7000																																					4																													一体化终端																													RP200-55A																													华为																													台																													1																													145000																													145000																																					5																													VPN 网关																													VPN-1000-A400																													深信服																													台																													1																													23000																													23000																																					6																													交换机																													S5720S-28P-LI-AC																													华为																													台																													1																													2200																													2200																																					7																													分体终端																													TE50																													华为																													台																													1																													78000																													78000																																					8																													显示屏																													55E382W																													创维																													台																													1																													5500																													5500																																					9																													四诊仪（中医体质辨识健康管理工作站）																													DS01-G/C																													道生																													套																													1																													175000																													175000																																					10																													中医远程诊疗模块																													/																													/																													套																													1																													280000																													280000																																					11																													诊室装修																													/																													/																													套																													1																													94500																													94500																																					12																													移动显示屏支架																													定制																													/																													套																													1																													2800																													2800																																					13																													UPS 电源																													SP3KL																													APC																													套																													1																													8500																													8500																																					14																													工作台																													定制																													兴华																													台																													1																													1200																													1200																																					15																													现场实施费用																													/																													/																													次																													1																													12000																													12000																																					16																													操作使用																													/																													/																													次																													1																													12000																													12000																																					17																													平台维护费用																													/																													/																													次																													1																													20000																													20000																																					18																													平台运营																													/																													/																													次																													1																													80000																													80000																																					备注：以上费用包含维护培训、终端维护服务费																																					分项报价合计（万元）127.97万元 大写：壹佰贰拾柒万玖仟柒佰元整																									四、中标供应商及中标金额：							中标单位：兰州瑞杰信息科技有限公司							中标金额：壹佰贰拾柒万玖仟柒佰元整(小写：127.97万元）							供应商地址：兰州市城关区南面滩268号高新创新园创业楼C座9楼							五、定标日期：2019年1月14日							六、招标公告日期：2018年12月21日							七、评标委员会成员名单：							李清华 何方 万国福 姬红 张晓河							八、采购人：甘肃中医药大学							采购人项目联系人：安老师 							联系电话：13893611129							地址：甘肃省兰州市定西东路35号							九、代理机构：甘肃鑫禾国际招标有限公司							联系人：李明阳							联系电话： 17693116602							地址：兰州市城关区庆阳路115号							十、公示期限：1工作日														甘肃鑫禾国际招标有限公司							2019年1月16日</t>
  </si>
  <si>
    <t>兰州瑞杰信息科技有限公司</t>
  </si>
  <si>
    <t>E6200000600018875001001甘肃中医药大学八力镇智能化中医诊疗精准扶贫建设项</t>
  </si>
  <si>
    <t>山东省泰安第二中学录播室设备采购项目中标公示</t>
  </si>
  <si>
    <t>SDGP370900201802000202</t>
  </si>
  <si>
    <t>山东超越建设项目管理有限公司</t>
  </si>
  <si>
    <t>山东省泰安第二中学</t>
  </si>
  <si>
    <t xml:space="preserve">泰安市明昊教学设备有限公司
泰安市泰山区徐家楼街道办事处王家店
</t>
  </si>
  <si>
    <t>山东省泰安第二中学录播室设备采购项目中标公告		一、采购人：山东省泰安第二中学	地址：泰安市泰山区虎山东路6号	联系方式：15621369965	采购代理机构：山东超越建设项目管理有限公司	地址：新华城国际广场B1座五楼	联系方式：0538-8230818/8263918	二、采购项目名称：山东省泰安第二中学录播室设备采购项目	采购项目编号：SDGP370900201802000202	三、公告期限：2019年01月17日 	四、采购方式：公开招标	五、中标情况：																包 号																			预中标供应商名称																			地址																			预中标标的名称																			规格型号																			数量																			单价																			服务要求																							1																			泰安市明昊教学设备有限公司																			泰安市泰山区徐家楼街道办事处王家店村																			详见附件																			详见附件																			详见附件																			详见附件																			详见招标文件和投标文件											六、无效供应商及废标情况	无。	七、评标委员会成员名单：王恒峰、巩君华、刘杰、刘国林、周雨南	八、采购小组成员评审结果																					投标单位 评分项目																								报价分																								业绩分																								技术分																								商务分																								政策																得分																								总分																								投标报价（万元）																								排名																														泰安惠民电子科技有限公司																								30																								0																								16.6																								8.46																								0																								55.06																								89.7408																								3																														泰安市明昊教学设备有限公司																								29.98																								10																								25.46																								13.78																								0.52																								79.74																								89.79																								1																														泰安市鑫岳伟峰电子科技有限公司																								29.95																								0																								17.06																								11.92																								0																								58.93																								89.9001																								2																九、采购项目联系方式：	联系人：李仁恒联系方式：0538-8263918 		附件：1.中标清单：包括主要中标标的的名称、规格型号、数量、单价、服务要求等（用标准化表格）			发布人：山东省泰安第二中学	发布时间：2019年01月17日</t>
  </si>
  <si>
    <t>泰安市明昊教学设备有限公司</t>
  </si>
  <si>
    <t>泰安市泰山区徐家楼街道办事处王家店</t>
  </si>
  <si>
    <t>山东省泰安第二中学录播室设备采购</t>
  </si>
  <si>
    <t>黑龙江省哈尔滨医科大学移液器等设备采购项目中标公示</t>
  </si>
  <si>
    <t>2259-184BPGCGJ005</t>
  </si>
  <si>
    <t>黑龙江百朋工程管理有限公司</t>
  </si>
  <si>
    <t>哈尔滨医科大学</t>
  </si>
  <si>
    <t xml:space="preserve">黑龙江凌诚贸易有限公司
黑龙江省龙沃科技发展有限公司
黑龙江新启光科技有限公司
黑龙江祥和瑞科技开发有限公司
</t>
  </si>
  <si>
    <t>989,850.00元</t>
  </si>
  <si>
    <t>项目名称:哈尔滨医科大学_科研设备采购项目招标编号：2259-184BPGCGJ005采购方式:公开招标采购人:哈尔滨医科大学采购机构:黑龙江百朋工程管理有限公司地址:哈尔滨市群力第四大道1479号远大商务公寓C座25层评标日期：2019年1月16日评标结果：第二包：                                    项目名称                                    名次                                    中标候选人                                    中标金额（元）                                                    哈尔滨医科大学_科研设备采购项目                                    1                                    黑龙江凌诚贸易有限公司                                    989,850.00                                                    2                                    北京五洲东方科技发展有限公司                                    992,976.00                                                    3                                    黑龙江祁健贸易有限公司                                    998,325.00                        推荐排名第一的为预中标候选人：黑龙江凌诚贸易有限公司中标金额：989,850.00元供货期：国产设备合同签订30天内，进口设备合同签订90天内中标内容：通风柜等设备采购（具体详见招标文件）第三包：                                    项目名称                                    名次                                    中标候选人                                    中标金额                                                    哈尔滨医科大学_科研设备采购项目                                    1                                    黑龙江省龙沃科技发展有限公司                                    593,900.00                                                    2                                    哈尔滨隆鹏源科技开发有限公司                                    597,950.00                                                    3                                    哈尔滨鸿坤商贸有限公司                                    599,680.00                        推荐排名第一的为预中标候选人：黑龙江省龙沃科技发展有限公司中标金额：593,900.00元供货期：国产设备合同签订后30天内，进口设备合同签订后90天内中标内容：生物安全柜等设备采购（具体详见招标文件）第四包：                                    项目名称                                    名次                                    中标候选人                                    中标金额                                                    哈尔滨医科大学_科研设备采购项目                                    1                                    黑龙江新启光科技有限公司                                    995,000.00                                                    2                                    哈尔滨百瑞电子信息技术发展有限公司                                    998,100.00                                                    3                                    黑龙江省函宇科技有限公司                                    999,020.00                        推荐排名第一的为预中标候选人：黑龙江新启光科技有限公司中标金额：995,000.00元供货期：合同签订后30天内中标内容：教学科研网络管理控制系统（具体详见招标文件）第五包：                                    项目名称                                    名次                                    中标候选人                                    中标金额                                                    哈尔滨医科大学_科研设备采购项目                                    1                                    黑龙江祥和瑞科技开发有限公司                                    399,300.00                                                    2                                    哈尔滨鑫凯成科贸有限公司                                    399,800.00                                                    3                                    哈尔滨市泽讯科技有限公司                                    400,100.00                        推荐排名第一的为预中标候选人：黑龙江祥和瑞科技开发有限公司中标金额：399,300.00元供货期：国产设备合同签订后30天内中标内容：教学科研录播系统、标准化实验室建设系统（具体详见招标文件）评标委员会名单：孙润泰、牟学实、王宏建、陆世光、何颖联系人及联系方式：王女士电话：0451-57733811                                无附件</t>
  </si>
  <si>
    <t>黑龙江凌诚贸易有限公司</t>
  </si>
  <si>
    <t>黑龙江省龙沃科技发展有限公司</t>
  </si>
  <si>
    <t>黑龙江新启光科技有限公司</t>
  </si>
  <si>
    <t>黑龙江祥和瑞科技开发有限公司</t>
  </si>
  <si>
    <t>黑龙江省哈尔滨医科大学移液器等设备采购</t>
  </si>
  <si>
    <t>关于湖州市埭溪镇上强中学多媒体教室设备及PAD录播设备采购安装项目的结果公告</t>
  </si>
  <si>
    <t>HZGZ2018-073</t>
  </si>
  <si>
    <t>湖州市政府采购中心</t>
  </si>
  <si>
    <t>吴兴区埭溪镇上强中学</t>
  </si>
  <si>
    <t xml:space="preserve">湖州深蓝计算机科技发展有限公司
</t>
  </si>
  <si>
    <t>人民币柒拾柒万捌仟元整</t>
  </si>
  <si>
    <t>一．采购人名称：吴兴区埭溪镇上强中学二．采购项目名称：多媒体教室设备及PAD录播设备采购项目三．采购项目编号：HZGZ2018-073四．采购组织类型：政府集中采购-委托本级集采五．采购方式：公开招标六．采购公告发布日期：2018-12-26七．定标/成交日期：2019-1-17八．中标/成交结果： 中标供应商: 湖州深蓝计算机科技发展有限公司 中标金额: 人民币柒拾柒万捌仟元整九．评审小组成员名单： 张默晗、沈海燕、戴丽萍、常彬、柯步悻（采购单位）十．其它事项：各参加政府采购活动的供应商认为该中标/成交结果和采购过程等使自己的权益受到损害的，可以自本公告期限届满之日（自本公告发布之日起至第2个工作日止）起7个工作日内，以书面形式向采购人提出质疑。质疑供应商对采购人、采购代理机构的答复不满意或者采购人、采购代理机构未在规定的时间内作出答复的，可以再答复期满后十五个工作日内向同级政府采购监督管理部门投诉。十一．采购人、采购代理机构、监管部门联系方式：1、采购人名称：湖州市机关事务管理局联系人：王先生联系电话：0572-23993202、采购代理机构名称：湖州市政府采购中心联系人：陆先生联系电话：0572-2220018传真：0572-2220061地址：湖州市金盖山路66号市民服务中心2号楼2楼3、同级政府采购监督管理部门名称：吴兴区财政局政府采购监管处联系人：倪先生  监督投诉电话：0572-2289700中标公告073.docx18.1K</t>
  </si>
  <si>
    <t>湖州深蓝计算机科技发展有限公司</t>
  </si>
  <si>
    <t>关于湖州市埭溪镇上强中学多媒体教室设备及PAD录播设备采购安装项</t>
  </si>
  <si>
    <t>关于西安市灞桥区教育局录播教室设备采购的采购结果公告</t>
  </si>
  <si>
    <t>ZTC2018HW034</t>
  </si>
  <si>
    <t>陕西中金招标有限公司</t>
  </si>
  <si>
    <t>陕西省西安市灞桥区教育局</t>
  </si>
  <si>
    <t xml:space="preserve">西安中澳教育科技有限公司
</t>
  </si>
  <si>
    <t>西安市灞桥区教育局录播教室设备采购采购项目已于2019年01月16日进行公开招标        ，现招标        工作已结束，根据评标委员会        的评审结论和采购人“定标复函”，现将中标        结果公告如下：        一、采购项目名称：西安市灞桥区教育局录播教室设备采购    二、采购项目编号：ZTC2018HW034    三、采购人名称：陕西省西安市灞桥区教育局（本级）        地址：西安市灞桥区纺东街419号        联系方式：029-83552661    四、采购代理机构名称：陕西中金招标有限公司    地址：西安市莲湖区高新二路新世纪大厦527室    联系方式：029-89527191    五、中标信息                                1、中标供应商 ：西安中澳教育科技有限公司                     2、中标                             金额：1348880.00元                                        3、地址 ：西安国际港务区港务大道99号B座802-2                     4、联系人 ：支耀海                     5、联系电话 ：029-86368899                     6、主要中标标的信息 ：    7、代理服务费：  18837.00元                 标的清单：报价明细.jpg    六、采购内容和要求：                                                                            标项号                            采购内容                            数量/单位                            采购预算金额                            项目用途                            项目性质                            备注                                                                                            1                                     西安市灞桥区教育局录播教室设备采购                                     1 批                                     1400000.00                                     教育教学                                                                         录播教室设备采购，具体内容详见招标文件                                                    七、评标委员会名单：            蒋鲜锋、李希文、刘琦璋、徐刚、易徽        八、其他事宜：        九、采购项目联系人：朱红梅    联系方式（电话/传真）：029-89527191    十、各有关当事人若对本公告有异议，请按《中华人民共和国政府采购法》第五十二条之有关规定执行。    十一、本公告期限为自发布之日起1个工作日。        陕西中金招标有限公司    2019-01-17       相关附件： 1225灞桥录播教室招标文件（定稿）.doc</t>
  </si>
  <si>
    <t>西安中澳教育科技有限公司</t>
  </si>
  <si>
    <t>关于西安市灞桥区教育局录播教室设备采购的</t>
  </si>
  <si>
    <t>湖州市吴兴区埭溪镇上强中学多媒体教室设备及PAD录播设备采购项目的中标公告</t>
  </si>
  <si>
    <t>一．采购人名称：吴兴区埭溪镇上强中学二．采购项目名称：多媒体教室设备及PAD录播设备采购项目三．采购项目编号：HZGZ2018-073四．采购组织类型：政府集中采购-委托本级集采五．采购方式：公开招标六．采购公告发布日期：2018-12-26七．定标/成交日期：2019-1-17八．中标/成交结果： 中标供应商: 湖州深蓝计算机科技发展有限公司 中标金额: 人民币柒拾柒万捌仟元整九．评审小组成员名单： 张默晗、沈海燕、戴丽萍、常彬、柯步悻（采购单位）十．其它事项：各参加政府采购活动的供应商认为该中标/成交结果和采购过程等使自己的权益受到损害的，可以自本公告期限届满之日（自本公告发布之日起至第2个工作日止）起7个工作日内，以书面形式向采购人提出质疑。质疑供应商对采购人、采购代理机构的答复不满意或者采购人、采购代理机构未在规定的时间内作出答复的，可以再答复期满后十五个工作日内向同级政府采购监督管理部门投诉。十一．采购人、采购代理机构、监管部门联系方式：1、采购人名称：湖州市机关事务管理局联系人：王先生联系电话：0572-23993202、采购代理机构名称：湖州市政府采购中心联系人：陆先生联系电话：0572-2220018传真：0572-2220061地址：湖州市金盖山路66号市民服务中心2号楼2楼3、同级政府采购监督管理部门名称：吴兴区财政局政府采购监管处联系人：倪先生监督投诉电话：0572-2289700</t>
  </si>
  <si>
    <t>湖州市吴兴区埭溪镇上强中学多媒体教室设备及PAD录播设备采购项</t>
  </si>
  <si>
    <t>四川省雅安市荥经县教育局严道第一初级中学录播系统采购项目竞争性磋商成交公告</t>
  </si>
  <si>
    <t>5118222019000001</t>
  </si>
  <si>
    <t>雅安市</t>
  </si>
  <si>
    <t xml:space="preserve">四川文轩教育科技有限公司
</t>
  </si>
  <si>
    <t>403800元.</t>
  </si>
  <si>
    <t>免责申明：以下信息由采购人或代理机构发布，信息的真实性、合法性、有效性由采购人或代理机构负责。                   采购项目名称      四川省雅安市荥经县教育局严道第一初级中学录播系统采购项目            采购项目编号    5118222019000001                      采购方式              竞争性磋商采购                                      行政区划              四川省雅安市荥经县                                       公告发布时间              2019-01-17 14:50                                       代理机构              四川乾新招投标代理有限公司                                       代理机构联系电话              0835-2225872                                    代理机构地址            雅安市雨城区滨江西路3号滨江华庭1栋3楼34号                                代理机构联系人              万洪志                                       采购人              荥经县教育局                                      采购人地址              荥经县荥兴路东三段58号                                      采购人联系电话              0835-7631338                                    采购人联系人            万老师                                      项目联系人              万洪志                                      项目联系电话              0835-2225872                                    行业划分：            P8291                                成交日期           2019-01-16 17:50                                本项目采购公告日期           2019-01-03 17:32                               谈判小组、询价小组成员名单及单一来源采购人名单             刘明忠（评审组长）、徐琴、万忠先（采购人代表）                                  评审时间           2019-01-16 10:00                              项目用途、简要技术要求及合同履行日期             一、项目用途：采用先进的课程录制系统,与红领巾电视台的结合从根本上解决当前的问题:录制条件的局限、拍摄人员数量的压力,从而真正使得课程录制常态化、课程积累的日常化。二、简要技术要求：1、录播管理：支持把录播设备接入平台，实现自动转码、无缝直播点播，并具备多画面直播和点播功能。2、用户管理：支持用户的初始化导入、用户组管理、用户权限管理，为教师、学生提供注册、个人信息管理等服务。3、接入上级平台：支持校平台与上级区平台进行对接，校平台资源可像区平台提交，并能参加区平台组织的活动。4、数据存储：要求平台采用引用计数和垃圾回收技术，实现一个物理文件可多级平台共同使用，该文件被某处删除不影响其他用户使用。系统自动判断当每级平台都不需要此资源时再自动删除。三、履约时间：政府采购合同签订生效后30个日历天内交货安装、调试验收工作。                                          总成交额（单位：元）             403800                              成交详细内容             标的名称：雅安市荥经县教育局严道第一初级中学录播系统;规格型号：/;数量：1批;单价：/元;服务要求：1、供应商应有完善的技术支持与服务体系，专人负责与采购人联系售后服务事宜，必要的售后机具配置、具有专门的服务电话，并能提供本地化服务。2、提供7&amp;#215;24小时的技术支持服务，配置专门固定的售后服务电话。3、故障问题解决后24小时内，向采购人提交问题处理报告，说明问题种类、问题原因、问题解决中使用的方法及造成的损失等情况。4、在质保期内，供应商对响应产品提供每年不少于4次的巡检和维护保养。当采购人有重要活动时，供应商提前对本项目实施范围进行检查，确保活动当天货物、装修工程的良好状态，如有损坏或工程出现裂痕、仿瓷脱落的供应商应当提供技术保障服务。5、货物质保期为验收合格后1年，工程质保期为验收合格后两年，质保期内出现质量问题，供应商在接到通知后2小时内响应到场，24小时内完成维修、修复或更换，并承担修理调换的费用；如货物、工程经供应商3次更换、维修或修复仍不能达到本合同约定的质量标准，视作供应商未能按时交货或完工，采购人有权退货并追究供应商的违约责任。货到现场后由于采购人保管不当造成的问题，供应商亦应负责修复，但费用由采购人负担。质保期外的质量问题，列明维修费用清单并载明费用。6、供应商承诺项目全部货物的各种部件均保证齐备、充足供应，若因货物不是人为造成损坏等原因不能保障造成采购人损失的，供应商承担全部赔偿责任。7、工程售后服务要求：按国家法律规定和合同约定进行质保及售后服务。8、供应商针对本项目提供的其他有利于项目售后保障措施。 .                              成交供应商信息             供应商名称：四川文轩教育科技有限公司;供应商地址:成都市建设南街9号;中标金额:403800元.           代理机构收费标准             本项目定额计取招标代理服务费8000元(人民币)                               代理机构收费金额             8000元(人民币)                    采购文件             附件          评审情况             附件          其他补充事宜             一、本项目采购预算人民币41万元，备案编号：YC（2018）147号。二、本项目已进行政府采购需求论证。三、监督部门：荥经县财政局；监督电话：0835-7625024 。四、本项目已落实促进小微企业、监狱企业、残疾人福利性单位发展等政策目标。五、本项目采购公告发布日期：2019年1月3日，采购公告期限为3个工作日。六、结果公告的公告期限为1个工作日。七、参加本次项目的供应商无《四川省政府采购当事人诚信管理办法》(川财采[2015]33号）规定的记入诚信档案的失信行为。八、成交供应商领取成交通知书的地点：雅安市雨城区滨江西路3号滨江华庭1栋3楼34号，联系人：万洪志，联系电话：0835-2225872。九、本项目成交标的名称有多项，其中部分成交标的名称：1、资源管理平台；规格型号：V3.3；数量：1套；单价：40000元。2、嵌入式录播工作站；规格型号：D3700；数量：1台；单价：41000元。3、在线互动课堂软件；规格型号：V1.0；数量：1套；单价：20000元。4、高清影像记录设备；规格型号：ZQ-HDC80；数量：4台；单价：32800元。5、图像定位系统；规格型号：V2.0；数量：1套；单价：20000元。6、触摸一体机；规格型号：F86EA；数量1台；单价：29000元。十、履约时间：政府采购合同签订生效后30个日历天内交货安装、调试验收工作，履约地点：采购人指定地点。十一、收取方式：成交通知书发出后二个工作日内由成交供应商一次性支付至采购代理机构。              PPP项目标识    否</t>
  </si>
  <si>
    <t>四川文轩教育科技有限公司</t>
  </si>
  <si>
    <t>四川省雅安市荥经县教育局严道第一初级中学录播系统采购项目竞争性</t>
  </si>
  <si>
    <t>老校区班班通投影及录播室项目合同公告</t>
  </si>
  <si>
    <t xml:space="preserve">河南盈网软件开发有限公司
</t>
  </si>
  <si>
    <t>合同编号：合同名称：老校区班班通投影及录播室项目项目编号：2018-08-13项目名称：郑州市第十一中学老校区班班通投影及录播室项目采购人(甲方)：郑州市第十一中学供应商(乙方)：河南盈网软件开发有限公司合同金额：189.39万元合同签订日期：2018-10-22合同公告日期：2019-01-17 15:59:26代理机构：河南省伟信招标管理咨询有限公司政府采购合同：001.jpg</t>
  </si>
  <si>
    <t>河南盈网软件开发有限公司</t>
  </si>
  <si>
    <t>老校区班班通投影及录播室</t>
  </si>
  <si>
    <t>浙江鼎峰工程咨询有限公司关于缙云县教育局会计核算中心录播教室设备及系统集成项目的结果公告</t>
  </si>
  <si>
    <t>JYZFCG（</t>
  </si>
  <si>
    <t>杭州市</t>
  </si>
  <si>
    <t>浙江鼎峰工程咨询有限公司</t>
  </si>
  <si>
    <t>缙云县教育局会计核算中心</t>
  </si>
  <si>
    <t xml:space="preserve">缙云县教育局
浙江省新华书店集团有限公司
</t>
  </si>
  <si>
    <t>一、 采购人名称：缙云县教育局会计核算中心二、 采购项目名称：缙云县教育局会计核算中心录播教室设备及系统集成项目    三、 采购项目编号：JYZFCG（分散）2018-46    四、 采购组织类型：分散采购-分散委托中介五、 采购方式：公开招标    六、 采购公告发布日期：2018-12-26七、 定标/成交日期：2019-01-17八、 中标/成交结果：合计（元）:  序号标项名称规格型号数量单位单价(元)备注总价(元)中标供应商名称中标供应商地址1缙云县教育局会计核算中心录播教室设备及系统集成不限个2222000.00浙江省新华书店集团有限公司杭州市西湖区文二路38号服务要求或标的基本概况：废标信息：  序号标项名称废标理由其他事项九、评审小组成员名单：邱晓雄,胡俊溟,陈跃波,吴见平,陈奇斌十、 其它事项：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   2、其他事项              十一、 联系方式1、采购代理机构名称：浙江鼎峰工程咨询有限公司联系人：李彬        联系电话：0578-3019189传真：0578-3311234              地址：缙云县江滨巷17号301室          2、采购人名称：缙云县教育局会计核算中心联系人：朱老师        联系电话：0578-3122859地址：缙云县五云镇新区问渔东路99号3、同级政府采购监督管理部门名称：缙云县财政局                联系人：周方圆监督投诉电话：0578-3318985传真：0578-3318985地址：缙云县财政局</t>
  </si>
  <si>
    <t>缙云县教育局</t>
  </si>
  <si>
    <t>浙江省新华书店集团有限公司</t>
  </si>
  <si>
    <t>浙江鼎峰工程咨询有限公司关于缙云县教育局会计核算中心录播教室设备及系统集成项</t>
  </si>
  <si>
    <t>[龙南县]九鼎赣饶中介服务咨询有限公司关于江西省龙南县教育体育局龙南县中小学校“专递课堂”设备采购项目（项目编号：GZJD2018-LN-G016）电子化公开招标的中标结果公告</t>
  </si>
  <si>
    <t>GZJD2018-LN-G016）</t>
  </si>
  <si>
    <t>龙南县教育体育局</t>
  </si>
  <si>
    <t>[2019-01-17]                        九鼎赣饶中介服务咨询有限公司受龙南县教育体育局的委托，对龙南县中小学校“专递课堂”设备采购项目（项目编号：GZJD2018-LN-G016）按照规定进行了电子化公开招标。招标活动于2019年1月15日15：00（北京时间）在赣州市公共资源交易中心龙南分中心举行，经评标委员会评定和采购人确定，现将中标结果公示如下：                  序号                  货物名称                  数量                  单      位                  品牌型号                  中标金额（元）                  服务要求                  中标候选供应商                  中标候选供应商地址                          1                  主讲教室（精品6机位）设备（国产产品）                  1                  批                  北京文香、江西赛迈特定制、希沃、格力等                  2794000.00                  签订合同后于60日内交货及安装到指定学校                  江西赛迈特广电贸易有限公司                  南昌市南京东路399号天御国际大厦14楼                          2                  观摩室设备（国产产品）                  1                  批                  华三、奥尔利、创维、联想、江西赛迈特定制、格力等                          3                  主讲课堂声学装修（国产产品）                  1                  项                  江西赛迈特定制等                          4                  分课堂（国产产品）                  1                  批                  北京文香、江西赛迈特定制、创维等                          5                  录播互动教室（主讲课堂）改造（国产产品）                  1                  项                  北京文香、江西赛迈特定制、创维等            本中标结果公告公示期为一个工作日，各相关当事人对成交结果有异议的，可在本公告发布届满之日起七个工作日内，以书面形式提起质疑，逾期将不再受理。评标委员会成员名单：廖栋材（召集人）、林伟英、谢伟华、刘祥玉、张志诚采购单位联系人：张先生采购单位联系电话：0797-3559579采购单位联系地址：龙南县龙翔大道政府采购代理机构联系人：温芳丽政府采购代理机构联系电话：0797-3573808政府采购代理机构联系地址：龙南县金水大道172号政府采购监督电话：0797-3527967九鼎赣饶中介服务咨询有限公司本项目代理费用金额为34734.0元标段编号：GZJD2018-LN-G016评委姓名：谢伟华,廖栋材,林伟英,刘祥玉             附件下载：            中标通知书.pdf                          附件下载：            G016“专递课堂”设备采购招标文件定稿1.pdf</t>
  </si>
  <si>
    <t>[龙南县]九鼎赣饶中介服务咨询有限公司关于江西省龙南县教育体育局龙南县中小学校“专递课堂”设备采购项目（项目编号：GZJD2018-LN-G016）电子化公开招标的</t>
  </si>
  <si>
    <t>关于湖州市吴兴区埭溪镇上强中学多媒体教室设备及PAD录播设备采购项目的中标公告</t>
  </si>
  <si>
    <t>一．采购人名称：吴兴区埭溪镇上强中学二．采购项目名称：多媒体教室设备及PAD录播设备采购项目三．采购项目编号：HZGZ2018-073四．采购组织类型：政府集中采购-委托本级集采五．采购方式：公开招标六．采购公告发布日期：2018-12-26七．定标/成交日期：2019-1-17八．中标/成交结果： 中标供应商: 湖州深蓝计算机科技发展有限公司 中标金额: 人民币柒拾柒万捌仟元整九．评审小组成员名单： 张默晗、沈海燕、戴丽萍、常彬、柯步悻（采购单位）十．其它事项：各参加政府采购活动的供应商认为该中标/成交结果和采购过程等使自己的权益受到损害的，可以自本公告期限届满之日（自本公告发布之日起至第2个工作日止）起7个工作日内，以书面形式向采购人提出质疑。质疑供应商对采购人、采购代理机构的答复不满意或者采购人、采购代理机构未在规定的时间内作出答复的，可以再答复期满后十五个工作日内向同级政府采购监督管理部门投诉。十一．采购人、采购代理机构、监管部门联系方式：1、采购人名称：湖州市机关事务管理局联系人：王先生联系电话：0572-23993202、采购代理机构名称：湖州市政府采购中心联系人：陆先生联系电话：0572-2220018传真：0572-2220061地址：湖州市金盖山路66号市民服务中心2号楼2楼3、同级政府采购监督管理部门名称：吴兴区财政局政府采购监管处联系人：倪先生 监督投诉电话：0572-2289700</t>
  </si>
  <si>
    <t>关于湖州市吴兴区埭溪镇上强中学多媒体教室设备及PAD录播设备采购项</t>
  </si>
  <si>
    <t>文水县教育科技局义务教育薄弱学校改造交互式一体机、录播教室等采购项目中标公告</t>
  </si>
  <si>
    <t>776.8万元</t>
  </si>
  <si>
    <t>文水县教育科技局义务教育薄弱学校改造交互式一体机、录播教室等采购项目中标公告文水县政府采购中心受文水县教育科技局的委托，于2019年1月17日上午9:00在文水县政府采购中心(政务大厅326)进行了文水县教育科技局义务教育薄弱学校改造交互式一体机、录播教室等采购项目国内公开招标活动，经评标委员会评审，并在监督组的现场监督下，确定了预中标人，现将结果公告如下：一、项目编号：文政采【2018-1140】-G34A 二、项目名称：文水县教育科技局义务教育薄弱学校改造交互式一体机、录播教室等采购项目三、中标单位及金额：中标单位：山西新华书店集团吕梁有限公司中标金额：776.8万元四、评标小组名单：张高亮王德强李吉梅温清茹孙俊丽如各有关当事人对中标结果有疑议，可以在中标公告发布之日起七个工作日内，以书面形式向文水县政府采购中心提出询问或质疑，逾期将不再受理。感谢本项目所有投标人对文水县政府集中采购工作的支持。特此公告发布公告的媒介：山西政府采购网(www.ccgp-shanxi.gov.cn)代理费收费标准:无代理费收费金额:无文水县政府采购中心2019年01月17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</si>
  <si>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江夏区初中录播教室及互动终端设备-供应商湖北林网科技有限公司</t>
  </si>
  <si>
    <t>江夏区</t>
  </si>
  <si>
    <t xml:space="preserve">湖北林网科技有限公司
</t>
  </si>
  <si>
    <t>29.115 万元</t>
  </si>
  <si>
    <t>项目名称江夏区初中录播教室及互动终端设备 合同金额29.115 万元供应商名称湖北林网科技有限公司签订日期2018-07-31备注无合同附件金口初中录播教室合同.pdf</t>
  </si>
  <si>
    <t>湖北林网科技有限公司</t>
  </si>
  <si>
    <t>江夏区初中录播教室及互动终端设备-供应商湖北林网</t>
  </si>
  <si>
    <t>江夏区金口小学录播教室及互动终端-供应商武汉众恒创想科技有限公司</t>
  </si>
  <si>
    <t xml:space="preserve">武汉众恒创想科技有限公司
</t>
  </si>
  <si>
    <t>29.2 万元</t>
  </si>
  <si>
    <t>项目名称江夏区金口小学录播教室及互动终端 合同金额29.2 万元供应商名称武汉众恒创想科技有限公司签订日期2018-08-06备注无合同附件金口小学录播教室合同.pdf</t>
  </si>
  <si>
    <t>武汉众恒创想科技有限公司</t>
  </si>
  <si>
    <t>江夏区金口小学录播教室及互动终端-供应商武汉众恒创想</t>
  </si>
  <si>
    <t>江夏区金口高中录播教室及互动终端设备-供应商武汉凌日科技有限公司</t>
  </si>
  <si>
    <t xml:space="preserve">武汉凌日科技有限公司
</t>
  </si>
  <si>
    <t>28.48 万元</t>
  </si>
  <si>
    <t>项目名称江夏区金口高中录播教室及互动终端设备 合同金额28.48 万元供应商名称武汉凌日科技有限公司签订日期2018-08-23备注无合同附件金口高中录播教室合同.pdf</t>
  </si>
  <si>
    <t>武汉凌日科技有限公司</t>
  </si>
  <si>
    <t>江夏区金口高中录播教室及互动终端设备-供应商武汉凌日</t>
  </si>
  <si>
    <t>E6206000606000033001001民勤县机关事务管理局对统办3号楼6楼会议室维修改造项目</t>
  </si>
  <si>
    <t>民勤县机关事务管理局对统办3号楼6楼会议室维修改造项目中标公告							甘肃开杨工程咨询有限公司受民勤县机关事务管理局的委托，对民勤县机关事务管理局对统办3号楼6楼会议室维修改造项目以公开招标形式进行采购，评标小组以2019年1月17日确定中标结果。现将中标结果公示如下：							1、采购文件编号：1019-18012							2、采购预算：118.510655万元。							3、中标结果内容：详见附件1							4、中标日期：2019年1月17日							5、招标公告日期：2018年12月28日							6、中标供应商名称及中标金额：							中标供应商名称：民勤县安莱网络信息有限公司							统一社会信用代码：91620621MA72B3LK7R							中标金额:117.936万元（大写：壹佰壹拾柒万玖仟叁佰陆拾元整）							联系人：张生柱联系电话：0935-4133195							中标供应商地址：武威市民勤县三雷镇东关街6号。							7、评标小组成员名单:董治海、王生庆、张学海、金玉龙、李文东							8、采购联系人姓名、电话及单位地址：							联系人：马主任（采购单位）  联系电话：15349358316 							单位地址：民勤县机关事务管理局。							联系人：程刚（代理机构） 联系电话：13299363317							单位地址：武威市凉州区西关街公园路135号。							在此，对积极参与本采购项目的投标人表示衷心的感谢！ 							甘肃开杨工程咨询有限公司2019年1月17日							附件1：																													货物名称																													品牌、型号规格																													技术参数																													数量(单位)																													单价（元）																													总价（元）																																					显示系统																																					55寸																			拼接屏																													迈创日新Mcrx5517G																													面板：三星A+级；拼缝：1.7mm；亮度: 500cd/㎡；分辨率:1920X1080；寿命：100000小时；比例：16:9；对比度:4500:1；可视角度:179；响应时间：6ms；显示色彩：16.7M；接口类型:HDMI/DVI/VGA/VIDEO/串口 功耗：189W/电源：AC100V-240V, 50/60Hz；尺寸：1213.2mm&amp;#215;684mm&amp;#215;69.3mm。																			具有良好防尘效果达到IP6X等级；符合ISO7779声学信息技术和通讯设备排放空气噪声标准；符合GB24850-2015能效等级要求；符合ISO2248-1985（包装完整、满装的运输包装件 垂直冲跌落试验）；符合GJB360A-96 电子及电气元件试验方法；通过数字信号电磁干扰规定标准。																													12块																													16000																													192000																																					内置画面分割器																													迈创日新																			MC-HDMI																													具有信号智能补偿功能，保证真实还原图像信号，并完整环出到下一级单元，无论多少级信号环接，均能保证画面细腻清晰如一，以屏体为单位实现单屏、组合屏、全屏显示功能。																													12套																													0																													0																																					信号处理控制设备																													盛显STH0816K																													1．纯硬件插卡式设计，输入输出板卡可以根据需要灵活配置，输入输出板卡支持热插拔，可以在线维护；																			2．信号传输、交换、输出全链路实时、无损、全帧率处理，输入输出最大支持1920*1080@60或3840*2160@30；																			3．支持断电保护，即突发断电时，能保存断电前的信号切换状态，并在重新上电后能自动切换到断电前的信号切换状态；4．支持场景保存与调用，可以将矩阵的切换状态定义为场景并进行保存，根据需要随时调取；5．提供串口控制、网络控制、红外遥控器、面板按键等常用控制方式，用户可以根据需要灵活选择；6．前面板内置LCD液晶面板，可以定制显示开机用户logo， 并可以配合遥控器和前面板功能按键，实现矩阵的常规控制；7．提供矩阵切换协议，用户可以根据需要进行第三方自行开发控制软件，切换协议支持一切一、一切多，并能提供场景保存与调用的控制协议;8．提供矩阵控制软件，能支持矩阵的级联，进而实现多级矩阵的联动切换控制，而不是逐一进行矩阵切换控制；且支持拼接屏和矩阵的联动切换控制，包括信号切换和场景切换；9．支持KVM远程控制，通过控制软件能将电脑桌面切换投屏的同时，能同时完成对目标电脑桌面的远程控制，即控制电脑能接管目标电脑的鼠标键盘，可以在控制电脑上实现目标电脑自身鼠标键盘所能完成的操作，如文件的打开与编辑；10．矩阵控制软件支持跨平台，可以在Android、iOS、Windows系统运行，并可以快速集成对灯光、窗帘等中控设备的控制；11．内嵌控制管理平台，在不需要外置服务器或中控的前提下，可以通过手机、平板、PC电脑实现对矩阵的切换控制；12．控制软件操作界面提供虚拟拼接界面，可以通过鼠标或手势操作选中目标拼接屏区域或输出通道，完成相应的切换控制；13．内嵌无线路由器，客户无需再购买无线路由器，既可实现手机、平板、笔记本电脑通过wifi实现对矩阵的控制。																													1套																													8000																													8000																																					设备支架																													迈创日新																			Mcrx55-SHS4X3																													全封闭式一体化拼接机柜，安装方便，前后左右，上下四周封板包围。采用优质方钢/工业钣金、0.8－2.0厚的钣金轧弯而成，黑色，外加静电保护，全方位可调节，美观大方，简洁实用。厚度450mm，底座高度800mm，底部开门；满足55寸液晶拼接4行X3列支撑安装。																													1套																													12000																													12000																																					大屏专用线缆																													秋叶原																													镀金接头，高纯度铜芯，强抗干扰双磁环，金属网屏蔽，支持3D信号传输，音视频同步传送，即插即用，支持热插拔，无损信号向下兼容支持1.1/1.2/1.3/1.4版本，4K-60Hz 1080P-144Hz，满足55寸大屏系统输入输出连接。																													12套																													600																													7200																																					高清无缝混插矩阵主机箱																													迪士普D6108																													产品特点：																			（1）插卡式箱体结构：输入卡支持：AV、VGA、DVI、HDMI、SDI；输出卡支持：HDMI、DVI、VGA、SDI、AV卡片式结构，极其容易扩展或更换；（2） 视频处理能力：完全支持无缝切换；全彩色处理，无任何色彩丢失；支持帧率适配（如输入25帧输出60帧），内建图像缩放引擎，输入缩放到输出的任意分辨率转换。（3）音频处理能力：DVI、VGA、SDI、AV输入支持模拟音频输入混合；HDMI输入支持模拟音频/数字音频选择混合；混合后的信号经切换后，支持内嵌音频输出（HDMI）、或者视频和音频分离输出（DVI、VGA、SDI等）;（4）长线驱动能力：输入带有自动均衡，有效减少因为线路传输而导致的确定性抖动（ISI）；输入的驱动能力成品线 20 米（24AWG，不带转接头）；输入支持接收延迟，有效应对当差分对线不等长时进行时间补偿；输出带有预加重功能，以便长线传输后接收端仍可接收信号；输出的驱动能力成品线 20 米（24AWG，不带转接头）；																			（5）HDCP 兼容：确保有内容保护的媒体能正常显示，如蓝光 DVD，GAME BOX 等;（6）支持各种输入分辨率：800*600@60，1024*600@600,1024*768@60,1280*720@60,																			1280*768@60,1280*800@60,1280*960@60；1280*1024@60,																			1360*768@60,1366*768@60,1440*900@60,1440*1050@60,1680*1050@60,1920*1080@60,1920*1200@60，1080Pi@30。																			（7）支持远程网络控制矩阵切换、RS232切换、面板切换功能；具有掉电记忆功能和现场记忆功能：带有断电现场保护功能；并可保存和调用18个切换状态；（8）低功耗设计，无需苛刻的散热条件即可支持7*24小时连续工作；																			（9）单路指示灯设计：指示灯具备低亮、闪烁、高亮状态指示；通过指示灯状态即可判定单路输入或者输出具备就绪、无信号、信号连接正常等状态；（10）紧凑设计：每块板卡为4路，可按需求配置不同格式的输入输出板卡；																			（11）发光按键设计：豪华硅胶按键并带有发光指示功能，当前切换信息能直接通过按键背光获得，操作更便捷																			（12）支持协议：支持 3D、HDMI 1.4（部分）、HDCP、与及 DVI 1.0 协议。支持高色深，以及高达 3.25Gbps 速率； 支持一路 RJ45 网络口一路 RS-232 通讯接口;（13）冗余双电源设计：当一个电源模块出现故障后，另一块电源模块立刻接替确保能继续正常工作，且电源带热拔插功能。																													1套																													5000																													5000																																					数字高清音视频输入卡																													迪士普D6104HR																													视频输入：4路HDMI信号输入，HDMI TYPE A母接口；																			音频输入：4路HDMI信号内嵌音（立体声）；4路模拟音频（立体声）输入（可选）;混合方式可选：纯数字音频、纯模拟音频、模数混合；视频信号类型：支持HDMI1.4(部分）;支持800*600~1920*1200 @60 4:4:4 RGB或者4:2:2 YUV信号；分辨率：支持800X600@60Hz-1080P、1920*																			1200@60Hz等多种分辨率；结构：卡板式结构；即插即用；无需设置；																													1台																													3000																													3000																																					数字高清音视频输出卡																													迪士普D6104HC																													视频输出信号：4路HDMI信号输出（带音频）；可强制为DVI输出模式；HDMI TYPE A母接口；音频输出信号：4路立体声分离输出，音频12位凤凰插接口；视频信号类型：支持HDMI1.4(部分）;支持800*600~1920*1200 @60 4:4:4 RGB或者4:2:2 YUV信号；分辨率：支持800X600@60Hz-1080P、1920*1200@60Hz等多种分辨率；																			结构：卡板式结构；即插即用；无需设置																													1台																													3500																													3500																																					智能无纸化会议系统																																					无纸化智能会议文件管理服务器																													迪士普D9001II																													通过局域网对一个会议室或者多个会议室（视软件而定）的多媒体智能无纸化智能会议系统进行集中有效的管理，提高多媒体无纸化智能会议系统会务信息交互传输、管理和信息备份。智能无纸化会议服务器搭配智能会议软件对会议室内（1-128个终端）的文件进行管理和分发，提高会议系统会务信息交互传输、管理和信息安全备份的能力。负责会议文件的处理，主要完成支持会议终端屏幕上的签到、表决、文件投影、文件同屏、文件批注等功能，会议过程文件可实时存储在智能无纸化会议服务器内部。视频分发功能：在终端比较少的情况下可以支持流媒体分发功能（终端数量在20台以内）																			处理器:CPU类型Intel 至强E5-E5-2670；CPU型号:Xeon E5-2670；CPU频率:2.6GHz；标配CPU数量:1颗；最大CPU数量:2颗；制程工艺:32nm；三级缓存:20MB；总线规格:QPI 8GT/s；CPU核心:8核（Sandy Bridge EP）；CPU线程数:16线程；主板:主板芯片组Intel C600；扩展槽:1&amp;#215;半高半长PCI-E x8插槽（x8接口）；内存:内存类型ECC DDR3																			内存容量:8GB；内存插槽数量:24；最大内存容量:768GB																			存储硬盘接口类型:SATA；标配硬盘容量:1T；最大硬盘容量:10TB；网卡:集成双千兆；COM 接口:1 *RS232；视频接口:1 个VGA；USB:6个2.0 ；外观尺寸（L&amp;#215;D&amp;#215;H/mm):规格1U (700mm x 448mm x 43.2mm)；RAID模式:RAID 0 1 5 10；管理及其它系统管理符合IPMI 2.0标准；操作系统:Windows Server 2008 ；产品结构:1U；安装方式:机架式安装；电源数量:1个；电源功率:750W；电源需求:AC220V 50/60HZ；工作温度:-5~45 ℃ ；工作湿度:5%~95%																													1台																													28000																													28000																																					无纸化智能会议服务器软件模块																													迪士普D9000																													军工级设计保障，当服务器断线时，单机终端还可以对所有终端同屏显示，交互已下载到本终端的文件； 																			1.客户端软件基于CS架构+BS运用可对接办公OA和ERP																			2.支持的无纸化会议控制应用功能：包括人名导位、会议签到（可设置免签到）、个性化呼叫服务、会议信息及与会者信息查看、会议记录（word格式）、会议投票、上网服务、文件分发、电子白板（多人同享）、交流提示、文档资料导入导出；3.支持同步演示（支持多台客户端同步演示过程中分别批注、保存，支持同步至投影幕或其他终端）、PC桌面共享模式、外部电脑接入（外置pc电脑桌面或视频文件可以同步至投影幕或其他终端）；																			4.支持远程视频会议高清视频播放（可同时显示全高清1920*1080四路视频，可全屏显示视频）加高清编解码器																			5.支持中控功能（集控升降器升降、关闭与暂停）主持功能（强切投票、人名显示、文档同步，强制统一打开文档，统一播放某视频等功能）等高级会议模式；6.支持功能自定义及与办公OA系统对接；7.支持多会议管理功能，支持多会议室合并召开同一会议，支持分组召开不同会议，支持多会议预设，支持预先将不同会议按时间安排在不同会议室，支持按时间自动切换会议；8.支持UI界面定制化等；																			9.支持有线1000兆局域网。																													1套																													6000																													6000																																					智能网络拓展器																													迪士普D9024																													通过网线进行星型链接，链接智能无纸化会议服务器到所有会议终端和其它会议室网络化设备。																			用模块化设计，是高性能的工作组或企业级全千兆交换机。该系列交换机拥有24个RJ－45 10/100/1000 BASE-TX自适应端口，外加4个可选双介质光电复用（TX/SFP）的千兆口，支持10/100/999M的各种连接，可根据需要灵活地配置网络。该交换机能与所有的以太网、快速以太网设备相连接，保护用户已有的网络投资。可在工作组之间或企业内部提供全千兆、高带宽、高性能连接，同时还能增强服务器群的容量，让用户能更快速存取整个网络资源。这款交换机可以缓解因为网络带宽不足及用户迅速增长所造成的网络传输。																			整机交换容量 48Gbps；整机包转发率 36Mpps；固定端口 24个10/100/1000BASE-T 自协商的以太网端口；可选端口属性 连接器类型：LG；端口属性 支持1000Mbit/s传输速率全双工；指示灯 每端口：Link/Act,Speed 每设备：Power																			转发能力 35.71Mpps；交换模式 存储转发模式；MAC容量 8K；外壳材质 阳极氧化金属SGCC；输入电压 100~240V AC 50/60HZ；机箱尺寸mm（宽&amp;#215;深&amp;#215;高） 442&amp;#215;200&amp;#215;44																			安装方式 机架安装 ；满载功耗 20W；电源 AC：220V，50Hz&amp;#177;10%；散热方式 内置风扇散热；重量 2.5KGa；工作温度 0℃～50℃；工作湿度 5%～95%无凝露																													1台																													2800																													2800																																					投影申请服务器																													迪士普D800T																													投影申请服务器通过视频线与本会议室所有显示系统连接（例如投影机、电视机、拼接系统），方便与会人员自行将讲稿内容投送到会议室大屏幕，或者有秘书终端管理后再进行投影。会议秘书还可根据本单位的要求选择宣传片、音乐进行投影播放。																			操作平台 windows7 /8；输出分辨率 1920*1080；处理器 酷睿双核2.53G ；内存 DDR3/4G；硬盘 64G(SSD固态硬盘）																			输入接口 DC*1、RJ45*1、USB2.0*2、COM*1；输出接口 VGA*1、HDMI*1、AUDIO*1；外壳材质 阳极氧化金属SGCC																			安装方式 桌面式、机柜式；颜 色 黑色；外观尺寸(L&amp;#215;D&amp;#215;H/MM) 220*200*40mm ；功率 60W；电源需求 DC12V/5A 																			重量 2.3KG；工作温度 -5℃～45℃；工作湿度 10%~95%																													1台																													6000																													6000																																					15.6寸全高清电容式超薄型智能终端																													迪士普D8115TZS																													概述：超薄双面升降一体终端，带高清晰手牵手发言话筒独立升降，主屏搭载15.6寸触摸液晶屏，分辨率1920*1080，副屏7寸液晶电子人名屏，分辨率1024*600；																			超窄边框设计外壳为铝合金一体化机加工成型，边缘圆润，表面处理为喷砂阳极氧化,支持全屏触控，可滑屏、拖动、缩放查看会议资料；																			嵌入电动升降式系统，轻触按键控制升降及控制前后仰角0-30度可调。 																			特点： 高分辨率全视角IPS液晶屏，显示效果清晰亮丽。 																			低功耗设计，发热小，散热好，支持待机休眠等省电模式。																			嵌入式圆轴电动升降系统，采用超静音电机设计，所用零件符合ISO9001质量标准，设备运行稳定，无噪音。 																			支持RS232/RS485后台集中控制；屏幕尺寸：主屏15.6＂，16:9；副屏7＂，16：9 ；屏幕分辨率：主屏1920*1080，副屏1024*600 ； 面板尺寸：555*70*3 ；箱体尺寸：540*60*650； 角度：0-30度可调 ；背光/对比度/亮度：LED/800：1/220 ； 触控点数：10点 ；触控技术/表面硬度：电容式/莫式7级； 基本接口：VGA*1、HDMI*1、COM*2、USB*2、开关*1 ； 频率响应：50Hz-17000Hz ；灵敏感度： -45&amp;#177;2dB @ 1KHz ； 功率:100W ；电源:AC220V 50/60HZ ； 安装方式：桌面开孔嵌入式； 材质：阳极氧化金属 SGCC ； 工作温度: -5～45 ℃； 工作湿度:10%～95% ； 存储温度：-25～65 ℃ ； 存储湿度：10%～95% 																													16台																													20000																													320000																																					多功能高清视频会议摄像机																													迪士普																			D6283II																													性能特点																			具有高速、广角 PAN/TITL（全景/倾斜拍摄）功能。																			通过使用外部 RS-232C 通信系统与 VISCA 命令，能实现视频会议终端及计算机对此摄像机控制;通过使用最新开发的数字信号处理器（DSP）可以提高数字变焦特性的图像质量;可以从实体上除去 IR（红外线）衰减滤波器。此外，此滤波器可以自动打开或关闭， 对于大范围的拍摄物体，从高分辨率到高亮度，都可以提供好的图像质量。																			在内存中最多可保留 9 个摄像机预置位，在需要时可调用;提供一个红外多功能遥控器，通过红外遥控器方便快捷控制视频会议。																			产品规格																			Senser:1/2.8英寸ExmorCMOS;有效像素 2.38MP~8.29MP;镜头;20倍光学;焦距 f=4.7mm-94.0mm;F1.6(W)-F3.5(T);水平视角;2.9&amp;#176;(T)~55.4&amp;#176;(W);最小物距;10mm-1000mm;最低照度 0.5Lux /0.095Lux;增益;自动/手动可设;聚焦; 自动/手动可设;信噪比;50dB以上;快门速度; 1/1to1/10000;预置位 255 个;平移/俯仰角; -175度~175度，-30度~90度;平移/俯仰速度 0.8~100度/秒，0.8~100度/秒;控制接口 RS-232/RS-485;协议 ;VISCA，PELCO-D，PELCO-P;输出格式; 1080P60/59.94/50、1080P30/29.97/25、1080i60/59.94/50、720P60/59.94/50/30/25:信号输出 3G-SDI、HDMI;额定电压; DC12V:波特率 9600/19200/38400bps;功率 ;12W																													台																													19000																													19000																																					智能无纸化会议系统便携式文件管理服务器																													迪士普																			D9001BX																													通过局域网对一个会议室或者多个会议室（视软件而定）的多媒体智能无纸化智能会议系统进行集中有效的管理，提高多媒体无纸化智能会议系统会务信息交互传输、管理和信息备份。智能无纸化会议服务器搭配智能会议软件对会议室内（1-128个终端）的文件进行管理和分发，提高会议系统会务信息交互传输、管理和信息安全备份的能力。负责会议文件的处理，主要完成支持会议终端屏幕上的签到、表决、文件投影、文件同屏、文件批注等功能，会议过程文件可实时存储在智能无纸化会议服务器内部。视频分发功能：在终端比较少的情况下可以支持流媒体分发功能（终端数量在20台以内）。																			1、集成了上翻式便携机、加固型笔记本、便携式笔记本三者的优点;2、高强度铝镁合金结构，表面采用防刮涂层处理，EMI/RF保护层;3、机箱整机采用四周减震抗震处理，																			4、机箱内部硬盘采用独创的硬盘减震技术，使得数据运行更加安全;5、19V6.3A适配器供电或者220V电源供电;6、工业便携机采用防滑手提柄;操作系统Win732位旗舰版系统移动设备自带电池工作时间：5小时;结构构造2U高便携式一体化结构;震动5-17Hz，0.1寸双峰位移；17-640Hz，1.56峰一速冲击10G峰一峰加速度，在X，Y，Z轴方向可持续15MSEMC3C/CE/FCCA级;主板技嘉Z97cpuI54590CPU主频:3.3GHz接口类型:LGA1150;内存:标配DDRIII至4G金士顿;硬盘:希捷500G防震处理;电源:19V;6.3A电源适配器，AC100V~265v65HZ;LCD显示器:15.6&amp;quot;TFTLED;显示可视面:304.1mm(H)&amp;#215;228.1mm(V)																			最佳分辨率:1920*1080@60Hz;亮度:300cd/㎡;背光灯:30000hrs颜色:黑色;网络接口:2个RTL8111DL10/100、1000Base-T以太网控制器;I/O接口:2*USB2.0接口4*USB3.0接口尺寸:280&amp;#215;370&amp;#215;90mm环境：工作温度:-10～40℃工作湿度：10%～90%相对湿度，无凝结																			存储温度:-20～60℃（无凝露）;存储湿度:10%～95%																													1台																													35000																													35000																																					弹起式多媒体桌插																													迪士普D1022																													一个电源、一个VGA、一个HDMI、一个3.5音频、一个网络、一个USB																													2个																													550																													1100																																					全高清会议编解码主机（支持录播）																													迪士普D4044HD																													嵌入式系统2U机柜安装，集成了视频、音频、VGA、HDMI(DVI-D)输入接口和HDMI(DVI-D)、VGA、音频输出接口。支持4路高清(HD-SDI、HDMI(DVI-D)、VGA)视频输入以及2路音频输入，2路音频输出，支持任意组合录制、直播、点播，支持资源模式、电影模式和多画面模式存储，支持HDMI和VGA高清同时输出，可以非常方便的实现音频、视频和计算机信号的同步录制、本地预览和回放，完全满足会议，培训等环境下对多媒体信号的记录和播出需求。																			操作系统 嵌入式Linux ；通讯协议 TCP/IP RTMP、RTSP、SMTP、FTP、NFS、DHCP ；视频协议 H.264 High profile Level5.0；音频协议 MP3，AAC-LC；视频格式 QCIF、CIF、4CIF、VGA、SVGA、720P、1080P ；视频帧率 1-60帧/秒可调；录制带宽 128Kbps-8Mbps ；录制数量 4路高清(HD-SDI、HDMI、VGA)视频输入以及2路音频输入 ；发布格式 MP4；存储模块 1TB（1Mbps&amp;#215;1100小时，每天10小时，可录制400天；基本接口 HD-SDI*4、HDMI*1、VGA*3、USB*2、DC*1、232*1 																			通讯方式 10M/100/1000M以太网口&amp;#215;2 ；管理方式 WBE 																			安装方式 机架式安装；电源 100~240V交流电，50/60Hz																			尺寸L*W*H(MM) 484*73*328 ；散热方式 风扇；其它 USB鼠标；材质 阳极氧化金属 SGCC ；重量 5KG；工作温度 10~40℃；工作湿度 15%~85% 																													1台																													28000																													28000																																					数字会议系统																																					智能数字会议系统主机																													迪士普																			D6201																													一款集成了自动摄像跟踪功能、4.3寸真彩触摸屏操控、直观明了的图形化界面显示等先进管理和控制功能的数字会议系统主机。数字会议系统主机是整个会议系统核心设备，它为相连的会议单元供电。可以实现会议控制、单元设置、电子表决、摄像跟踪、音频输入输出等功能，并能与中控系统进行无缝对接。适用于各种大小型会议。																			1.会议控制主机最多可连接128台会议单元，通过会议扩展主机，一套会议系统最多可接入4096台会议单元;.8芯航空插头连接，“手拉手”连接方式;3.具有同时发言人数限制（1/2/3/4/5/6）设置功能;4.具有投票表决，发言限制等数据管理功能;5.4.3寸TFT真彩屏/触摸屏： 图形化界面设计，所有的功能项及设置操作信息以及单元工作的基本信息一目了然，设计美观时尚； 触摸屏操控方式；让人机交互极具人性化;6.可以调整系统的时间和屏幕显示点亮时间，实现节能运行;7.系统显示字幕中/英文两种语言可选择;8.可设定VIP代表发言单元，VIP单元在已开启的话筒总数不超过20（FREE模式下20台，其他模式下10台）台的情况下可以自由开启而不受会议模式限制，最多可设置30台VIP单元;9.支持FIFO、NORMAL、VOICE、FREE、APPLY五种会议模式;10.内置DSP数字音效处理器，包括低频切除和均衡器等;11.可以全程会议录音，有自动录音和手动录音两种录音方式可选;12.具有单元检测功能，具有自动检测和手动检测两种检测方式;13.具有发言定时和定时发言结束提醒倒计时功能。发言定时功能可以设置单元的发言时间，也可关闭发言定时，即不做限制;14.主机集成了摄像跟踪系统，有6个BNC摄像头接口，6个HDMI摄像接口，可实现自动摄像跟踪功能;15.具有一个RS232串口，可实现与中控系统的无缝连接；一个RS422串口，连接摄像头控制线，实现对摄像头的集中控制;16.8芯DIN航空母座：一个翻译主机连接口，一个扩展主机连接口，三个会议单元连接口;17.莲花插座：两个辅助音频输入接口，可连接播放器设备等； 两个辅助音频输出接口，可连接专业功放； 两个报警音频输入接口，可连接来自消防中心的告警音频信号;18.卡隆插座：为辅助音频输出接口，与两个辅助音频输出莲花插座（LINE OUT）并联输出，连接专业功放;19.具有+5V告警触发电压输入接口，与报警音频输入接口结合实现紧急告警强插功能;20.具有TCP/IP网络协议下的RJ45接口，连接网络，通过PC端软件控制系统的全部功能;21.外壳采用全金属材料设计，线路与外壳都加强了与地线的连接，具备接触式4kV，空气式8kV的抗静电能力;22.高档的外观设计，2U标准机箱，可安装在19英寸标准机柜。																													1台																													6000																													6000																																					桌面式发言主席单元																													迪士普																			D6227S																													1.符合IEC60914国际标准;2.纯发言会议单元;3.自带2米专用8芯DIN高密线缆，带一个航空公头插;4.驻极体心型指向性电容式拾音器，带双色指示灯环（红色/绿色）。发言为红色，申请发言为绿色;5.采用旋钮式插头话筒杆，迷你型麦克风，带有麦克风防风罩，有黑色、银白色可选;6.话筒杆在休会期间可以降至桌下隐藏;7.具有内磁式高保真扬声器，打开话筒后自动静音，不易产生啸叫;8.3.5mm的立体声耳机插口可连接耳机，耳机音量可调;9.超强的抗手机干扰能力;10.具有话筒开关键，主席单元有主席优先键																			11.具有按键签到功能;12.每个会议单元都有独一无二的ID编号;13.配合摄像头，使用会议控制主机或PC控制软件设置后可进行摄像自动跟踪;14.配合控制主机，单元有自我检测功能。检测的项有：按键、话筒、LED指示灯和内置扬声器;15.单元为无源设备，由系统主机供电，输入电压为24V;16.具有自动调节均衡功能，能抑制啸叫，当话筒打开时，本机扬声器自动关闭，防止声音回输;17.话筒开启时具有提示音，可设置提示音的开关状态;18.通过主机设置，主席单元具有优先权功能（可将所有代表单元静音或关闭）、讲台模式（主席单元始终处于打开状态）;19.主席单元具有批准代表的申请发言功能;20.主席单元不受发言人数限制可自由开启;21.主席单元具有全权控制会议秩序的优先功能;22.主席单元的连接位置不受限制;23.&amp;quot;手拉手&amp;quot;或&amp;quot;T型&amp;quot;、&amp;quot;+型&amp;quot;连接模式																													2台																													680																													1360																																					桌面式发言代表单元																													迪士普																			D6228S																													1.符合IEC60914国际标准；2.纯发言会议单元；3.自带2米专用8芯DIN高密线缆，带一个航空公头插；4.驻极体心型指向性电容式拾音器，带双色指示灯环（红色/绿色）。发言为红色，申请发言为绿色；5.采用旋钮式插头话筒杆，迷你型麦克风，带有麦克风防风罩，话筒杆长度有315mm、320mm、415mm、430mm可选，有黑色、银白色可选；6.话筒杆在休会期间可以降至桌下隐藏；7.具有内磁式高保真扬声器，打开话筒后自动静音，不易产生啸叫；8.3.5mm的立体声耳机插口可连接耳机，耳机音量可调；9.超强的抗手机干扰能力；10.具有话筒开关键，主席单元有主席优先键；11.具有按键签到功能；12.每个会议单元都有独一无二的ID编号；13.配合摄像头，使用会议控制主机或PC控制软件设置后可进行摄像自动跟踪；14.配合控制主机，单元有自我检测功能。检测的项有：按键、话筒、LED指示灯和内置扬声器；15.单元为无源设备，由系统主机供电，输入电压为24V；16.具有自动调节均衡功能，能抑制啸叫，当话筒打开时，本机扬声器自动关闭，防止声音回输；17.话筒开启时具有提示音，可设置提示音的开关状态；18.通过主机设置，主席单元具有优先权功能（可将所有代表单元静音或关闭）、讲台模式（主席单元始终处于打开状态）;19.主席单元具有批准代表的申请发言功能；20.主席单元不受发言人数限制可自由开启；21.主席单元具有全权控制会议秩序的优先功能；22.主席单元的连接位置不受限制23.&amp;quot;手拉手&amp;quot;或&amp;quot;T型&amp;quot;、&amp;quot;+型&amp;quot;连接模式																													16台																													660																													10560																																					专用线缆																													迪士普																			D626A																													20米8芯航空安装线缆(一公一母接头)																													1条																													500																													500																																					旋钮式心型指向性咪杆（415mm银）																													迪士普																			D6263																													驻极体心型指向性电容式话筒；高密5芯航空接口；双色（红/绿）开启和工作指示灯环；长度430mm；用于D62系列智能数字会议系统会议单元；																													16支																													130																													2080																																					会议地面掀盖式插座																													迪士普																			D6267B																													1.用于线路预埋连接会议单元;2.用于D62系列智能数字会议系统单元连接;3.接口：2个8芯DCN母口，一个AC220V三线万能电源输出插座;4.所有插座均带地线绝缘隔离，确保地线独立																													2个																													260																													520																																					扩声系统																																					柱型阵列全频音箱																													迪士普																			D6072B																													采用4寸 钕磁进口全频单元，中频饱满、清晰、细腻。箱体采用全铝材料压制成型，体积小、耐用。结合计算机优化设计箱体采用多边形结构能减小箱体谐振。																			驱动单元：4”*4																													4只																													2500																													10000																																					专业立体声功放																													迪士普																			MX1500II																													1.双声道立体声专业功率放大器；2.有双声道、单声道和BTL桥接三种输出方式供选择，输出方式开关选择；3.每声道音量单独可调；4.立体声工作最小负载阻抗为4Ω，BTL工作最小负载阻抗为8Ω；动态功率强劲，可实现低阻抗驱动；5.备有XLR和6.35mm两种信号输入接口，使用灵活方便；6.内置温度补偿技术，高温下仍然维持稳定的工作状态；7.具备智能保护模式，具有短路保护、直流保护、电源通断多种保护和告警功能；8.内置先进的整机模拟限幅式保护，即使在过载失真时也不会对您的扬声器系统造成损害；9.各通道都配备LED工作状态指示，低噪声设计；10.电源采用先进的防冲击保护设计，无论功率再大也不会对交流电网电压及音响产生冲击；11.额定输出/每声道,8Ω250W；12.额定输出/每声道,4Ω350W；13.额定输出/桥接,8Ω700W；14.输入灵敏度1.2dBV；信噪比 100dB；阻尼系数/8Ω,1kHz 200:1；输入共模抑制  90dB.																			频率响应 20Hz-20kHz（&amp;#177;0.5dB）；谐波失真系数4Ω/1kHz  0.1%；通道串音 -70dB；电压增益  38dB；显示 电源 “power”, 削顶 “clip”, 信号 “signal”直流保护 “DC”, 高温“TEMP” 等 LEDs；工作电源 AC220-240V/50Hz																			保 护 电源通断，直流输出，负载短路；器尺寸 (mm) （L&amp;#215;W&amp;#215;H）484&amp;#215;446&amp;#215;88 (2U)；外包装尺寸 (mm) （L&amp;#215;W&amp;#215;H）535&amp;#215;530&amp;#215;195																													2台																													3500																													7000																																					壁挂式专业音箱支架																													迪士普																			D3A																													材料：金属+锌合金；重量：1.2kg；承重：15-20kg；特点：安装、使用方便																													4套																													100																													400																																					手持无线话筒（一拖二）																													迪士普																			D6650																													0配置双手持麦+接收机；工作频率 600-800MHz；调制方式 宽带FM；信道数目 200；信道间隔 250KHz																			频率稳定度 &amp;#177;0.005%以内；动态范围 100dB；最大偏移 &amp;#177;45KHz；音频频率响应 50Hz～19KHz(&amp;#177;3dB)(整个系统的频率取决于话筒单元)；综合信躁比 105dB；综合失真 ≤0.5% @1000Hz；工作距离 1.空旷距离约200M；2.如使用空间复杂或电磁场环境复杂的情况下将缩短工作距离。（工作距离取决于很多变量，包括RF信号的吸收、反射和干扰等。）；工作环境温度 -10℃～+50℃；接收机方式 二次变频超外差；中频频率 110MHz，10.7MHz；天线接入 BNC/50Ω；灵敏度 12dBμV(80dB S/N)；杂散抑制 ≥75dB;音频输出电平：平衡输出 +10 dB（XLR）；音频输出电平：非平衡输出 +4 dB(1/4”,6.3mm Jack socket )；供电方式 直流12V / 500mA输入；杂散抑制 75dB；音频输出 200mV；输出阻抗 XLR接头：200Ω 1/4＂ 接头：1KΩ;失真度 0.1%；功能显示方式 LCD液晶显示；音头 动圈式麦克风；天线 手持麦克风内置螺旋天线，佩挂发射机采用1/4波长鞭状天线；输出功率 高功率20mW; 低功率7mW；发射功率 10mW；杂散抑制 50dB；工作电压 2节5号1.5V碱性电池；电池寿命 20mW时大约9个小时，7mW时大约13个小时																													1台																													2200																													2200																																					8路电源时序器																													迪士普																			D6572II																													1.独立的八路大功率电源输出，万能插座，可满足多种三级的电源插座，如国标插座、美标插座以及欧标插座等；还可满足二级欧式的圆头插座；2.单路最大输出为10A，总输入电流容量16A；3.八路通道开关状态可由面板控制操作和显示；通过面板一键开关，可时序关启通道，实现时序功能；4.开机时由前级到后级按顺序逐个启动各类设备，关机时由后级到前级逐个关闭各个设备，有效的统一管理控制用电设备，确保整个系统的稳定运行；5.电源输出:8路，万能插座6.单路负荷:10A；8.控制方式:手动顺序启动、短路信号触发控制；7.电源容量:总容量220V，16A																			8.输入电源:AC220-240/50Hz；9.时序间隔:1.5s																													2台																													900																													1800																																					调音台																													雅马哈MG12																													12通道调音台																			最多6个话筒/12个线路输入(4个单声道+4个立体声)；2编组母线+1立体声母线；2AUX(包括FX)；“D-PRE”话放，带有倒向晶体管电路；单旋钮压缩器；单声道输入通道上的PAD开关；+48V幻象供电；XLR平衡输出；世界通用的内部全局供电；可选购安装套件RK-MG12；金属机身;技术参数:；总失真:0.02%；；频响:20Hz～20kHz；等效输入噪声:-128dBu；；串音:-74dB；耗电:40w；外观尺寸(W&amp;#215;H&amp;#215;D)：308mmx118mmx422mm(12.1&amp;quot;x4.6&amp;quot;x16.6&amp;quot;)；净重：4.0kg(8.8lbs.)																													1台																													3000																													3000																																					数字音频处理器																													迪士普																			D6575																													1.96KHz采样频率，32-bitDSP处理器，24-bitA/D及D/A转换；2.2输入6输出，可灵活组合多种分频模式，高、低通分频点均可达20Hz～20KHz；3.提供USB和RS485接口可连接电脑，通过RS485接口可最多连接250台机器和超过1500米的距离外用电脑来控制；4.直接用面板的功能键和拔轮进行功能设置或是连接电脑通过PC控制软件来控制，均十分方便、直观和简洁单机可存储30种用户程序																			5.可通过面板的SYSTEM按键来设定密码锁定面板控制功能，以防止闲杂人员的操作破坏机器的工作状态；6.每个输入和输出均有6段独立的参量均衡，调节增益范围可达&amp;#177;20dB，同时输出通道的均衡还可选择Lo-shelf和Hi-shelf两种斜坡方式；7.2&amp;#215;24LCD蓝色背光显示功能设置，6段LED显示输入/输出的精确数字电平表、哑音及编辑状态																			8.每个输入和输出均有延时和相位控制及哑音设置，延时最长可达1000ms，延时单位可选择毫秒(ms)、米(m)、英尺(ft)三种；9.输出通道还可控制增益、压限及选择输入通道信号，并能将某通道的所有参数复制到另外一个通道并能进行联动控制；10.可以通过USB接口或RS485接口连接中控来控制矩阵和通道的哑音；11.可以分功能锁定，实现数据保密；12.输入通道可调噪声门																													1台																													5000																													5000																																					自动反馈抑制器																													迪士普																			D6573																													1.64/128超取样24-bitA/D和D/A转换，高解析度；2.每个声道12个频道反馈自动搜寻，智能处理；3.及时方便的缺省处置，完备的反馈抑制性能；4.单点模式自动搜寻并处理和锁定陷波频点，直到手动复位或重新设置；5.手动模式可设置2&amp;#215;12个滤波器的所有参数，包括频率、Q值等																			6.伺服平衡输入和输出，镀金XLR和TRS端子；7.每个滤波器均有单点、自动两种模式；8.两个并行处理块，左右声道可单独或并联调整；9.24-bit高性能DSP处理器，保证了信号的解析度和动态范围；10.开关软启动，无冲击声，噪声门功能；11.背光2&amp;#215;16字符LCD显示；12.2&amp;#215;8LED电平显示，可显示输入或输出电平；13.采用高质量贴片元件和贴片自动焊接和在线检测工艺，保证了产品的品质和可靠性；14.采用专业设计内部供电系统；																													1台																													1500																													1500																																					无纸化会议系统辅助材料																																																																																							网络编程多媒体中央控制主机																													迪士普																			D6401																													1.高达677M的嵌入式CPU引擎；2.全面支持iPad/iPhone/Android(安卓)传统射频触屏；3.iPad/iPhone/Android(安卓)界面编程完全兼容传统方式																			4.支持网络级联,无限空间扩容；5.多达数百个逻辑模块,能实现复杂的功能；6.内建网络接口，支持网络级联，支持无限空间扩容，支持传统射频触屏/ipad/iphone/Android(安卓)手持终端，通过wifi与主机通讯；7.iPad/iPhone/Android(安卓)人机界面编程全面兼容传统触屏的编程方式，无需重新学习新的编程方法，极其方便升级更换；8.主机能串口环出，串口1-8，任意一个输入，可以从另外一个串口环出；9.大量采用高度集成化协处理芯片，考究的LAYOUT让系统运行非常稳定、流畅；10.采用可编程控制平台，中英文可编程界面，交互式的控制结构；11.主机内置256MB内存及1G的大容量FLASH存储器；12.8路独立可编程RS-232控制接口，可以收发RS232、RS485、Rs422格式数据；13.采用最新64位三星ARM内嵌式处理器，处理速度最高可达677MHZ；14.8路独立可编程IR红外发射口，红外发射口可做串口使用，使可编程口总数达到16个；15.8路数字I/0输入输出控制口，带保护电路；16.8路弱电继电器控制接口，可控制5V的开关量；17.2个NET网络控制接口，可以并接最大256个网络设备；18.客户可编程设置的任何控制协议或者控制代码																			19.内嵌智能红外学习功能模块，无须配置专业学习器；20.支持双代码的控制，即一键发二种代码；21.支持硬件学习红外功能，客户可方便现场更换红外设备而无需再次编程																			22.可从网上下载各种常用的电器设备的红外代码库；23.采用国际流行SMT全贴片式生产工艺；24.全制式环保电源(110V-240V),适合任何地区																													1套																													10000																													10000																																					电源控制器																													迪士普																			D6421																													手动控制:前面板8个硅胶发光按键控制，带状态指示，紧急情况下可以手动控制继电器的开关，在中控出现故障时可使用这一功能，很好的保护其他的设备；IO控制:在机器的内部有8个IO接口，在没有中控的情况下也能使用，用途更广； ID选择：旋转的ID切换设置网络ID身份代码；每路继电器都有三连接点的接线柱,具有常开与常闭的功能（常闭需定制）																													1台																													2000																													2000																																					音量控制器																													迪士普																			D6424																													1.4路独立音频通道音量调节模块；2.支持平衡或非平衡线路级音频输入／出；3.面板具备小键盘,支持手动操作控制,具有LED指示功能；4.控制方法：通过R232协议控制,可搭配DSPPA系列中控,也全面支持第三方设备；5.输入端口:4个终端模块，支持平衡或非平衡线路级音频输入；6.输出端口:4个终端模块，支持平衡或非平衡线路级音频输出；7.音量频道输入阻抗:680Ω；8.音量频道输出阻抗:10Ω?总谐波失真：-85dB；9.噪声:-85dB；10.输入电平:2VPP																			11.声道间隔:-90DB?静音：-104dB；12.均匀性:8-60KHz&amp;#177;0.2dB；13.衰减范围:0-76DB（非静音，最大值）；14.频繁响应:8Hz-60KHz（-3最小值）；15.电源规格:110-220VAC宽电源供电																													1台																													3000																													3000																																					控制电脑																													联想 扬天4095																													I5-7400/4G DDR3/1TBSATA防震硬盘/2G独显 /21.5WLED 显示器/ 正版windows 10																													1台																													5500																													5500																																					无线路由器																													普联																													TP-LINK 1200M双频																													1台																													300																													300																																					九针母头																													秋叶原																													国标																													8只																													20																													160																																					九针公头																													秋叶原																													国标																													8只																													20																													160																																					数字会议系统辅助材料																																					卡侬头																													秋叶原																													1.名称:卡侬头(母)-卡侬头（公）																													12条																													20																													240																																					会议室机柜																													兴华																													尺寸:1850*535*485mm；颜色:黑色；结构材料：铝材；标准化模式，以满足各种需求；采用高强度钢制可拆装式机柜，最大承载重量达500公斤；安装空间39U规格；机柜内设计4条可调节铝型材槽轨；底座可着地或安装活动脚轮；装配简单，方便搬运。																													1台																													2500																													2500																																					专用线缆																													秋叶原																													400芯YRVB2*1.5音响线3.芯数																													160m																													8																													1280																																					配线																													秋叶原																													RVVP2*0.3:音频线																													100m																													8																													800																																					视频线																													秋叶原																													专用视频线																													100m																													100																													1000																																					配线																													秋叶原																													RVV3*1.5M?																													50m																													20																													1000																																					弹起式多媒体桌插																													迪士普																													一个电源、一个VGA、一个HDMI、一个3.5音频、一个网络、一个USB																													1个																													600																													600																																					系统调试																													安莱																													系统集成安装调试																													1批																													59000																													59000																																					建筑与装饰																																					木构件拆除																													安莱																													1.构件名称:墙裙2.构件表面的附着物种类:面板3.垃圾运距:5km																													31.68m2																													10																													316.8																																					立面块料拆除																													安莱																													1.饰面材料种类:踢脚砖2.垃圾运距:5km																													6.94m2																													10																													69.4																																					天棚面龙骨及饰面拆除																													安莱																													1.龙骨及饰面种类:木龙骨石膏板吊顶2.垃圾运距:5km																													116.4m2																													10																													1164																																					线槽																													安莱																													1.名称:地面开槽																													7m																													200																													1400																																					墙面装饰板																													金星																													1.面层材料品种、规格、颜色:皮革墙板																													99.75m2																													320																													31920																																					装饰线条																													金星																													1.线条类型:皮革线条																													260m																													30																													7800																																					木质踢脚线																													金星																													1.面层材料品种、规格、颜色:树脂踢脚线																													43.4m																													30																													1302																																					吊顶天棚																													金星																													1.吊顶形式、吊杆规格、高度:不上人2.龙骨材料种类、规格、中距:U型轻钢龙骨600*6003.面层材料品种、规格:集成墙板																													114m2																													350																													39900																																					竹、木（复合）地板																													肯帝亚																													1.基层材料种类、规格:原地砖地面2.面层材料品种、规格、颜色:高档木地板																													116.4m2																													350																													40740																																					影视墙																													金星																													1 骨架、边框材料种类、规格:																			轻钢龙骨隔断																			2.基层材料品种、规格:木工板基层																			3.面材料品种、规格:集成墙面																													24m2																													400																													9600																																					封堵窗洞口																													安莱																													1.骨架、边框材料种类、规格:轻钢龙骨隔断2.基层材料品种、规格:木工板基层3.面材料品种、规格:集成墙面																													9m2																													380																													3420																																					窗帘																													七彩																													1.窗帘安装:落地式																													3套																													2000																													6000																																					金属暖气罩																													金星																													1.暖气罩材质:不锈钢暖气罩																													2.23m2																													200																													446																																					圆桌会议桌																													科艺																													根据实际办公场地定制尺寸																													1张																													24000																													24000																																					扶手椅																													科艺																													根据实际办公场地定制尺寸																													20把																													660																													13200																																					小布椅																													科艺																													后背高 920mm;宽 450mm；全橡木框架，可拆装；靠背采用优质麻布色高弹性海绵，软硬适中；座垫采用优质环保皮透气性好，坐感舒服，款式大气																													110把																													450																													49500																																					会议桌																													科艺																													长 1200mm&amp;#215; 宽 400mm&amp;#215; 高 750mm 实木颗粒板贴面， 深胡桃木色																													20张																													2200																													44000																																					电气安装																																					强电																																																																																							配电箱																													德力西DL5060																													1.名称:AL-Z配电箱2.规格:500*600*160																													1台																													900																													900																																					配电箱																													德力西DL4050																													1.名称:AL配电箱2.规格:400*500*160																													1台																													800																													800																																					电缆保护管																													黄河																													1.名</t>
  </si>
  <si>
    <t>E6206000606000033001001民勤县机关事务管理局对统办3号楼6楼会议室</t>
  </si>
  <si>
    <t>庄河市实验小学录播系统采购项目</t>
  </si>
  <si>
    <t xml:space="preserve">大连俊科网络科技有限公司
大连锐智科技有限公司
</t>
  </si>
  <si>
    <t>河市实验小学根据相关规定对庄河市实验小学录播系统采购项目进行自行采购，现将采购过程及采购结果进行公示，公示内容如下：1、项目名称：庄河市实验小学录播系统采购项目2、项目编号：zhssyxx-2019-0033、采购预算：总额5万元，财政资金5万元，其他资金 &amp;#215; 万元4、采购项目经办人：王福成 联系电话：133322985185、采购项目责任人：于 娥 联系电话：898135616、供应商报价情况： 供应商名称 报价（万元） 联系电话大连俊科网络科技有限公司 4.98 13029458877 庄河市东升电子城 4.99 13387856972 大连锐智科技有限公司 4.994 18524117717	7、成交供应商情况：大连俊科网络科技有限公司 成交价（万元）：4.98 联系电话 130294588778、成交时间：2019年1月2日9、合同签订时间：2019年1月2日10、采购内容：成交供应商报价表.xls</t>
  </si>
  <si>
    <t>大连俊科网络科技有限公司</t>
  </si>
  <si>
    <t>大连锐智科技有限公司</t>
  </si>
  <si>
    <t>庄河市实验小学录播</t>
  </si>
  <si>
    <t>绍兴市公安局警校多媒体实训录播教室项目的合同公示</t>
  </si>
  <si>
    <t>2018-11-0295</t>
  </si>
  <si>
    <t>绍兴市公共资源交易中心</t>
  </si>
  <si>
    <t>绍兴市公安局</t>
  </si>
  <si>
    <t xml:space="preserve">浙江宏拓信息科技有限公司
</t>
  </si>
  <si>
    <t>一、 采购人名称：绍兴市公安局							二、 供应商名称：浙江宏拓信息科技有限公司							三、 采购项目名称：绍兴市公安局警校多媒体实训录播教室项目 							四、 采购项目编号：2018-11-0295  							五、 合同编号：2019-11420       							六、 合同内容：							 																						标项序号																标项名称																规格型号																单位																数量																单价(元)																合同总额(元)																预算金额(元)																								1																警校多媒体实训录播教室项目																																项																1																																427500.00																433172																			付款方式、售后服务、违约责任详见合同附件。							服务要求或标的基本概况：    							七、 其它事项：							           							八、 联系方式							1、采购代理机构名称：绍兴市公共资源交易中心							联系人：俞玉琴        							联系电话：0575-89190485 							传真：              							地址：           							2、采购人名称：绍兴市公安局							联系人：        							联系电话：							传真：              							地址：           							3、同级政府采购监督管理部门名称：绍兴市财政局             							联系人：							监督投诉电话：							传真：             							地址：</t>
  </si>
  <si>
    <t>浙江宏拓信息科技有限公司</t>
  </si>
  <si>
    <t>绍兴市公安局警校多媒体实训录播教室项</t>
  </si>
  <si>
    <t>关于榆林市第一中学分校常态化录播、直播室采购项目中标公告</t>
  </si>
  <si>
    <t>YYZFCG（2018）231号</t>
  </si>
  <si>
    <t>榆林市</t>
  </si>
  <si>
    <t>榆阳区政府采购中心</t>
  </si>
  <si>
    <t>榆林市第一中学</t>
  </si>
  <si>
    <t xml:space="preserve">榆林市榆阳区元达电子科技有限责任公司
</t>
  </si>
  <si>
    <t>陆拾伍万陆仟陆佰陆拾元整</t>
  </si>
  <si>
    <t>榆林市第一中学分校常态化录播、直播室采购项目已于2019年1月16日进行公开招标，现招标工作已结束，根据评标委员会评审结论和采购人2019年1月16日的“定标复函”，现将中标结果公告如下：	一、采购项目名称：榆林市第一中学分校常态化录播、直播室采购	二、采购项目编号：YYZFCG（2018）231号	三、采购人名称：榆林市第一中学分校	地址：榆阳区人民路	联系方式：黄艳林 13629222292	四、采购代理机构名称：榆阳区政府采购中心	地址：榆阳区政务服务中心大楼	联系方式：0912-3518917	五、采购内容和要求：录播、直播室设备	项目用途：自用 项目预算：66万元	六、中标信息：	1、中标供应商：榆林市榆阳区元达电子科技有限责任公司	2、中标金额：陆拾伍万陆仟陆佰陆拾元整（￥656660.00）	3、地址：陕西省榆林市榆阳区西人民路	4、联系人：高占强	5、联系电话：13239290064	七、评标委员会成员名单：	刘彦华、高罗飞、吕小彬、张景怡、黄艳林	八、采购项目联系人：张淑媛	联系方式（电话/传真）：0912-3518917	九、各有关当事人若对本公告有异议，请按《中华人民共和国政府采购法》第五十二条之有关规定执行。	十、公告期自发布之日起一个工作日	特此公告	榆阳区区级政府采购中心	2019年1月16日</t>
  </si>
  <si>
    <t>榆林市榆阳区元达电子科技有限责任公司</t>
  </si>
  <si>
    <t>关于榆林市第一中学分校常态化录播、直播室采购</t>
  </si>
  <si>
    <t>云南省保山第一中学初中部建设项目弱电工程第二标段-</t>
  </si>
  <si>
    <t>保山市</t>
  </si>
  <si>
    <t xml:space="preserve">保山市永昌华立科技有限公司
云南途睿建设工程有限公司
骋宇科技有限公司
</t>
  </si>
  <si>
    <t>中标公示发布登记表																						招标人																								保山市永昌投资开发有限公司																								联系人																								杨先生0875-2136128																														工程名称																								云南省保山第一中学初中部建设项目弱电工程二标段																														招标代理机构																								云南润滇工程技术咨询有限公司																														招标备案编号																								ZBBA53050018091102																								招标方式																								公开招标																														招标类别																								施工																														开标时间																								2019年1月15日09时00分																														招标规模																								云南省保山第一中学初中部建设项目弱电工程二标段含多媒体教室系统、计算机教室系统、四机位录播教室系统、语音教室系统、一卡通系统、LED信息发布系统、考试制卷阅卷系统共七个子系统。																								结构类型																																																						公示时间																								2019年1月16日至 2019年1月18日（最少三个工作日）																														云南省保山第一中学初中部建设项目弱电工程二标段																														采用评标办法																								云建建[2004]396号																								招标控制价(万元)																								1291.098607																								投标人数量																								4																														拟中标人																								保山市永昌华立科技有限公司																								联系人及电话																								兰再清：0875-2219517																														中标价(万元)																								1287.149777																								质量																								符合《智能建筑施工及验收规范》（GB/TJ08-601-2001）及国家现行有关施工质量评定标准和行业标准要求，并达到一次性验收合格																														工期																								合同签订之日起50个日历天																														项目经理																								李斌																								项目经理																资质等级																								贰级																								项目经理证书编号																								滇 205171700037																														该工程经评标委员会评审，推荐出中标候选人情况如下：																														第一中标候选人																								保山市永昌华立科技有限公司																								得分																								99.20																														第二中标候选人																								云南途睿建设工程有限公司																								得分																								98.93																														第三中标候选人																								骋宇科技有限公司																								得分																								98.84																														中标情况说明：公示期结束如无异议，第一中标候选人为中标人。																																														根据《中华人民共和国招标投标法》及相关法律、法规的规定，现将该项目中标结果予以公示，接受社会监督。如有异议请于公示结束日期前向招标人、同级监管部门、行业主管部门实名书面投诉																																招标人公章：																年月日																																																																														保山市公共资源交易中心																																年月日</t>
  </si>
  <si>
    <t>保山市永昌华立科技有限公司</t>
  </si>
  <si>
    <t>云南途睿建设工程有限公司</t>
  </si>
  <si>
    <t>骋宇科技有限公司</t>
  </si>
  <si>
    <t>云南省保山第一中学初中部建设项目弱电工</t>
  </si>
  <si>
    <t>云南省地震局省级地震部门应急指挥大厅基础平台升级改造项目中标公告</t>
  </si>
  <si>
    <t>GC-HG4181334</t>
  </si>
  <si>
    <t>中央国家机关政府采购中心</t>
  </si>
  <si>
    <t>云南省地震局</t>
  </si>
  <si>
    <t xml:space="preserve">昆明智然网络通信技术有限公司
</t>
  </si>
  <si>
    <t>￥189.067700 万元</t>
  </si>
  <si>
    <t>公告概要：公告信息：采购项目名称云南省地震局省级地震部门应急指挥大厅基础平台升级改造项目品目货物/通用设备/广播、电视、电影设备/音频节目制作和播控设备/调音台采购单位云南省地震局行政区域盘龙区公告时间2019年01月16日  08:17本项目招标公告日期2018年12月20日中标日期2019年01月16日评审专家名单李兆隆,周凤龙,蒋鸿文,高连荣,王长林总中标金额￥189.067700 万元（人民币）联系人及联系方式：项目联系人张建平（负责人）,吴瑞（经办人）项目联系电话83086068,83085032采购单位云南省地震局采购单位地址昆明市北市区北辰大道采购单位联系方式0871-65747138代理机构名称中央国家机关政府采购中心代理机构地址西直门内大街西章胡同9号院代理机构联系方式详见公告正文                云南省地震局省级地震部门应急指挥大厅基础平台升级改造项目中标公告 1、项目名称：云南省地震局省级地震部门应急指挥大厅基础平台升级改造项目2、项目编号：GC-HG41813343、招标公告发布日期：2018年12月20日4、变更公告发布日期：无5、开标日期：2019年1月10日6、初审情况：全部投标人通过了初审7、中标详情（1）中标供应商名称：昆明智然网络通信技术有限公司（2）中标供应商联系地址：云南省昆明市盘龙区二环东路下河埂江东时代花园ⅡA栋第31层3102号（3）中标金额：人民币189.0677万元（4）中标标的基本概况：序号主要投标标的所属分类主要投标标的名称品牌规格型号/主要特征单项价格（元）数量服务要求或者标的基本概况1视频网络、音视频及控制调度设计中央控制主机快思聪CRESTON AV3430001三年免费保修、电话报修后4小时上门服务、4小时内排除故障2视频网络、音视频及控制调度设计高清录播系统主机锐取REACH CL4000-GPH570001三年免费保修、电话报修后4小时上门服务、4小时内排除故障3视频网络、音视频及控制调度设计中控系统移动控制器华为matebook E80804三年免费保修、电话报修后4小时上门服务、4小时内排除故障4视频网络、音视频及控制调度设计移动视频会议测试终端华为　P20 Pro560012三年免费保修、电话报修后4小时上门服务、4小时内排除故障5视频会议系统MCU云视频设备内网管理、会议管理服务器联想ThinkSystem SR590239402三年免费保修、电话报修后4小时上门服务、4小时内排除故障6视频会议系统MCU视频会议网络交换、融合设备华为S5720-56C-EI-AC79806三年免费保修、电话报修后4小时上门服务、4小时内排除故障7视频会议系统MCU数字调音台雅马哈YamahaQL-51550401三年免费保修、电话报修后4小时上门服务、4小时内排除故障8硬件平台升级高性能工作站戴尔DELL-Precision T7820225724三年免费保修、电话报修后4小时上门服务、4小时内排除故障9硬件平台升级地震应急图形移动处理终端戴尔Precision 5520250804三年免费保修、电话报修后4小时上门服务、4小时内排除故障10硬件平台升级高容量存储设备联想Storage V50301690001三年免费保修、电话报修后4小时上门服务、4小时内排除故障11大屏幕系统大屏幕显示扩展明基LV2770285002三年免费保修、电话报修后4小时上门服务、4小时内排除故障12大屏幕系统大屏幕拼接扩展三星UA65MU8900JXXZ180004三年免费保修、电话报修后4小时上门服务、4小时内排除故障13大屏幕系统大屏辅助显示三星UA75NU8000JXXZ165003三年免费保修、电话报修后4小时上门服务、4小时内排除故障14大屏幕系统监控显示器戴尔P4317Q89485三年免费保修、电话报修后4小时上门服务、4小时内排除故障 8、招标文件链接地址：http://www.zycg.gov.cn/article/show/5275299、评标委员会成员名单：王长林,周凤龙,蒋鸿文,高连荣,李兆隆10、联系方式采购人名称:云南省地震局地址:昆明市北市区北辰大道联系电话:0871-65747138采购中心地址:北京市西城区西直门内大街西章胡同9号院 邮政编码:100035 项目联系人:张建平、吴瑞  联系电话：83086068、83085032 评审业务及评分咨询电话：010-83083702、010-83083703 中标通知书下载：即日起，采购人或中标供应商可按本公告附件链接及提示登录中央政府采购网自行下载。 11、公告期限本中标公告自发布之日起公告期限为1个工作日。相关供应商对中标结果有疑问的，可咨询项目联系人（联系方式如第10部分所示）;质疑中标结果的，请参照质疑专栏（点击可跳转）所示要求，自公告期届满之日起7个工作日内书面提出。联系部门：办公室联系电话：010-83087286中央国家机关政府采购中心2019年1月16日</t>
  </si>
  <si>
    <t>昆明智然网络通信技术有限公司</t>
  </si>
  <si>
    <t>云南省地震局省级地震部门应急指挥大厅基础平台升级改造</t>
  </si>
  <si>
    <t>东莞市南城中学智能录播室设备采购项目采购结果公告</t>
  </si>
  <si>
    <t>ZC089G</t>
  </si>
  <si>
    <t>东莞市</t>
  </si>
  <si>
    <t>东莞市南城中学</t>
  </si>
  <si>
    <t xml:space="preserve">广东恒升泰豪信息工程有限公司
</t>
  </si>
  <si>
    <t>项目名称：东莞市南城中学智能录播室设备采购项目采购编号：ZC089G/YDDG18G01026评审日期：2019年01月15日公示日期：2019年01月16日采购内容：东莞市南城中学智能录播室设备采购采购方式：国内公开招标供应商投标资格：   1投标人须具备《中华人民共和国政府采购法》第二十二条规定的条件，并提供以下证明资料：（1）具有独立承担民事责任能力的在中华人民共和国境内登记注册的具有独立承担民事责任能力的法人或其他组织营业执照副本（或事业单位法人证书证明文件）；自然人参加投标时还须提供自然人的身份证明材料；（2）2017年财务状况报告或者基本户开户银行出具的资信证明或专业担保机构出具的投标担保函；（3）投标截止时间前一年内任意1个月依法缴纳税收相关证明材料；如依法免税，则须提供相应文件证明其依法免税；（4）投标截止时间前一年内任意1个月依法缴纳社会保障资金的相关证明材料；如依法不需要缴纳社会保障资金，则须提供相应文件证明其依法不需要缴纳社会保障资金；（5）具备履行合同所必需的设备和专业技术能力的证明材料，须提供《项目技术服务人员情况表》以及《拟投入本项目设备情况表》（格式详见招标文件第七部分投标文件格式）；（6）投标人参加本次政府采购活动前三年内，在经营活动中没有重大违法记录(须提供书面声明，格式详见招标文件第七部分投标文件格式)；2单位负责人为同一人或者存在直接控股、管理关系的不同投标人，不得参加同一合同项下的政府采购活动；3投标人未被列入“信用中国”网站(www.creditchina.gov.cn)“记录失信被执行人或重大税收违法案件当事人名单或政府采购严重违法失信行为”记录名单；同时，不处于中国政府采购网(www.ccgp.gov.cn)“政府采购严重违法失信行为信息记录”中的禁止参加政府采购活动期间。（以采购代理机构于投标截止日当天在“信用中国”网站（www.creditchina.gov.cn）及中国政府采购网查询结果为准，如相关失信记录已失效，投标人需提供相关证明资料）；采购代理机构同时对信用信息查询记录和证据截图存档。4本项目不接受联合体投标。采购人名称：东莞市南城中学采购人地址：东莞市南城街道莞太路育才路13号采购代理机构名称：广东有德招标采购有限公司采购代理机构地址：东莞市东城区东莞大道19号鼎峰卡布斯国际广场A座1603A号经办人名称：郑小姐联系电话：0769-23362836中标供应商：广东恒升泰豪信息工程有限公司中标金额： 小写：￥496,248.00元大写：人民币肆拾玖万陆仟贰佰肆拾捌元整中标供应商地址：东莞市城区莞太路34号东莞市创意产业中心园区8号楼第2层205室评标委员会成员：何飞燕、余龙才、叶伟钊、王铁球、蔡仲春</t>
  </si>
  <si>
    <t>广东恒升泰豪信息工程有限公司</t>
  </si>
  <si>
    <t>东莞市南城中学智能录播室设备采购项目</t>
  </si>
  <si>
    <t>榆林市第一中学分校常态化录播、直播室采购项目已于2019年1月16日进行公开招标，现招标工作已结束，根据评标委员会评审结论和采购人2019年1月16日的&amp;amp;ldquo;定标复函&amp;amp;rdquo;，现将中标结果公告如下：一、采购项目名称：榆林市第一中学分校常态化录播、直播室采购二、采购项目编号：YYZFCG（2018）231号三、采购人名称：榆林市第一中学分校地址：榆阳区人民路联系方式：黄艳林 13629222292四、采购代理机构名称：榆阳区政府采购中心地址：榆阳区政务服务中心大楼联系方式：0912-3518917五、采购内容和要求：录播、直播室设备项目用途：自用 项目预算：66万元六、中标信息：1、中标供应商：榆林市榆阳区元达电子科技有限责任公司2、中标金额：陆拾伍万陆仟陆佰陆拾元整（￥656660.00）3、地址：陕西省榆林市榆阳区西人民路4、联系人：高占强5、联系电话：13239290064七、评标委员会成员名单：刘彦华、高罗飞、吕小彬、张景怡、黄艳林八、采购项目联系人：张淑媛联系方式（电话/传真）：0912-3518917九、各有关当事人若对本公告有异议，请按《中华人民共和国政府采购法》第五十二条之有关规定执行。公告期自发布之日起一个工作日特此公告  榆阳区区级政府采购中心 2019年1月16日   相关附件：   中标公告.doc</t>
  </si>
  <si>
    <t>山东省枣庄市滕州市滕州市教育局洪绪镇中心小学、洪绪中学录播室安装工程采购项目采购项目采购合同公示</t>
  </si>
  <si>
    <t>SDGP370481201802000093</t>
  </si>
  <si>
    <t>枣庄市</t>
  </si>
  <si>
    <t>山东滕信招标代理有限公司</t>
  </si>
  <si>
    <t>滕州市教育局</t>
  </si>
  <si>
    <t>35.5 万元</t>
  </si>
  <si>
    <t>一、采购项目名称：山东省枣庄市滕州市滕州市教育局洪绪镇中心小学、洪绪中学录播室安装工程采购项目采购项目二、采购项目编码：SDGP370481201802000093三、中标（成交）供应商：滕州伟森信息技术有限公司地址：山东省枣庄市滕州市荆河办事处北辛路西首1号（鲁华公联系人：徐敏联系方式：13676325251四、合同金额：35.5 万元五、联系方式1、采购人：滕州市教育局地址：滕州市杏坦路75号联系人：孙宝卫联系方式：063255233192、代理机构：山东滕信招标代理有限公司地址：山东省枣庄市滕州县（区、市）解放大桥对面街道（路、乡、镇）人和蓝湾号（村）3号楼1604联系人：魏苓联系方式：0632-5820019093.pdf</t>
  </si>
  <si>
    <t>山东省枣庄市滕州市滕州市教育局洪绪镇中心小学、洪绪中学录播室安装工程采购项目采购项目</t>
  </si>
  <si>
    <t>高唐县汇鑫街道中心幼儿园多功能录播室改建工程合同公示</t>
  </si>
  <si>
    <t>SDGP371526201902000005</t>
  </si>
  <si>
    <t>聊城市</t>
  </si>
  <si>
    <t>山东京航招标代理有限公司</t>
  </si>
  <si>
    <t>高唐县教育局</t>
  </si>
  <si>
    <t>27.2 万元</t>
  </si>
  <si>
    <t>高唐县汇鑫街道中心幼儿园多功能录播室改建工程采购合同公示                                                                                                                                                                                                                                                  一、采购项目名称：高唐县汇鑫街道中心幼儿园多功能录播室改建工程                                                                                                                                                                                                                                                二、采购项目编码：SDGP371526201902000005                                                                                                                                                                                                                                                三、中标（成交）供应商：山东浩宇伟业网络科技有限公司                                                                                                                                                                                                                                                地址：山东省聊城市高唐县经济开发区管委会商务中心306室                                                                                                                                                                                                                                                联系人：刘伟                                                                                                                            联系方式：18615531769                                                                                                                                                                                                                                                四、合同金额：27.2 万元                                                                                                                                                                                                                                                五、联系方式                                                                                                                                                                                                                                                1、采购人：高唐县教育局                                                                                                                            地址：高唐县政通西路203号                                                                                                                                                                                                                                                联系人：赵长峰                                                                                                                            联系方式：0635-2136020                                                                                                                                                                                                                                                2、代理机构：山东京航招标代理有限公司                                                                                                                                                                                                                                                地址：山东省聊城市高唐县（区、市）汇鑫街道（路、乡、镇）经济开发区商务中心号（村）8207室                                                                                                                                                                                                                                                联系人：刘雅飞                                                                                                                            联系方式：0635-3909678                                                                                                                                                                                                                                        附件：『高唐县汇鑫街道中心幼儿园多功能录播室改建工程』                                            『查看附件』                                                                                                                                                                                                                                                                                                                                                                                                发布人：山东浩宇伟业网络科技有限公司                                                                                                                发布时间：2019年01月16日 15时22分50秒</t>
  </si>
  <si>
    <t>高唐县汇鑫街道中心幼儿园多功能录播室改建</t>
  </si>
  <si>
    <t>广西翔鲲工程项目管理有限责任公司多媒体教室设备项目（GXXK-2018-003）成交结果公告</t>
  </si>
  <si>
    <t>GXXK-2018-003</t>
  </si>
  <si>
    <t>梧州市</t>
  </si>
  <si>
    <t>广西翔鲲工程项目管理有限责任公司</t>
  </si>
  <si>
    <t>广西华盛集团盛龙农工商有限责任公司</t>
  </si>
  <si>
    <t xml:space="preserve">广西天健利华电子科技有限公司
</t>
  </si>
  <si>
    <t>广西翔鲲工程项目管理有限责任公司受广西华盛集团盛龙农工商有限责任公司委托，根据《中华人民共和国招标投标法》等有关规定，于2019年01月15日就多媒体教室设备项目采用竞争性谈判进行采购，现就本次谈判的成交结果公告如下：一、采购项目名称：多媒体教室设备项目采购项目编号：GXXK-2018-003二、采购项目数量及简要技术要求说明：1．全彩显示屏一套 2.专业会议设备一套 3. 培训设备及软件一项 4. 录播系统一套 5.会议室装修一项；详见《竞争性谈判文件》。 交货期：自签订合同之日起60个日历日内交付设备，采购人指定安装调试时间。三、公告媒体及日期：本项目于2018年12月28日在中国政府采购网（http://www.ccgp.gov.cn）、（https:///）网站上发布了竞标公告。四、谈判日期：2019年01月15日评审地点：广西翔鲲工程项目管理有限责任公司（广西南宁市青秀区茶花园路6-1号南湖翠苑4楼0420号评标室）谈判小组成员名单：张萍、李思平、李俭（业主评委）五、成交信息：1、成交供应商名称：广西天健利华电子科技有限公司2、成交供应商地址：南宁市青秀区民族大道163号宁汇新天地别墅区二期D区9-01号房3、成交金额：（大写）壹佰陆拾贰万元整（小写￥1620000.00元）4、交货期：自签订合同之日起60个日历日内交付设备，采购人指定安装调试时间。六、本项目代理服务收费信息：本项目的成交服务费按竞争性谈判文件供应商须知第19.1款规定的“货物类”标准采用差额定率累进计费方式计算，由成交供应商在领取成交通知书前，一次性向采购代理机构支付。金额为：人民币（大写）贰万壹仟捌佰贰拾元整（小写￥21820.00元）。七、联系事项：1.采购人名称：广西华盛集团盛龙农工商有限责任公司采购人地址：广西梧州市龙圩区梧州南站北侧联系人:秦工       联系电话：0774-27228022.采购代理机构名称：广西翔鲲工程项目管理有限责任公司联系地址：广西南宁市青秀区南湖国际广场7栋2501号房      联系人及电话:莫工    联系电话：18207713363八、成交结果公告期限：自成交结果公告发布之日起一个工作日。供应商认为成交结果使自己的权益受到损害的，可以在成交结果公告期限届满之日起七个工作日内以书面形式向采购人广西华盛集团盛龙农工商有限责任公司或受托代理机构广西翔鲲工程项目管理有限责任公司提出质疑，逾期将不再受理。采购人：广西华盛集团盛龙农工商有限责任公司招标代理机构：广西翔鲲工程项目管理有限责任公司       2019年01月16日</t>
  </si>
  <si>
    <t>广西天健利华电子科技有限公司</t>
  </si>
  <si>
    <t>广西翔鲲工程项目管理有限责任公司多媒体教室设备项目（GXXK-2018-003）</t>
  </si>
  <si>
    <t>大冶市第一中学班班通、录播室、微机室、语音室设备采购中标公告</t>
  </si>
  <si>
    <t>黄石市</t>
  </si>
  <si>
    <t>深圳市普利工程咨询有限公司</t>
  </si>
  <si>
    <t>大冶市第一中学</t>
  </si>
  <si>
    <t>壹佰壹拾玖万陆仟玖佰壹拾元整</t>
  </si>
  <si>
    <t>大冶市第一中学班班通、录播室、微机室、语音室设备采购 中标公告   依据冶财采计备[2018]0464号政府采购计划备案表要求，深圳市普利工程咨询有限公司受大冶市第一中学的委托，于 2019年1月14、15日就大冶市第一中学班班通、录播室、微机室、语音室设备采用公开招标方式进行采购。现就本次采购的中标结果公告如下： 一、项目编号：冶招[2018]510 二、项目名称：大冶市第一中学班班通、录播室、微机室、语音室设备采购 三、采购预算：336 万元，其中1包：124万元 2包：212万元 四、招标内容：大冶市第一中学班班通、录播室、微机室、语音室设备，具  体详见招标文件第三章《采购清单、项目技术、服务要求》。 五、招标公告发布媒体及日期：湖北省政府采购网、黄石市公共资源交易信息网、大冶政府网（招投标板块） 2018年12月21日 六、评标信息： 1包：评标日期：2019年1月14日 评标地点：大冶市公共资源交易中心  评标委员会成员：刘修生（组长）、徐旻、廖振兴、张微微、吴建良 2包：评标日期：2019年1月15日 评标地点：大冶市公共资源交易中心 评标委员会成员：章磊（组长）、吴建良、卫才友、廖振兴、黎明 七、中标信息： 1包：中标人名称;大冶市金鼎电子科技有限责任公司  中标人代码：91420281722098222E  中标人地址：大冶市观山路（万和家园）  中标金额：壹佰壹拾玖万陆仟玖佰壹拾元整（￥1196910.00元）  2包：中标人名称;大冶市华创电子科技有限公司  中标人代码：91420281309844252C  中标人地址：大冶市东岳路办事处育才路7-25号育才华府2-4号  中标金额：贰佰零陆万贰仟玖佰捌拾元整（￥2062980.00元） 八、公告期限：自公告发布之日起1个工作日 九、质疑： 各有关当事人对中标结果有异议的，可以在中标公告发布之日起七个工作日内以书面形式向采购人或深圳市普利工程咨询有限公司提出质疑，如不服可以向大冶市公共资源交易监督管理局或大冶市政府采购办公室投诉，逾期将不再受理。 十、联系方式：  采 购 人：大冶市第一中学 联 系 人：廖老师 联系电话：18007238152 联系地址：大冶市金湖大道18号 代理机构：深圳市普利工程咨询有限公司 联 系 人：刘工  联系电话：15971545385 联系地址：深圳市龙华新区和平西路和平西路龙军花园A1A2栋3单元21楼    深圳市普利工程咨询有限公司   2019年 1月16日                                          中标公告.doc</t>
  </si>
  <si>
    <t>大冶市第一中学班班通、录播室、微机室、语音室设备</t>
  </si>
  <si>
    <t>甘肃中医药大学八力镇智能化中医诊疗精准扶贫建设项目第二次招标中标公告</t>
  </si>
  <si>
    <t>￥127.970000 万元</t>
  </si>
  <si>
    <t>公告概要：公告信息：采购项目名称甘肃中医药大学八力镇智能化中医诊疗精准扶贫建设项目第二次招标品目货物/土地、建筑物及构筑物/土地、海域及无居民海岛采购单位甘肃中医药大学行政区域甘肃省公告时间2019年01月16日  17:36本项目招标公告日期2019年01月15日中标日期2019年01月16日评审专家名单李清华  何方  万国福  姬红  张晓河总中标金额￥127.970000 万元（人民币）联系人及联系方式：项目联系人李明阳项目联系电话18009403719采购单位甘肃中医药大学采购单位地址甘肃省兰州市城关区定西东路35号采购单位联系方式18009403719代理机构名称甘肃鑫禾国际招标有限公司代理机构地址甘肃省兰州市城关区东岗西路街道甘南路31号第一单元23层2303室代理机构联系方式18009403719附件：附件1甘肃中医药大学八力镇智能化中医诊疗精准扶贫建设项目第二次招标招标文件.pdf附件2甘肃中医药大学八力镇智能化中医诊疗精准扶贫建设项目第二次招标中标公告.pdf                交易编号(D01-1262302431616022XQ-20181128-022848-9) 甘肃鑫禾国际招标有限公司受甘肃中医药大学的委托,对甘肃中医药大学八力镇智能化中医诊疗精准扶贫建设项目第二次招标以公开招标形式进行采购，评标委员会于2019年1月14日确定评标结果，现将评标结果公布如下： 一、招标文件编号：ZFCG-XH-2018-268 二、预算金额：134.865万元 三、评标内容： 序号 产品名称 产品规格 品牌 单位 数量 单价（元） 金额（元） 1 控制中心MCU VP9630 华为 台 1 235000 235000 2 录播平台 RSE6500 华为 台 1 98000 98000 3 交换机 S5720-32P-EI-AC  华为 台 1 7000 7000 4 一体化终端 RP200-55A 华为 台 1 145000 145000 5 VPN 网关 VPN-1000-A400 深信服 台 1 23000 23000 6 交换机 S5720S-28P-LI-AC  华为 台 1 2200 2200 7 分体终端 TE50 华为 台 1 78000 78000 8 显示屏 55E382W 创维 台 1 5500 5500 9 四诊仪（中医体质辨识健康管理工作站） DS01-G/C 道生 套 1 175000 175000 10 中医远程诊疗模块 / / 套 1 280000 280000 11 诊室装修 / / 套 1 94500 94500 12 移动显示屏支架 定制 / 套 1 2800 2800 13 UPS 电源 SP3KL APC 套 1 8500 8500 14 工作台 定制 兴华 台 1 1200 1200 15 现场实施费用 / / 次 1 12000 12000 16 操作使用 / / 次 1 12000 12000 17 平台维护费用 / / 次 1 20000 20000 18 平台运营 / / 次 1 80000 80000 备注：以上费用包含维护培训、终端维护服务费 分项报价合计（万元）127.97万元 大写：壹佰贰拾柒万玖仟柒佰元整 四、中标供应商及中标金额： 中标单位：兰州瑞杰信息科技有限公司  中标金额：壹佰贰拾柒万玖仟柒佰元整(小写：127.97万元） 供应商地址：兰州市城关区南面滩268号高新创新园创业楼C座9楼 五、定标日期：2019年1月14日 六、招标公告日期：2018年12月21日 七、评标委员会成员名单： 李清华 何方 万国福 姬红 张晓河 八、采购人：甘肃中医药大学  采购人项目联系人：安老师  联系电话：13893611129 地址：甘肃省兰州市定西东路35号 九、代理机构：甘肃鑫禾国际招标有限公司 联系人：李明阳 联系电话： 17693116602 地址：兰州市城关区庆阳路115号 十、公示期限：1工作日  甘肃鑫禾国际招标有限公司 2019年1月16日</t>
  </si>
  <si>
    <t>甘肃中医药大学八力镇智能化中医诊疗精准扶贫建设项目第二次</t>
  </si>
  <si>
    <t>赤峰市红山区教育局计算机设备及软件中标（成交）公告</t>
  </si>
  <si>
    <t>赤峰市红山区教育局</t>
  </si>
  <si>
    <t xml:space="preserve">红山区教育局
内蒙古汇博科技工程有限公司
</t>
  </si>
  <si>
    <t>1962765元</t>
  </si>
  <si>
    <t>赤峰市红山区公共资源交易中心受赤峰市红山区教育局委托，于2019年01月16日就计算机设备及软件HCG2018-301，采用公开招标进行采购。现就本次采购的中标（成交）结果公告如下。　　一、采购项目名称：计算机设备及软件　　批准文件编号：红财购准字2018[284]号　　二、中标（成交）供应商名称及中标（成交）价格： 包号货物、服务和工程名称数量技术规格、参数及要求预算金额(元)附件材料 1红山区教育局同频互动录播教室设备24见招标文件1980000 1、供应商：内蒙古汇博科技工程有限公司 ；中标金额：1962765元。　　请中标供应商在公告期间到我单位领取通知书并办理相关手续，按规定时限和程序签订政府采购合同。　　三、公告时间：　　2019年01月16日　—　2019年01月17日　　四、评委：　　纪晓光、齐冬冬、张洪波、侯黎明、马岩峰　　如投标人认为中标结果使自己的合法权益受到损害的，可在中标结果公示有效期内，按招标文件第二章投标须知中有关质疑的规定向采购机构和采购代理机构提出质疑。　　代理机构名称：赤峰市红山区公共资源交易中心　　地址：原红山区政务服务中心南走100米路东　　邮政编码：024000　　联系人：于雅南　　联系电话：0476-5988908　　采购单位名称：赤峰市红山区教育局　　地址：赤峰市红山区教育局　　邮政编码：024000　　联系人：见招标文件　　联系电话：见招标文件　　相关附件:　　文件：6评标结果公告(4).doc 赤峰市红山区公共资源交易中心2019年01月16日　　备注：采购方式涉及竞争性谈判、询价、单一来源的成交结果公告请以附件形式上传竞争性谈判文件、询价通知书、单一来源协商情况记录。</t>
  </si>
  <si>
    <t>内蒙古汇博科技工程有限公司</t>
  </si>
  <si>
    <t>赤峰市红山区教育局计算机设备及软件中标</t>
  </si>
  <si>
    <t>山东省泰安第二中学录播室设备采购项目中标公告</t>
  </si>
  <si>
    <t xml:space="preserve">泰安第二中学
泰安市明昊教学设备有限公司
泰安市泰山区徐家楼街道办事处王家店
泰安惠民电子科技有限公司
泰安市鑫岳伟峰电子科技有限公司
</t>
  </si>
  <si>
    <t>公告概要：公告信息：采购项目名称山东省泰安第二中学录播室设备采购项目品目采购单位山东省泰安第二中学行政区域泰安市公告时间2019年01月16日  19:17本项目招标公告日期详见公告正文中标日期详见公告正文评审专家名单详见公告正文总中标金额详见公告正文联系人及联系方式：项目联系人详见公告正文项目联系电话详见公告正文采购单位山东省泰安第二中学采购单位地址详见公告正文采购单位联系方式详见公告正文代理机构名称山东超越建设项目管理有限公司代理机构地址详见公告正文代理机构联系方式详见公告正文                山东省泰安第二中学录播室设备采购项目中标公告一、采购人：山东省泰安第二中学地址：泰安市泰山区虎山东路6号(山东省泰安第二中学)联系方式：6235311(山东省泰安第二中学)采购代理机构：山东超越建设项目管理有限公司地址：山东省泰安市泰山县（区）岱阳大街新华城国际广场B1写字楼五楼东区号联系方式：0538-8230818二、采购项目名称：山东省泰安第二中学录播室设备采购项目采购项目编号（采购计划编号）：SDGP370900201802000202三、采购方式：公开招标四、中标情况：标包货物服务名称供应商名称地址中标结果A泰安第二中学录播室设备采购泰安市明昊教学设备有限公司泰安市泰山区徐家楼街道办事处王家店村89.79万元五、评标委员会成员名单：标包A：周雨南、刘国林、刘杰、巩君华、王恒峰六、采购小组成员评审结果：标包A：泰安市明昊教学设备有限公司（75.5、76.7、79.6、82.4、84.5）、泰安惠民电子科技有限公司（53.0、53.0、55.5、56.8、57.0）、泰安市鑫岳伟峰电子科技有限公司（55.95、56.95、59.75、59.95、62.05）七、公告期限：2019年1月17日 至 2019年1月17日八、采购项目联系方式：联系人：李仁恒联系方式：0538-8230818</t>
  </si>
  <si>
    <t>泰安第二中学</t>
  </si>
  <si>
    <t>泰安惠民电子科技有限公司</t>
  </si>
  <si>
    <t>泰安市鑫岳伟峰电子科技有限公司</t>
  </si>
  <si>
    <t>河源市源城区教育局创现六项信息化建设项目更正/变更公告</t>
  </si>
  <si>
    <t>深圳市中联建工程项目管理有限公司</t>
  </si>
  <si>
    <t>河源市源城区教育局</t>
  </si>
  <si>
    <t>深圳市中联建工程项目管理有限公司 于2019年01月14日 在广东省政府采购网上提交的 创现六项信息化建设项目（441602-201901-069-0001）（公开招标、邀请招标、竞争性谈判、询价、竞争性磋商）采购公告， 因其他原因，现将原公告部分内容作如下更正/变更：现将上传（包三：录播课室）招标文件作如下更正/变更：在招标文件第二部分用户需求书中第19页（六）采购需求1.采购内容由原来：“单间智慧录播课堂配置如下（本项目共20间智慧录播课堂）”更正为：“单间智慧录播课堂配置如下（本项目共14间智慧录播课堂）”。其他内容不变。二、投标（响应）截止时间：2019年02月15日09时30分三、联系事项 （一）采购项目联系人（代理机构）：徐小姐联系电话：0762-3131665采购项目联系人（采购人）：陈先生 联系电话：0762-3329250（二）采购代理机构 ：深圳市中联建工程项目管理有限公司 地址：深圳市罗湖区金碧路48号司法大厦二楼A区联系人：郭琴梅联系电话：0755-82487100传真：0755-82487000邮编：518029（三）采购人：河源市源城区教育局地址：河源市源城区公园路18号联系人：何伟华联系电话：0762-3325211传真：0762-3325618邮编：517000特此公告。发布人：深圳市中联建工程项目管理有限公司发布时间：2019年01月16日</t>
  </si>
  <si>
    <t>河源市源城区教育局创现六项信息化建设项目更</t>
  </si>
  <si>
    <t>乐安县2017年农村义务教育薄弱学校改造计划（中央资金第二批）录播教室采购项目【合同】</t>
  </si>
  <si>
    <t>乐安县</t>
  </si>
  <si>
    <t xml:space="preserve">乐安县鸿鑫贸易有限公司
合同签署
</t>
  </si>
  <si>
    <t>采购人名称乐安县教育体育局中标（成交）供应商名称乐安县鸿鑫贸易有限公司合同金额1,198,720元 人民币合同期限年合同签署时间2019-01-16 10:39:53</t>
  </si>
  <si>
    <t>乐安县鸿鑫贸易有限公司</t>
  </si>
  <si>
    <t>乐安县2017年农村义务教育薄弱学校改造计划（中央资金第二批）录播教室采购</t>
  </si>
  <si>
    <t>红山区教育局同频互动录播教室设备公开招标采购评标结果公告</t>
  </si>
  <si>
    <t xml:space="preserve">内蒙古汇博科技工程有限公司
</t>
  </si>
  <si>
    <t>1,962,765.00元</t>
  </si>
  <si>
    <t>赤峰市红山区公共资源交易中心受采购单位委托，于2019年1月16日红山区教育局同频互动录播教室设备项目进行公开招标采购，现将本次采购预中标(成交)结果公告如下。				1、采购项目名称： 批准文件编号：红财购准字2018[284]号				招标文件编号：HCG2018-301				红山区教育局同频互动录播教室设备 预算：1,980,000.00元				2、预中标（成交）供应商名称：（按综合评分法排列名次）				内蒙古汇博科技工程有限公司 预中标价格：1,962,765.00元				3、项目内容及数量：																										序号																								设备名称																								数量（单位）																														一、																								视频终端与总控平台设备、区域级教学视频资源管理系统设备																								1（项）																														二、																								录播部分：主讲端设备																								8（套）																														三、																								录播部分：听讲端设备																								14（套）																														四、																								平台指挥中心设备																								1（套）																						公示期：2019年1月16日 — 2019年1月17日				如投标人认为中标结果使自己的合法权益受到损害，可在中标结果公示有效期内，按招标文件中有关规定向采购单位或集中采购机构提出质疑。				4、专家组：纪晓光、齐冬冬、张洪波、侯黎明、马岩峰				5、采购单位代表：李柏林				6、公证员：翟志伟、周小棠				采购单位名称：红山区教育局				联 系 人: 李柏林 联系电话：0476-8882313								采购代理机构名称：赤峰市红山区公共资源交易中心				地 址：原红山区政务服务中心南走100米路东				邮政编码：024000				联 系 人: 于雅南 联系电话：0476-5988908												 赤峰市红山区公共资源交易中心				2019年1月16日6评标结果公告(4).doc</t>
  </si>
  <si>
    <t>红山区教育局同频互动录播教室设备公开招标采购</t>
  </si>
  <si>
    <t>新泰市翟镇初级中学录播室、观摩会议室装修工程验收公示</t>
  </si>
  <si>
    <t>新泰市翟镇初级中学</t>
  </si>
  <si>
    <t>7.8 万元</t>
  </si>
  <si>
    <t>新泰市翟镇初级中学新泰市翟镇初级中学录播室、观摩会议室装修工程验收报告公示																			 一、合同名称：新泰市翟镇初级中学录播室、观摩会议室装修工程													合同编号：37098226500220180009_001																			 二、中标（成交）供应商：泰安基业长青网络科技有限公司													地址：山东省泰安市新泰市经济开发区发展大道396号																			 联系人：王涛													联系方式：18562321919																			 三、合同金额：7.8 万元																			 四、主要履约项目的名称、规格型号、数量、单价等：																			 五、验收结论性意见：																			 六、验收小组成员名单：																			 七、联系方式																			 1、采购人：新泰市翟镇初级中学													地址：新泰市翟镇府前街2号																			 联系人：董和顺													联系方式：2078769																																	附件：『录播室.zip』										发布人：新泰市翟镇初级中学经办人董和顺 发布时间：2019年01月15日 15时34分04秒</t>
  </si>
  <si>
    <t>新泰市翟镇初级中学录播室、观摩会议室装修</t>
  </si>
  <si>
    <t>邹平县黄山试验小学于2019年01月15日成功交易1笔新订单</t>
  </si>
  <si>
    <t xml:space="preserve">山东博信爱德网络科技有限公司
</t>
  </si>
  <si>
    <t>项目信息																														项目编号：																						BZCG20190115150224001																						公告日期：																						2019年1月15日																																		采购人名称：																						邹平县黄山试验小学																						中标供应商：																						山东博信爱德网络科技有限公司																																		项目状态：																						成交																																		商品信息																														商品名称																						计量单位																						数量																						配置																						报价																						预算																						总价																																		中庆嵌入式录播工作站D3100																																				1																																				35500.00																																				35500.00																																		中庆高清云台摄像机HQ-HDC60																																				2																																				8700.00																																				17400.00																																		中庆高清摄像机HQ-HDC20																																				1																																				6500.00																																				6500.00																																		中庆&amp;#39;全高清录播系统V4.5																																				1																																				9800.00																																				9800.00																																		中庆录播控制面板2750C																																				1																																				300.00																																				300.00																																		订单总价（元）																						69500.00</t>
  </si>
  <si>
    <t>山东博信爱德网络科技有限公司</t>
  </si>
  <si>
    <t>邹平县黄山试验小学于2019年01月15日成功交</t>
  </si>
  <si>
    <t>中和中学录播教室设备中标结果</t>
  </si>
  <si>
    <t>18A0407</t>
  </si>
  <si>
    <t>重庆市开州区中和中学</t>
  </si>
  <si>
    <t>重庆市开州区中和中学录播教室设备采购(18A0407)结果公告				发布日期： 2019年1月15日				一、项目号：18A0407 				二、项目名称：重庆市开州区中和中学录播教室设备采购 				三、采购方式：询价 				四、评审日期：2019年1月14日 				五、公告日期：2019年1月15日 				六、成交结果(入围供应商)				见附件								七、询价小组成员名单							郭劲、廖见英、徐杨							八、其他事项							公告期限：1个工作日							九、联系人							采购人：重庆市开州区中和中学							采购经办人：经办人							采购人电话：15330302593							采购人地址：重庆市开州区中和镇							代理机构：重庆市开县交易中心							代理机构经办人：经办人							代理机构电话：023-52612287							代理机构地址：重庆市开州区文峰街道富厚街291号（重庆市开州区行政服务中心二楼）</t>
  </si>
  <si>
    <t>中和中学录播教室</t>
  </si>
  <si>
    <t>重庆市开州区中和中学录播教室设备采购(18A0407)结果公告</t>
  </si>
  <si>
    <t>一、项目号：18A0407							二、项目名称：重庆市开州区中和中学录播教室设备采购							三、采购方式：询价							四、评审日期：2019年1月14日							五、公告日期：2019年1月15日							六、成交结果(入围供应商)											见附件										七、询价小组成员名单							郭劲、廖见英、徐杨							八、其他事项							公告期限：1个工作日							九、联系人							采购人：重庆市开州区中和中学							采购经办人：经办人							采购人电话：15330302593							采购人地址：重庆市开州区中和镇							代理机构：重庆市开县交易中心							代理机构经办人：经办人							代理机构电话：023-52612287							代理机构地址：重庆市开州区文峰街道富厚街291号（重庆市开州区行政服务中心二楼）																					免责声明：			本页面提供的内容是按照政府采购有关法律法规要求由采购人或采购代理机构发布的，重庆市政府采购网对其内容概不负责，亦不承担任何法律责任。</t>
  </si>
  <si>
    <t>重庆市开州区中和中学录播教室设备采购(18A040</t>
  </si>
  <si>
    <t>[吉州区]录播教室及专递课堂结果公示</t>
  </si>
  <si>
    <t>江西大井冈工程造价咨询有限公司</t>
  </si>
  <si>
    <t>吉安市吉州区电教仪器站</t>
  </si>
  <si>
    <t xml:space="preserve">吉安市创赢电子有限公司
</t>
  </si>
  <si>
    <t>[2019-01-15]                        江西大井冈工程造价咨询有限公司关于江西省吉安市吉州区电教仪器站精品录播及专递课堂设备采购项目【赣大井冈政采字（2018）089号】电子化公开招标结果公告江西大井冈工程造价咨询有限公司受江西省吉安市吉州区电教仪器站委托，经吉州区政府采购管理机构批准，对精品录播及专递课堂设备项目实行电子化公开招标采购，采购活动于2019年1月14日9：00（北京时间）在吉安市公共资源交易中心举行，经评标委员会评定，采购人确认，结果如下：                  采购单位                  货物名称                  预中标供应商                  中标金额      （人民币）                          吉安市吉州区电教仪器站                  精品录播及专递课堂设备                  吉安市创赢电子有限公司                  1156926元                          招标公告发布日期：2018年12月21日      中标结果公示日期：一个工作日                          产品: 录播教室及专递课堂 主要设备品牌：广州奥威亚      供应商地址:吉安市吉州区阳明东路9号C幢74号                          评标委员：李志东、欧阳秀军、刘泽成、舒海红、张先煊                          采购人：吉安市吉州区电教仪器站      联系人：刘先生 联系电话：0796－8228622                          采购代理机构：江西大井冈工程造价咨询有限公司      采购代理机构地址：江西省吉安市井冈山大道131号      联系人：王先生联系电话：0796-8216878            特此公告　　　　　江西大井冈工程造价咨询有限公司2019年1月14日本项目代理费用金额为0.0元标段编号：赣大井冈政采字【2018】089号评委姓名：李志东,张先煊,欧阳秀军,刘泽成,舒海红             附件下载：            089中标公告.pdf                          附件下载：            中标通知书.pdf                          附件下载：            赣大井冈政采字【2018】089号.JXZF</t>
  </si>
  <si>
    <t>吉安市创赢电子有限公司</t>
  </si>
  <si>
    <t>[吉州区]录播教室及专递</t>
  </si>
  <si>
    <t>永安市巴溪湾小学录播室建设项目货物类采购项目结果公告</t>
  </si>
  <si>
    <t>[350481]null[GK]2018107</t>
  </si>
  <si>
    <t>永安市</t>
  </si>
  <si>
    <t>永安市政府采购中心</t>
  </si>
  <si>
    <t>永安市巴溪湾小学</t>
  </si>
  <si>
    <t>公告概要：公告信息：采购项目名称永安市巴溪湾小学录播室建设项目货物类采购项目品目采购单位永安市巴溪湾小学行政区域永安市公告时间2019年01月15日  10:24联系人及联系方式：项目联系人艾晓聪项目联系电话13605988310采购单位永安市巴溪湾小学采购单位地址永安市燕南街道马夷口路218号采购单位联系方式13605988310代理机构名称永安市政府采购中心代理机构地址永安市公共资源交易中心南山路199号住建局附楼二楼代理机构联系方式0598-3820290                1、项目名称：永安市巴溪湾小学录播室建设项目货物类采购项目2、项目编号：[350481]null[GK]20181073、采购人名称：永安市巴溪湾小学地址：永安市燕南街道马夷口路218号项目负责人：艾晓聪联系电话：136059883104、代理机构名称：永安市政府采购中心地址：永安市公共资源交易中心南山路199号住建局附楼二楼  评审部经办人：张勇联系电话：0598-38202905、招标公告日期：2018-12-206、招标结果确定日期：2019-01-107、资格性及符合性审查情况：无。8、中标情况：包1合同包品目号品目名称品牌规格型号数量单价总价1无。9、收费金额：万元 收费标准：无。10、其他（协议供货、定点采购项目信息）：无。11、评标委员会成员名单 采购人代表： 评审专家：12、公告期限为本公告之日起1个工作日。永安市政府采购中心2019年01月15日</t>
  </si>
  <si>
    <t>永安市巴溪湾小学录播室建设项目货物类采购</t>
  </si>
  <si>
    <t>锦屏中心小学交互录播教室设备采购项目的合同公告</t>
  </si>
  <si>
    <t>附件： 锦屏小学合同.pdf</t>
  </si>
  <si>
    <t>锦屏中心小学交互录播教室设备采购项</t>
  </si>
  <si>
    <t>陵城区第七中学全自动录播教室采购合同公告</t>
  </si>
  <si>
    <t>DZLXZC-20180122</t>
  </si>
  <si>
    <t>德州市</t>
  </si>
  <si>
    <t>山东志存工程项目管理有限公司</t>
  </si>
  <si>
    <t>德州市陵城区第七中学</t>
  </si>
  <si>
    <t>263880.00 元</t>
  </si>
  <si>
    <t>陵城区第七中学全自动录播教室采购合同公告一、采购项目名称：陵城区第七中学全自动录播教室采购二、采购项目编号：DZLXZC-20180122合同编号：DZLXZC-20180122三、中标（成交）供应商：山东普联国际贸易有限公司地址：山东省济南市历下区山大南路71号3号楼3-101 联系人：邵光安联系电话：15275112560四、合同金额：263880.00元五、联系方式1.采购人：德州市陵城区第七中学地 址：德州市陵城区联系人：苏主任联系方式139534155662.采购代理机构：山东志存工程项目管理有限公司 地 址：德州经济技术开发区东风东路465号 联系人：德州经济技术开发区东风东路465号 联系方式：18263030836 附件:发 布 人：山东志存工程项目管理有限公司 发布时间：2019年1月15日                                                                                                                                                                                                                                                                                                                    发布人：德州市信息发布                                                                                                                发布时间：2019年01月15日 13时51分02秒</t>
  </si>
  <si>
    <t>陵城区第七中学全自动录播教室</t>
  </si>
  <si>
    <t>高唐县汇鑫街道中心幼儿园多功能录播室改建工程中标公告</t>
  </si>
  <si>
    <t xml:space="preserve">山东浩宇伟业网络科技有限公司
山东星云伟业网络技术有限公司
聊城华科扬创系统集成有限公司
高唐县鲁华建筑装饰有限公司
高唐县振阳建筑工程有限公司
</t>
  </si>
  <si>
    <t>公告概要：公告信息：采购项目名称高唐县汇鑫街道中心幼儿园多功能录播室改建工程品目采购单位高唐县教育局行政区域聊城市公告时间2019年01月15日  15:54本项目招标公告日期详见公告正文中标日期详见公告正文评审专家名单详见公告正文总中标金额详见公告正文联系人及联系方式：项目联系人详见公告正文项目联系电话详见公告正文采购单位高唐县教育局采购单位地址详见公告正文采购单位联系方式详见公告正文代理机构名称山东京航招标代理有限公司代理机构地址详见公告正文代理机构联系方式详见公告正文                高唐县汇鑫街道中心幼儿园多功能录播室改建工程成交公告一、采购人：高唐县教育局地址：高唐县政通西路203号(高唐县教育局)联系方式：0635-2136020(高唐县教育局)采购代理机构：山东京航招标代理有限公司地址：山东省聊城市高唐县（区）汇鑫经济开发区商务中心号8207室联系方式：06353909678二、采购项目名称：高唐县汇鑫街道中心幼儿园多功能录播室改建工程采购项目编号（采购计划编号）：SDGP371526201902000005三、公告发布日期：2019年1月8日四、成交日期：2019年1月14日五、采购方式：竞争性磋商六、成交情况：标包货物服务名称供应商名称地址成交结果A高唐县汇鑫街道中心幼儿园多功能录播室改建工程山东浩宇伟业网络科技有限公司山东省聊城市高唐县经济开发区管委会商务中心306室27.2万元七、采购小组成员名单：标包A：金鹏、李桂林、车树振八、采购小组成员评审结果：标包A：山东浩宇伟业网络科技有限公司（84.15、86.15、86.95）、山东星云伟业网络技术有限公司（78.0、79.4、81.8）、聊城华科扬创系统集成有限公司（74.86、78.06、81.26）、高唐县鲁华建筑装饰有限公司（84.0、85.4、85.7）、高唐县振阳建筑工程有限公司（74.66、78.56、79.96）九、公告期限：2019年1月16日 至 2019年1月16日十、采购项目联系方式：联系人：山东京航招标代理有限公司联系方式：06353909678</t>
  </si>
  <si>
    <t>山东浩宇伟业网络科技有限公司</t>
  </si>
  <si>
    <t>山东星云伟业网络技术有限公司</t>
  </si>
  <si>
    <t>聊城华科扬创系统集成有限公司</t>
  </si>
  <si>
    <t>高唐县鲁华建筑装饰有限公司</t>
  </si>
  <si>
    <t>高唐县振阳建筑工程有限公司</t>
  </si>
  <si>
    <t>广西恒盛工程造价咨询有限公司新州一小、新州镇小学两间录播教室设备采购（BSZC2018-J1-12101-HSZX）成交结果公告</t>
  </si>
  <si>
    <t>百色市</t>
  </si>
  <si>
    <t>广西恒盛工程造价咨询有限公司</t>
  </si>
  <si>
    <t>隆林各族自治县教育局</t>
  </si>
  <si>
    <t xml:space="preserve">广西先展商贸有限公司
</t>
  </si>
  <si>
    <t>人民币壹佰壹拾玖万玖仟伍佰肆拾肆元整</t>
  </si>
  <si>
    <t>广西恒盛工程造价咨询有限公司新州一小、新州镇小学两间录播教室设备采购（BSZC2018-J1-12101-HSZX）成交结果公告新州一小、新州镇小学两间录播教室设备采购（BSZC2018-J1-12101-HSZX）
成交结果公告
广西恒盛工程造价咨询有限公司受隆林各族自治县教育局的委托，根据《中华人民共和国政府采购法》等有关规定，于2018年1月3日就《新州一小、新州镇小学两间录播教室设备采购》采用竞争性谈判方式进行采购，现就本次谈判的成交结果公告如下：
一、采购项目名称及编号：新州一小、新州镇小学两间录播教室设备采购，BSZC2018-J1-12101-HSZX。
二、采购项目简要说明：采购录播教室设备一批。具体内容详见竞争性谈判文件《货物需求一览表》。
三、公告媒体及日期：
1.公告日期：2019年1月15日；
2.公告媒体：中国政府采购网www.ccgp.gov.cn 、广西壮族自治区政府采购网http://www.gxzfcg.gov.cn/。
四、谈判日期：2019年1月9日
1.评审地点：广西恒盛工程造价咨询有限公司（百色市右江区城乡路136号原建通创业大厦六楼）；
2.谈判小组成员名单：罗忠叁、唐多奇及黄涤新。
五、成交信息：
1.成交供应商名称: 广西先展商贸有限公司；
2.成交供应商地址：广西百色市右江区龙景东路和利荷路交叉口闽盛建材广场D534号；
3.成交金额：人民币壹佰壹拾玖万玖仟伍佰肆拾肆元整（￥1199544.00）。
4.主要成交标的的名称、规格型号、数量、单价、服务要求：见附件1
六、联系事项：
1.采购人名称： 隆林各族自治县教育局
地址：隆林各族自治县新州镇民族街185号
联系人及电话: 王映送13237765245
2.采购代理机构名称： 广西恒盛工程造价咨询有限公司
地址：百色市右江区城乡路136号原建通创业大厦六楼
项目联系人:王志强联系电话:0776-2828311
3.监督部门: 隆林各族自治县政府采购管理办公室
七、成交结果公告期限：自成交结果公告发布之日起一个工作日。供应商认为成交结果使自己的权益受到损害的，可以在成交结果公告期限届满之日起七个工作日内以书面形式向采购人隆林各族自治县教育局或受托代理机构广西恒盛工程造价咨询有限公司提出质疑，逾期将不再受理。
附：附件1、竞争性谈判采购文件及供应商推荐意见表。
广西恒盛工程造价咨询有限公司
2019年1月15日附件附件1、竞争性谈判文件及供应商推荐意见表.zip相关公告</t>
  </si>
  <si>
    <t>广西先展商贸有限公司</t>
  </si>
  <si>
    <t>广西恒盛工程造价咨询有限公司新州一小、新州镇小学两间录播教室设备采购（BSZC2018-J1-12101-HSZX）</t>
  </si>
  <si>
    <t xml:space="preserve">北京久达之声科贸有限公司
</t>
  </si>
  <si>
    <t>349.4497万元</t>
  </si>
  <si>
    <t>公告概要：公告信息：采购项目名称中国科学院大学经济与管理学院智慧教室建设项目品目货物/通用设备/广播、电视、电影设备/音频设备/数码音频工作站及配套设备,货物/通用设备/广播、电视、电影设备/音频设备/其他音频设备采购单位中国科学院大学行政区域北京市公告时间2019年01月15日  16:54首次公告日期2019年01月03日更正日期2019年01月15日联系人及联系方式：项目联系人沈老师项目联系电话010-88256170采购单位中国科学院大学采购单位地址北京市石景山区玉泉路19号（甲）采购单位联系方式沈老师 010-88256170代理机构名称中招国际招标有限公司代理机构地址北京市海淀区皂君庙14号院9号楼520室代理机构联系方式徐威 010-62108234                项目名称：中国科学院大学经济与管理学院智慧教室建设项目项目编号：TC180RABM一、项目联系方式：项目联系人：沈老师项目联系电话：010-88256170二、原公告名称及地址时间等：首次公告日期：2019年01月03日本次变更日期：2019年01月15日原公告项目名称：中国科学院大学经济与管理学院智慧教室建设项目中标结果公告原公告地址：http://www.ccgp.gov.cn/cggg/zygg/zbgg/201901/t20190102_11455614.htm三、更正事项、内容：中标供应商名称：北京久达之声科贸有限公司中标供应商联系地址：北京市石景山区玉泉路63号远洋时代309室中标金额：349.4497万元中标产品清单：序号名称规格型号数量单价185英寸显示屏索尼KD-85X8500F292508.002触控升降一体机龙冠飞鑫LGL15671358408.003无纸化终端龙冠飞鑫LGFX-TS71449856.004全数字会议控制主机（含软件）龙冠飞鑫LGFX-BS130015.005编解码器（含软件）龙冠飞鑫LGFX-1020126680.006网络交换机华为S5720S-52P-PWR-LI-AC441760.007电子白板21.5寸CEHCD110005.008高清投影机佳能WUX6600Z1160675.00916路高清混合矩阵金灿JC 1616156376.001070寸显示器夏普LCD-70SU575A222650.0011电动投影机升降支架NB110150.0012投影机幕布定制143877.0013高清摄像机BXB HDC-8125178675.0014监视器飞利浦241P8QPTKEB49568.0015线性阵列扬声器BOSE Panaray&amp;amp;reg;MA 12EX223200.0016吸顶音箱BOSE FreeSpace&amp;amp;reg; DS 100F617400.00178通道功率放大器BOSE PowerShare PS602239150.0018调音台雅马哈MG1613625.0019数字音频处理器阿特拉斯BB16166120.0020手拉手系统控制主机BOSCH DCN-CCU2151910.0021手拉手会议话筒BOSCH DCN-MICL-CN72248400.0022无线手持话筒铁三角 ATW-212027690.0023译员机BOSCH DCN-IDESK-D224650.0024长话筒BOSCH DCN-MICL-CN13190.0025译员高品质耳机BOSCH HDP-HQ22470.00264路红外线发射机BOSCH INT-TX04128420.0027中等功率红外辐射板BOSCH LBB4511/00244370.00284路红外线接收机BOSCH LBB4540/04-CN72206424.0029立体声耳机BOSCH LBB3443/007212528.0030红外线接收机充电电池组BOSCH LBB4550/107211376.0031红外线接收器充电机箱BOSCH LBB4560/00241180.0032中央控制主机Crestron AV3160680.003310寸触摸屏Crestron TSW-106129725.0034控制键盘Crestron113630.0035无线路由器TP-Link TL-WAR1200L11740.0036时序电源管理器阿尔法RS-10828700.0037录播服务器奥威亚AE-A61101500.0038移动录播主机奥威亚AE-V61105280.0039数字无线音频奥威亚AWM-U816580.0040高清摄像机奥威亚AX-C20P116800.0041移动录播软件奥威亚V8.114500.0042人脸指纹识别系统大华DH-ASI6214F131320.0043空调三菱MSZ-WGJ20VA壁挂KFR-60GW/Bp118343.0044UPS（1小时）科仕达3C15KS144341.0045嵌入式多媒体桌面插座NB 定制819680.0046安全堡垒机蓝盾BD-AMU-U501120500.0047视频会议终端（内置MCU）华为TE50-C-M177188.0048视频会议终端华为TE504273200.0049光端机迈拓维矩MT-ED07611880.0050有源音柱扬声器JBL CBT 100442108.0051鹅颈话筒DALTS D-91323046.005265寸触摸屏CEHCD TF65HD-T3235090.0053视频分配器山泽HV-802W2638.0054监听音箱YAMAHA HS549580.0055机房网络地板定制182610.0056机柜图腾210672.0057控制台定制15600.0058线材线缆定制120000.0059辅料定制115660.0060系统安装集成服务定制180600.00四、其它补充事宜：无五、联系方式：采购单位名称：中国科学院大学采购单位地址：北京市石景山区玉泉路19号（甲）采购单位联系方式：沈老师 010-88256170采购代理机构全称：中招国际招标有限公司采购代理机构地址：北京市海淀区皂君庙14号院9号楼520室采购代理机构联系方式：徐威 010-62108234</t>
  </si>
  <si>
    <t>北京久达之声科贸有限公司</t>
  </si>
  <si>
    <t>驻马店技师学院烹饪专业一体化实训室采购项目中标-公告</t>
  </si>
  <si>
    <t>驻马店市成浩招投标代理有限公司</t>
  </si>
  <si>
    <t>驻马店技师学院</t>
  </si>
  <si>
    <t xml:space="preserve">河南盛茂信息科技有限公司
</t>
  </si>
  <si>
    <t>1029300元</t>
  </si>
  <si>
    <t>驻马店市成浩招投标代理有限公司受驻马店技师学院委托，对驻马店技师学院烹饪专业一体化实训室采购项目以公开招标方式采购。现将本次的招标结果公布如下：一、项目名称及招标文件编号: 驻成浩采招【2018】86号、驻马店技师学院烹饪专业一体化实训室采购项目。二、招标公告发布媒体及日期： 招标公告于2018年12月25日在《河南省政府采购网》、《驻马店市公共资源电子交易网》、《驻马店市政府采购网》发布。三、开标日期及地点：   2019年1月15日上午9：00时在驻马店市文明路1196号驻马店市公共资源交易中心市政府采购中心309室开标、402室评标。四、评标委员会成员：褚光辉、肖银中、吕文祥、刘雪云、吴义兵。五、评审结果：评标委员会一致认定： 河南盛茂信息科技有限公司为中标供应商，最终综合得分为87.9分，投标报价：1029300元。河南锐捷实业有限公司为中标候选供应商，最终综合得分为73.98分，投标报价：1051000元。六、中标供应商信息：中标供应商名称：河南盛茂信息科技有限公司中标供应商地址：郑州高新技术产业开发区瑞达路96号创业中心2号楼一楼B119-2房间 中 标 金 额 ：1029300元核心产品：录播主机   品牌：奥威亚  规格型号：AE-E3S  单价11000元   原产地：广州七、代理费用：按中标额的1.5％，由中标供应商缴纳。 八、中标结果公示：公示时间：2019年1月15日。 公示期间投标人对评审结果如有异议，可以在公告发布之日起七个工作日内，按照规定程序进行，以书面形式并加盖单位公章向相关部门提出质疑，逾期将不再受理。九、本次公开招标联系事项：   采购人联系人:吴老师       联系电话：13839919166   地    址：驻马店市职教园区代理机构联系人：方女士      联系电话：0396-4903119 地     址：驻马店市泰山路广安大厦南楼6楼601室驻马店市成浩招投标代理有限公司2019年1月15日附件：[点击下载]</t>
  </si>
  <si>
    <t>河南盛茂信息科技有限公司</t>
  </si>
  <si>
    <t>驻马店技师学院烹饪专业一体化实训室采购项</t>
  </si>
  <si>
    <t>新州一小、新州镇小学两间录播教室设备采购成交公告</t>
  </si>
  <si>
    <t>BSZC2018-J1-12101-HSZX）</t>
  </si>
  <si>
    <t>￥119.954400 万元</t>
  </si>
  <si>
    <t>公告概要：公告信息：采购项目名称新州一小、新州镇小学两间录播教室设备采购品目货物/其他货物/其他不另分类的物品采购单位隆林各族自治县教育局行政区域隆林各族自治县公告时间2019年01月15日  17:09本项目招标公告日期2019年01月03日成交日期2019年01月15日谈判小组、询价小组成员、磋商小组成员名单及单一来源采购人员名单罗忠叁、唐多奇及黄涤新总成交金额￥119.954400 万元（人民币）联系人及联系方式：项目联系人王志强项目联系电话0776-2828311采购单位隆林各族自治县教育局采购单位地址隆林各族自治县新州镇民族街185号采购单位联系方式王映送    13237765245代理机构名称广西恒盛工程造价咨询有限公司代理机构地址百色市右江区城乡路136号原建通创业大厦六楼代理机构联系方式王志强  0776-2828311附件：附件1附件1、竞争性谈判文件及供应商推荐意见表.zip                　　广西恒盛工程造价咨询有限公司受隆林各族自治县教育局的委托，就“新州一小、新州镇小学两间录播教室设备采购”项目（项目编号：BSZC2018-J1-12101-HSZX）组织采购，评标工作已经结束，成交结果如下：一、项目信息项目编号：BSZC2018-J1-12101-HSZX项目名称：新州一小、新州镇小学两间录播教室设备采购项目联系人：王志强联系方式：0776-2828311二、采购单位信息采购单位名称：隆林各族自治县教育局采购单位地址：隆林各族自治县新州镇民族街185号采购单位联系方式：王映送    13237765245三、采购代理机构信息采购代理机构全称：广西恒盛工程造价咨询有限公司采购代理机构地址：百色市右江区城乡路136号原建通创业大厦六楼采购代理机构联系方式：王志强  0776-2828311四、成交信息招标文件编号：BSZC2018-J1-12101-HSZX本项目招标公告日期：2019年01月03日成交日期：2019年01月15日总成交金额：119.9544 万元（人民币）成交供应商名称、地址及成交金额：序号成交供应商名称成交供应商联系地址成交金额(万元)1广西先展商贸有限公司广西百色市右江区龙景东路和利荷路交叉口闽盛建材广场D534号119.954400本项目代理费总金额：1.7195 万元（人民币）本项目代理费收费标准：按国家标准计取谈判小组、询价小组、磋商小组成员名单及单一来源采购人员名单：罗忠叁、唐多奇及黄涤新五、项目用途、简要技术要求及合同履行日期：详见公告。六、成交标的名称、规格型号、数量、单价、服务要求：详见公告。七、其它补充事宜新州一小、新州镇小学两间录播教室设备采购（BSZC2018-J1-12101-HSZX）成交结果公告广西恒盛工程造价咨询有限公司受隆林各族自治县教育局的委托，根据《中华人民共和国政府采购法》等有关规定，于2019年1月3日就《新州一小、新州镇小学两间录播教室设备采购》采用竞争性谈判方式进行采购，现就本次谈判的成交结果公告如下：一、采购项目名称及编号：新州一小、新州镇小学两间录播教室设备采购，BSZC2018-J1-12101-HSZX。二、采购项目简要说明：采购录播教室设备一批。具体内容详见竞争性谈判文件《货物需求一览表》。三、公告媒体及日期：1.公告日期：2019年1月15日；2.公告媒体：中国政府采购网www.ccgp.gov.cn 、广西壮族自治区政府采购网http://www.gxzfcg.gov.cn/。四、谈判日期：2019年1月9日1.评审地点：广西恒盛工程造价咨询有限公司（百色市右江区城乡路136号原建通创业大厦六楼）；2.谈判小组成员名单：罗忠叁、唐多奇及黄涤新。五、成交信息：1.成交供应商名称: 广西先展商贸有限公司；2.成交供应商地址：广西百色市右江区龙景东路和利荷路交叉口闽盛建材广场D534号；3.成交金额：人民币壹佰壹拾玖万玖仟伍佰肆拾肆元整（￥1199544.00）。4.主要成交标的的名称、规格型号、数量、单价、服务要求：见附件1六、联系事项：1.采购人名称： 隆林各族自治县教育局地址：隆林各族自治县新州镇民族街185号联系人及电话: 王映送132377652452.采购代理机构名称： 广西恒盛工程造价咨询有限公司地址：百色市右江区城乡路136号原建通创业大厦六楼项目联系人:王志强联系电话:0776-28283113.监督部门: 隆林各族自治县政府采购管理办公室七、成交结果公告期限：自成交结果公告发布之日起一个工作日。供应商认为成交结果使自己的权益受到损害的，可以在成交结果公告期限届满之日起七个工作日内以书面形式向采购人隆林各族自治县教育局或受托代理机构广西恒盛工程造价咨询有限公司提出质疑，逾期将不再受理。附：附件1、竞争性谈判采购文件及供应商推荐意见表。广西恒盛工程造价咨询有限公司2019年1月15日</t>
  </si>
  <si>
    <t>新州一小、新州镇小学两间录播教室设备</t>
  </si>
  <si>
    <t>龙岩学院教科院虚拟仿真及互动教学录播设备货物类采购项目</t>
  </si>
  <si>
    <t>[350800]F[GK]2018197-1</t>
  </si>
  <si>
    <t>福建省政府采购合同										编制说明										1、签订合同应遵守《中华人民共和国政府采购法》、《中华人民共和国合同法》。										2、签订合同时，采购人与中标人应结合招标文件第五章规定填列相应内容。招标文件第五章已有规定的，双方均不得对规定进行变更或调整；招标文件第五章未作规定的，双方可通过友好协商进行约定。										甲方：龙岩学院										乙方：福建省天音电子有限公司中型企业无																				根据招标编号为[350800]F[GK]2018197-1的龙岩学院教科院虚拟仿真及互动教学录播设备货物类采购项目项目（以下简称：“本项目”）的招标结果，乙方为中标人。现经甲乙双方友好协商，就以下事项达成一致并签订本合同：										1、下列合同文件是构成本合同不可分割的部分：										1.1合同条款；										1.2招标文件、乙方的投标文件；										1.3其他文件或材料：□无。□无。										2、合同标的																																				包号																						品目号																						品目名称																						商品名称																						数量																						计量单位																						产地类型																						单价																						金额																						品牌																						型号技术指标等																						产品属性																																		1																						1-1																						其他视频节目制作和播控设备																						其他视频节目制作和播控设备																						1																						批																						国内																						818170																						818170																						详见标书																						详见标书																						无																																		合计：																						818170.00																																3、合同总金额										3.1合同总金额为人民币大写：捌拾壹万捌仟壹佰柒拾元整（￥818170.00）。										4、合同标的交付时间、地点和条件										4.1交付时间：合同签订后 ( 30) 天内交货；										4.2交付地点：福建省龙岩市新罗区龙岩学院；										4.3交付条件：项目验收合格后。										5、合同标的应符合招标文件、乙方投标文件的规定或约定，具体如下：										详见标书。										6、验收										6.1验收应按照招标文件、乙方投标文件的规定或约定进行，具体如下：										详见标书。										6.2本项目是否邀请其他投标人参与验收：										不邀请。										7、合同款项的支付应按照招标文件的规定进行，具体如下：																																				支付期次																						支付比例（%）																						支付期次说明																																		1																						95																						项目经验收合格后支付合同总货款的95																																		2																						5																						余款于设备正常使用满1年后一次性付清																									。							8、履约保证金										无。										9、合同有效期										自签订之日起生效。。										10、违约责任										详见标书。										11、知识产权										11.1乙方提供的采购标的应符合国家知识产权法律、法规的规定且非假冒伪劣品；乙方还应保证甲方不受到第三方关于侵犯知识产权及专利权、商标权或工业设计权等知识产权方面的指控，任何第三方如果提出此方面指控均与甲方无关，乙方应与第三方交涉，并承担可能发生的一切法律责任、费用和后果；若甲方因此而遭致损失，则乙方应赔偿该损失。										11.2若乙方提供的采购标的不符合国家知识产权法律、法规的规定或被有关主管机关认定为假冒伪劣品，则乙方中标资格将被取消；甲方还将按照有关法律、法规和规章的规定进行处理，具体如下：详见标书。										12、解决争议的方法										12.1甲、乙双方协商解决。										12.2若协商解决不成，则通过下列途径之一解决：										提交仲裁委员会仲裁，具体如下：详见标书。向人民法院提起诉讼，具体如下：。										13、不可抗力										13.1因不可抗力造成违约的，遭受不可抗力一方应及时向对方通报不能履行或不能完全履行的理由，并在随后取得有关主管机关证明后的15日内向另一方提供不可抗力发生及持续期间的充分证据。基于以上行为，允许遭受不可抗力一方延期履行、部分履行或不履行合同，并根据情况可部分或全部免于承担违约责任。										13.2本合同中的不可抗力指不能预见、不能避免、不能克服的客观情况，包括但不限于：自然灾害如地震、台风、洪水、火灾及政府行为、法律规定或其适用的变化或其他任何无法预见、避免或控制的事件。										14、合同条款										详见标书										15、其他约定										15.1合同文件与本合同具有同等法律效力。										15.2本合同未尽事宜，双方可另行补充。										15.3本合同自签订之日起生效。										15.4本合同纸质文件一式4份。合同电子文本通过政府采购网上公开信息系统自动备案。合同纸质文本需与备案电子文本一致，以备案电子文本为准，具有同等效力。										15.5其他：□无。□无。																																						甲方：																			龙岩学院																			乙方：																			福建省天音电子有限公司																													住所：																			龙岩市新罗区东肖北路1号																			住所：																			龙岩市新罗区莲庄北路12号																													单位负责人：																															单位负责人：																			黄捷																													委托代理人：																																																							委托代理人：																																				张翠萍																													联系方法：																			13600984973																			联系方法：																			18950809988																													开户银行：																															开户银行：																			中国银行龙岩分行																													账号：																															账号：																			4104 5838 9426																																			签订地点：																		签订日期：2019年01月15日</t>
  </si>
  <si>
    <t>龙岩学院教科院虚拟仿真及互动教学录播设备货</t>
  </si>
  <si>
    <t>黄山区智慧校园建设一期工程采购项目中标公告</t>
  </si>
  <si>
    <t>J3ZC2018Z126-2）</t>
  </si>
  <si>
    <t>黄山市</t>
  </si>
  <si>
    <t xml:space="preserve">黄山市黄山区教育局
安徽国奔工程管理有限公司
中国移动通信集团安徽有限公司黄山分公司
休宁教育局
可在规定时间内以书面形式向黄山市黄山区公共资源交易监督管理局
</t>
  </si>
  <si>
    <t>本项目黄山区智慧校园建设一期工程采购项目（二次）（项目编号： J3ZC2018Z126-2）以公开招标方式进行政府采购，现将具体成交情况公告如下:项目名称采购期限项目单位代理机构中标供应商中标金额主要中标标的评标专家名单黄山区智慧校园建设一期工程采购项目（二次）签订合同后30日内安装调试完毕，并通过采购人验收。名称：黄山市黄山区教育局 地址：黄山区太平西路63号联系人： 肖先生 电话：0559-8530280名称：安徽国奔工程管理有限公司地址：黄山区芙蓉小区8号楼3楼项目负责人：汪先生联系方式：0559-8509657收费标准：按计价格2002[1980]号文件标准收费金额：16984元名称：中国移动通信集团安徽有限公司黄山分公司地址：黄山经济开发区梅林大道 66 号1180400.00元名称：智慧课堂基础服务系统品牌：科大讯飞规格型号：讯飞畅言智慧课堂软件 V1.0 数量：3套单价：29000元盛明哲李斌刘慧汪蓉范慧娟项目类别■货物类 □服务类项目服务要求供货完成时限：签订合同后30日内安装调试完毕，并通过采购人验收。投标人报价：须包含采购、运输、人工、施工安装、售后、验收、税费、专家评审费、代理费等完成本项目所需的一切费用。货物质保期：质保期三年（自验收合格之日起计算）。货物售后服务(含培训)：1、提供培训服务，指导设备、软件的使用:工作人员到现场进行工作，负责安装指导及调试指导，同时负责设备的调试运行，进行启动前的培训和工作现场的培训。2、设备出现故障时，供方在4小时内给与答复，需到现场时48小时内派员到采购方处理问题。中标供应商业绩1.屯溪二中录播系统项目2.休宁教育局视频会议监控系统项目其他1、采购公告（投标邀请书）发布日期：2018年12月26日；2、开标时间：2019年01月15日；3、本中标公告期限为2019年01月15日至2019年01月16日；4、对中标结果有质疑的，投标人最迟应在本中标公告期限届满之日起七个工作日内以书面形式在工作时间向代理机构提出质疑，质疑材料递交地址：黄山区芙蓉小区8号楼3楼，联系电话：0559-8509657。5、若投标人对质疑处理意见有异议，可在规定时间内以书面形式向黄山市黄山区公共资源交易监督管理局（联系电话：0559-8512175）提出投诉。质疑提起的条件及不予受理的情形根据《中华人民共和国政府采购法》、《中华人民共和国政府采购法实施条例》、财政部《政府采购质疑和投诉办法》等法律法规，现将质疑提起的条件及不予受理的情形告知如下,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质疑人需要修改、补充质疑材料的,应当在质疑期内提交修改或补充材料。（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6、质疑事项已进入投诉处理、行政复议或行政诉讼程序的。招标文件(二次）.doc</t>
  </si>
  <si>
    <t>黄山市黄山区教育局</t>
  </si>
  <si>
    <t>安徽国奔工程管理有限公司</t>
  </si>
  <si>
    <t>中国移动通信集团安徽有限公司黄山分公司</t>
  </si>
  <si>
    <t>休宁教育局</t>
  </si>
  <si>
    <t>可在规定时间内以书面形式向黄山市黄山区公共资源交易监督管理局</t>
  </si>
  <si>
    <t>黄山区智慧校园建设一期工程采购</t>
  </si>
  <si>
    <t>潮州市档案局潮州市档案局档案数字化及档案数字化录播系统采购项目（第二次）采购合同</t>
  </si>
  <si>
    <t>445100-201812-CZS125-0017</t>
  </si>
  <si>
    <t>广州穗科建设管理有限公司</t>
  </si>
  <si>
    <t>潮州市档案局</t>
  </si>
  <si>
    <t xml:space="preserve">潮州市创新智囊科技有限公司
</t>
  </si>
  <si>
    <t>信息来源:广东省政府采购网采购项目编号:445100-201812-CZS125-0017                         一、采购人：潮州市档案局二、合同编号：GZSKCZ18/152三、合同名称：潮州市档案局档案数字化及档案数字化录播系统采购项目（第二次）四、合同清单信息   采购项目编号：445100-201812-CZS125-0017采购项目名称：档案数字化及档案数字化录播系统   五、中标、成交供应商：潮州市创新智囊科技有限公司地址：潮州市新春路劳动大厦9-10号联系人：林淳彧联系电话：2358551六、合同金额（元）：￥1,491,300.00采购项目预算金额（元）：￥1,498,114.40七、合同签订日期：2019年01月10日 00时00分八、合同公告日期：           2019年01月15日 17时17分                      九、联系事项（一）采购人：潮州市档案局地址：潮州市昌黎路70号联系人：联系电话：（二）采购代理机构：广州穗科建设管理有限公司汕头分司地址：汕头市龙湖区长江路8号18楼北侧07号房联系人：蔡旭文联系电话：0754-87123068   十、中标、成交公告：档案数字化及档案数字化录播系统采购项目（第二次）（项目编号：GZSKCZ18/152）的最低价法成交公告   附件：            采购合同文本</t>
  </si>
  <si>
    <t>潮州市创新智囊科技有限公司</t>
  </si>
  <si>
    <t>潮州市档案局潮州市档案局档案数字化及档案数字化录播系统采购项目（第二</t>
  </si>
  <si>
    <t>从江县第一民族高级中学、第二民族高级中学的学校录播设备（二次）成交公告</t>
  </si>
  <si>
    <t>GZEF（</t>
  </si>
  <si>
    <t>从江县</t>
  </si>
  <si>
    <t>2019-01-14</t>
  </si>
  <si>
    <t>贵州恩方工程建设咨询有限公司</t>
  </si>
  <si>
    <t>从江县教育和科技局</t>
  </si>
  <si>
    <t xml:space="preserve">上海旭琰科技有限公司
从江县第一民族高级中学
</t>
  </si>
  <si>
    <t>1、项目名称:从江县第一民族高级中学、第二民族高级中学的学校录播设备（二次）				2、项目编号:GZEF（采）2018-277				3、项目序列号:GZEF（采）2018-277				4、项目联系人:覃燕菲				5、项目联系电话:0855-6412441				6、项目用途、简要技术要求及合同履行日期:				详见《竞争性谈判文件》中“采购项目内容”				7、采购方式:竞争性谈判				8、采购公告日期：2019年1月8日				9、公告媒体：贵州省政府采购网、黔东南州人民政府网				10、评审时间:2019年1月11日				11、评审地点:贵州恩方工程建设咨询有限公司黔东南州分公司开标厅				12、评审委员会成员名单:谌贻波、陈昌豪、邹庆				13、定标日期：2019年1月11日				14、中标（成交）信息:																						序号																								中标供应商																								中标供应商地址																								主要中标内容																								中标金额（元）																														1																								上海旭琰科技有限公司																								上海市崇明区横沙乡富民支路58号D2-4965室（上海横泰经济开发区）																								从江县第一民族高级中学、第二民族高级中学的学校录播设备（二次）																								852600.00																		15、PPP项目：否				16、采购人名称:从江县教育和科技局				联系地址:从江县丙妹镇南下大道				项目联系人:覃燕菲				联系电话:0855-6412441				17、采购代理机构全称:贵州恩方工程建设咨询有限公司				联系地址:贵州恩方工程建设咨询有限公司黔东南州分公司开标厅（凯里市风情大道嘉瑞禾维景酒店B栋A区三楼）				项目联系人:谢显丹				联系电话:0855-8250021				18、代理机构收费内容				收费标准:黔价房【2011】69号				收费金额:1.26万元				19、采购文件上传（PDF格式）：				20、书面推荐供应商参加采购活动的采购人和评审专家推荐意见（如有）:				无				贵州恩方工程建设咨询有限公司				2019年1月14日			扫一扫在手机打开当前页</t>
  </si>
  <si>
    <t>上海旭琰科技有限公司</t>
  </si>
  <si>
    <t>从江县第一民族高级中学</t>
  </si>
  <si>
    <t>从江县第一民族高级中学、第二民族高级中学的学校录播设备（二</t>
  </si>
  <si>
    <t>录播教室采购中标公告</t>
  </si>
  <si>
    <t>DTZC-2018-0794A</t>
  </si>
  <si>
    <t>大同市第一中学校</t>
  </si>
  <si>
    <t xml:space="preserve">山西联创电子信息技术有限公司
</t>
  </si>
  <si>
    <t>786500 元</t>
  </si>
  <si>
    <t>一、项目名称：录播教室采购																										二、项目编号：DTZC-2018-0794A																										三、采购方式：公开招标																										四、采购公告发布时间：2018年12月10日																										五、开标时间 ：2019年01月07日																										六、采购单位：大同市第一中学校																										联系人：柴贵生																										联系方式：13603523917																										七、成交情况																										成交项目：录播教室采购																										成交金额：786500 元																										成交供应商：山西联创电子信息技术有限公司																										联系人：陈鹏																										联系电话：18203528665																										八、谈判/磋商/询价小组成员名单：弓秀丽、王岳英、曹志刚、杨智、																										九、公告期限为1个工作日																										相关供应商对中标结果有异议的，可自本公告发布之日起七个工作日内书面提出。																										联系部门：监督科，联系电话：0352-7982078																										感谢本项目所有投标人对大同市政府集中采购工作的支持。																										特此公告。</t>
  </si>
  <si>
    <t>山西联创电子信息技术有限公司</t>
  </si>
  <si>
    <t>教委视频会议系统中标结果</t>
  </si>
  <si>
    <t>18A0437</t>
  </si>
  <si>
    <t>丰都县</t>
  </si>
  <si>
    <t>丰都县公共资源交易中心</t>
  </si>
  <si>
    <t>丰都县教委视频会议系统项目公开招标结果公告1、项目名称：丰都县教委视频会议系统项目2、项目编号：18A04373、采购方式：公开招标4、开标日期： 2019年1月14日5、评审专家名单：涂志勇、熊建伟、谭树军、向福均、蒋青松6、中标（成交）供应商、数量及金额：中标（成交）供应商地 址主要规格型号、数量及单价（元）中标（成交）金额（元）重庆市通信产业服务有限公司重庆市九龙坡区歇台子科园四路257号20楼1、会议控制系统1套：华为SMC2.0，61918元；2、MCU1套：华为VP9650,224648元；3、会议录播直播服务器1套：华为RSE6500，63324元；4、摄像机2台：华为VPC60，14698元；5、分会场视频会议终端31套：华为TE20，30231元。。。。。。1653049.007、招标采购代理机构：丰都县公共资源交易中心（1）项目联系人：鲁竹卿（023）70731860 邮 编：408200（2）质疑经办人：刘政（023）70731860 邮 编：408200地 址：丰都县三合街道办事处二楼（电信局对面）8、采购人：丰都县教育委员会联系人及方式：刘金海13658401277根据财库【2015】135号文件精神，中标（成交）结果即日起公告1个工作日。丰都县教育委员会丰都县公共资源交易中心</t>
  </si>
  <si>
    <t>录播室建设项目</t>
  </si>
  <si>
    <t>ZBTZS2018-65</t>
  </si>
  <si>
    <t>朔州师范高等专科学校</t>
  </si>
  <si>
    <t xml:space="preserve">朔州市朔城区圣弘商贸有限公司
</t>
  </si>
  <si>
    <t>合同编号：SZC2018-HG65 合同名称：录播室建设项目 项目编号：ZBTZS2018-65 项目名称：朔州师范高等专科学校录播室建设项目 采购人(甲方)：朔州师范高等专科学校 代理机构： 供应商(乙方)：朔州市朔城区圣弘商贸有限公司</t>
  </si>
  <si>
    <t>朔州市朔城区圣弘商贸有限公司</t>
  </si>
  <si>
    <t>南宁市良庆区玉龙学校录播教室及阶梯会议室设备采购</t>
  </si>
  <si>
    <t>GXXPTX-2018-J06001</t>
  </si>
  <si>
    <t xml:space="preserve">南宁市炳卓商贸有限公司
</t>
  </si>
  <si>
    <t>南宁市良庆区玉龙学校录播教室及阶梯会议室设备采购		项目编号：GXXPTX-2018-J06001																																		合同编号：																			GXXPTX-2018-J06001																													合同名称：																			南宁市良庆区玉龙学校录播教室及阶梯会议室设备采购																													项目编号：																			GXXPTX-2018-J06001																													项目名称：																			南宁市良庆区玉龙学校录播教室及阶梯会议室设备采购																													采购人(甲方)：																			南宁市良庆区教育局																													供应商(乙方)：																			南宁市炳卓商贸有限公司																													预算金额（万元）：																			107.756																													合同金额（万元）：																			107.35																													合同签订日期：																			2018-08-08																													合同公告日期：																			2019-01-14																													代理机构：																			广西鑫磐工程项目管理有限责任公司																													中标、成交公告：																																														广西鑫磐工程项目管理有限责任公司关于南宁市良庆区玉龙学校录播教室及阶梯会议室设备采购（项目编号：GXXPTX-2018-J06001）成交公告																																																					采购合同：																																																																			附																																																																																																																																				免责声明																			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															相关新闻																							暂无相关公告</t>
  </si>
  <si>
    <t>南宁市炳卓商贸有限公司</t>
  </si>
  <si>
    <t>南宁市良庆区玉龙学校录播教室及阶梯会</t>
  </si>
  <si>
    <t>福建省龙岩市第二中学龙岩二中智慧校园智慧录播教室项目货物类采购项目结果公告</t>
  </si>
  <si>
    <t>[350802]WZ[GK]2018103</t>
  </si>
  <si>
    <t>龙岩市新罗区物资总公司</t>
  </si>
  <si>
    <t>福建省龙岩市第二中学</t>
  </si>
  <si>
    <t xml:space="preserve">福建兴国教育装备服务有限公司
</t>
  </si>
  <si>
    <t>975000.00元</t>
  </si>
  <si>
    <t>1、项目名称：福建省龙岩市第二中学龙岩二中智慧校园智慧录播教室项目货物类采购项目2、项目编号：[350802]WZ[GK]20181033、采购人名称：福建省龙岩市第二中学地址：新罗区中城凤凰北路1号项目负责人：林祯昌联系电话：139590213364、代理机构名称：龙岩市新罗区物资总公司地址：龙岩市新罗区龙岩市新罗区中城凤凰路2号龙岩市新罗区物资总公司大楼一层1－4号  评审部经办人：林露联系电话：059722990095、招标公告日期：2018-12-176、招标结果确定日期：2019-01-147、资格性及符合性审查情况：参加资格性及符合性审查的投标人共3家，其中合格的有3家，不合格的0家8、中标情况：包1合同包品目号品目名称品牌规格型号数量单价总价11-1其他计算机设备及软件讯飞、AVA、Seewo等等讯飞皆成智慧学习平台系统V1.0、AVA IAM-804、AVA AX-C12PU、Seewo F86EA等等1975000元975000元服务要求或标的的基本概况详见投标文件中标供应商名称福建兴国教育装备服务有限公司中标供应商地址龙岩经济技术开发区龙工路6号（剑桥商务区）1号楼201室中标金额975000.00元9、收费金额：1.4625万元 收费标准：①本项目招标代理服务费由中标人支付。②中标人在领取中标通知书前，须按中标合同包号的中标金额一次性以公对公转账的方式向龙岩市新罗区物资总公司缴纳招标代理服务费，收到款项后，龙岩市新罗区物资总公司出具正式发票；③招标代理服务费收费标准：参照《国家计委关于印发《招标代理服务收费管理暂行办法》的通知》（国家发展计划委员会文件计价格［2002］1980号）标准按差额定率累进法计算：成交金额（100万元以下） 服务费比率 1.5％；成交金额（100万元—500万元） 服务费比率1.1％；④招标代理服务费缴交账户名称：龙岩市新罗区物资总公司；帐号：3500 1692 4900 5000 2133；开户银行：建行龙岩分行营业部 （本帐户不接收投标保证金）10、其他（协议供货、定点采购项目信息）：核心产品 1-1-15全高清录播主机，中标品牌型号为AVA AE-U6.11、评标委员会成员名单 采购人代表：张子龙 (包1) 评审专家：兰立富,罗安知,陈炳煌,卢剑12、公告期限为本公告之日起1个工作日。龙岩市新罗区物资总公司2019年01月14日</t>
  </si>
  <si>
    <t>福建兴国教育装备服务有限公司</t>
  </si>
  <si>
    <t>福建省龙岩市第二中学龙岩二中智慧校园智慧录播教室项目货物类采购</t>
  </si>
  <si>
    <t>从江县第一民族高级中学、第二民族高级中学的学校录播设备（二次）中标（成交）公告</t>
  </si>
  <si>
    <t xml:space="preserve">上海旭琰科技有限公司
从江县第一民族高级中学
第二民族高级中学的学校
</t>
  </si>
  <si>
    <t>1、项目名称:从江县第一民族高级中学、第二民族高级中学的学校录播设备（二次）   2、项目编号:   GZEF(采)2018-277    3、项目序列号: GZEF（采）2018-277         4、项目联系人: 覃燕菲         5、项目联系人电话: 0855-6412441         6、项目用途、简要技术要求及合同履行日期: 详见《竞争性谈判文件》中&amp;amp;ldquo;采购项目内容&amp;amp;rdquo;      7、采购方式:   竞争性谈判      8、采购日期   2019-01-08   9、公告媒体    贵州省政府采购网、黔东南州人民政府网    10、评审时间:   2019-01-11   11、评审地点:   贵州恩方工程建设咨询有限公司黔东南州分公司开标厅    12、评审委员会成员名单:   ?  谌贻波、陈昌豪、邹庆     13、定标日期    2019-01-11    14、中标（成交）信息:                   序号 中标供应商 中标供应商地址 主要中标内容 中标金额(元) 操作   1上海旭琰科技有限公司上海市崇明区横沙乡富民支路58号D2-4965室（上海横泰经济开发区）从江县第一民族高级中学、第二民族高级中学的学校录播设备（二次）852600删除          15、PPP项目:否    16、采购人名称: 从江县教育和科技局                联系地址:从江县丙妹镇南下大道  项目联系人:覃燕菲  联系电话:0855-6412441      17、采购代理机构全称:贵州恩方工程建设咨询有限公司          联系地址:贵州恩方工程建设咨询有限公司黔东南州分公司开标厅（凯里市风情大道嘉瑞禾维景酒店B栋A区三楼）  项目联系人:谢显丹  联系电话:0855-8250021      18、代理机构收费内容          收费标准:     ?     收费标准:黔价房【2011】69号  收费金额:1.26万元      19、采购文件上传（PDF格式）(除采购文件外还要上传主要中标标的的名称、规格型号、数量、单价、服务要求)：                         附件：                                       竞争性谈判文件.pdf中标供应商投标文件.pdf                       20、书面推荐供应商参加采购活动的采购人和评审专家推荐意见（如有）:   ?  无   贵州恩方工程建设咨询有限公司</t>
  </si>
  <si>
    <t>第二民族高级中学的学校</t>
  </si>
  <si>
    <t>从江县第一民族高级中学、第二民族高级中学的学校录播设备（二次）中标</t>
  </si>
  <si>
    <t>楚雄师范学院教师教育综合技能训练中心建设项目（B包）（二次）中标公示</t>
  </si>
  <si>
    <t>云南润滇工程技术咨询有限公司公司</t>
  </si>
  <si>
    <t>楚雄师范学院</t>
  </si>
  <si>
    <t xml:space="preserve">云南翰铭瑞通科技有限公司
</t>
  </si>
  <si>
    <t>747200.00元</t>
  </si>
  <si>
    <t>项目名称：楚雄师范学院教师教育综合技能训练中心建设项目（B包）（二次）项目编号: 云润招字2018-ZB-CX-083号招标方式：公开招标招标代理机构：云南润滇工程技术咨询有限公司公司地址：楚雄市开发区商业城欧3栋1单元201室联系人及联系电话：龚佳媛  15750353016采购预算价：B包：75.022万元公示日期：2019年1月14日本项目于 2019年1月11日开标后，由评标委员会根据《中华人民共和国政府采购法》、《云南省政府采购条例》、《财政部19号、20号、87号令》等有关法律法规的规定，经评审推荐，最终确定成交候选人如下：中标人：云南翰铭瑞通科技有限公司中标价（元）：747200.00元（大写：柒拾肆万柒仟贰佰元整）统一社会信用代码：91530102MA6N6C450M中标人地址：云南省昆明市五华区教场中路440号泰龙阁二期11栋801号联系人及电话：张清稳  13518732440专家评委：张卫华、董明忠、杨传荣、何德生、张蜀达如对本次招标结果有异议，请于公示期（2019年1月14日）结束后7个工作日内以书面形式向云南润滇工程技术咨询有限公司、楚雄师范学院提出质疑,逾期将不予受理。招标代理服务费：本招标项目招标代理服务费收费照国家计委（2002）1980号文件和国家发展改革委员会发改办价格【2003】857号文《国家发展改革委办公厅关于招标代理服务费有关问题的通知》及本项目招标文件的规定，由中标人向代理机构支付代理服务费为8219.2元。采购人：楚雄师范学院       招标代理机构：云南润滇工程技术咨询有限公司办公地址：楚雄市           办公地址：楚雄市开发区商业城3号苑1单元201室联系电话：0878-3137512      联系电话：15750353016  联系人：谭枨铨              联系人：龚佳媛附件功能室名称序号货物名称品牌及型号数量单位备注普通话实训室1普通话模拟测试系统科大讯飞1套智慧教室155寸研讨触控一体机鸿合ICB-N5504台24K中控控智 KZ-M73004台3智能中控主机控智 KZ-W2R1套4高清无缝混合矩阵控智 KZ-MIXI6161套5时序电源控智 KZ-PCI8X2台6控制终端控智 KZ-FET10001台7智慧讲桌控智 KZ-MMCD40701套8移动端集控平台控智 RMCS1套9研讨主机控智 KZ-M800B1套10研讨主持人单元控智 KZ-M871A1只11研讨小组单元控智 KZ-M871B4只12高清录播主机控智 KZ-VC20001台13云镜摄像机控智 KZ-4KTS3台14音频处理器控智 KZ-AD08041台15无线投屏器美誉 aripro24套16平板电脑华为 M332台17充电车道图 E641台18智慧课堂系统迎嘉 嘉课堂智慧教学软件1套19授课触控一体机鸿合 ICB-N8601台20无线键鼠罗技 MK 2201套21交换机华为 S5720S-28P-LT-AC1台22无线AP西加云杉 WTA3300-20L1台23专用机柜兰贝 42U 专用机柜1台24音响声曼 K82只25功放声曼 HK-2301台26调音台雅马哈 MG16XU1台27手持无线话筒AKG WMS402套28讨论桌椅定制4组29综合布线及系统集成国内优质品牌1批30抗静电地板江立 静电地板100平方</t>
  </si>
  <si>
    <t>云南翰铭瑞通科技有限公司</t>
  </si>
  <si>
    <t>楚雄师范学院教师教育综合技能训练中心建设项目（B包）（二</t>
  </si>
  <si>
    <t>天津市体育运动学校智慧录播教室建设项目(项目编号:SHGP-2018-A478)成交公告</t>
  </si>
  <si>
    <t>SHGP-2018-A478）</t>
  </si>
  <si>
    <t>红桥区</t>
  </si>
  <si>
    <t>天津盛浩工程咨询有限公司</t>
  </si>
  <si>
    <t>天津市体育运动学校</t>
  </si>
  <si>
    <t>天津市体育运动学校智慧录播教室建设项目 (项目编号:SHGP-2018-A478)成交公告                受 天津市体育运动学校 委托，天津盛浩工程咨询有限公司 以 竞争性磋商 方式,对 天津市体育运动学校智慧录播教室建设项目 实施政府采购。现将成交结果公布如下：一、项目名称和编号1.项目名称：天津市体育运动学校智慧录播教室建设项目2.项目编号：SHGP-2018-A478二、成交信息采购结果列表                                                                            包号                                中标（成交）金额(万元)                                供应商名称                                供应商地址                                                                                                                                                第1包                                60.5392                                                                                                君祥经纬（北京）科技有限公司                                                                                                苏州街55号3层01-A598                                                                                                                    详细商品信息列表                                                            商品名称                        规格型号                        服务要求                        计量单位                        数量                        单价(万元)                        总价(万元)                                                                                    智慧录播教室设备                        详见附件                        详见附件                        批                        1.0                        60.5392                                                60.5392                                                                                        三、评标委员会成员名单王瑞，张弩，薛菲菲 （采购人代表）四、项目联系人及联系方式1.联系人： 林青2.联系电话：022-86599692五、采购人的名称、地址和联系方式1.采购人名称：天津市体育运动学校2.采购人地址：天津市河西区体院北道5号3.采购人联系人和联系电话：张鹏:18622500019六、采购代理机构的名称、地址和联系方式1.采购代理机构名称：天津盛浩工程咨询有限公司2.采购代理机构地址：天津市红桥区光荣道与保康路交口宝能创业中心A18013.采购代理机构联系电话：022-86599692七、代理费用收费标准及金额代理费用收费标准代理费用收费标准按照国家发展计划委员会文件《计价格〔2002〕1980号》和发改办价格[2003]857号规定，本项目以成交通知书确定的成交金额作为收费的计算基数。代理费用收费金额(元)9081八、质疑、投诉方式参与本项目政府采购活动的供应商认为成交结果使自己的合法权益受到损害的，可以在成交结果公告期限届满之日起7个工作日内，以书面形式向天津市体育运动学校、天津盛浩工程咨询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                采购文件：SHGP-2018-A478天津市体育运动学校智慧录播教室建设项目-终版.docx                                附件文件：成交明细.docx                                                天津盛浩工程咨询有限公司                2019年1月14日</t>
  </si>
  <si>
    <t>天津市体育运动学校智慧录播教室建设项目(项目编号:SHGP-2018-A47</t>
  </si>
  <si>
    <t>沂源县第二中学综合教学楼录播室建设项目采购合同公示</t>
  </si>
  <si>
    <t>SDGP370323201802000032</t>
  </si>
  <si>
    <t>淄博市</t>
  </si>
  <si>
    <t>淄博君隆工程咨询有限公司</t>
  </si>
  <si>
    <t>沂源县第二中学</t>
  </si>
  <si>
    <t>56.5 万元</t>
  </si>
  <si>
    <t>沂源县第二中学综合教学楼录播室建设项目采购采购合同公示                                                                                                                                                                                                                                                  一、采购项目名称：沂源县第二中学综合教学楼录播室建设项目采购                                                                                                                                                                                                                                                二、采购项目编码：SDGP370323201802000032                                                                                                                                                                                                                                                三、中标（成交）供应商：山东恒泽节能科技有限公司                                                                                                                                                                                                                                                地址：山东省济南市高新区凤凰路以西中林路以北凤凰国际广场                                                                                                                                                                                                                                                联系人：李雨生                                                                                                                            联系方式：18364373399                                                                                                                                                                                                                                                四、合同金额：56.5 万元                                                                                                                                                                                                                                                五、联系方式                                                                                                                                                                                                                                                1、采购人：沂源县第二中学                                                                                                                            地址：山东省淄博市沂源县城荆山西路29号                                                                                                                                                                                                                                                联系人：吴佃波                                                                                                                            联系方式：0533-3282216                                                                                                                                                                                                                                                2、代理机构：淄博君隆工程咨询有限公司                                                                                                                                                                                                                                                地址：山东省淄博市沂源县（区、市）历山路街道（路、乡、镇）南首号（村）商务大厦B座四楼                                                                                                                                                                                                                                                联系人：王兆君                                                                                                                            联系方式：0533-3658000                                                                                                                                                                                                                                        附件：『沂源县第二中学综合教学楼录播室建设项目采购』                                                                                                                                                                                                                                                                                                                                                                                                                                            发布人：山东恒泽节能科技有限公司                                                                                                                发布时间：2019年01月14日 11时41分14秒</t>
  </si>
  <si>
    <t>沂源县第二中学综合教学楼录播室建设项目</t>
  </si>
  <si>
    <t xml:space="preserve">君祥经纬北京科技有限公司
</t>
  </si>
  <si>
    <t>天津市体育运动学校智慧录播教室建设项目 (项目编号:SHGP-2018-A478)成交公告受 天津市体育运动学校 委托，天津盛浩工程咨询有限公司 以 竞争性磋商 方式,对 天津市体育运动学校智慧录播教室建设项目 实施政府采购。现将成交结果公布如下：一、项目名称和编号1.项目名称：天津市体育运动学校智慧录播教室建设项目2.项目编号：SHGP-2018-A478二、成交信息采购结果列表包号中标（成交）金额(万元)供应商名称供应商地址第1包60.5392君祥经纬（北京）科技有限公司苏州街55号3层01-A598详细商品信息列表商品名称规格型号服务要求计量单位数量单价(万元)总价(万元)智慧录播教室设备详见附件详见附件批1.060.539260.5392三、评标委员会成员名单王瑞，张弩，薛菲菲 （采购人代表）四、项目联系人及联系方式1.联系人： 林青2.联系电话：022-86599692五、采购人的名称、地址和联系方式1.采购人名称：天津市体育运动学校2.采购人地址：天津市河西区体院北道5号3.采购人联系人和联系电话：张鹏:18622500019六、采购代理机构的名称、地址和联系方式1.采购代理机构名称：天津盛浩工程咨询有限公司2.采购代理机构地址：天津市红桥区光荣道与保康路交口宝能创业中心A18013.采购代理机构联系电话：022-86599692七、代理费用收费标准及金额代理费用收费标准代理费用收费标准按照国家发展计划委员会文件《计价格〔2002〕1980号》和发改办价格[2003]857号规定，本项目以成交通知书确定的成交金额作为收费的计算基数。代理费用收费金额(元)9081八、质疑、投诉方式参与本项目政府采购活动的供应商认为成交结果使自己的合法权益受到损害的，可以在成交结果公告期限届满之日起7个工作日内，以书面形式向天津市体育运动学校、天津盛浩工程咨询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采购文件：SHGP-2018-A478天津市体育运动学校智慧录播教室建设项目-终版.docx       附件文件：成交明细.docx        天津盛浩工程咨询有限公司2019年1月14日</t>
  </si>
  <si>
    <t>君祥经纬北京科技有限公司</t>
  </si>
  <si>
    <t>江西大井冈工程造价咨询有限公司关于江西省吉安市吉州区电教仪器站精品录播及专递课堂设备采购项目【赣大井冈政采字（2018）089号】电子化公开招标结果公告</t>
  </si>
  <si>
    <t>江西大井冈工程造价咨询有限公司受江西省吉安市吉州区电教仪器站委托，经吉州区政府采购管理机构批准，对精品录播及专递课堂设备项目实行电子化公开招标采购，采购活动于2019年1月14日9：00（北京时间）在吉安市公共资源交易中心举行，经评标委员会评定，采购人确认，结果如下：                                    采购单位                                    货物名称                                    预中标供应商                                    中标金额            （人民币）                                                    吉安市吉州区电教仪器站                                    精品录播及专递课堂设备                                    吉安市创赢电子有限公司                                    1156926元                                                    招标公告发布日期：2018年12月21日　 中标结果公示日期：一个工作日                                                    产品:录播教室及专递课堂主要设备品牌：广州奥威亚            供应商地址:吉安市吉州区阳明东路9号C幢74号                                                    评标委员：李志东、欧阳秀军、刘泽成、舒海红、张先煊                                                    采购人：吉安市吉州区电教仪器站            联系人：刘先生 联系电话：0796－8228622                                                    采购代理机构：江西大井冈工程造价咨询有限公司            采购代理机构地址：江西省吉安市井冈山大道131号            联系人：王先生联系电话：0796-8216878                        特此公告　　　　　　江西大井冈工程造价咨询有限公司　　 　　　2019年1月14日江西大井冈工程造价咨询有限公司受江西省吉安市吉州区电教仪器站委托，经吉州区政府采购管理机构批准，对精品录播及专递课堂设备项目实行电子化公开招标采购，采购活动于2019年1月14日9：00（北京时间）在吉安市公共资源交易中心举行，经评标委员会评定，采购人确认，结果如下：                                    采购单位                                    货物名称                                    预中标供应商                                    中标金额            （人民币）                                                    吉安市吉州区电教仪器站                                    精品录播及专递课堂设备                                    吉安市创赢电子有限公司                                    1156926元                                                    招标公告发布日期：2018年12月21日　 中标结果公示日期：一个工作日                                                    产品:录播教室及专递课堂主要设备品牌：广州奥威亚            供应商地址:吉安市吉州区阳明东路9号C幢74号                                                    评标委员：李志东、欧阳秀军、刘泽成、舒海红、张先煊                                                    采购人：吉安市吉州区电教仪器站            联系人：刘先生 联系电话：0796－8228622                                                    采购代理机构：江西大井冈工程造价咨询有限公司            采购代理机构地址：江西省吉安市井冈山大道131号            联系人：王先生联系电话：0796-8216878                        特此公告　　　　　　江西大井冈工程造价咨询有限公司　　 　　　2019年1月14日</t>
  </si>
  <si>
    <t>江西大井冈工程造价咨询有限公司关于江西省吉安市吉州区电教仪器站精品录播及专递课堂设备采购项目【赣大井冈政采字（2018）089号】电子化公开</t>
  </si>
  <si>
    <t>昭通市昭阳区第三小学录播教室系统设备采购成交公告</t>
  </si>
  <si>
    <t>YNZZ2019-ZT004号</t>
  </si>
  <si>
    <t>昭通市</t>
  </si>
  <si>
    <t>云南中咨海外咨询有限公司</t>
  </si>
  <si>
    <t>昭通市昭阳区第三小学</t>
  </si>
  <si>
    <t xml:space="preserve">昭通银鸿商贸有限公司
</t>
  </si>
  <si>
    <t>￥87.896000 万元</t>
  </si>
  <si>
    <t>公告概要：公告信息：采购项目名称昭通市昭阳区第三小学录播教室系统设备采购品目货物/其他货物/其他不另分类的物品采购单位昭通市昭阳区第三小学行政区域昭通市公告时间2019年01月14日  15:22本项目招标公告日期2019年01月03日成交日期2019年01月14日谈判小组、询价小组成员、磋商小组成员名单及单一来源采购人员名单刘湘、陈跃、潘安宁总成交金额￥87.896000 万元（人民币）联系人及联系方式：项目联系人杨女士项目联系电话13087480585采购单位昭通市昭阳区第三小学采购单位地址昭阳区环城西路采购单位联系方式0870-2235332代理机构名称云南中咨海外咨询有限公司代理机构地址昭阳区二环南路宏发金都G栋107代理机构联系方式13087480585                项目名称：昭通市昭阳区第三小学录播教室系统设备采购招标编号：YNZZ2019-ZT004号采购单位：昭通市昭阳区第三小学采购人地址：昭阳区环城西路联 系 人：刘科联系电话：0870-2235332采购代理机构：云南中咨海外咨询有限公司采购代理机构地址：昭阳区二环南路宏发金都G栋107联 系 人：杨女士联系电话：13087480585询价时间：2019年01月11日采购方式：询价采购类型：货物拟成交供应商：昭通银鸿商贸有限公司拟成交供应商地址：云南省昭通市昭阳区昭通大道旁锦海建材家居城二栋二楼9-13号至38-43号联系电话：13608882958预算价：89.930万元成交价：87.896万元询价小组名单：刘湘、陈跃、潘安宁成交明细：产品（项目）名称成交价录播工作站等59项货物87.896万元收费标准：参照国家计委计价格【2002】1980号文计费收取（由成交单位支付）收费金额：1.318万元发布时间：2019年01月14日。根据《中华人民共和国政府采购法》及相关法律、法规的规定，现将该项目采购结果予以公示，接受社会监督。供应商对成交有异议的，请根据相关规定以书面的形式向招标采购单位及相应部门提出。采购人电话：0870-2235332 2019年01月14日</t>
  </si>
  <si>
    <t>昭通银鸿商贸有限公司</t>
  </si>
  <si>
    <t>昭通市昭阳区第三小学录播教室系统设备</t>
  </si>
  <si>
    <t>衡东县教育局2018年欧阳遇中学录播室建设政府采购项目公开招标中标公告</t>
  </si>
  <si>
    <t>HX2018-A029</t>
  </si>
  <si>
    <t>衡阳市</t>
  </si>
  <si>
    <t>衡阳市宏信工程管理咨询有限公司</t>
  </si>
  <si>
    <t>衡东县教育局</t>
  </si>
  <si>
    <t xml:space="preserve">湖南省现代教育技术有限公司
</t>
  </si>
  <si>
    <t>衡东县教育局2018年欧阳遇中学录播室建设政府采购项目公开招标中标公告一、采购项目名称：衡东县教育局2018年欧阳遇中学录播室建设政府采购项目政府采购编号：HDZC2018-A084政府招标编号：HX2018-A029二、定标日期：2019年1月14日三、采购项目预算：人民币380,000.00元 四、报价及综合得分排序表：                                    中标候选人                                    投标报价                                    综合得分                                    推荐中标顺序                                                    湖南省现代教育技术有限公司                                    359800.00                                    97.00                                    1                                                    长沙伟确科技发展有限公司                                    368420.00                                    76.30                                    2                                                    长沙普捷信息技术有限公司                                    372660.00                                    70.96                                    3                        五、成交供应商名称、地址和成交金额：1、中标供应商名称：湖南省现代教育技术有限公司2、地址：长沙市雨花区韶山中路422号教育装备处办公楼1楼3、中标金额：359800.00（叁拾伍万玖仟捌佰元整）六、评委小组成员名单：                                    职务                                    姓名                                    产生方式                                    参与过程                                                    组长评委                                    李小春                                                 随机抽取                                                全过程                                                    评委                                     陈岸鹏                                                     左荣欣                                                    李远新                                                     罗检生                        七、联系方式： 采购人名称：衡东县教育局联系人：刘夏云 电话：155-7345-9671 采购代理机构名称：衡阳市宏信工程管理咨询有限公司 地址：衡阳市解放大道19号今朝大厦18楼（浦发银行楼上，步步高对面） 联系人：梁艳兰 电话：0734-8166458政府采购监管部门：衡东县政府采购办联系人：蒋主任 电话: 0734-5228853本公告自发布7个工作日内，参与采购活动的供应商认为采购过程和成交结果使自己权益受到损害的，按财政部94号令《政府采购质疑和投诉办法》向采购人和采购代理机构提出质疑。衡阳市宏信工程管理咨询有限公司2019年1 月14 日</t>
  </si>
  <si>
    <t>湖南省现代教育技术有限公司</t>
  </si>
  <si>
    <t>衡东县教育局2018年欧阳遇中学录播室建设政府采购项目公开</t>
  </si>
  <si>
    <t>丰都县教委视频会议系统项目(18A0437)预公示</t>
  </si>
  <si>
    <t>开县</t>
  </si>
  <si>
    <t>公开招标</t>
  </si>
  <si>
    <t>丰都县教委视频会议系统项目(18A0437)预公示发布日期： 2019年1月14日一、项目号：18A0437二、项目名称： 丰都县教委视频会议系统项目三、采购方式：公开招标 四、评审日期： 2019年1月14日 五、公告日期： 2019年1月14日 六、预中标结果(入围供应商)	1、项目名称：丰都县教委视频会议系统项目	2、项目编号：18A0437	3、采购方式：公开招标	4、开标日期： 2019年1月14日	5、评审专家名单：涂志勇、熊建伟、谭树军、向福均、蒋青松	6、中标（成交）供应商、数量及金额：										中标（成交）供应商														地 址														主要规格型号、数量										及单价（元）														中标（成交）金额（元）																重庆市通信产业服务有限公司														重庆市九龙坡区歇台子科园四路257号20楼														1、会议控制系统1套：华为SMC2.0，61918元；										2、MCU1套：华为VP9650,224648元；										3、会议录播直播服务器1套：华为RSE6500，63324元；										4、摄像机2台：华为VPC60，14698元；										5、分会场视频会议终端31套：华为TE20，30231元										。。。。。。														1653049.00							7、招标采购代理机构：丰都县公共资源交易中心	（1）项目联系人：鲁竹卿（023）70731860 邮 编：408200	（2）质疑经办人：刘政（023）70731860 邮 编：408200	地 址：丰都县三合街道办事处二楼（电信局对面）	8、采购人：丰都县教育委员会	联系人及方式：刘金海 13658401277	根据财库【2015】135号文件精神，中标（成交）结果即日起公告1个工作日。	 丰都县教育委员会	 丰都县公共资源交易中心	 2019年1月14日	七、评标委员会	涂志勇、熊建伟、谭树军、向福均、蒋青松八、其他事项	本项目预公示期2个工作日九、联系人	采购人：丰都县教育委员会（本级）	采购经办人：刘金海	采购人电话：13658401277	采购人地址：三合街道平都大道东段138号	代理机构：丰都县公共资源交易中心	代理机构经办人：鲁竹卿	代理机构电话：70731851	代理机构地址：丰都县三合街道平都大道西段50号十、</t>
  </si>
  <si>
    <t>丰都县教委视频会议系统项目(18A04</t>
  </si>
  <si>
    <t>录播教室、教室多媒体等(LPG201811197)采购合同</t>
  </si>
  <si>
    <t>采购人名称盘锦市辽东湾第二小学中标（成交）供应商名称兴隆台区创杰商贸中心合同金额859,900元 人民币合同期限年合同签署时间2019-01-14 15:13:58</t>
  </si>
  <si>
    <t>阜南县公桥乡中心学校录播室设备班班通采购中标公示</t>
  </si>
  <si>
    <t>FNZG-CG20180268</t>
  </si>
  <si>
    <t>合肥市</t>
  </si>
  <si>
    <t>晨越建设项目管理集团股份有限公司</t>
  </si>
  <si>
    <t>阜南县公桥乡中心学校</t>
  </si>
  <si>
    <t xml:space="preserve">安徽智数云信息技术有限公司
</t>
  </si>
  <si>
    <t>989960.00元</t>
  </si>
  <si>
    <t>阜南县公桥乡中心学校录播室设备班班通采购中标公告一、项目相关情况项目名称：阜南县公桥乡中心学校录播室设备班班通采购项目编号：FNZG-CG20180268招标方式：公开招标招标公告发布日期： 2018年12月19日开标日期：2019年1月11日中标供应商名称：安徽智数云信息技术有限公司中标供应商联系地址：安徽省合肥市蜀山区黄金广场6栋703室中标金额：989960.00元主要中标或者成交标的的名称、规格型号、数量、单价、服务要求：详见招标文件 。评审委员会名单：姜露 许绮丽 闫永才 张传业 张立强招标人名称：阜南县公桥乡中心学校地址：阜南县公桥乡行政村集东队联系人：郑刚联系方式：13966812399采购代理机构名称：晨越建设项目管理集团股份有限公司地址：阜南县三塔路城市花园4栋104 项目负责人：袁伟 联系电话：13909677812 收费标准：按招标文件执行 收费金额：15000.00元公告期限： 2019 年 1月 14 日至2019年 1 月 16日（若投标供应商对上述结果有异议，可在中标公告期限届满之日起7个工作日内以书面形式在工作时间向晨越建设项目管理集团股份有限公司提出质疑（异议），质疑材料递交地址：阜南县三塔路城市花园4栋104 ，联系电话： 13909677812 。若投标供应商对质疑处理意见有异议，可在规定时间内以书面形式向阜南县财政局提出投诉，联系电话：0558－6759106。二、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三、其他特此公告。 阜南县公桥乡中心学校 2019年1月14日</t>
  </si>
  <si>
    <t>安徽智数云信息技术有限公司</t>
  </si>
  <si>
    <t>阜南县公桥乡中心学校录播室设备班班通</t>
  </si>
  <si>
    <t>湛江市实验中学湛江市实验中学云课堂录播系统建设项目采购合同</t>
  </si>
  <si>
    <t>广东远东招标代理有限公司湛江分公司</t>
  </si>
  <si>
    <t>信息来源:广东省政府采购网采购项目编号:440800-201812-906-0020                         一、采购人：湛江市实验中学二、合同编号：FEGD-CT181155三、合同名称：湛江市实验中学云课堂录播系统建设项目四、合同清单信息   采购项目编号：440800-201812-906-0020采购项目名称：湛江市实验中学云课堂录播系统建设项目   五、中标、成交供应商：广州中长康达信息技术有限公司地址：广州市天河区思成路19号601房联系人：刘希联系电话：020-38966200六、合同金额（元）：￥1,555,200.00采购项目预算金额（元）：￥1,560,000.00七、合同签订日期：2019年01月07日 00时00分八、合同公告日期：           2019年01月14日 10时31分                      九、联系事项（一）采购人：湛江市实验中学地址：广东雷州雷城镇师范前巷125号联系人：联系电话：（二）采购代理机构：广东远东招标代理有限公司湛江分公司地址：湛江市赤坎区康顺路31号综合楼12幢（康顺大厦）二楼东侧的第七至第十间铺面联系人：谢月梅联系电话：0759-3611999   十、中标、成交公告：湛江市实验中学云课堂录播系统建设项目中标公告   附件：            采购合同文本</t>
  </si>
  <si>
    <t>湛江市实验中学湛江市实验中学云课堂录播系统建设</t>
  </si>
  <si>
    <t>江苏旅游职业学院教职工生日蛋糕券项目中标公示</t>
  </si>
  <si>
    <t>j2018112242</t>
  </si>
  <si>
    <t>扬州市</t>
  </si>
  <si>
    <t>江苏旅游职业学院</t>
  </si>
  <si>
    <t xml:space="preserve">扬州方亮米兰麦田食品有限公司
</t>
  </si>
  <si>
    <t>江苏旅游职业学院教职工生日蛋糕券项目中标公示	1、项目名称:江苏旅游职业学院教职工生日蛋糕券项目	2、项目编号:j2018112242	3、项目联系人:高永宏	4、项目联系电话:0514-87431835	5、招标形式：公开招标	6、公开招标成交信息:	7、采购人名称:江苏旅游职业学院	联系地址:扬州市邗江中路98号	8、评审专家：汤元军、陈彪、李才林、丁传伟、黄丹青															序号																			中标供应商																			中标供应商地址																			中标金额(万元)																							1																			扬州方亮米兰麦田食品有限公司																																																	9、开标时间2018-12-27	10、开标地址:录播室	11、采购的货物或服务说明：教职工生日蛋糕券项目供应商	12、公示时间为：2019年1月15日一天，各投标人和其他利害关系人认为招标投标活动不符合法律、法规和规章规定的，以书面形式递交投诉书。校纪委、监察室：0514-87437755</t>
  </si>
  <si>
    <t>扬州方亮米兰麦田食品有限公司</t>
  </si>
  <si>
    <t>江苏旅游职业学院教职工生日蛋糕券</t>
  </si>
  <si>
    <t>安阳市育敏学校所需常态录播系统项目成交结果公告</t>
  </si>
  <si>
    <t>安阳市方正招标采购服务有限责任公司</t>
  </si>
  <si>
    <t>安阳市育敏学校</t>
  </si>
  <si>
    <t xml:space="preserve">安阳弘扬鸣元商贸有限公司
</t>
  </si>
  <si>
    <t>肆万贰仟柒佰元整</t>
  </si>
  <si>
    <t>安阳市方正招标采购服务有限责任公司受安阳市育敏学校委托，就“常态录播系统”项目进行询价采购，按规定程序进行了开标、评审、定标，现就本次采购的成交结果公布如下：一、采购项目名称：常态录播系统							采购项目编号：方正招标采购〔2018〕149号（2018-B333）							二、供应商邀请方式： 采取发布公告的方式							三、评审信息评审日期：2019年1月11日							询价小组成员：曹杰、张录松、宋黎军							评审地点：安阳市方正招标采购服务有限责任公司第一评标室四、成交信息							成交供应商：安阳弘扬鸣元商贸有限公司							成交金额：肆万贰仟柒佰元整（￥：42700.00）							地址： 安阳市北关区107国道南段东																													序号																													主要成交标的名称																													品牌型号																													数量																													服务承诺																																					1																													常态化录播系统																													希沃SV09																													1套																													交验期：合同签订后10日内；																			交验地点：采购单位指定地点。																																					2																													环境监测仪																													希沃SE03																													1台																																					3																													交互智能平板																													希沃F65EA																													1台																																五、本次采购联系事项							采购单位：安阳市育敏学校							联 系 人：宋黎军							电 话： 13837217198							地 址：安阳市北关区迎宾路51号院														采购代理机构：安阳市方正招标采购服务有限责任公司							联系人：聂光辉							电话：0372-2283981、2283982 财务部咨询电话：0372-2283983							地址：安阳市中华路中段（中华路与文昌大道交叉口、向北400米路西）							六、成交结果公告期限：1个工作日。							七、各有关当事人对成交结果有异议的，可以在成交公告期限届满之日起七个工作日内，以书面形式同时向采购单位和采购代理机构提出质疑(加盖单位公章且法人签字)，依据法规规定，质疑函应当有明确的请求和必要的证明材料。以质疑函接受确认日期作为受理时间，逾期提交或未按照要求提交的质疑函将不予受理。														安阳市方正招标采购服务有限责任公司							2019年1月11日</t>
  </si>
  <si>
    <t>安阳弘扬鸣元商贸有限公司</t>
  </si>
  <si>
    <t>安阳市育敏学校所需常态录播系统项目</t>
  </si>
  <si>
    <t>凤阳县实验中学录播教室设备采购（重新招标二次）</t>
  </si>
  <si>
    <t>滁州市</t>
  </si>
  <si>
    <t xml:space="preserve">滁州市启航电脑有限公司
</t>
  </si>
  <si>
    <t>采购人名称													凤阳县实验中学																			中标（成交）供应商名称													滁州市启航电脑有限公司																			合同金额													439,700元 人民币																			合同期限													1年																			合同签署时间													2019-01-11 00:00:00</t>
  </si>
  <si>
    <t>滁州市启航电脑有限公司</t>
  </si>
  <si>
    <t>凤阳县实验中学录播教室设备采购（重</t>
  </si>
  <si>
    <t>郑州铁路职业技术学院铁路大机电气实训室设备采购项目成交结果公告</t>
  </si>
  <si>
    <t xml:space="preserve">郑州捷安高科股份有限公司
</t>
  </si>
  <si>
    <t>玖拾捌万玖仟元整</t>
  </si>
  <si>
    <t>郑州铁路职业技术学院铁路大机电气实训室设备采购项目																成交结果公告																河南创达建设工程管理有限公司受郑州铁路职业技术学院委托，就 郑州铁路职业技术学院铁路大机电气实训室设备采购项目  按规定程序进行了竞争性磋商，现就本次磋商的结果公布如下：																一、项目名称及采购编号：																1、项目名称：郑州铁路职业技术学院铁路大机电气实训室设备采购项目																2、采购编号：豫财磋商采购-2018-589																二、竞争性磋商公告媒体及日期：																本项目竞争性磋商公告于2018年12月27日在《》、《河南省政府采购网》、《河南省公共资源交易中心网》、《河南省电子招标投标公共服务平台》上同时发布。																三、评审信息：																评审日期：2019年1月8日。																评审地点：河南省公共资源交易中心 14 楼 9评标室（河南省郑州市金水区农业路与经一路交叉口西南角投资大厦A座）。																评审专家名单：梁俊国、王庆江、戴明宏（采购人代表）。																四、成交信息：																成交供应商：郑州捷安高科股份有限公司																成交供应商地址：郑州高新技术产业开发区科学大道133号11层																成交金额：玖拾捌万玖仟元整（￥989000.00）																																																													序号																																																	主要成交货物名称																																																	品牌型号																																																	数量																																																	一次单价（元）																																																	服务要求																																																																	1																																																	大机电路板测试台																																																	捷安/捷安定制																																																	1套																																																	32000																																																	五年（从货物验收合格之日开始计算）																																																																	2																																																	多功能插卡式高清录播一体机																																																	广州市天誉创高电子科技有限公司																															快捷CREATOR/CR-X7																																																	1套																																																	52500																																																																	3																																																	起拨道原理展示系统																																																	捷安/捷安定制																																																	1套																																																	150000																																																																	4																																																	桌面式模拟器																																																	捷安/捷安定制																																																	1套																																																	122000																																																																	5																																																	起拨道原理展示台																																																	捷安/捷安定制																																																	1套																																																	60000																																																																	6																																																	发动机起机电路展示台																																																	捷安/捷安定制																																																	1套																																																	40000																																																																	7																																																	捣固装置升降控制系统展示台																																																	捷安/捷安定制																																																	1套																																																	40000																																																																	8																																																	学生实训排故板																																																	捷安/捷安定制																																																	10套																																																	15000																																																																								五、发布成交结果公告网站																			本项目成交结果公告同时在《》、《河南省政府采购网》、《河南省公共资源交易中心网》、《河南省电子招标投标公共服务平台》上发布。																			六、代理费用收费标准及收费金额																			代理费用收费标准及收费金额：参照国家计委关于《招标代理服务收费管理暂行办法》的通知（计价格[2002]1980号）、国家发展改革委员会（发改价格【2015】299号）规定的收费标准，收取本项目采购代理服务费14835.00元。																			七、本次采购联系事项：																			采购人：郑州铁路职业技术学院																			地址：郑州市郑东新区前程路9号，郑州铁路职业技术学院新校区																			联系人：王先生																			联系电话：0371-60867917																			采购代理机构：河南创达建设工程管理有限公司																			地址：郑州市高新技术开发区莲花街总部企业基地95号楼8楼																			联 系 人：杨女士     赵女士																			联系电话：18638009621  18638009695																															本公告期限自本公告发布之日起1个工作日，各有关当事人对成交结果有异议的，可以在成交结果公告期限届满之日起七个工作日内，以书面形式同时向采购人和采购代理机构提出质疑，质疑函必须按照财政部《政府采购供应商质疑函范本》格式填写，质疑函应由法定代表人、主要负责人或者其授权代表签字或者盖章，并加盖公章，由法定代表人或其授权代表携带企业营业执照复印件（加盖公章）及本人身份证件（原件）一并提交（邮寄、传真件不予受理），并以质疑函接受确认日期作为受理时间。逾期未提交或未按照要求提交的质疑函将不予受理。																			附件：竞争性磋商文件																															郑州铁路职业技术学院																			河南创达建设工程管理有限公司																			2019年1月11日																																																																																				附件：																																																																	1.11成交结果公告.pdf																																																																					铁院铁路大机电气实训设备采购项目文件.pdf</t>
  </si>
  <si>
    <t>郑州捷安高科股份有限公司</t>
  </si>
  <si>
    <t>郑州铁路职业技术学院铁路大机电气实训室设备采购项目</t>
  </si>
  <si>
    <t>理化数学实验室、录播室及办公电脑设备采购</t>
  </si>
  <si>
    <t>YGZC-GKZB-2018-024</t>
  </si>
  <si>
    <t>贵州省</t>
  </si>
  <si>
    <t>贵州阳光致诚投资咨询有限公司</t>
  </si>
  <si>
    <t xml:space="preserve">贵州瑞云科技有限公司
</t>
  </si>
  <si>
    <t>1.项目名称：理化数学实验室、录播室及办公电脑设备采购2.项目编号：YGZC-GKZB-2018-0243.采购方式：公开招标4.行业划分：批发业5.合同名称：政府采购“理化数学实验室、录播室及办公电脑设备采购”合同书6.合同编号：YGZC-GKZB-2018-0247.合同签订时间：2019年01月03日8.合同金额：3086335.009.合同内容：（合同中的货物或服务名称、规格型号、单价及金额必须公开，涉及 国家秘密和商业秘密的，以及涉及个人隐私的姓名、联系方式可以不公开，采购人或采购代理机构技术处理后上传附件）:附件：合同.pdf10.公告时间：2018年11月22日11.供应商名称：贵州瑞云科技有限公司12.产品供应商：中小型企业13.产品类型：其他产品14.PPP项目：否是否联合体：否15.代理机构名称：贵州阳光致诚投资咨询有限公司</t>
  </si>
  <si>
    <t>贵州瑞云科技有限公司</t>
  </si>
  <si>
    <t>理化数学实验室、录播室及办公</t>
  </si>
  <si>
    <t>承德市双滦区教育局数字视讯录播设备、监控设备、电子屏设备采购中标公告</t>
  </si>
  <si>
    <t>SLCGGK201837</t>
  </si>
  <si>
    <t>承德市</t>
  </si>
  <si>
    <t>承德市双滦区公共资源交易中心</t>
  </si>
  <si>
    <t>承德市双滦区教育局</t>
  </si>
  <si>
    <t>采购项目编号：SLCGGK201837采购人名称：承德市双滦区教育局采购人联系方式：0314-4302265 采购人地址 ：承德市双滦区采购代理机构全称 ：承德市双滦区公共资源交易中心采购代理机构地址 ：承德市双滦区采购代理机构联系方式 ：0314-4046801项目实施地点 ：双滦区采购内容：数字视讯录播设备、监控设备、电子屏设备采购（详见文件）采购公告期：2018年12月10日品目分类采购项目包组供应商组织机构代码供应商名称供应商地址主要标的名称标的基本情况规格型号数量单价金额（元）优惠率服务要求货物A无承德多教科贸有限公司承德双桥区石油南路双滦区教育局数字视讯录播设备、监控设备、电子屏设备采购详见文件详见文件1381000详见文件定标日期：2019年01月03日开标地点：承德市双滦区公共资源交易中心开标厅评标地点：承德市双滦区公共资源交易中心评标厅本公告发布媒体：河北政府采购网、承德市双滦区公共资源交易服务平台传真电话：受理质疑电话：0314-4046801备注：评审委员会成员名单：黄瑞山、何媛姝、刘溪丹、侯存满、刘钢桥代理费用收费标准：无代理费用收费金额：0</t>
  </si>
  <si>
    <t>承德市双滦区教育局数字视讯录播设备、监控设备、电子屏设备</t>
  </si>
  <si>
    <t>杭州市萧山区广播电视台2台20kVA不间断电源（UPS），主要用于电视台西山发射塔和广播直播录播间使用的在线询价结果</t>
  </si>
  <si>
    <t>嘉兴市</t>
  </si>
  <si>
    <t xml:space="preserve">杭州骏杨明科技有限公司
</t>
  </si>
  <si>
    <t>基本信息                                                    询价单编号                2018122723499762                采购目录                不间断电源（UPS）                项目优先级                                  非紧急                                                            报价开始时间                2019-01-04 08:45:31                报价截止时间                2019-01-09 15:00:00                                  供应商规模要求                  大型企业，中型企业，小型企业，微型企业                                                                          供应商资格要求                基本要求：符合《中华人民共和国政府采购法》第二十二条的规定，符合《关于规范政府采购供应商资格设定及资格审查的通知》第六条规定且已在本系统注册并通过资质初审的供应商。                                            供应商区域范围要求                                                            成交规则及确认方式                                                      自动成交：询价单截止时间后，系统对所有参与供应商按照报价由低到高排序，以最低报价原则推荐出成交供应商，报价相同的以报价时间优先。                                                                                                                  询价商品清单                                                                                                    商品名称                    技术参数或配置要求                    建议品牌及型号                    数量                    控制总价(元)                                                                                                              UPS主机                                              主要参数：1.★额定容量：20kVA（16000W）；2.交流输入电压;380V&amp;#177;20%3.交流输入频率：50Hz&amp;#177;10%4.控制方式：IGBT SPWM脉宽调制5.交流输出电压：380V&amp;#177;0.5%6.交流输出频率： 50Hz&amp;#177;5%（电池供电）7.交流输出功率因素：0.8（滞后）8.交流输出输出波形：正弦波，线性负载＜3% （0~100%线性负载时）9.交流输出过载能力： 超过125%负载10min.   10.交流输出波峰因数：3：111.交流输出瞬态响应：0~100%负载变化，&amp;#177;2%12.停电转换时间/旁路转换时间：0ms13.系统工作整机效率：91%14.系统逆变控制方式：SPWM 全桥逆变，工频变压器隔离输出。15.系统电脑通讯接口： RS232接口，RS48516.系统显示界面：LED：市电输入/旁路/逆变/电池欠压/过载；LCD：输入电压、输出电压、频率、负载、电池电压、电池充放电电流；中文显示17.系统运行温度：0-40℃18.系统相对湿度：0～90%未结露19.系统噪声：≤55 dB20.输入输出连接方式：端子排连接21.要求采用进口大电流、高耐压IGBT功率模块，使整机抗冲击能力强，能有效防止市电尖峰、雷击所产生的瞬间高压，确保负载供电安全。22.要求工频变压器隔离输出，能有效抑制高频干扰信号，防止突波电压耦合至UPS输出。23.要求双变换工作方式，停电切换时间为0mS，确保负载不受断电影响。24.★采用先进的蓝屏显示技术（7英寸、320х240点阵，全数字触摸LCD中文显示），UPS工作模拟流程图显示；显示界面友好、屏幕宽敞明亮、视野清晰大方、内容丰富全面、操作快捷便利、手感好；25.双变换真在线式设计，采用DSP技术，UPS具有完善的保护功能和高可靠性，输出波形失真度小；26.灵活的并机技术，适用于不同负载及系统，可单机运行、1+1并机运行及多机（N+1）并机运行；安全高效27.系统效率高，使用ECO工作模式，效率高达98%以上；28.系统经过严格的短路测试及2000Vac高压绝缘测试；29.输出变压器的隔离作用，使负载减少谐波电流及市电的干扰；30.DSP全数字控制技术，使控制精确、快速、可靠、稳定；31.具有可选的12脉冲整流，有效抑制了UPS对电网电源造成的谐波污染，提高了UPS的输入功率因数；32.智能化管理可选择独立的电池检测包，可检测多达四组的单只电池的运行参数（最多160只电池），真正实现电池智能管理；强大的智能监控功能，提供RS232、RS485干接点口、内置Moden接口，电池检测接口，可选内置SNMP卡及电池检测模块。33.★要求无缝接入采购方在用的环境监测平台系统34.要求设备净尺寸最好不大于宽600mm*深800mm。35.★要求无缝接入采购方原有设备的电池组，电源柜                         次要参数：                                                                                                                                                  冠军 CPTT-C 2020C系列                                                                                                            ，伊顿 工频机                                                                                                          ，施耐德                                                                                               2套                      240000.00                                                                                                                                        附件                                                                            电视台西山发射塔和广播直播录播间使用的20kVA不间断电源.docx                                                                                                                收货信息                                                    送货方式                送货上门                送货时间                工作日09：00至17：00                送货期限                合同生效后7个工作日内                                            送货地址                                                      浙江省 杭州市 萧山区 城厢街道 道源路188号萧山广电中心                                                                                                  备注                                                                              商务要求                                                    商务要求                                                      1、1、带★号的为必须响应项，不允许存在偏离，偏离按废标处理，其他技术参数若有偏离则说明偏离值，不做响应的视为废标处理。2、投标人应在响应附件提供UPS厂家对此次项目授权书和环境监测平台系统厂家对此次项目授权书，不提供则废标处理.3、为保证良好的售后服务，投标人应提供设备品牌原厂商设计生产的原装的、全新的、符合国家及用户提出的有关质量标准的设备，提供设备整机三年免费保修，在签订合同前必须提供UPS原厂3年质保证明并加盖原厂商公章，不提供则废标处理4、供应商的报价是供应商响应采购项目要求的全部工作内容的价格体现，包括供应商完成本项目所需的一切费用。具体包括货物报价和标准附件、备品备件、专用工具、运输、装卸、保险、安装调试、检测、验收合格、技术支持、售后服务、维护所需的各种费用及必要的保险费用和各项税金等所有费用的总和。（注：供应商中标后需要将其中一台UPS送到采购方在西山山上的发射塔，供应商可在不影响采购方正常工作情况下实地察看（相关费用自理），同时无缝接入采购方原有设备的电池组，电源柜的相关费用包含在此次投标费用内）                                                                                                                    成交结果信息                                                                                结果                  取消询价                  备注                  投标供应商未按商务需求提供相应授权证明文件                                                                                        参与报价供应商情况                                                    序号                供应商名称                报价时间                                                                                      1                  杭州骏杨明科技有限公司                  2019-01-08 11:19:06                                                                2                  苏州市三益鸿震电子有限公司                  2019-01-08 12:50:21                                                                3                  杭州恒平科技有限公司                  2019-01-08 10:07:24                                                                4                  杭州深谷信息技术有限责任公司                  2019-01-08 10:08:24                                                                5                  嘉兴鸿钧商贸有限公司                  2019-01-09 14:09:28</t>
  </si>
  <si>
    <t>杭州骏杨明科技有限公司</t>
  </si>
  <si>
    <t>杭州市萧山区广播电视台2台20kVA不间断电源（UPS），主要用于电视台西山发射塔和广播直播录播间使用的</t>
  </si>
  <si>
    <t>竹溪县特殊教育学校录播、直播教室设备-供应商十堰市创学电子工程信息中心</t>
  </si>
  <si>
    <t xml:space="preserve">十堰市创学
</t>
  </si>
  <si>
    <t>24.9 万元</t>
  </si>
  <si>
    <t>项目名称竹溪县特殊教育学校录播、直播教室设备 合同金额24.9 万元供应商名称十堰市创学电子工程信息中心签订日期2018-11-26备注无合同附件特校合同.docx</t>
  </si>
  <si>
    <t>十堰市创学</t>
  </si>
  <si>
    <t>竹溪县特殊教育学校录播、直播教室设备-供应商十堰市创学电子</t>
  </si>
  <si>
    <t>福安市第八中学录播室、地理教室设备及各功能教室仪器采购项目结果公告</t>
  </si>
  <si>
    <t>[350981]FJTH[GK]2018083</t>
  </si>
  <si>
    <t>福安市第八中学</t>
  </si>
  <si>
    <t xml:space="preserve">福建沃科教育信息技术有限公司
福建悦智教育信息技术有限公司
</t>
  </si>
  <si>
    <t>￥125.675000 万元</t>
  </si>
  <si>
    <t>公告概要：公告信息：采购项目名称福安市第八中学录播室、地理教室设备及各功能教室仪器采购项目品目采购单位福安市第八中学行政区域福安市公告时间2019年01月11日  15:17本项目招标公告日期2019年01月11日中标日期2019年01月11日评审专家名单详见公告正文总中标金额￥125.675000 万元（人民币）联系人及联系方式：项目联系人黄如春项目联系电话05936698018采购单位福安市第八中学采购单位地址福安市上白石镇新华路80号采购单位联系方式05936698018代理机构名称福建省天海招标有限公司代理机构地址福州市鼓楼区福建省福州市鼓楼区湖东路99号标力大厦12层代理机构联系方式0593-6570008                1、项目名称：福安市第八中学录播室、地理教室设备及各功能教室仪器采购项目2、项目编号：[350981]FJTH[GK]20180833、采购人名称：福安市第八中学地址：福安市上白石镇新华路80号项目负责人：黄如春联系电话：059366980184、代理机构名称：福建省天海招标有限公司地址：福州市鼓楼区福建省福州市鼓楼区湖东路99号标力大厦12层  评审部经办人：小钟联系电话：0593-65700085、招标公告日期：2018-12-186、招标结果确定日期：2019-01-117、资格性及符合性审查情况：各投标人资格性及符合性均通过审查8、中标情况：包1合同包品目号品目名称品牌规格型号数量单价总价11-1教学专用仪器现代中庆V1.0、H12001808250元808250元服务要求或标的的基本概况详见投标文件中标供应商名称福建沃科教育信息技术有限公司中标供应商地址福建省福州市鼓楼区洪山镇工业路523号福州大学机械厂13#楼3层31#32#33#34#36#中标金额808250.00元包2合同包品目号品目名称品牌规格型号数量单价总价22-1教学专用仪器新科、刘之顿、美菱XG-1000*500*2000mm、LJ003、BCD-360WPCX1448500元448500元服务要求或标的的基本概况详见投标文件中标供应商名称福建悦智教育信息技术有限公司中标供应商地址福建省福州市鼓楼区东街街道东泰路124号碧玉花园5#楼连接体三层房337室中标金额448500.00元9、收费金额：/万元 收费标准：合同包1服务费：1.2120万元；合同包2服务费：0.6727万元；招标服务费：100万元以下按中标总金额的1.5%收取，100万元～500万元，按中标总金额的1.1 %收取；服务费按差额定率累进法计算。本项目招标代 理服务费由中标人支付（若与招标文件其他条款有冲突的，按照本条款为准）。中标人在领取中标通知书时向我司一次性付清。具体收费要求以本条款为准，请投标人投标报价时予以充分考虑。10、其他（协议供货、定点采购项目信息）：/11、评标委员会成员名单 采购人代表：郭永清 (包1;包2) 评审专家：林良峰,陈堃,缪巧静,陈明华12、公告期限为本公告之日起1个工作日。福建省天海招标有限公司2019年01月11日</t>
  </si>
  <si>
    <t>福建沃科教育信息技术有限公司</t>
  </si>
  <si>
    <t>福建悦智教育信息技术有限公司</t>
  </si>
  <si>
    <t>福安市第八中学录播室、地理教室设备及各功能教室仪器采购</t>
  </si>
  <si>
    <t>关于西安市临潼区中小学网络互动课程录播教室建设项目采购结果公告</t>
  </si>
  <si>
    <t>SCIT-ZG-X2018110013</t>
  </si>
  <si>
    <t>四川国际招标有限责任公司</t>
  </si>
  <si>
    <t>西安市临潼区教育局</t>
  </si>
  <si>
    <t xml:space="preserve">西安尚品文仪商贸有限公司
西安世联信息技术有限公司
西安华奥网络工程有限公司
西安中澳教育科技有限公司
</t>
  </si>
  <si>
    <t>人民币壹佰叁拾壹万玖仟捌佰捌拾元整</t>
  </si>
  <si>
    <t>西安市临潼区中小学网络互动课程录播教室建设项目已于2019年01月04日进行公开招标，现招标工作已结束，根据评标委员会评审结论和采购单位的&amp;amp;ldquo;定标复函&amp;amp;rdquo;，现将中标结果公告如下：一、采购项目名称：西安市临潼区中小学网络互动课程录播教室建设项目二、采购项目编号：SCIT-ZG-SX2018110013三、采购人名称：西安市临潼区教育局地 址：陕西省西安市临潼区人民东路55号联系人：寇老师联系电话：029-83817125四、采购代理机构名称：四川国际招标有限责任公司地 址：西安市高新区唐延路35号旺座现代城G座2301室五、采购内容和要求：本项目共4个包 ，录播教室建设；项目用途：教学配套；资金性质：财政资金；六、中标信息：01包：1、中标单位：西安尚品文仪商贸有限公司2、中标金额：人民币壹佰叁拾壹万玖仟捌佰捌拾元整（￥131.988万元）核心产品名称品牌型号数量单价/元高清录播主机奥威亚/AE-A7K582303、地址：陕西省西安市高新区科技六路200号1幢4单元40102室4、联系人：李文华5、联系电话：029-8187802602包：1、中标单位：西安世联信息技术有限公司2、中标金额：人民币壹佰贰拾玖万壹仟元整（￥129.1万元）核心产品名称品牌型号数量单价/元高清录播主机奥威亚/AE-A7K560003、地址：西安市碑林区雁塔路中段17A3号楼第3幢3单元0901室4、联系人：薛小锋5、联系电话：029-8551233103包：1、中标单位：西安华奥网络工程有限公司2、中标金额：人民币壹佰贰拾玖万玖仟捌佰元整（￥129.98万元）核心产品名称品牌型号数量单价/元高清录播主机奥威亚/AE-A7K563323、地址：西安市莲湖区丰庆东路86号景寓学府11幢2单元2302室4、联系人：张志皓5、联系电话：029-8556219204包：1、中标单位：西安中澳教育科技有限公司2、中标金额：人民币壹佰零叁万玖仟捌佰捌拾元整（￥103.988万元）核心产品名称品牌型号数量单价/元高清录播主机奥威亚/AE-A7K471003、地址：西安市国际港务大道99号B座802-24、联系人：王艳5、联系电话：029-86368899七、评标委员会成员名单：王西龙、李鹏阳、郑立东、张玲、魏伟八、采购项目联系人：连女士联系方式：029-88854272转8009九、招标代理服务费收取标准及金额：代理服务费参照《国家计委关于印发招标代理服务收费管理暂行办法的通知》（计价格【2002】1980号）及发改办价格[2003]857号通知规定收取，01包收费金额为：人民币18519元；02包收费金额为：人民币18201元；03包收费金额为：人民币18298元；04包收费金额为：人民币15439元；十、各有关当事人若对本公告有异议，请按《中华人民共和国政府采购法》第五十二条之有关规定执行。十一、公告期自发布之日起一个工作日。特此公告                  四川国际招标有限责任公司                      2019年01 月11日   相关附件：   12.07-正式文件   临潼录播初稿 -.docx</t>
  </si>
  <si>
    <t>西安尚品文仪商贸有限公司</t>
  </si>
  <si>
    <t>西安华奥网络工程有限公司</t>
  </si>
  <si>
    <t>关于西安市临潼区中小学网络互动课程录播教室建设项目</t>
  </si>
  <si>
    <t>贞丰县者相镇初级中学录播教室及舞蹈教室装修含电子设备及配套设施采购项目中标（成交）公告</t>
  </si>
  <si>
    <t>ZXZX-201812-XY080</t>
  </si>
  <si>
    <t>贵州智轩众信建设项目管理有限公司</t>
  </si>
  <si>
    <t>贞丰县者相镇初级中学</t>
  </si>
  <si>
    <t xml:space="preserve">贵州信达云科技有限公司
</t>
  </si>
  <si>
    <t>1、项目名称:贞丰县者相镇初级中学录播教室及舞蹈教室装修含电子设备及配套设施采购项目   2、项目编号:   ZXZX-201812-XY080    3、项目序列号: /         4、项目联系人: 张沙沙         5、项目联系人电话: 0859-3111329 18386391677         6、项目用途、简要技术要求及合同履行日期: 详见竞争性谈判文件      7、采购方式:   竞争性谈判      8、采购日期   2019-01-07   9、公告媒体    贵州省政府采购网    10、评审时间:   2019-01-10   11、评审地点:   贵州智轩众信建设项目管理有限公司贞丰县办事处    12、评审委员会成员名单:   ?  赵付洪、黄鸣、王宏昌     13、定标日期    2019-01-10    14、中标（成交）信息:                   序号 中标供应商 中标供应商地址 主要中标内容 中标金额(元) 操作   1贵州信达云科技有限公司贵州省贵阳市国家高新技术产业开发区黔灵山路357号德福中心A1栋16层9号贞丰县者相镇初级中学录播教室及舞蹈教室装修含电子设备及配套设施一批499000.00删除        15、PPP项目:否    16、采购人名称: 贞丰县者相镇初级中学                联系地址:贞丰县内  项目联系人:杨老师  联系电话:18985981881      17、采购代理机构全称:贵州智轩众信建设项目管理有限公司          联系地址:兴义市印象兴义5栋2501室  项目联系人:张沙沙  联系电话:0859-3111329 18386391677      18、代理机构收费内容          收费标准:     ?     包干收费  收费金额:0.75万元      19、采购文件上传（PDF格式）(除采购文件外还要上传主要中标标的的名称、规格型号、数量、单价、服务要求)：                         附件：                                       贞丰县者相镇初级中学录播教室及舞蹈教室装修含电子设备及配套设施采购项目-谈判文件（最终版）.pdf                       20、书面推荐供应商参加采购活动的采购人和评审专家推荐意见（如有）:   ?  无   贵州智轩众信建设项目管理有限公司</t>
  </si>
  <si>
    <t>贵州信达云科技有限公司</t>
  </si>
  <si>
    <t>贞丰县者相镇初级中学录播教室及舞蹈教室装修含电子设备及配套设施采购项目中标</t>
  </si>
  <si>
    <t>郑州铁路职业技术学院铁路大机电气实训室设备采购项目竞争性磋商成交结果公告</t>
  </si>
  <si>
    <t>郑州铁路职业技术学院铁路大机电气实训室设备采购项目成交结果公告河南创达建设工程管理有限公司受郑州铁路职业技术学院委托，就 郑州铁路职业技术学院铁路大机电气实训室设备采购项目 按规定程序进行了竞争性磋商，现就本次磋商的结果公布如下：一、项目名称及采购编号：1、项目名称：郑州铁路职业技术学院铁路大机电气实训室设备采购项目 2、采购编号：豫财磋商采购-2018-589二、竞争性磋商公告媒体及日期：本项目竞争性磋商公告于2018年12月27日在、《河南省政府采购网》、《河南省公共资源交易中心网》、《河南省电子招标投标公共服务平台》上同时发布。三、评审信息：评审日期：2019年1月8日。评审地点：河南省公共资源交易中心 14 楼 9评标室（河南省郑州市金水区农业路与经一路交叉口西南角投资大厦A座）。评审专家名单：梁俊国、王庆江、戴明宏（采购人代表）。四、成交信息：成交供应商：郑州捷安高科股份有限公司成交供应商地址：郑州高新技术产业开发区科学大道133号11层成交金额：玖拾捌万玖仟元整（￥989000.00）序号主要成交货物名称品牌型号数量一次单价（元）服务要求1大机电路板测试台捷安/捷安定制1套32000五年（从货物验收合格之日开始计算）2多功能插卡式高清录播一体机广州市天誉创高电子科技有限公司快捷CREATOR/CR-X71套525003起拨道原理展示系统捷安/捷安定制1套1500004桌面式模拟器捷安/捷安定制1套1220005起拨道原理展示台捷安/捷安定制1套600006发动机起机电路展示台捷安/捷安定制1套400007捣固装置升降控制系统展示台捷安/捷安定制1套400008学生实训排故板捷安/捷安定制10套15000五、发布成交结果公告网站本项目成交结果公告同时在、《河南省政府采购网》、《河南省公共资源交易中心网》、《河南省电子招标投标公共服务平台》上发布。六、代理费用收费标准及收费金额代理费用收费标准及收费金额：参照国家计委关于《招标代理服务收费管理暂行办法》的通知（计价格[2002]1980号）、国家发展改革委员会（发改价格【2015】299号）规定的收费标准，收取本项目采购代理服务费14835.00元。七、本次采购联系事项：采购人：郑州铁路职业技术学院地址：郑州市郑东新区前程路9号，郑州铁路职业技术学院新校区联系人：王先生联系电话：0371-60867917采购代理机构：河南创达建设工程管理有限公司地址：郑州市高新技术开发区莲花街总部企业基地95号楼8楼联 系 人：杨女士   赵女士联系电话：18638009621 18638009695本公告期限自本公告发布之日起1个工作日，各有关当事人对成交结果有异议的，可以在成交结果公告期限届满之日起七个工作日内，以书面形式同时向采购人和采购代理机构提出质疑，质疑函必须按照财政部《政府采购供应商质疑函范本》格式填写，质疑函应由法定代表人、主要负责人或者其授权代表签字或者盖章，并加盖公章，由法定代表人或其授权代表携带企业营业执照复印件（加盖公章）及本人身份证件（原件）一并提交（邮寄、传真件不予受理），并以质疑函接受确认日期作为受理时间。逾期未提交或未按照要求提交的质疑函将不予受理。附件：竞争性磋商文件      郑州铁路职业技术学院   河南创达建设工程管理有限公司      2019年1月11日</t>
  </si>
  <si>
    <t>郑州铁路职业技术学院铁路大机电气实训室设备采购项目竞争性磋商</t>
  </si>
  <si>
    <t>[正在公示]南陵县许镇镇中心小学西校区云机房录播电子屏系统智能化采购项目中标公告</t>
  </si>
  <si>
    <t>WH11CG2018HW3431</t>
  </si>
  <si>
    <t>广州高新工程顾问有限公司</t>
  </si>
  <si>
    <t>南陵县许镇中心小学</t>
  </si>
  <si>
    <t xml:space="preserve">芜湖市华程智能网络有限公司
</t>
  </si>
  <si>
    <t>1798145元</t>
  </si>
  <si>
    <t>南陵县许镇镇中心小学西校区云机房录播电子屏系统智能化采购项目项目中标公告一、项目相关情况项目名称：南陵县许镇镇中心小学西校区云机房录播电子屏系统智能化采购项目项目编号：WH11CG2018HW3431招标方式：公开招标招标公告发布日期：2018年12月20日       开标日期：2019年01月11日       中标供应商名称： 芜湖市华程智能网络有限公司;             中标供应商联系地址：南陵县籍山镇华兴花园7幢K1室中标金额：1798145元主要中标或者成交标的的名称、规格型号、数量、单价、服务要求：  1、云教学终端，规格型号：VD1-C112E，数量：120套,单价：1500元；2、资源管理平台软件，规格型号：ARS-P4TS，数量：1套,单价：20000元。评审委员会名单： 邱声隆、范宏、程时远、夏冰、俞秋明招标人名称：南陵县许镇中心小学 地址：南陵县许镇镇农民城居委会国道路2号联系人：俞秋明联系方式：13955388820招标机构名称：广州高新工程顾问有限公司地址：广州市天河区五山路科华街251号之22-24栋自编4019-4020房项目负责人：田赛赛联系电话：18119888959收费标准： 按招标文件执行收费金额：17267元公告期限：2019年01月11日至2019年01月14日（不少于1个工作日）若投标供应商对上述结果有异议，可在中标公告期限届满之日起7个工作日内以书面形式在工作时间向代理机构提出质疑（异议），质疑材料递交地址：芜湖市兆通大观花园19-1-1304室，联系电话：18119888959。若投标供应商对质疑处理意见有异议，可在规定时间内以书面形式向芜湖市财政局提出投诉。二、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三、业绩及其他特此公告。广州高新工程顾问有限公司2019年01月11日附件下载：招标文件-南陵县许镇镇中心小学西校区云机房录播电子屏系统智能化采购项目.docx</t>
  </si>
  <si>
    <t>芜湖市华程智能网络有限公司</t>
  </si>
  <si>
    <t>[正在公示]南陵县许镇镇中心小学西校区云机房录播电子屏系统智能化采购</t>
  </si>
  <si>
    <t>青海省三江源民族中学教学录播系统建设项目中标公示</t>
  </si>
  <si>
    <t>青海</t>
  </si>
  <si>
    <t>海晏县</t>
  </si>
  <si>
    <t>青海省政府采购中心</t>
  </si>
  <si>
    <t>青海省三江源民族中学</t>
  </si>
  <si>
    <t>青海省政府采购中心开标室海湖新区海晏路75号地矿</t>
  </si>
  <si>
    <t>中标结果公告                采购项目编号  青政采竞招（货物）2018-715号        采购项目名称  青海省三江源民族中学教学录播系统建设项目       采购方式   竞争性谈判       采购预算控制额度   202646.00元       成交总金额   0.00元       项目分包个数   1       公告发布日期  2019年01月11日       评标日期  2019年01月11日       定标日期  2019年01月11日        各包要求  详见该项目（2018年12月24日）竞争性谈判采购公告       各包中标内容、数量、价格、合同履行日期及供应商名称 废标（实质性响应的供应商不足3家）       投标、开标地点  投标地址：青海省政府采购电子化升级后的平台。开标地址：青海省政府采购中心开标室（海湖新区海晏路75号地矿综合写字楼15楼）。        评审委员会成员名单  张召华 郭小文 刘兴平       采购单位及联系人电话  采购单位：青海省三江源民族中学联系人：王先生联系电话：13897465853联系地址：青海省三江源民族中学         采购代理机构及联系人电话  采购代理机构：青海省政府采购中心联系人：于先生联系电话：0971-6136730联系地址：青海省政府采购中心（海湖新区海晏路75号地矿综合写字楼15楼）。       财政部门监督电话   单位名称青海省财政厅联系电话：0971-6145505                   &amp;amp;nbsp&amp;amp;nbsp青海省政府采购中心               2019年01月11日</t>
  </si>
  <si>
    <t>青海省三江源民族中学教学录播系统建设</t>
  </si>
  <si>
    <t>楚雄师范学院教师教育综合技能训练中心建设项目（B包）(二次)中标公告</t>
  </si>
  <si>
    <t>楚雄师范学院教师教育综合技能训练中心建设项目（B包）（二次）中标公示项目名称：楚雄师范学院教师教育综合技能训练中心建设项目（B包）（二次）项目编号: 云润招字2018-ZB-CX-083号招标方式：公开招标招标代理机构：云南润滇工程技术咨询有限公司公司地址：楚雄市开发区商业城欧3栋1单元201室联系人及联系电话：龚佳媛 15750353016采购预算价：B包：75.022万元公示日期：2019年1月14日本项目于 2019年1月11日开标后，由评标委员会根据《中华人民共和国政府采购法》、《云南省政府采购条例》、《财政部19号、20号、87号令》等有关法律法规的规定，经评审推荐，最终确定成交候选人如下：中标人：云南翰铭瑞通科技有限公司中标价（元）：747200.00元（大写：柒拾肆万柒仟贰佰元整）统一社会信用代码：91530102MA6N6C450M中标人地址：云南省昆明市五华区教场中路440号泰龙阁二期11栋801号联系人及电话：张清稳 13518732440专家评委：张卫华、董明忠、杨传荣、何德生、张蜀达如对本次招标结果有异议，请于公示期（2019年1月14日）结束后7个工作日内以书面形式向云南润滇工程技术咨询有限公司、楚雄师范学院提出质疑,逾期将不予受理。采购人：楚雄师范学院 招标代理机构：云南润滇工程技术咨询有限公司办公地址：楚雄市 办公地址：楚雄市开发区商业城3号苑1单元201室联系电话：0878-3137512 联系电话：15750353016 联系人：谭枨铨 联系人：龚佳媛附件功能室名称序号货物名称品牌及型号数量单位备注普通话实训室1普通话模拟测试系统科大讯飞1套智慧教室155寸研讨触控一体机鸿合ICB-N5504台24K中控控智 KZ-M73004台3智能中控主机控智 KZ-W2R1套4高清无缝混合矩阵控智 KZ-MIXI6161套5时序电源控智 KZ-PCI8X2台6控制终端控智 KZ-FET10001台7智慧讲桌控智 KZ-MMCD40701套8移动端集控平台控智 RMCS1套9研讨主机控智 KZ-M800B1套10研讨主持人单元控智 KZ-M871A1只11研讨小组单元控智 KZ-M871B4只12高清录播主机控智 KZ-VC20001台13云镜摄像机控智 KZ-4KTS3台14音频处理器控智 KZ-AD08041台15无线投屏器美誉 aripro24套16平板电脑华为 M332台17充电车道图 E641台18智慧课堂系统迎嘉 嘉课堂智慧教学软件1套19授课触控一体机鸿合 ICB-N8601台20无线键鼠罗技 MK 2201套21交换机华为 S5720S-28P-LT-AC1台22无线AP西加云杉 WTA3300-20L1台23专用机柜兰贝 42U 专用机柜1台24音响声曼 K82只25功放声曼 HK-2301台26调音台雅马哈 MG16XU1台27手持无线话筒AKG WMS402套28讨论桌椅定制4组29综合布线及系统集成国内优质品牌1批30抗静电地板江立 静电地板100平方</t>
  </si>
  <si>
    <t>楚雄师范学院教师教育综合技能训练中心建设项目（B包）(二</t>
  </si>
  <si>
    <t>理化数学实验室、录播室及办公电脑设备采购政府采购合同</t>
  </si>
  <si>
    <t xml:space="preserve">贵州瑞云科技有限公司
合同签署
</t>
  </si>
  <si>
    <t>采购人名称贵阳市乌当中学中标（成交）供应商名称贵州瑞云科技有限公司合同金额3,086,335元 人民币合同期限1年合同签署时间2019-01-11 14:07:47</t>
  </si>
  <si>
    <t>北京市第一七一中学网络化同步课堂管理建设项目中标公告</t>
  </si>
  <si>
    <t>CFTC-BJ01-1812011）</t>
  </si>
  <si>
    <t>国金招标有限公司</t>
  </si>
  <si>
    <t>北京市第一七一中学</t>
  </si>
  <si>
    <t>北京竞业达数码科技股份有限公司
北京市海淀区北清路156号中关村环保科技示范园地锦路7号院</t>
  </si>
  <si>
    <t>494.2000000 万元</t>
  </si>
  <si>
    <t>国金招标有限公司受北京市第一七一中学的委托，就网络化同步课堂管理建设项目项目（项目编号：CFTC-BJ01-1812011）组织采购，评标工作已经结束，中标结果如下：一、项目信息项目编号：CFTC-BJ01-1812011项目名称：网络化同步课堂管理建设项目项目联系人：孙媛联系方式：010-56215050二、采购单位信息采购单位名称：北京市第一七一中学采购单位地址：北京市东城区和平里北街8号采购单位联系方式：010-64212702三、项目用途、简要技术要求及合同履行日期：详见合同公示四、采购代理机构信息采购代理机构全称：国金招标有限公司采购代理机构地址：北京市东城区东直门南大街9号华普花园C座1705室采购代理机构联系方式：010-56215050五、中标信息招标公告日期：2018年12月21日中标日期：2019年01月11日总中标金额：494.2000000 万元（人民币）中标供应商名称、联系地址及中标金额：序号中标供应商中标供应商地址中标金额（万元）01北京竞业达数码科技股份有限公司北京市海淀区北清路156号中关村环保科技示范园地锦路7号院9号楼494.2本项目代理费总金额：6.2362 万元（人民币）本项目代理费收费标准：参考原国家计委价格【2002】1980号文和国家发改委发改办价格【2003】857号文的标准收取评审专家名单：祝忠平、周宇红、段树、王铟、魏佳中标标的名称、规格型号、数量、单价、服务要求：名称：多媒体网络互动录播主机规格型号：JYD-IEC6000-C数量：74台单价：10725元服务要求或者标的的基本概况：合同签订后一个月内其他详见公示附件六、其它补充事宜详见公示附件                                                                                                                                                                                                                                                                                                                                                                                                                                                                                                                                                                                                                                                                                                                                                                                                                                                                                                                                                                                                                                                                                                                                                                                                                                                                                                                                                                                                                                                                                                                                                                                                                                                                                                                                                                                                                                                                                                                                                                                                                                                                                                                                                                                                                                                                                                                                                                                                                                                                                                                                                                                                                                                                                                                                                                                                                                                                                                                                                                                                                                                                                                                                                                                                                                                                                                                                                                                                                                                                                                                                                                                                                                                                                                                                                                                                                                                                                                                                                                                                                                                                                                                                                                                                                                                                                                                                                                                                                                                                                                                                                                                                                                                                                                                                                                                                                                                                                                                                                                                                                                                                                                                                                                                                                                                                                                                                                                                                                                                                                                                                                                                                                                                                                                                                                                                                                                                                                                                                                                                                                                                                                                                                                                                                                                                                                                                                                                                                                                                                                                                                                                                                                                                                                                                                                                                                                                                                                                                                                                                                                                                                                                                                                                                                                                                                                                                                                                                                                                                                                                                                                                                                                                                                                                                                                                                                                                                                                                                                                                                                                                                                                                                                                                                                                                                                                                                                                                                                                                                                                                                                                                                                                                                                                                                                                                                                                                                                                                                                                                                                                                                                                                                                                                                                                                                                                                                                                                                                                                                                                                                                                                                                                                                                                                                                                                                                                                                                                                                                                                                                                                                                                               171网络化同步课堂管理建设项目招标文件+中标公告.rar</t>
  </si>
  <si>
    <t>北京竞业达数码科技股份有限公司</t>
  </si>
  <si>
    <t>北京市海淀区北清路156号中关村环保科技示范园地锦路7号院</t>
  </si>
  <si>
    <t>北京市第一七一中学网络化同步课堂管理建设</t>
  </si>
  <si>
    <t>福安市第八中学录播室、地理教室设备及各功能教室仪器采购项目中标公告</t>
  </si>
  <si>
    <t>[350981]FJTH[GK]2018083）</t>
  </si>
  <si>
    <t>公告概要：公告信息：采购项目名称福安市第八中学录播室、地理教室设备及各功能教室仪器采购项目品目货物/专用设备/专用仪器仪表/教学专用仪器采购单位福安市第八中学 行政区域福建省公告时间2019年01月11日  16:47本项目招标公告日期2018年12月18日中标日期2019年01月11日评审专家名单采购人代表：郭永清 (包1;包2)评审专家：林良峰,陈堃,缪巧静,陈明华总中标金额￥125.675000 万元（人民币）联系人及联系方式：项目联系人小钟项目联系电话0593-6570008 采购单位福安市第八中学 采购单位地址福安市上白石镇新华路80号采购单位联系方式黄如春05936698018代理机构名称福建省天海招标有限公司代理机构地址福州市鼓楼区福建省福州市鼓楼区湖东路99号标力大厦12层代理机构联系方式小钟0593-6570008                　　福建省天海招标有限公司受福安市第八中学 的委托，就“福安市第八中学录播室、地理教室设备及各功能教室仪器采购项目”项目（项目编号：[350981]FJTH[GK]2018083）组织采购，评标工作已经结束，中标结果如下：一、项目信息项目编号：[350981]FJTH[GK]2018083项目名称：福安市第八中学录播室、地理教室设备及各功能教室仪器采购项目项目联系人：小钟联系方式：0593-6570008 二、采购单位信息采购单位名称：福安市第八中学 采购单位地址：福安市上白石镇新华路80号采购单位联系方式：黄如春05936698018三、项目用途、简要技术要求及合同履行日期：包1合同包品目号品目名称品牌规格型号数量单价总价11-1教学专用仪器现代中庆V1.0、H12001808250元808250元服务要求或标的的基本概况功能教室仪器中标供应商名称福建沃科教育信息技术有限公司中标供应商地址福建省福州市鼓楼区洪山镇工业路523号福州大学机械厂13#楼3层31#32#33#34#36#中标金额808250.00元包2合同包品目号品目名称品牌规格型号数量单价总价22-1教学专用仪器新科、刘之顿、美菱XG-1000*500*2000mm、LJ003、BCD-360WPCX1448500元448500元服务要求或标的的基本概况录播室、地理教室设备中标供应商名称福建悦智教育信息技术有限公司中标供应商地址福建省福州市鼓楼区东街街道东泰路124号碧玉花园5#楼连接体三层房337室中标金额448500.00元项目用途：福安市第八中学录播室、地理教室设备及各功能教室仪器采购项目简要技术要求：本项目的合同包1的所采购的录播室、地理教室免费提供3年维护；其中云资源管理应用、互动系统平台服务器：提供处理器，内存，硬盘故障前预警，故障前问题时予以免费保修，提供原厂三年备件、三年人工、三年上门，7*24*4小时上门金牌服务及首次使用原厂工程师持证上门安装服务。本项目的合同包2的所采购的各功能教室仪器为自验收通过之日起，免费提供3年维护合同履行日期：合同签订后 (30 ) 天内交货四、采购代理机构信息采购代理机构全称：福建省天海招标有限公司采购代理机构地址：福州市鼓楼区福建省福州市鼓楼区湖东路99号标力大厦12层采购代理机构联系方式：小钟0593-6570008五、中标信息招标公告日期：2018年12月18日中标日期：2019年01月11日总中标金额：125.675 万元（人民币）中标供应商名称、联系地址及中标金额：序号中标供应商名称中标供应商联系地址中标金额(万元)1福建沃科教育信息技术有限公司福建省福州市鼓楼区洪山镇工业路523号福州大学机械厂13#楼3层31#32#33#34#36#80.8250002福建悦智教育信息技术有限公司福建省福州市鼓楼区东街街道东泰路124号碧玉花园5#楼连接体三层房337室44.850000本项目招标代理费总金额：1.8847 万元（人民币）本项目招标代理费收费标准：合同包1服务费：1.2120万元；合同包2服务费：0.6727万元；招标服务费：100万元以下按中标总金额的1.5%收取，100万元～500万元，按中标总金额的1.1 %收取；服务费按差额定率累进法计算。本项目招标代 理服务费由中标人支付（若与招标文件其他条款有冲突的，按照本条款为准）。中标人在领取中标通知书时向我司一次性付清。具体收费要求以本条款为准，请投标人投标报价时予以充分考虑。评审专家名单：采购人代表：郭永清 (包1;包2)评审专家：林良峰,陈堃,缪巧静,陈明华中标标的名称、规格型号、数量、单价、服务要求：福安市第八中学录播室、地理教室设备及各功能教室仪器采购项目六、其它补充事宜各投标人资格性及符合性均通过审查公告期限为本公告之日起1个工作日。</t>
  </si>
  <si>
    <t>南陵县许镇镇中心小学西校区云机房录播电子屏系统智能化采购项目中标公示</t>
  </si>
  <si>
    <t>南陵县许镇镇中心小学西校区云机房录播电子屏系统智能化采购项目中标公示                                                            项目编号                                                所属地区                        芜湖市                                                                                        项目名称                        南陵县许镇镇中心小学西校区云机房录播电子屏系统智能化采购项目                                                                    发布时间                            2019年01月11日                                                        截止时间                                                            见公告内容                                                                                                                南陵县许镇镇中心小学西校区云机房录播电子屏系统智能化采购项目项目中标公告
一、项目相关情况
项目名称：南陵县许镇镇中心小学西校区云机房录播电子屏系统智能化采购项目
项目编号：WH11CG2018HW3431
招标方式：公开招标
招标公告发布日期：2018年12月20日       
开标日期：2019年01月11日       
中标供应商名称： 芜湖市华程智能网络有限公司;             
中标供应商联系地址：南陵县籍山镇华兴花园7幢K1室
中标金额：1798145元
主要中标或者成交标的的名称、规格型号、数量、单价、服务要求：  1、云教学终端，规格型号：VD1-C112E，数量：120套,单价：1500元；2、资源管理平台软件，规格型号：ARS-P4TS，数量：1套,单价：20000元。
评审委员会名单： 邱声隆、范宏、程时远、夏冰、俞秋明
招标人名称：南陵县许镇中心小学 
地址：南陵县许镇镇农民城居委会国道路2号
联系人：俞秋明
联系方式：13955388820
招标机构名称：广州高新工程顾问有限公司
地址：广州市天河区五山路科华街251号之22-24栋自编4019-4020房
项目负责人：田赛赛联系电话：18119888959
收费标准： 按招标文件执行收费金额：17267元
公告期限：2019年01月11日至2019年01月14日（不少于1个工作日）若投标供应商对上述结果有异议，可在中标公告期限届满之日起7个工作日内以书面形式在工作时间向代理机构提出质疑（异议），质疑材料递交地址：芜湖市兆通大观花园19-1-1304室，联系电话：18119888959。
若投标供应商对质疑处理意见有异议，可在规定时间内以书面形式向芜湖市财政局提出投诉。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三、业绩及其他
特此公告。
广州高新工程顾问有限公司
2019年01月11日</t>
  </si>
  <si>
    <t>南陵县许镇镇中心小学西校区云机房录播电子屏系统智能化采购</t>
  </si>
  <si>
    <t>录播教室及配套设施采购</t>
  </si>
  <si>
    <t>WHC18349</t>
  </si>
  <si>
    <t>贵州省雷山民族中学</t>
  </si>
  <si>
    <t xml:space="preserve">贵州金三优电子技术有限公司
</t>
  </si>
  <si>
    <t>第一标段(包)：录播教室及配套设施采购-中标供应商(1家)										序号										统一社会信用代码										中标供应商名称										报价方式										报价(中标价、下浮率或费率)																1										91520102069917108K										贵州金三优电子技术有限公司										总价										人民币158.8492万元																						录播教室及配套设施采购													中标公告																										1、项目名称:录播教室及配套设施采购													2、项目编号:WHC18349													3、项目序列号:WHC18349													4、项目联系人:王才珍													5、项目联系电话:0855-8233587													6、项目用途、简要技术要求及合同履行日期:详见招标文件													7、采购方式:公开招标													8、采购公告日期2018年12月18日													9、公告媒体 贵州省政府采购网、黔东南州公共资源交易中心网													10、评审时间: 2019年01月08日09时30分													11、评审地点:黔东南州公共资源交易中心													12、评审委员会成员名单:谌贻波，罗朝平，宋利荣，王筱薇，杨文凯													13、定标日期2019年01月08日													14、中标信息:																																									序号																																中标供应商																														中标供应商地址																																主要中标内容																														中标金额(元)																																																																1																																												贵州金三优电子技术有限公司（91520102069917108K）																																										贵阳市中华南路新大陆广场9层1号																																												录播教室及配套设施																																										￥1588492.00元																																																																																																																																																																															15、采购单位：贵州省雷山民族中学																																											联系地址:雷山县																																											项目联系人:李恒																																											联系电话:0855-3331292																																											16、采购代理机构全称:贵州万和工程招标代理造价咨询有限责任公司																																											联系地址:凯里市韶山南路6号中银港19楼1901室																																											项目联系人:王才珍																																											联系电话:0855-8233587																																											17、采购预算价：1600000.00元																																																																																																																																	贵州万和工程招标代理造价咨询有限责任公司</t>
  </si>
  <si>
    <t>贵州金三优电子技术有限公司</t>
  </si>
  <si>
    <t>[省本级]江西省机电设备招标有限公司关于华东交通大学25号教学楼智慧教室云录播系统后台扩容设备采购项目（项目编号：JXTC2018080794）竞争性谈判结果公告</t>
  </si>
  <si>
    <t>JXTC2018080794）</t>
  </si>
  <si>
    <t>华东交通大学</t>
  </si>
  <si>
    <t>[2019-01-10]	江西省机电设备招标有限公司根据采购计划确定的竞争性谈判采购方式，就华东交通大学25号教学楼智慧教室云录播系统后台扩容设备采购项目（项目编号：JXTC2018080794）进行了竞争性谈判。竞争性谈判于2019年1月8日15:00时在江西省机电设备招标有限公司3楼316室举行,经谈判小组评审和采购人确认，成交结果如下：			竞争性谈判公告发布日期：2018年12月27日																													采购计划编号																																				货物名称																																																规格型号																																																												单价（元）																																																																								数量																																																																																				成交总金额																																																																																																成交供应商																																																																																																																																																																								赣购2018J000155766																																																																																																																																NVR（64路含硬盘）																																																																																																																																												海康 DS-8664N-K8																																																																																																																																																								18517.61																																																																																																																																																																				4台																																																																																																																																																																																125.9万元人民币																																																																																																																																																																																												中广核贝谷科技有限公司																																																																																																																																																																																																																																																																																																																		赣购2018J000155767																																																																																																																																																																																																																												直播系统模块																																																																																																																																																																																																																																								览众 V1.0																																																																																																																																																																																																																																																				2127.56																																																																																																																																																																																																																																																																123套																																																																																																																																																																																																																																																																																																																																																																																																																								赣购2018J000155768																																																																																																																																																																																																																																																																																																录制系统模块																																																																																																																																																																																																																																																																																																												览众 V1.0																																																																																																																																																																																																																																																																																																																								3230.73																																																																																																																																																																																																																																																																																																																																				123套																																																																																																																																																																																																																																																																																																																																																																																																																																																																																																																														赣购2018J000155769																																																																																																																																																																																																																																																																																																																																																																				PBX服务器																																																																																																																																																																																																																																																																																																																																																																																万讯 PBX2200																																																																																																																																																																																																																																																																																																																																																																																												24604.05																																																																																																																																																																																																																																																																																																																																																																																																								1台																																																																																																																																																																																																																																																																																																																																																																																																																																																																																																																																																																																																																																				赣购2018J000155770																																																																																																																																																																																																																																																																																																																																																																																																																																								刀片服务器																																																																																																																																																																																																																																																																																																																																																																																																																																																				HPE BL460c Gen10																																																																																																																																																																																																																																																																																																																																																																																																																																																																44225.56																																																																																																																																																																																																																																																																																																																																																																																																																																																																												10台																																																																																																																																																																																																																																																																																																																																																																																																																																																																																																																																																																																																																																																																																																																																										赣购2018J000155771																																																																																																																																																																																																																																																																																																																																																																																																																																																																																																												刀片服务器刀箱																																																																																																																																																																																																																																																																																																																																																																																																																																																																																																																								HPE C700																																																																																																																																																																																																																																																																																																																																																																																																																																																																																																																																				59000.24																																																																																																																																																																																																																																																																																																																																																																																																																																																																																																																																																1台																																																																																																																																																																																																																																																																																																																																																																																																																																																																																																																																																																																																																																																																																																																																																																																																																																																简约技术要求：详见附件竞争性谈判文件																																																																																																																																																																																																																																																																																																																																																																																																																																																																																																																																																																																																																																																																																																																																																																																																																																																																														合同履行期：自合同签订之日起30天内完成所有实施，并经采购人验收合格。																																																																																																																																																																																																																																																																																																																																																																																																																																																																																																																																																																																																																																																																																																																																																																																																																																																																																																												服务要求：三年（从合同货物最终验收合格之日起计算），其中刀片服务器刀箱、刀片服务器、直播系统模块、录播系统模块、PBX服务器提供原厂质保。																																																																																																																																																																																																																																																																																																																																																																																																																																																																																																																																																																																																																																																																																																																																																																																																																																																																																																																																										成交供应商地址：江西省南昌市南昌高新技术产业开发区艾溪湖三路135号																																																																																																																																																																																																																																																																																																																																																																																																																																																																																																																																																																																																																																																																																																																																																																																																																																																																																																																																																																								谈判小组名单： 余上红、李劼、余斌																																																																																																																																																																																																																																																																																																																																																																																																																																																																																																																																																																																																																																																																																																																																																																																																																																																																																																																																																																																																						竞争性谈判文件：详见附件																																																																																																																																																																																																																																																																																																																																																																																																																																																																																																																																																																																																																																																																																																																																																																																																																																																																																																																																																																																																																																				采购人名称：华东交通大学																																																																																																																																																																									采购人地址：江西省南昌市经济技术开发区双港东大街808号																																																																																																																																																																								联系人：李老师																																																																																																																																																																									联系电话：0791-87046985																																																																																																																																																																																																																																																																																																																																																																																																																																																																																																																																																																																																																																																																																																																																																																																																																																																																																																																																																																																																																																										采购代理机构联系人：刘婷婷																																																																																																																																																																									电 话：0791-86301572																																																																																																																																																																								详细地址：江西省南昌市东湖区省政府大院北二路92号（咨询大厦）																																																																																																																																																																																																																																																																																																																																																																																																																																																																																																																																																																																																																																																																																																																																																																																																																																																																																																																																																																																																																																																																																																																																																																																																																																																																																																																																																																																																																																		如有异议，可在本公告期限届满之日起七个工作日内，以书面形式向采购代理机构提出，逾期将不再受理。																																																																																																																																																																																																																																																																																																																																																																																																																																																																																																																																											特此公告！																																																																																																																																																																																																																																																																																																																																																																																																																																																																																																																																											江西省机电设备招标有限公司																																																																																																																																																																																																																																																																																																																																																													本项目代理费用金额为17849.0元标段编号：JXTC2018080794评委姓名：余上红,李劼,余斌																																																																																																																																																																																																																																																																																																																																																															附件下载：中标通知书.pdf附件下载：794（定稿）华东交通大学25号教学楼智慧教室云录播系统后台扩容设备采购项目.pdf</t>
  </si>
  <si>
    <t>[省本级]江西省机电设备招标有限公司关于华东交通大学25号教学楼智慧教室云录播系统后台扩容设备采购项目（项目编号：JXTC2018080794）竞争性</t>
  </si>
  <si>
    <t>福建省福州琅岐中学录播系统采购项目结果公告</t>
  </si>
  <si>
    <t>[350105]FJZS[GK]2018009</t>
  </si>
  <si>
    <t>福建省智盛招标有限公司</t>
  </si>
  <si>
    <t>福建省福州琅岐中学</t>
  </si>
  <si>
    <t>￥54.981500 万元</t>
  </si>
  <si>
    <t>公告概要：公告信息：采购项目名称福建省福州琅岐中学录播系统采购项目品目采购单位福建省福州琅岐中学行政区域马尾区公告时间2019年01月10日  09:18本项目招标公告日期2019年01月10日中标日期2019年01月10日评审专家名单详见公告正文总中标金额￥54.981500 万元（人民币）联系人及联系方式：项目联系人吴发茂项目联系电话15005926989采购单位福建省福州琅岐中学采购单位地址福州市马尾区琅岐镇后巷76号采购单位联系方式15005926989代理机构名称福建省智盛招标有限公司代理机构地址福州市鼓楼区古田路121号华福大厦四层B区代理机构联系方式0591-87117885                1、项目名称：福建省福州琅岐中学录播系统采购项目2、项目编号：[350105]FJZS[GK]20180093、采购人名称：福建省福州琅岐中学地址：福州市马尾区琅岐镇后巷76号项目负责人：吴发茂联系电话：150059269894、代理机构名称：福建省智盛招标有限公司地址：福州市鼓楼区古田路121号华福大厦四层B区  评审部经办人：罗晶晶联系电话：0591-871178855、招标公告日期：2018-12-196、招标结果确定日期：2019-01-087、资格性及符合性审查情况：均通过。8、中标情况：包1合同包品目号品目名称品牌规格型号数量单价总价11-1视频信息处理设备中广上洋等SoClass Recorder等1549815元549815元服务要求或标的的基本概况详见投标文件中标供应商名称大智汇（福建）智能技术有限公司中标供应商地址福建省福州市仓山区建新镇金亭路1号1#楼3层307-2室中标金额549815.00元9、收费金额：0.8247万元 收费标准：本项目中标人应按照中标金额的1.5%计算向福建省智盛招标有限公司交纳招标代理服务费，招标代理服务费缴纳账号如下 开户银行：福建省智盛招标有限公司，账号：8111301012500377474，开户行：中信银行股份有限公司福州古田支行 10、其他（协议供货、定点采购项目信息）：用途：教学； 合同履行期限：合同签订后 ( 15) 天内交货； 服务要求或标的的基本概况：提供1年免费保修；具体详见中标人投标文件。简要技术要求：系统采用B/S架构，模块化设 计等，具体详见中标人投标文件。11、评标委员会成员名单 采购人代表：江华 (包1) 评审专家：林萍,刘乃欧,卞  德森,吴新坤12、公告期限为本公告之日起1个工作日。福建省智盛招标有限公司2019年01月10日</t>
  </si>
  <si>
    <t>福建省福州琅岐中学录播系统采购</t>
  </si>
  <si>
    <t>福安市高级中学录播教室建设货物类采购项目结果公告</t>
  </si>
  <si>
    <t>[350981]YT[GK]2018026</t>
  </si>
  <si>
    <t>福建元泰招标有限公司</t>
  </si>
  <si>
    <t>福安市高级中学</t>
  </si>
  <si>
    <t xml:space="preserve">宁德市弘翔智能科技有限公司
</t>
  </si>
  <si>
    <t>￥58.498000 万元</t>
  </si>
  <si>
    <t>公告概要：公告信息：采购项目名称福安市高级中学录播教室建设货物类采购项目品目采购单位福安市高级中学行政区域福安市公告时间2019年01月10日  11:18本项目招标公告日期2019年01月10日中标日期2019年01月10日评审专家名单详见公告正文总中标金额￥58.498000 万元（人民币）联系人及联系方式：项目联系人黄峰项目联系电话18059366086采购单位福安市高级中学采购单位地址福安市南郊鹤山路41号采购单位联系方式18059366086代理机构名称福建元泰招标有限公司代理机构地址宁德市蕉城区东侨经济开发区兴宁路1号（东海富豪世家）7幢8层804代理机构联系方式0593-2870086                1、项目名称：福安市高级中学录播教室建设货物类采购项目2、项目编号：[350981]YT[GK]20180263、采购人名称：福安市高级中学地址：福安市南郊鹤山路41号项目负责人：黄峰联系电话：180593660864、代理机构名称：福建元泰招标有限公司地址：宁德市蕉城区东侨经济开发区兴宁路1号（东海富豪世家）7幢8层804  评审部经办人：陈文豪联系电话：0593-28700865、招标公告日期：2018-12-186、招标结果确定日期：2019-01-097、资格性及符合性审查情况：经评审，各供应商的资格性与符合性均满足招标文件要求。8、中标情况：包1合同包品目号品目名称品牌规格型号数量单价总价11-1其他计算机设备及软件翰博尔(等)T3(等)1584980元584980元服务要求或标的的基本概况详见投标文件中标供应商名称宁德市弘翔智能科技有限公司中标供应商地址宁德市东侨经济开发区冠宏星C区1001室中标金额584980.00元9、收费金额：0.8774万元 收费标准：本项目参照中华人民共和国国家计划委员会（计价格[2002]1980号）、（发改办价格2003[857]号）文件规定的标准，以差额定率累计法计算向中标人收取。10、其他（协议供货、定点采购项目信息）：无。11、评标委员会成员名单 采购人代表：缪允华 (包1) 评审专家：丁海星,缪巧静,雷霆,赖震海12、公告期限为本公告之日起1个工作日。福建元泰招标有限公司2019年01月10日</t>
  </si>
  <si>
    <t>宁德市弘翔智能科技有限公司</t>
  </si>
  <si>
    <t>福安市高级中学录播教室建设货物类采购</t>
  </si>
  <si>
    <t>录播教室及配套设施采购中标（成交）公告</t>
  </si>
  <si>
    <t>1、项目名称:录播教室及配套设施采购   2、项目编号:   WHC18349    3、项目序列号: WHC18349         4、项目联系人: 王才珍         5、项目联系人电话: 0855-8233587         6、项目用途、简要技术要求及合同履行日期: 详见招标文件      7、采购方式:   公开招标      8、采购日期   2018-12-18   9、公告媒体    贵州省政府采购网、黔东南州公共资源交易中心网    10、评审时间:   2019-01-08   11、评审地点:   黔东南州公共资源交易中心    12、评审委员会成员名单:   ?  谌贻波，罗朝平，宋利荣，王筱薇，杨文凯     13、定标日期    2019-01-08    14、中标（成交）信息:                   序号 中标供应商 中标供应商地址 主要中标内容 中标金额(元) 操作   1贵州金三优电子技术有限公司贵阳市中华南路新大陆广场9层1号录播教室及配套设施1588492.00删除        15、PPP项目:否    16、采购人名称: 贵州省雷山民族中学                联系地址:雷山县  项目联系人:李恒  联系电话:0855-3331292      17、采购代理机构全称:贵州万和工程招标代理造价咨询有限责任公司          联系地址:凯里市韶山南路6号中银港19楼1901室  项目联系人:王才珍  联系电话:0855-8233587      18、代理机构收费内容          收费标准:     ?     参照黔价房（2011）69号文件收取  收费金额:0万元      19、采购文件上传（PDF格式）(除采购文件外还要上传主要中标标的的名称、规格型号、数量、单价、服务要求)：                         附件：                                       雷山民中录播采购文件.pdf                       20、书面推荐供应商参加采购活动的采购人和评审专家推荐意见（如有）:   ?  无   贵州万和工程招标代理造价咨询有限责任公司</t>
  </si>
  <si>
    <t>录播教室及配套设施采购中标</t>
  </si>
  <si>
    <t>厦门务实-公开招标-2018-SH1142集美中学初中部安防系统改造项目中标公告</t>
  </si>
  <si>
    <t>2018-H1142）</t>
  </si>
  <si>
    <t>厦门市务实采购有限公司</t>
  </si>
  <si>
    <t>福建省厦门集美中学</t>
  </si>
  <si>
    <t xml:space="preserve">厦门炜晶智能科技有限公司
集美中学
</t>
  </si>
  <si>
    <t>￥44.902800 万元</t>
  </si>
  <si>
    <t>公告概要：公告信息：采购项目名称厦门务实-公开招标-2018-SH1142集美中学初中部安防系统改造项目品目货物/其他货物/其他不另分类的物品采购单位福建省厦门集美中学行政区域福建省公告时间2019年01月10日  17:09本项目招标公告日期2018年12月21日中标日期2019年01月10日评审专家名单蔡红蕊、谢苓、郑姝君、金红良、朱伟伟总中标金额￥44.902800 万元（人民币）联系人及联系方式：项目联系人林小姐项目联系电话5822916采购单位福建省厦门集美中学采购单位地址厦门市集美区侨英街道凤安路323号采购单位联系方式0592-6175921代理机构名称厦门市务实采购有限公司代理机构地址厦门市思明区厦禾路1128号富兴大厦B栋11楼 代理机构联系方式林小姐5822916附件：附件12018-SH1142集美中学初中部安防系统改造招标文件最终定稿.rar                　　厦门市务实采购有限公司受福建省厦门集美中学的委托，就“厦门务实-公开招标-2018-SH1142集美中学初中部安防系统改造项目”项目（项目编号：2018-SH1142）组织采购，评标工作已经结束，中标结果如下：一、项目信息项目编号：2018-SH1142项目名称：厦门务实-公开招标-2018-SH1142集美中学初中部安防系统改造项目项目联系人：林小姐联系方式：5822916二、采购单位信息采购单位名称：福建省厦门集美中学采购单位地址：厦门市集美区侨英街道凤安路323号采购单位联系方式：0592-6175921三、项目用途、简要技术要求及合同履行日期：集美中学初中部安防系统改造四、采购代理机构信息采购代理机构全称：厦门市务实采购有限公司采购代理机构地址：厦门市思明区厦禾路1128号富兴大厦B栋11楼 采购代理机构联系方式：林小姐5822916五、中标信息招标公告日期：2018年12月21日中标日期：2019年01月10日总中标金额：44.9028 万元（人民币）中标供应商名称、联系地址及中标金额：厦门炜晶智能科技有限公司（厦门市湖里区枋湖北二路1521号六层B2单元之1 ）本项目招标代理费总金额：0.6735 万元（人民币）本项目招标代理费收费标准：中标金额的1.5%计取评审专家名单：蔡红蕊、谢苓、郑姝君、金红良、朱伟伟中标标的名称、规格型号、数量、单价、服务要求：集美中学精品录播教室建设及设备采购六、其它补充事宜1、公告期限为本公告之日起1个工作日。2、中标人服务费为6735元，即日起可凭服务费缴交凭证到财务部门领取中标通知书（凭中标通知书与采购人签订合同，合同签订后2个工作日内将合同副本复印件递交至代理机构）。未中标供应商可领取未中标通知书。3、服务费的缴交账户详见采购文件。4、财务部门联系电话：0592-5822100、0592-5822902。</t>
  </si>
  <si>
    <t>厦门炜晶智能科技有限公司</t>
  </si>
  <si>
    <t>集美中学</t>
  </si>
  <si>
    <t>厦门务实-公开招标-2018-SH1142集美中学初中部安防系统改造</t>
  </si>
  <si>
    <t>关于【2019年启发中学校园修缮改造项目——中介预算编制】选取结果的公告</t>
  </si>
  <si>
    <t>ZSZJCS2019010217</t>
  </si>
  <si>
    <t>关于【2019年启发中学校园修缮改造项目——中介预算编制】选取结果的公告服务采购编号：ZSZJCS2019010217AAA我中心于2019-01-10 17:01,在行政服务中心二楼E31为项目单位 中山市石岐区城乡建设服务中心 公开择优选取选取工程造价咨询资质中介服务机构，现将中选结果相关事项公示如下：项目单位名称：中山市石岐区城乡建设服务中心                      采购项目名称：                    2019年启发中学校园修缮改造项目——中介预算编制                                                                                                                                                                                               项目总投资：                    {{2000000|rmb }}                                                           服务金额：                    {{按行业收费标准下浮20%|rmb }}                                                                             服务金额说明：                    以中介预算审核价为计费基准                  服务内容：对该项目编制中介预算，按业主要求出具相关报告                                                                                                 项目建设内容：                    对校园进行厨房改造、饭堂就餐区改造、篮球场翻新、录播室、阶梯室、会议室改造等工程，改造面积约1000平方米                                                                          资质要求：                                        工程造价咨询资质(甲级,乙级)                                                                               资质要求说明：                    造价行业资质等级要求                                                        合同约定完成时限：                                        10                    个                    自然日                                                                                合同约定完成时限说明：                    按合同工期约定                                                                             选取中介方式：择优选取                      选取结果：正常中选结束 中选机构名称：广东明正项目管理有限公司中选金额：{{按行业收费标准下浮20%|rmb }}相关中介机构对中选结果有异议的，可自本公告发布之日起三个工作日内书面提出。中山市中介超市2019-01-10</t>
  </si>
  <si>
    <t>关于【2019年启发中学校园修缮改造项目——中介预算编制】选</t>
  </si>
  <si>
    <t>录播教室及配套设施采购中标公示</t>
  </si>
  <si>
    <t>录播教室及配套设施采购中标（成交）公告1、项目名称:录播教室及配套设施采购 2、项目编号:WHC18349 3、项目序列号:WHC18349 4、项目联系人:王才珍 5、项目联系人电话:0855-8233587 6、项目用途、简要技术要求及合同履行日期:详见招标文件 7、采购方式:公开招标 8、采购日期2018-12-18 9、公告媒体贵州省政府采购网、黔东南州公共资源交易中心网 10、评审时间:2019-01-08 11、评审地点:黔东南州公共资源交易中心 12、评审委员会成员名单: 谌贻波，罗朝平，宋利荣，王筱薇，杨文凯 13、定标日期2019-01-08 14、中标（成交）信息: 序号中标供应商中标供应商地址主要中标内容中标金额(元)1贵州金三优电子技术有限公司贵阳市中华南路新大陆广场9层1号录播教室及配套设施1588492.0015、PPP项目:否 16、采购人名称:贵州省雷山民族中学 联系地址:雷山县 项目联系人:李恒 联系电话:0855-333129217、采购代理机构全称:贵州万和工程招标代理造价咨询有限责任公司 联系地址:凯里市韶山南路6号中银港19楼1901室 项目联系人:王才珍 联系电话:0855-8233587                                                                                                                                                                                                                                                                                                                                                                                                                                                                                                                                                                                                                                                    附件：中标公告.jpg雷山民中录播采购文件.pdf                                                                                                                                                                                                                                                                                                                                                                                                                                                                                                                温馨提示：                                                                                        供应商认为采购文件、采购过程、中标或者成交结果使自己的权益受到损害的，可以在知道或者应知其权益受到损害之日起7个工作日内，以书面形式向采购人、采购代理机构提出质疑。供应商提出质疑应当提交质疑函和必要的证明材料。                                                                                        质疑供应商对采购人、采购代理机构的答复不满意，或者采购人、采购代理机构未在规定时间内作出答复的，可以在答复期满后15个工作日内向财政部门提起投诉。投诉人投诉时,应当提交投诉书和必要的证明材料，并按照被投诉采购人、采购代理机构和与投诉事项有关的供应商数量提供投诉书的副本。                                                                                                                                                                        政府采购质疑和投诉办法</t>
  </si>
  <si>
    <t>录播教室及配套设施</t>
  </si>
  <si>
    <t>运城市信息工程学校教学基础设施改造和监控、门禁系统项目成交公告</t>
  </si>
  <si>
    <t>Z14080001591827950101</t>
  </si>
  <si>
    <t>运城市</t>
  </si>
  <si>
    <t>山西郇霞招标有限公司</t>
  </si>
  <si>
    <t>运城市信息工程学校</t>
  </si>
  <si>
    <t xml:space="preserve">山西启辰星商贸有限公司
</t>
  </si>
  <si>
    <t>529800元</t>
  </si>
  <si>
    <t>山西郇霞招标有限公司受运城市信息工程学校的委托，对运城市信息工程学校教学基础设施改造和监控、门禁系统项目于2019年1月10日14时30分在运城市公共资源交易中心进行竞争性磋商。现已完成开、评、定标工作，现将评标结果公告如下：1.项目概况与采购范围1.1项目名称：运城市信息工程学校教学基础设施改造和监控、门禁系统项目1.2项目编号：Z140800015918279501011.3预算金额为830849.5元，其中一包预算为579769.5元，二包预算为251080元。1.4项目内容：本项目分为两个包一包：教学基础设施改造，主要采购录播一体机、嵌入式录播系统、教师定位电子云镜摄像机等26个品种二包：监控、门禁系统，主要采购摄像机、核心交换机、POE交换机等23个品种。1.5范围包括：货物的供应、运输、安装、调试、培训和售后服务等。具体报价范围、采购范围及所应达到的具体要求，以采购文件中商务、技术和服务的相应规定为准。1.6交货期：30天1.7质量标准：合格。1.8项目实施地点：运城市信息工程学校1.9磋商公告发布时间：2018年12月24日-2018年12月28日2.评标结果：2.1一包成交单位：山西启辰星商贸有限公司地址：运城经济开发区禹都市场十二区南楼7号成交价：529800元交货期：25天质量要求：合格2.2二包实质性响应不足三家，予以废标。  2.3结果公示时间：2019年1月11日  2.4评标专家组：组长：赵军民组员：苏霞则 刘中兴(采购人代表)各有关当事人对结果公示如有疑议，应在结果公示发布之日起7个工作日内以书面形式提出质疑，逾期将不再受理。3、发布公告的媒介本次采购公告同时在山西省政府采购网、运城市政府采购网、运城公共资源交易网上发布。 4、联系方式采购人：运城市信息工程学校地址：运城市中银大道265号邮编：044000联系人：裴女士联系电话：13753968988电子邮箱：1538568156@qq.com代理机构：山西郇霞招标有限公司地址：运城市河东东街御泽苑财富大厦二单元901室邮编：044000联系人：周女士联系电话：0359-2063289  电子邮箱：sxxxzbyxgs@163.co</t>
  </si>
  <si>
    <t>山西启辰星商贸有限公司</t>
  </si>
  <si>
    <t>运城市信息工程学校教学基础设施改造和监控、门禁系统</t>
  </si>
  <si>
    <t>信宜市教育城小学信宜市教育城小学智慧校园---常态化在线直录播课堂建设项目采购合同</t>
  </si>
  <si>
    <t>440983-201811-229-0018</t>
  </si>
  <si>
    <t>茂名市</t>
  </si>
  <si>
    <t>广州广骏工程监理有限公司茂名分公司</t>
  </si>
  <si>
    <t>信宜市教育城小学</t>
  </si>
  <si>
    <t xml:space="preserve">中国电信股份有限公司茂名分公司
</t>
  </si>
  <si>
    <t>信息来源:广东省政府采购网采购项目编号:440983-201811-229-0018                         一、采购人：信宜市教育城小学二、合同编号：XYGJFW18009三、合同名称：信宜市教育城小学智慧校园---常态化在线直录播课堂建设项目四、合同清单信息   采购项目编号：440983-201811-229-0018采购项目名称：信宜市教育城小学智慧校园---常态化在线直录播课堂建设   五、中标、成交供应商：中国电信股份有限公司茂名分公司地址：广东省茂名市油城八路11号电信公司联系人：李正文联系电话：0668-2993698六、合同金额（元）：￥959,000.00采购项目预算金额（元）：￥959,920.00七、合同签订日期：2018年12月13日 00时00分八、合同公告日期：           2019年01月10日 16时00分                      九、联系事项（一）采购人：信宜市教育城小学地址：广东省信宜市教育城小学联系人：联系电话：（二）采购代理机构：广州广骏工程监理有限公司茂名分公司地址：信宜市新尚路29号九州宾馆二楼联系人：黎晋林联系电话：0668-8859133   十、中标、成交公告：（信宜市教育城小学）（信宜市教育城小学智慧校园---常态化在线直录播课堂建设）的竞争性磋商成交公告   附件：            采购合同文本</t>
  </si>
  <si>
    <t>中国电信股份有限公司茂名分公司</t>
  </si>
  <si>
    <t>信宜市教育城小学信宜市教育城小学智慧校园---常态化在线直录播课堂建设</t>
  </si>
  <si>
    <t>宁波广兴工程管理有限公司关于慈溪市徐福小学录播设备1批项目的结果公告</t>
  </si>
  <si>
    <t>NBGXCG18098</t>
  </si>
  <si>
    <t>宁波广兴工程管理有限公司</t>
  </si>
  <si>
    <t>慈溪市徐福小学</t>
  </si>
  <si>
    <t xml:space="preserve">慈溪中威网络工程有限公司
</t>
  </si>
  <si>
    <t>一、 采购人名称：慈溪市徐福小学							二、 采购项目名称：慈溪市徐福小学录播教室设备采购项目    							三、 采购项目编号：NBGXCG18098    							四、 采购组织类型：分散采购-分散委托中介							五、 采购方式：公开招标    							六、 采购公告发布日期：2018-12-17							七、 定标/成交日期：2019-01-09							八、 中标/成交结果：							合计（元）: 																						序号																标项名称																数量																单位																总价(元)																中标供应商名称																中标供应商地址																								1																慈溪市徐福小学录播教室设备采购项目																1																批																395200.00																慈溪中威网络工程有限公司																慈溪市浒山街道颐高中直数码广场二楼47号																			九、评审小组成员名单：徐志明,陈晓英,许舟杰,宋文杰,潘明杰							十、其它事项：							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							2、其他事项：无            							十一、联系方式							1、采购人：慈溪市徐福小学 							联系人：潘老师电话：0574-63733682							地址：宁波市慈溪市文苑南路72号    							2、采购代理机构：宁波广兴工程管理有限公司							联系人：周宏立、陈跃、陈璐璐电话：0574-63112628							地址：慈溪市青少年宫北路429							3、同级政府采购监督管理部门名称： 慈溪市公共资源交易管理办公室							联系人： 童启益							监督投诉电话： 0574-63989921							传真： 0574-63989921							地址： 慈溪市白沙路街道南二环东路1355号</t>
  </si>
  <si>
    <t>宁波广兴工程管理有限公司关于慈溪市徐福小学录播设备1批项</t>
  </si>
  <si>
    <t>崂山区行政大厦东塔楼306电视电话会议室电子设备采购崂山区行政大厦东塔楼306电视电话会议室电子设备采购</t>
  </si>
  <si>
    <t xml:space="preserve">青岛研博电子有限公司
</t>
  </si>
  <si>
    <t>中标公告															一、项目名称：													崂山区行政大厦东塔楼306电视电话会议室电子设备采购																			二、项目编号：													LSCG2018000197																			三、招标公告发布日期:													2018-12-16																			四、开标时间:													2019-01-08 09:30																			五、采购方式:													分散采购 货物类																			六、中标情况：																			中标人（公司名称）：													青岛研博电子有限公司													中标金额（元/优惠率）：													1176044.22																			中标人地址：													海尔路61号2号楼1216户																			七、评标委员会成员名单：													隋忠雪, 徐兵, 贾民生, 齐学功, 于涛																			主要中标或者成交标的信息表																																																															名称																									品牌																									产地																									规格要求																									数量/单位																									单价（元）/优惠率																																							双通道反馈抑制器																									DESFINE																									深圳																									FBT212																									1台																									3900.0																																							音频线																									国标																									青岛																									RVVP2*0.5																									150米																									2.9																																							配电柜改造																									国产																									济南																									功率 20kw																									1台																									7800.0																																							支吊架																									国产																									济南																									空调、管道等支吊架																									1项																									3600.0																																							室外机基础																									国产																									济南																									槽钢																									1个																									3500.0																																							室外机吊装																									国产																									济南																									F4楼顶																									1台																									4525.0																																							三、排风系统																																																																									0																									0.0																																							六类网络电缆																									国标																									青岛																									Cat6																									2箱																									1300.0																																							（一）东306显示系统																																																																									0																									0.0																																							●▲LED显示屏																									利亚德																									北京																									TWS015FS																									5.062㎡																									96000.0																																							LED屏支架																									利亚德																									北京																									定制																									6㎡																									2300.0																																							LED屏包边																									利亚德																									北京																									定制																									6㎡																									700.0																																							配电柜																									利亚德																									北京																									LYD																									1台																									2950.0																																							内机控制线																									国产																									济南																									5*0.75																									85米																									31.7																																							穿线管																									国产																									济南																									PVC DN15																									180米																									13.0																																							内机电源线																									国产																									济南																									3*4mm																									130米																									16.82																																							穿线管																									国产																									济南																									PVC DN20																									130米																									15.0																																							室外机电缆线																									国产																									济南																									15kw，3*10+1*6mm																									90米																									68.85																																							电缆桥架																									国产																									济南																									100*50																									90米																									39.72																																							自动混音器																									优麦																									广州																									CM938																									1台																									5000.0																																							鹅颈会议话筒																									SHUER																									成都																									CVG12-B/C+CVD-B																									8支																									3400.0																																							8路电源时序器																									DESFINE																									深圳																									P8																									1台																									1270.0																																							摄录一体机																									索尼（SONY）																									日本																									PXW-Z150																									2台																									37000.0																																							支架																									miliboo米泊																									上海																									MTT601A																									2台																									1400.0																																							高清录播一体机																									中国/REACH																									深圳																									CL360																									1台																									41000.0																																							视频资源中心系统																									中国/REACH																									深圳																									Ybolo																									1台																									45000.0																																							5寸球机摄像机																									海康威视																									杭州																									DS-2DF5225W-A3																									3台																									5200.0																																							电源																									国产																									中国																									12V																									3台																									65.0																																							●▲NVR硬盘录像机																									海康威视																									杭州																									DS-7608-K2																									1台																									3100.0																																							存储硬盘																									希捷																									国产																									4TB，SATA3																									1台																									1430.0																																							▲管理电脑																									联想																									北京																									启天M425-D004																									1台																									4900.0																																							B1多功能厅专用机柜																									国产																									中国																									16U																									1台																									1500.0																																							东306会议室机柜																									国产																									中国																									1.5米																									1台																									1790.0																																							（四）会议室其他设备																																																																									0																									0.0																																							UPS																									易事特																									北京																									OR10KH																									1台																									8000.0																																							蓄电池																									欧力德																									上海																									12v100AH																									16节																									1000.0																																							电池柜																									国产																									山东																									A16																									1台																									1800.0																																							电池柜基础																									国产																									山东																									定制																									1台																									1600.0																																							电缆																									国产																									青岛																									ZRYJV4X25+1*16																									120米																									70.0																																							电缆																									国产																									青岛																									ZRYJV3*16																									100米																									61.0																																							风机盘管																									约克																									广东																									YGFC10CB																									7台																									3700.0																																							风机盘管控制器																									国产																									青岛																									APC-TMS2100																									7台																									560.0																																							金属软连接																									国产																									青岛																									DN20																									14个																									172.0																																							铜闸阀																									国产																									青岛																									DN20																									14个																									158.0																																							电动二通阀																									国产																									青岛																									DN20																									7个																									456.0																																							Y型过滤器																									国产																									青岛																									DN20																									7个																									300.0																																							风盘信号线																									国产																									青岛																									3*0.75																									60米																									24.86																																							风盘控制线																									国产																									青岛																									5*0.75																									90米																									31.7																																							穿线管																									国产																									青岛																									PVC DN15																									150米																									13.0																																							风盘电源线																									国产																									青岛																									3*4mm																									150米																									27.2																																							穿线管																									国产																									青岛																									PVC DN20																									150米																									15.0																																							室内配电柜																									国产																									青岛																									（内机14台，排风机2台）																									1台																									4900.0																																							支吊架																									国产																									青岛																									空调、管道等支吊架																									1项																									3600.0																																							水管																									国产																									青岛																									镀锌钢管 DN65																									25米																									132.2																																							水管																									国产																									青岛																									镀锌钢管 DN50																									45米																									89.0																																							水管																									国产																									青岛																									镀锌钢管 DN40																									10米																									197.2																																							水管																									国产																									青岛																									镀锌钢管 DN32																									70米																									53.4																																							水管																									国产																									青岛																									镀锌钢管 DN25																									30米																									78.8																																							水管																									国产																									青岛																									镀锌钢管 DN20																									62米																									41.5																																							水管保温																									国产																									青岛																									橡塑保温管																									1.5立方																									3132.0																																							二、风机盘管系统																																																																									0																									0.0																																							▲多联机室外机																									海信																									青岛																									海信，HVR-500W(HVR-224W+280W)																									1台																									58000.0																																							▲多联机室内机																									海信																									青岛																									海信，HVR-71F																									7台																									4500.0																																							多联机线控器																									国产																									济南																									HYXC-K01H																									7台																									600.0																																							分歧管																									国产																									济南																									HFQ-102F																									5个																									521.0																																							分歧管																									国产																									济南																									HFQ-162F																									1个																									1828.0																																							分歧管																									国产																									济南																									HFQ-M22F																									1个																									1863.0																																							铜管																									国产																									济南																									9.53																									43米																									64.2																																							铜管																									国产																									济南																									15.9																									62米																									86.7																																							铜管																									国产																									济南																									19.1																									2米																									159.51																																							铜管																									国产																									济南																									22.2																									7米																									198.7																																							铜管																									国产																									济南																									28.6																									26米																									306.0																																							铜管保温																									国产																									济南																									橡塑保温管 20mm																									0.5立方米																									3132.0																																							水管																									国产																									济南																									镀锌钢管 DN25																									40米																									78.8																																							水管保温																									国产																									济南																									橡塑保温管 20mm																									0.4立方米																									3132.0																																							穿线管																									国产																									青岛																									PVC DN15																									15米																									13.0																																							排风风管																									国产																									青岛																									镀锌钢板 0.7mm（400*400mm）																									4平方米																									110.2																																							支吊架																									国产																									青岛																									机组、管道等支吊架																									1项																									2000.0																																							交换机																									华为																									广州																									S2700-26TP-SI																									1台																									2400.0																																							▲管理电脑																									联想																									北京																									启天M425-D004																									1台																									4900.0																																							（二）东306LED显示系统																																																																									0																									0.0																																							●LED显示屏																									利亚德																									北京																									3.75单红																									2.2㎡																									4900.0																																							▲管理电脑																									联想																									北京																									启天M425-D004																									1台																									4900.0																																							LED屏支架																									利亚德																									北京																									定制																									2㎡																									2300.0																																							LED屏包边																									利亚德																									北京																									定制																									2㎡																									700.0																																							（三）会议室扩声、录播、监控设备																																																																									0																									0.0																																							（五）空调系统																																																																									0																									0.0																																							排风机（设备间）																									国产																									济南																									500m3/h，Φ250，0.2kw																									1台																									1400.0																																							排风机（LED间）																									国产																									济南																									1000m3/h，Φ350，0.3kw																									1台																									1600.0																																							排风机空气开关																									国产																									青岛																									380v，4A																									2个																									65.0																																							排风机电源线																									国产																									青岛																									3*2.5mm																									15米																									19.8																																							网络信息模块																									清华同方																									北京																									6 类																									6个																									55.0																																							电源线																									国标																									青岛																									RVV3*2.5																									200米																									8.85																																							电源线																									国标																									青岛																									RVV3*1.0																									100米																									3.2																																							专业音箱线																									国标																									青岛																									400支金银透明线																									150米																									6.0																																							一、风机盘管系统																																																																									0																									0.0																																							冷媒填充																									国产																									济南																									R410A																									20kg																									148.0																																							内外机信号线																									国产																									济南																									3*0.75																									95米																									24.86																																							●大屏处理器																									利亚德																									北京																									MVC-Ⅱ Plus( LED 屏控制软件 领秀V5.0、 LED 屏发送系统 领秀5G、接收系统 领秀5G）																									1台																									30000.0																																							PLC																									利亚德																									北京																									PLC-40																									1台																									2950.0																																							LED屏升降机																									国产																									青岛																									定制																									1台																									24000.0																																							线性音柱																									DESFINE																									深圳																									C8																									2只																									5600.0																																							功放																									DESFINE																									深圳																									MT245																									1台																									5100.0																																							24路调音台																									Soundcarft																									深圳																									FX16II(RW5757)																									1台																									16000.0																																							数字音频处理器																									DESFINE																									深圳																									Matrix 88																									1台																									14000.0																																							铜鼻子																									国产																									青岛																									16mm2， 80A 电流																									16个																									15.0																																							多媒体插座																									国产																									山东																									HDMI+VGA+RVVP2*1.0+复合视频																									6台																									450.0																																													评审结果																																																															序号																									供应商名称																									综合得分																									排序																																							1																									青岛研博电子有限公司																									95.34																									1																																							2																									青岛恒华机房设备工程有限公司																									74.65																									2																																							3																									青岛松立视讯技术有限公司																									73.45																									3																																							4																									山东京友电子有限公司																									66.61																									4																																													八、联系方式：																			采购人:													青岛市崂山区机关事务管理局													地址：													崂山区行政大厦东塔楼3楼																			联系人：													隋主任													联系方式：													88996070																			代理机构：													青岛嘉信招标有限公司													地址：													青岛市市北区辽源路257号青岛市中小企业公共服务中心6号楼102室																			联系人：													龚利													联系方式：													55583257																			公告期限													2019-01-09 - 2019-01-09																			2019/1/9																崂山区行政大厦东塔楼306电视电话会议室电子设备采购.pdf</t>
  </si>
  <si>
    <t>青岛研博电子有限公司</t>
  </si>
  <si>
    <t>崂山区行政大厦东塔楼306电视电话会议室电子设备采购崂山区行政大厦东塔楼306电视电话会议室</t>
  </si>
  <si>
    <t>枝江市中小学录播教室建设项目</t>
  </si>
  <si>
    <t>ZJZ0507-201801-01H</t>
  </si>
  <si>
    <t>枝江市政府采购中心</t>
  </si>
  <si>
    <t>枝江市教育局</t>
  </si>
  <si>
    <t xml:space="preserve">湖北省广播电视信息网络股份有限公司
</t>
  </si>
  <si>
    <t>贰佰陆拾壹万贰仟玖佰玖拾壹元</t>
  </si>
  <si>
    <t>依据枝采计备[2018]XM0967号采购计划要求，枝江市政府采购中心受枝江市教育局的委托，于2019年01月03日就枝江市中小学录播教室建设项目采用公开招标方式进行采购。现就本次招标结果公告如下：																			一、项目名称：枝江市中小学录播教室建设项目																			二、项目编号：ZJZ0507-201801-01H																			三、采购预算：270.00万元																			四、采购内容：13所学校录播教室设备（多媒体录制主机13台、控制主机13台、控制面板13台、高清云台摄像机26台、高清场景摄像机39台、图像分析摄像机39台等）采购、安装、调试。																			五、公告发布媒体及日期：																			湖北政府采购网、枝江市公共资源交易信息网，2019年01月09日																			六、评标信息：																			评审日期：2019年01月03日																			评审地点：枝江市公共资源交易中心评标一室（枝江市仙女大道190号，枝江市政务服务中心5楼）																			评标委员会：谭高景(组长)、王海峰、李纯芹、薛卫华、雷玉平																			七、中标信息：																																						中标供应商名称：湖北省广播电视信息网络股份有限公司																			中标供应商地址：武汉经济技术开发区工业区（湖北省武汉市武昌区中北路101号海山金谷20-21楼）																			中标金额(元)：贰佰陆拾壹万贰仟玖佰玖拾壹元(2612991元)																																						主要中标内容：见附件.																			八、中标通知书领取地址：枝江市政府采购中心																			九、公告期限：自公告发布之日起1个工作日。																			十、质疑：																			各有关当事人对中标结果有异议的，可在中标公告期限届满之日起7个工作日内，向枝江市政府采购中心提出质疑。质疑时请提交书面质疑函一份（法人代表签字、加盖单位公章），并附相关证据材料。																			十一、联系方式：																			采购人：枝江市教育局																			联系人：鲜于文俊																			联系电话：13872660688																			 联系地址：枝江市珠海路36号																			 采购代理机构：枝江市政府采购中心																			联系人：淡江华																			联系电话：0717-4519799																			地址：枝江市仙女大道190号（枝江市政务服务中心6楼）																																																																												枝江市政府采购中心																			2019年01月09日																																				附件：															中小学校录播教室建设项目成交供应商报价明细3.jpg																			中小学校录播教室建设项目成交供应商报价明细2.jpg																			中小学校录播教室建设项目成交供应商报价明细1.jpg																			招标文件正文.pdf</t>
  </si>
  <si>
    <t>湖北省广播电视信息网络股份有限公司</t>
  </si>
  <si>
    <t>枝江市中小学录播</t>
  </si>
  <si>
    <t>绍兴市上虞区公共资源交易中心关于绍兴市上虞区章镇镇中心小学章镇王充小学新建工程弱电系统设备项目的结果公告</t>
  </si>
  <si>
    <t>GZ2018113</t>
  </si>
  <si>
    <t>绍兴市上虞区公共资源交易中心</t>
  </si>
  <si>
    <t>绍兴市上虞区章镇镇中心小学</t>
  </si>
  <si>
    <t xml:space="preserve">王充小学
</t>
  </si>
  <si>
    <t>一、 采购人名称：绍兴市上虞区章镇镇中心小学																二、 采购项目名称：绍兴市上虞区章镇镇中心小学章镇王充小学新建工程弱电系统设备项目    																三、 采购项目编号：GZ2018113    																四、 采购组织类型：政府集中采购-委托本级集采																五、 采购方式：公开招标    																六、 采购公告发布日期：2018-10-15																七、 定标/成交日期：2019-01-09																八、 中标/成交结果：																合计（元）:																 																																								序号																									标项名称																									规格型号																									数量																									单位																									单价(元)																									备注																									总价(元)																									中标供应商名称																									中标供应商地址																																							1																									绍兴市上虞区章镇镇中心小学弱电系统设备																									王充小学弱电系统工程设备采购（包含综合布线系统、计算机网络系统、安防系统、录播教室系统、音视频系统等13个子系统）																									1																									项																																																																											1946805.00																									浙江纳特智能网络工程有限公司																									绍兴市上虞区百官街道江东北路588号百官广场23楼																																																																					服务要求或标的基本概况：																废标信息：																 																																								序号																									标项名称																									废标理由																									其他事项																																																																					九、评审小组成员名单：孟爱英,李建军,陆福太,高彦春,徐建枫																十、 其它事项：																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																   2、其他事项																              																十一、 联系方式																1、采购代理机构名称：绍兴市上虞区公共资源交易中心																联系人：黄女士        																联系电话：0575-82398111																传真： 0575-82398102             																地址：  浙江省绍兴市上虞区便民服务中心三楼        																2、采购人名称：绍兴市上虞区章镇镇中心小学																联系人：徐先生																联系电话：0575-82530383																传真：              																地址：浙江省绍兴市上虞区章镇镇           																3、同级政府采购监督管理部门名称：绍兴市上虞区财政局                																联系人：许女士																监督投诉电话：0575-82130212																传真：0575-82130212              																地址：绍兴市上虞区体育场路18号</t>
  </si>
  <si>
    <t>王充小学</t>
  </si>
  <si>
    <t>绍兴市上虞区公共资源交易中心关于绍兴市上虞区章镇镇中心小学章镇王充小学新建工程弱电系统设备项</t>
  </si>
  <si>
    <t>大同市第一中学校录播教室采购中标公告</t>
  </si>
  <si>
    <t>DTZC-2018-0794</t>
  </si>
  <si>
    <t>786500元</t>
  </si>
  <si>
    <t>大同市第一中学校录播教室采购中标公告					一、项目名称：大同市第一中学校录播教室采购							二、项目编号：DTZC-2018-0794							三、采购方式：公开招标							四、采购公告发布时间：2018年12月11日							五、开标时间：2019年1月7日							六、采购单位：大同市第一中学校							联系人：柴贵生							联系电话：0352-5322124							七、集采机构：大同市政府采购中心							联系地址：大同市恒安街大同市政务大厅6楼							联系电话：0352-7982078							八、中标情况							中标金额：786500元							中标供应商：山西联创电子信息技术有限公司							地址：大同市城区永泰南路西侧桐城中央二期综合商务楼5层501号							九、主要中标标的的名称、规格型号、数量、单价、服务要求																													序号																													货物名称																													品牌																													规格型号																													产地及厂家																													数量																													单价																													合价																													供货期																													环保节能产品编号及有效期																																					录播教室设备																																					1																													资源管理平台																													文香																													V1.0																													北京/北京文香信息技术有限公司																													1																													35200																													35200																													签订合同后30个日历日																																																					2																													高清云台摄像机																													文香																													WX-V800																													北京/北京文香信息技术有限公司																													6																													6800																													40800																													签订合同后30个日历日																																																					3																													跟踪半球																													文香																													WX-C110																													北京/北京文香信息技术有限公司																													4																													1650																													6600																													签订合同后30个日历日																																																					4																													图像跟踪一体机																													文香																													WX-T6																													北京/北京文香信息技术有限公司																													1																													17300																													17300																													签订合同后30个日历日																																																					5																													图像跟踪系统																													文香																													V1.0																													北京/北京文香信息技术有限公司																													1																													23400																													23400																													签订合同后30个日历日																																																					6																													录播一体机																													文香																													WX-V9																													北京/北京文香信息技术有限公司																													1																													24100																													24100																													签订合同后30个日历日																																																					7																													嵌入式录播管理系统																													文香																													V3.0																													北京/北京文香信息技术有限公司																													1																													45100																													45100																													签订合同后30个日历日																																																					8																													话筒																													文香																													WX-MIC200																													北京/北京文香信息技术有限公司																													8																													1800																													14400																													签订合同后30个日历日																																																					9																													数字音频矩阵																													文香																													WX-MX1206																													北京/北京文香信息技术有限公司																													1																													6700																													6700																													签订合同后30个日历日																																																					10																													时序电源控制器																													文香																													WX-PW8																													北京/北京文香信息技术有限公司																													1																													2000																													2000																													签订合同后30个日历日																																																					11																													录播控制面板																													文香																													WX-CT200																													北京/北京文香信息技术有限公司																													1																													2000																													2000																													签订合同后30个日历日																																																					12																													服务器																													浪潮																													NF5270M4																													山东省济南市/浪潮电子信息产业股份有限公司																													1																													37200																													37200																													签订合同后30个日历日																													环保产品编号：CEC2018ELP08401865有效期：2020-11-29节能产品编号:CQC18701192636有效期：2021-05-17																																					13																													讲台																													富可士																													S400S																													广东省广州市/广州市富可士数码科技有限公司																													1																													3500																													3500																													签订合同后30个日历日																																																					14																													控制室操作台																													定制																																													国产优质																													1																													5500																													5500																													签订合同后30个日历日																																																					15																													控制室椅子																													定制																																													国产优质																													4																													450																													1800																													签订合同后30个日历日																																																					16																													控制室监听音箱																													漫步者																													R1000BT																													北京/北京爱德发科技有限公司																													1																													400																													400																													签订合同后30个日历日																																																					17																													键盘、鼠标																													罗技																													MK200																													上海/罗技有限公司																													2																													300																													600																													签订合同后30个日历日																																																					18																													显示器																													AOC																													236LM00023																													湖北省武汉市/冠捷显示科技(武汉)有限公司																													2																													1000																													2000																													签订合同后30个日历日																													节能产品编号:CQC17701163095有效期：2020-02-15																																					19																													机柜																													图腾																													A2.6632																													四川省成都市/成都图腾网络设备有限公司																													1																													3500																													3500																													签订合同后30个日历日																																																					20																													千兆交换机																													华为																													S1720-28GWR-4P																													广东省深圳市/华为技术有限公司																													1																													3500																													3500																													签订合同后30个日历日																													节能产品编号:CQC17701162164有效期：2020-01-18																																					21																													功放																													富可士																													G325																													广东省广州市/广州市富可士数码科技有限公司																													1																													3500																													3500																													签订合同后30个日历日																																																					22																													音箱																													富可士																													Y290																													广东省广州市/广州市富可士数码科技有限公司																													1																													2800																													2800																													签订合同后30个日历日																																																					23																													智慧互动黑板																													希沃																													F86EA																													广州视睿电子科技有限公司																													2																													46000																													92000																													签订合同后30个日历日																													节能产品编号:CQC18701187112有效期：2020-11-23																																					24																													高清监视器																													创维																													65E388G																													广东省深圳市/深圳创维-RGB电子有限公司																													4																													5500																													22000																													签订合同后30个日历日																													节能产品编号:CQC17701182449有效期：2020-11-24																																					25																													挂架																													定制																																													国产优质																													2																													2500																													5000																													签订合同后30个日历日																																																					26																													高清视频矩阵																													迈拓维矩																													MT-HD0808-H																													广东省广州市/广州市迈拓维矩电子有限公司																													1																													15000																													15000																													签订合同后30个日历日																																																					27																													高清线缆																													迈拓维矩																													HDMI2.0																													广东省广州市/广州市迈拓维矩电子有限公司																													8																													300																													2400																													签订合同后30个日历日																																																					28																													智能麦克风																													科大讯飞																													XFCYM01																													安徽省合肥市/科大讯飞股份有限公司																													1																													1500																													1500																													签订合同后30个日历日																																																					29																													麦克风接收盒																													科大讯飞																													XFCYRH01																													安徽省合肥市/科大讯飞股份有限公司																													1																													3000																													3000																													签订合同后30个日历日																																																					30																													智慧微课客户端软件																													科大讯飞																													讯飞畅言智慧微课软件V1.0																													安徽省合肥市/科大讯飞股份有限公司																													1																													5100																													1000																													签订合同后30个日历日																																																					31																													核心语音转写引擎服务(路数)																													科大讯飞																													讯飞畅言智慧微课软件V1.0																													安徽省合肥市/科大讯飞股份有限公司																													1																													9200																													9200																													签订合同后30个日历日																																																					32																													智慧微课云服务																													科大讯飞																													讯飞畅言智慧微课软件V1.0																													安徽省合肥市/科大讯飞股份有限公司																													1																													13200																													13200																													签订合同后30个日历日																																																					33																													教室灯																													立达信																													V2.1																													福建省厦门市厦门立达信照明有限公司																													35																													1380																													48300																													签订合同后30个日历日																																																					34																													设备安装、线材和辅材																													定制																																													国产优质																													1																													15000																													15000																													签订合同后31个日历日																																																					录播教室改造																																					1																													吊顶																													定制																																													国产优质																													190																													150																													28500																													签订合同后31个日历日																																																					2																													安装费																																																																													35																													50																													1750																													签订合同后32个日历日																																																					3																													墙面																													定制																																																													70																													450																													31500																													签订合同后33个日历日																																																					4																													地面																													定制																																													国产优质																													150																													300																													45000																													签订合同后34个日历日																																																					5																													讲台																													定制																																																													1																													8500																													8500																													签订合同后35个日历日																																																					6																													布线																													定制																																																													1																													2000																													2000																													签订合同后36个日历日																																																					7																													准备间																													定制																																																													1																													8000																													8000																													签订合同后37个日历日																																																					8																													粉刷																													定制																																																													90																													40																													3600																													签订合同后38个日历日																																																					9																													窗帘																													定制																																													国产优质																													1																													5000																													5000																													签订合同后39个日历日																																																					10																													辅材																																																																													1																													2000																													2000																													签订合同后40个日历日																																																					11																													黑板固定架																													定制																																																													1																													4100																													4100																													签订合同后41个日历日																																																					12																													课桌																													定制																																													国产优质																													56																													1500																													84000																													签订合同后42个日历日																																																					13																													椅子																													定制																																													国产优质																													113																													450																													50850																													签订合同后43个日历日																																																					14																													黑板																													定制																																													国产优质																													1																													2200																													2200																													签订合同后44个日历日																																																					第一包																			总报价(大写):柒拾捌万陆仟伍佰元整￥：786500																									十、评标组组成员名单：杨智、曹志刚、弓秀丽、王岳英、李永胜(采购人代表)							十一、公告期限为1个工作日。							相关供应商对中标结果有异议的，可自本公告发布之日起七个工作日内书面提出。感谢本项目所有投标人对大同市政府集中采购工作的支持。							特此公告。						代理费收费标准:0					代理费收费金额:无			大同市政府采购中心	2019年01月09日免责声明:1、在本网站发布的不属于政府采购监管范围的各类信息，政府采购监管部门不对此类信息承担任何法律责任，由信息发布者承担相应的法律责任。2、由采购人、代理机构或集采机构自行发布的政府采购信息，责任主体在公告发布者，如有错误，请自行更正。</t>
  </si>
  <si>
    <t>大同市第一中学校录播教室</t>
  </si>
  <si>
    <t>哈尔滨市实验学校沉浸式智慧录播及远程协同教学研究系统项目</t>
  </si>
  <si>
    <t>SBQC[2018]0294</t>
  </si>
  <si>
    <t>哈尔滨市实验学校</t>
  </si>
  <si>
    <t>465000.00元</t>
  </si>
  <si>
    <t>项目编号：SBQC[2018]0294				哈尔滨市实验学校沉浸式智慧录播及远程协同教学研究系统项目				成交公告				一、项目名称：哈尔滨市实验学校沉浸式智慧录播及远程协同教学研究系统项目				二、项目编号:ZZ83785HW0008-0127				三、竞争性谈判公告发布日期：2018年12月25日				四、开标及定标日期：2019年1月9日				五、竞争性谈判小组成员：徐美芳、邓学海、邵婷				六、成交供应商名称、地址、中标金额：				中标供应商：哈尔滨世纪金辰科技有限公司				地址：哈尔滨开发区南岗集中区湘江路13号楼B栋				中标金额：465000.00元				中标商品明细：																						序号																								项目名称																								内容																								中标金额(元)																														一包																								哈尔滨市实验学校沉浸式智慧录播及远程协同教学研究系统项目																								沉浸式智慧录播及远程协同教学研究系统																								465000.00																														合计：人民币大写：肆拾陆万伍仟元整小写：465000.00元																									招标代理收取标准及金额：									招标代理服务费参照国家计价格[2002]1980号文件、发改办价格[2003]857号文件规定，招标代理服务费用由中标人支付，按协议价收取。											联系方式：									采购单位：哈尔滨市实验学校				联系人：高阳				联系电话：0451-87166796				采购代理机构：中资国际招标有限责任公司				采购项目联系人：杨楠				联系电话：0451-81888888				地址：哈尔滨市南岗区汉水路76-6号								如投标供应商对预成交结果有异议，可以在预中标公告发布之日起一个工作日内，以书面形式向中资国际招标有限责任公司提出质疑，逾期将不予受理。				在此，谨向各投标供应商对政府采购工作的支持表示感谢！								中资国际招标有限责任公司				2019年1月9日							[附件下载]										11、成交公告.doc</t>
  </si>
  <si>
    <t>哈尔滨市实验学校沉浸式智慧录播及远程协同教学</t>
  </si>
  <si>
    <t>六合区多校录播教室及心理室等设备项目采购结果公告</t>
  </si>
  <si>
    <t>JYZB-2019-006</t>
  </si>
  <si>
    <t>六合区教育局</t>
  </si>
  <si>
    <t xml:space="preserve">南京市教育装备与勤工俭学办公室
</t>
  </si>
  <si>
    <t>1195329元整</t>
  </si>
  <si>
    <t>南京市教育装备与勤工俭学办公室实施的六合区多校录播教室及心理室等设备项目公开招标政府采购活动，已经按照法定程序结束，采购结果公告如下：一、项目编号：JYZB-2019-006二、项目名称：六合区多校录播教室及心理室等设备三、项目简要说明：见采购文件四、采购方式：公开招标五、评标信息：评标委员会成员名单：孙卫卫 董军 刘小松 洪卸华 陈立林评标地点：南京市马府街18号西二楼招标科评标三室评标日期：2019年1月9日六、中标信息：中标供应商名称：南京大德科教设备中标供应商联系人及联系电话：周慧生移动电话:18914702345中标金额：1195329元整中标主要货物名称、品牌型号及价格：55寸超窄边DID拼接显示 耐诺NJ55018-S5 12882元/㎡七、采购单位信息：采购单位名称：六合区教育局采购项目联系人姓名：陈立林采购项目联系人电话：025-57130658八、部门集中采购中心信息地址：南京市马府街18号采购文件编制人姓名：杨峰采购文件编制人联系电话：025-84550980合同鉴证人姓名：盛莉合同鉴证人联系电话：025-84550977九、备注1、本中标公告自发布之日起公告期限为1个工作日。供应商如果认为采购过程和结果使自己的合法权益受到损害提出质疑的，应按照《政府采购法实施条例》、《江苏省政府采购供应商监督管理暂行办法》(苏财规〔2013〕28号)规定，在法定时间内（可自公告期届满之日起7个工作日内书面提出）。将质疑文件，包括权益受到损害的证明材料送至马府街18号西二楼市装备办招标科。2、自采购结果公告之日起1个工作日后，中标供应商前往市装备办领取《中标通知书》，凭《中标通知书》与采购人签订政府采购合同，并到市装备办合同见证，如有疑问，请与市装备办招标科合同鉴证人联系。南京市教育装备与勤工俭学办公室公告日期：2019年1月9日</t>
  </si>
  <si>
    <t>南京市教育装备与勤工俭学办公室</t>
  </si>
  <si>
    <t>六合区多校录播教室及心理室等设备项目</t>
  </si>
  <si>
    <t>潜山市梅城中心小学多媒体教学系统设备采购项目中标公示</t>
  </si>
  <si>
    <t>潜山市梅城中心小学</t>
  </si>
  <si>
    <t>潜山市梅城中心小学多媒体教学系统设备采购项目中标公示																																					项目名称																													潜山市梅城中心小学多媒体教学系统设备采购项目																													项目编号																													QSZBCG2018—286																																					采购人名称：																			地址：																			联系人																			联系电话：																													采购人名称：潜山市梅城中心小学																			地址: 潜山市梅城镇																			联系人：周先生																			联系电话: 13965811159																																					标的基本概况																													LED显示屏、会议系统（含扩声系统、会议系统、录播系统、集中控制系统、显示系统、辅助材料）、室内装饰等设备采购																																					中标候选供应商																													潜山新物讯弱电工程有限公司																																					中标金额																													494144.88元																																					开标地点、日期																													潜山市公共资源交易中心、2019年01月08日																																					公示时间																													2019年01月09日至2019年01月11日																																					评审专家名单																													张淼生、桂立平、吴大胜、周传节、汪立成																																					招标(采购)机构名称、地址、项目负责人、联系电话																													招标(采购)机构名称：安徽皖国建设项目管理有限公司																			地址：潜山市梅城镇桃园北路蓝鼎中央城东区商业街1号楼																			项目负责人：吴先生																			联系电话：15222967777																																					质疑、投诉受理																													若投标人对上述结果有质疑，可在公告期限届满之日起七个工作日内以书面形式向采购人提出，联系人：周先生，联系电话：13965811159。																			若投标人对质疑答复不满意的，可在法律规定时间内以书面形式向潜山市财政局政府采购办公室提出投诉，联系电话：0556-8937908。																			注：1质疑和投诉均应当有明确的请求和必要的证明材料，猜测式、怀疑式的质疑和投诉将不被接受。																			2质疑和投诉的相关请求均应当由授权委托人持法定代表人签署的授权委托书及有效二代居民身份证(或法定代表人持法定代表人身份证明书及有效二代居民身份证)现场递交，否则，将不予受理。																			3质疑和投诉的相关请求与证明材料须一次性书面提出并加盖投标人单位公章，否则，将不予受理。																			4虚假和恶意质疑或投诉，经查实后，将依法依规给予严肃处理。																					 							附</t>
  </si>
  <si>
    <t>安庆市</t>
  </si>
  <si>
    <t>潜山市梅城中心小学多媒体教学系统设备采购项目中标公示																											项目编号																															所属地区																			安庆市																													项目名称																			潜山市梅城中心小学多媒体教学系统设备采购项目																													发布时间																			2019年01月09日																			截止时间																			见公告内容																																																																				潜山市梅城中心小学多媒体教学系统设备采购项目中标公示																																																			项目名称																																							潜山市梅城中心小学多媒体教学系统设备采购项目																																							项目编号																																							QSZBCG2018—286																																																			采购人名称：																									地址：																									联系人																									联系电话：																																							采购人名称：潜山市梅城中心小学																									地址:潜山市梅城镇																									联系人：周先生																									联系电话: 13965811159																																																			标的基本概况																																							LED显示屏、会议系统（含扩声系统、会议系统、录播系统、集中控制系统、显示系统、辅助材料）、室内装饰等设备采购																																																			中标候选供应商																																							潜山新物讯弱电工程有限公司																																																			中标金额																																							494144.88元																																																			开标地点、日期																																							潜山市公共资源交易中心、2019年01月08日																																																			公示时间																																							2019年01月09日至2019年01月11日																																																			评审专家名单																																							?张淼生、桂立平、吴大胜、周传节、汪立成																																																			招标(采购)机构名称、地址、项目负责人、联系电话																																							招标(采购)机构名称：安徽皖国建设项目管理有限公司																									地址：潜山市梅城镇桃园北路蓝鼎中央城东区商业街1号楼																									项目负责人：吴先生																									联系电话：15222967777																																																			质疑、投诉受理																																							若投标人对上述结果有质疑，可在公告期限届满之日起七个工作日内以书面形式向采购人提出，联系人：周先生，联系电话：13965811159。																									若投标人对质疑答复不满意的，可在法律规定时间内以书面形式向潜山市财政局政府采购办公室提出投诉，联系电话：0556-8937908。																									注：1质疑和投诉均应当有明确的请求和必要的证明材料，猜测式、怀疑式的质疑和投诉将不被接受。																									2质疑和投诉的相关请求均应当由授权委托人持法定代表人签署的授权委托书及有效二代居民身份证(或法定代表人持法定代表人身份证明书及有效二代居民身份证)现场递交，否则，将不予受理。																									3质疑和投诉的相关请求与证明材料须一次性书面提出并加盖投标人单位公章，否则，将不予受理。																									4虚假和恶意质疑或投诉，经查实后，将依法依规给予严肃处理。																																					?</t>
  </si>
  <si>
    <t>天津市河北区教育技术装备管理站天津市河北区昆一小学录播教室建设项目_第1包(项目编号:HGGP-2018-A-0334)合同公告</t>
  </si>
  <si>
    <t>HGGP-2018-A-0334）</t>
  </si>
  <si>
    <t>河北区</t>
  </si>
  <si>
    <t>天津市河北区教育技术装备管理站</t>
  </si>
  <si>
    <t xml:space="preserve">天津优脑教育科技有限公司
</t>
  </si>
  <si>
    <t>天津市河北区教育技术装备管理站  天津市河北区昆一小学录播教室建设项目_第1包 (项目编号: HGGP-2018-A-0334) 合同公告1.项目名称 ：天津市河北区昆一小学录播教室建设项目_第1包2.项目编号 ：HGGP-2018-A-03343.合同名称 ：天津市河北区昆一小学录播教室建设项目_第1包4.合同编号 ：5.合同金额(万元) ：31.06.采购单位 ：天津市河北区教育技术装备管理站7.中标供应商 ：天津优脑教育科技有限公司8.发布日期 ：2018年11月26日 9.合同附件下载：昆一录播.rar天津市河北区教育技术装备管理站2019年01月09日</t>
  </si>
  <si>
    <t>天津优脑教育科技有限公司</t>
  </si>
  <si>
    <t>天津市河北区教育技术装备管理站天津市河北区昆一小学录播教室建设项目_第1包(项目编号:HGGP-2018-A-033</t>
  </si>
  <si>
    <t>天津市河北区教育技术装备管理站天津市河北区兴华小学、宁园小学录播教室建设项目_第1包(项目编号:HGGP-2018-A-0332)合同公告</t>
  </si>
  <si>
    <t>HGGP-2018-A-0332）</t>
  </si>
  <si>
    <t>天津市河北区教育技术装备管理站  天津市河北区兴华小学、宁园小学录播教室建设项目_第1包 (项目编号: HGGP-2018-A-0332) 合同公告1.项目名称 ：天津市河北区兴华小学、宁园小学录播教室建设项目_第1包2.项目编号 ：HGGP-2018-A-03323.合同名称 ：天津市河北区兴华小学、宁园小学录播教室建设项目_第1包4.合同编号 ：5.合同金额(万元) ：62.06.采购单位 ：天津市河北区教育技术装备管理站7.中标供应商 ：天津优脑教育科技有限公司8.发布日期 ：2018年11月12日 9.合同附件下载：宁园、兴华录播.rar天津市河北区教育技术装备管理站2019年01月09日</t>
  </si>
  <si>
    <t>天津市河北区教育技术装备管理站天津市河北区兴华小学、宁园小学录播教室建设项目_第1包(项目编号:HGGP-2018-A-033</t>
  </si>
  <si>
    <t>天津市河北区教育技术装备管理站天津市河北区启智学校录播教室建设项目_第1包(项目编号:HGGP-2018-A-0333)合同公告</t>
  </si>
  <si>
    <t>HGGP-2018-A-0333）</t>
  </si>
  <si>
    <t>天津市河北区教育技术装备管理站  天津市河北区启智学校录播教室建设项目_第1包 (项目编号: HGGP-2018-A-0333) 合同公告1.项目名称 ：天津市河北区启智学校录播教室建设项目_第1包2.项目编号 ：HGGP-2018-A-03333.合同名称 ：天津市河北区启智学校录播教室建设项目_第1包4.合同编号 ：5.合同金额(万元) ：31.06.采购单位 ：天津市河北区教育技术装备管理站7.中标供应商 ：天津优脑教育科技有限公司8.发布日期 ：2018年11月26日 9.合同附件下载：启智录播.rar天津市河北区教育技术装备管理站2019年01月09日</t>
  </si>
  <si>
    <t>天津市河北区教育技术装备管理站天津市河北区启智学校录播教室建设项目_第1包(项目编号:HGGP-2018-A-033</t>
  </si>
  <si>
    <t>潞城市合室中学录播教室采购项目</t>
  </si>
  <si>
    <t>山西中盛卓远工程项目管理有限公司</t>
  </si>
  <si>
    <t>潞城市合室中学</t>
  </si>
  <si>
    <t xml:space="preserve">潞城市春光科贸有限公司
</t>
  </si>
  <si>
    <t>合同编号：ZSZY2019-03  合同名称：潞城市合室中学录播教室采购项目  项目编号：潞财采办备[2018]700号  项目名称：录播教室采购项目  采购人(甲方)：潞城市合室中学  代理机构：山西中盛卓远工程项目管理有限公司  供应商(乙方)：潞城市春光科贸有限公司  合同附件：点击下载合同附件    招标公告：点击查看招标公告      中标、成交公告：点击查看中标公告      标书样本:点击下载标书样本或    免责声明:本页面提供的政府采购合同是按照《中华人民共和国政府采购法实施条例》的要求由采购人发布的，山西政府采购网对其内容概不负责，亦不承担任何法律责任。</t>
  </si>
  <si>
    <t>潞城市春光科贸有限公司</t>
  </si>
  <si>
    <t>潞城市合室中学录播</t>
  </si>
  <si>
    <t>正蓝旗教育科技局各中小学、幼儿园短缺设施设备采购项目（Z）中标公示</t>
  </si>
  <si>
    <t>锡林郭勒盟</t>
  </si>
  <si>
    <t>内蒙古招标有限责任公司</t>
  </si>
  <si>
    <t>正蓝旗教育科技局</t>
  </si>
  <si>
    <t xml:space="preserve">金名信息技术股份有限公司
河北鑫磊家具有限公司
德州天星电子科技有限公司
</t>
  </si>
  <si>
    <t>1490300.00元</t>
  </si>
  <si>
    <t>内蒙古招标有限责任公司受正蓝旗教育科技局的委托，于2019年1月8日就“正蓝旗教育科技局各中小学、幼儿园短缺设施设备采购项目（Z）” ZLQGGCG2018-ZH-GK-028（0651-18081471）采用公开招标方式进行采购。现就本次采购的中标结果公告如下：1、采购项目名称：正蓝旗教育科技局各中小学、幼儿园短缺设施设备采购项目（Z） 批准文件编号：蓝财购准字[2018]151号2、中标供应商名称及中标价格：包号货物、服务和工程名称数量（套/项）技术规格、参数及要求预算金额（元）附件材料1普教设备及幼教交互式大屏1具体要求详见采购文件1521100.00中标单位名称：金名信息技术股份有限公司       中标金额：1490300.00元2电脑室、多功能室桌椅、录播教室课座椅及多媒体讲台1具体要求详见采购文件692300.00中标单位名称：河北鑫磊家具有限公司        中标金额：638750.00元3校园广播设备及综合布线等1具体要求详见采购文件571400.00中标单位名称：德州天星电子科技有限公司       中标金额：516600.00元请中标供应商在公告期结束后到我单位领取通知书并办理相关手续，按规定时限和程序签订政府采购合同。3、公告时间：2019年1月9日至2019年1月10日4、评委：张建国、武秀云、王瑾（经济评委）、王建军（评委会主任）、巴达仁贵（业主评委）如投标人认为中标结果使自己的合法权益受到损害的，可在中标结果公示有效期内，按招标文件中有关质疑的规定向采购人和采购代理机构提出质疑。 采购代理机构名称：内蒙古招标有限责任公司 地  址：内蒙古招标有限责任公司蒙中分公司锡林郭勒盟业务部（锡林浩特市开发区锡林郭勒交通投资办公楼12F-01）   邮政编码：026000  联系电话：0479-8114790/8112002  联系人：王志刚 葛智宇       内蒙古招标有限责任公司                 2019年1月9日                            附件：中标确认函2.jpg中标确认函1.jpg中标公示2.jpg中标公示1.jpg</t>
  </si>
  <si>
    <t>金名信息技术股份有限公司</t>
  </si>
  <si>
    <t>河北鑫磊家具有限公司</t>
  </si>
  <si>
    <t>德州天星电子科技有限公司</t>
  </si>
  <si>
    <t>正蓝旗教育科技局各中小学、幼儿园短缺设施设备采购项目（</t>
  </si>
  <si>
    <t>广西建坤工程咨询有限公司玉林实验中学敏学楼东西阶梯教室、录播教室环境建设采购项目工程-B标段（YLZC2018-J1-11056）成交公告</t>
  </si>
  <si>
    <t>玉林市</t>
  </si>
  <si>
    <t>广西建坤工程咨询有限公司</t>
  </si>
  <si>
    <t>玉林实验中学</t>
  </si>
  <si>
    <t xml:space="preserve">广西玉林市雅士轩装饰工程有限公司
</t>
  </si>
  <si>
    <t>人民币贰拾叁万伍仟柒佰柒拾捌元叁角肆分</t>
  </si>
  <si>
    <t>广西建坤工程咨询有限公司玉林实验中学敏学楼东西阶梯教室、录播教室环境建设采购项目工程-B标段（YLZC2018-J1-11056）成交公告广西建坤工程咨询有限公司玉林实验中学敏学楼东西阶梯教室、录播教室环境建设采购项目工程-B标段（YLZC2018-J1-11056）成交公告广西建坤工程咨询有限公司受玉林实验中学的委托，根据《中华人民共和国政府采购法》等有关规定，于2019年1月8日就玉林实验中学敏学楼东西阶梯教室、录播教室环境建设采购项目工程-B标段采用竞争性谈判方式进行采购。现就本次采购的成交结果公告如下：一、采购项目名称及编号：玉林实验中学敏学楼东西阶梯教室、录播教室环境建设采购项目工程-B标段（YLZC2018-J1-11056）二、采购项目简要说明：玉林实验中学敏学楼东西阶梯教室、录播教室环境建设采购项目工程-B标段1项 。如需进一步了解详细内容，详见竞争性谈判文件。三、公告媒体及日期：本项目于2019年1月8日在广西壮族自治区政府采购网（www.gxzfcg.gov.cn）和中国玉林政府门户网 (www.yulin.gov.cn)发布公告。四、谈判日期：2019年1月8日 评审地点：玉林市公共资源交易中心（玉林市玉东新区秀水路中段玉林地产集团办公楼五楼）。谈判小组成员名单：杨可坚、罗宇、林德（业主评委）五、成交信息：成交供应商名称：广西玉林市雅士轩装饰工程有限公司成交供应商地址：广西玉林市玉州区人民东路76号一楼铺面(原桂园开发区北一幢9号)成交金额：人民币贰拾叁万伍仟柒佰柒拾捌元叁角肆分（￥235778.34元）六、联系事项：1、采购单位：玉林实验中学地 址：广西玉林市大北路672号联系人：林德联系电话：0775-32618082、采购代理机构：广西建坤工程咨询有限公司地址：玉林市金玉路109号项目联系人 ：陈美鲜电 话：0775-32727983、监督部门: 玉林市财政局政府采购监督管理办公室电话:0775-2697961、2680769七、政府采购代理本项目收费信息：1、收费金额：人民币贰仟叁佰伍拾捌元整（&amp;amp;yen;2358.00元）。2、收费标准：本项目代理服务费参考国家发展计划委员会《关于进一步放开建设项目专业服务价格的通知》（发改价格[2015]299号）文件、广西壮族自治区物价局转发国家发展改革委关于进一步放开建设项目专业服务价格的通知（桂价费〔2015〕32号）的规定标准向成交人收取。八、成交结果公告期限：自成交结果公告发布之日起一个工作日。供应商认为成交结果使自己的权益受到损害的，可以在成交结果公告期限届满之日起七个工作日内以书面形式向采购代理机构广西建坤工程咨询有限公司提出质疑，逾期将不再受理。采购人：玉林实验中学采购代理机构：广西建坤工程咨询有限公司2019年1月9日相关公告</t>
  </si>
  <si>
    <t>广西玉林市雅士轩装饰工程有限公司</t>
  </si>
  <si>
    <t>广西建坤工程咨询有限公司玉林实验中学敏学楼东西阶梯教室、录播教室环境建设采购项目工程-B标段（YLZC2018-J1-1105</t>
  </si>
  <si>
    <t>松溪第一中学直录播室设备采购货物类采购项目结果公告</t>
  </si>
  <si>
    <t>[350724]JXG[XJ]2018028</t>
  </si>
  <si>
    <t>松溪第一中学</t>
  </si>
  <si>
    <t xml:space="preserve">福建新建业智能技术有限公司
</t>
  </si>
  <si>
    <t>￥73.453000 万元</t>
  </si>
  <si>
    <t>公告概要：公告信息：采购项目名称松溪第一中学直录播室设备采购货物类采购项目品目采购单位松溪第一中学行政区域松溪县公告时间2019年01月09日  10:18本项目招标公告日期2019年01月09日成交日期2019年01月09日谈判小组、询价小组成员、磋商小组成员名单及单一来源采购人员名单详见公告正文总成交金额￥73.453000 万元（人民币）联系人及联系方式：项目联系人刘志文项目联系电话13860049170采购单位松溪第一中学采购单位地址松溪县红旗街117号采购单位联系方式13860049170代理机构名称福建省建信工程管理集团有限公司代理机构地址福州市鼓楼区杨桥中路145号杨桥花园2号楼7层03.04.08室代理机构联系方式15105099665                1、项目名称：松溪第一中学直录播室设备采购货物类采购项目2、项目编号：[350724]JXG[XJ]20180283、采购人名称：松溪第一中学地址：松溪县红旗街117号项目负责人：刘志文联系电话：138600491704、代理机构名称：福建省建信工程管理集团有限公司地址：福州市鼓楼区杨桥中路145号杨桥花园2号楼7层03.04.08室  经办人：18659966661联系电话：151050996655、采购公告日期：2018-12-246、采购结果确定日期：2019-01-077、资格性及符合性审查情况：无。8、成交情况：包1合同包品目号品目名称品牌规格型号数量单价总价11-1其他计算机设备及软件详见响应文件详见响应文件1734530元734530元服务要求或标的的基本概况详见投标文件中标供应商名称福建新建业智能技术有限公司中标供应商地址福州市五一中路169号利嘉城A区综合层地下1层AD1-232商场中标金额734530.00元9、收费金额：万元 收费标准：无。10、其他（协议供货、定点采购项目信息）：无。11、询价小组成员名单 采购人代表：刘志文 (包1) 评审专家：王惠,吴永红12、公告期限为本公告之日起1个工作日。福建省建信工程管理集团有限公司2019年01月09日</t>
  </si>
  <si>
    <t>福建新建业智能技术有限公司</t>
  </si>
  <si>
    <t>松溪第一中学直录播室设备采购货物类采购</t>
  </si>
  <si>
    <t>赤峰市红山区教育局通用设备中标（成交）公告</t>
  </si>
  <si>
    <t xml:space="preserve">红山区教育局
内蒙古三合泰丰安防工程有限公司
</t>
  </si>
  <si>
    <t>3296000元</t>
  </si>
  <si>
    <t>赤峰市红山区公共资源交易中心受赤峰市红山区教育局委托，于2019年01月08日就通用设备HCG2018-287，采用公开招标进行采购。现就本次采购的中标（成交）结果公告如下。　　一、采购项目名称：通用设备　　批准文件编号：红财购准字2018[282]号　　二、中标（成交）供应商名称及中标（成交）价格： 包号货物、服务和工程名称数量技术规格、参数及要求预算金额(元)附件材料 1红山区教育局录播教室1见招标文件3368000 1、供应商：内蒙古三合泰丰安防工程有限公司 ；中标金额：3296000元。　　请中标供应商在公告期间到我单位领取通知书并办理相关手续，按规定时限和程序签订政府采购合同。　　三、公告时间：　　2019年01月09日　—　2019年01月10日　　四、评委：　　殷辉、齐冬冬、高向东、富德、杨艳东　　如投标人认为中标结果使自己的合法权益受到损害的，可在中标结果公示有效期内，按招标文件第二章投标须知中有关质疑的规定向采购机构和采购代理机构提出质疑。　　代理机构名称：赤峰市红山区公共资源交易中心　　地址：赤峰市红山区公共资源交易中心　　邮政编码：024000　　联系人：于雅南　　联系电话：0476-5988908　　采购单位名称：赤峰市红山区教育局　　地址：赤峰市红山区教育局　　邮政编码：024000　　联系人：李柏林　　联系电话：0476-8882313　　相关附件:　　文件：6评标结果公告.doc 赤峰市红山区公共资源交易中心2019年01月09日　　备注：采购方式涉及竞争性谈判、询价、单一来源的成交结果公告请以附件形式上传竞争性谈判文件、询价通知书、单一来源协商情况记录。</t>
  </si>
  <si>
    <t>赤峰市红山区教育局通用设备中标</t>
  </si>
  <si>
    <t>正蓝旗教育科技局各中小学、幼儿园短缺设施设备采购项目（Z）中标（成交）公告</t>
  </si>
  <si>
    <t xml:space="preserve">金名信息技术股份有限公司
河北鑫磊家具有限公司
内蒙古招标有限责任公司蒙中分公司
</t>
  </si>
  <si>
    <t>1490300元</t>
  </si>
  <si>
    <t>内蒙古招标有限责任公司受正蓝旗教育科技局委托，于2019年01月08日就各中小学、幼儿园短缺设施设备采购项目（Z）ZLQGGCG2018-ZH-GK-028，采用公开招标进行采购。现就本次采购的中标（成交）结果公告如下。　　一、采购项目名称：各中小学、幼儿园短缺设施设备采购项目（Z）　　批准文件编号：蓝财购准字[2018]151号　　二、中标（成交）供应商名称及中标（成交）价格： 包号货物、服务和工程名称数量技术规格、参数及要求预算金额(元)附件材料 1普教设备及幼教交互式大屏1具体要求详见采购文件1521100 1、供应商：金名信息技术股份有限公司 ；中标金额：1490300元。 2电脑室、多功能室桌椅、录播教室课座椅及多媒体讲台1具体要求详见采购文件692300 1、供应商：河北鑫磊家具有限公司 ；中标金额：638750元。 3校园广播设备及综合布线等1具体要求详见采购文件571400 1、供应商：德州天星电子科技有限公司 ；中标金额：516600元。　　请中标供应商在公告期间到我单位领取通知书并办理相关手续，按规定时限和程序签订政府采购合同。　　三、公告时间：　　2019年01月09日　—　2019年01月10日　　四、评委：　　张建国、武秀云、王瑾（经济评委）、王建军（评委会主任）、巴达仁贵（业主评委）　　如投标人认为中标结果使自己的合法权益受到损害的，可在中标结果公示有效期内，按招标文件第二章投标须知中有关质疑的规定向采购机构和采购代理机构提出质疑。　　代理机构名称：内蒙古招标有限责任公司　　地址：内蒙古招标有限责任公司蒙中分公司锡林郭勒盟业务部（锡林浩特市开发区锡林郭勒交通投资办公楼12F）　　邮政编码：026000　　联系人：王志刚  葛智宇　　联系电话：0479-8114790/8112002　　采购单位名称：正蓝旗教育科技局　　地址：正蓝旗教育科技局　　邮政编码：　　联系人：巴达仁贵　　联系电话：0479-4223498　　 内蒙古招标有限责任公司2019年01月09日　　备注：采购方式涉及竞争性谈判、询价、单一来源的成交结果公告请以附件形式上传竞争性谈判文件、询价通知书、单一来源协商情况记录。</t>
  </si>
  <si>
    <t>内蒙古招标有限责任公司蒙中分公司</t>
  </si>
  <si>
    <t>正蓝旗教育科技局各中小学、幼儿园短缺设施设备采购项目（Z）中标</t>
  </si>
  <si>
    <t>天津市东丽区人民检察院机关天津市东丽区人民检察院检委会录播系统建设项目_第1包(项目编号:SHGP-2018-A229)合同公告</t>
  </si>
  <si>
    <t>SHGP-2018-A229）</t>
  </si>
  <si>
    <t>东丽区</t>
  </si>
  <si>
    <t>天津市东丽区人民检察院</t>
  </si>
  <si>
    <t xml:space="preserve">北京华宇信息技术有限公司
</t>
  </si>
  <si>
    <t>天津市东丽区人民检察院机关  天津市东丽区人民检察院检委会录播系统建设项目_第1包 (项目编号: SHGP-2018-A229) 合同公告1.项目名称 ：天津市东丽区人民检察院检委会录播系统建设项目_第1包2.项目编号 ：SHGP-2018-A2293.合同名称 ：天津市东丽区人民检察院检委会录播系统建设项目_第1包4.合同编号 ：5.合同金额(万元) ：57.86.采购单位 ：天津市东丽区人民检察院机关7.中标供应商 ：北京华宇信息技术有限公司8.发布日期 ：2018年10月11日 9.合同附件下载：录播系统.rar天津市东丽区人民检察院机关2019年01月09日</t>
  </si>
  <si>
    <t>北京华宇信息技术有限公司</t>
  </si>
  <si>
    <t>天津市东丽区人民检察院机关天津市东丽区人民检察院检委会录播系统建设项目_第1包(项目编号:SHGP-2018-A22</t>
  </si>
  <si>
    <t>广西建坤工程咨询有限公司玉林实验中学敏学楼东西阶梯教室、录播教室环境建设采购项目工程-B标段中标公告</t>
  </si>
  <si>
    <t>广西建坤工程咨询有限公司玉林实验中学敏学楼东西阶梯教室、录播教室环境建设采购项目工程-B标段（YLZC2018-J1-11056）成交公告一、采购项目名称及编号：玉林实验中学敏学楼东西阶梯教室、录播教室环境建设采购项目工程-B标段（YLZC2018-J1-11056）二、采购项目简要说明：玉林实验中学敏学楼东西阶梯教室、录播教室环境建设采购项目工程-B标段1项 。如需进一步了解详细内容，详见竞争性谈判文件。三、公告媒体及日期：本项目于2019年1月8日在广西壮族自治区政府采购网（www.gxzfcg.gov.cn）和中国玉林政府门户网 (www.yulin.gov.cn)发布公告。四、谈判日期：2019年1月8日评审地点：玉林市公共资源交易中心（玉林市玉东新区秀水路中段玉林地产集团办公楼五楼）。谈判小组成员名单：杨可坚、罗宇、林德（业主评委）五、成交信息：成交供应商名称：广西玉林市雅士轩装饰工程有限公司成交供应商地址：广西玉林市玉州区人民东路76号一楼铺面(原桂园开发区北一幢9号)成交金额：人民币贰拾叁万伍仟柒佰柒拾捌元叁角肆分（￥235778.34元）六、联系事项：1、采购单位：玉林实验中学地 址：广西玉林市大北路672号联系人：林德联系电话：0775-32618082、采购代理机构：广西建坤工程咨询有限公司地址：玉林市金玉路109号项目联系人 ：陈美鲜电 话：0775-32727983、监督部门: 玉林市财政局政府采购监督管理办公室电话:0775-2697961、2680769七、政府采购代理本项目收费信息：1、收费金额：人民币贰仟叁佰伍拾捌元整（￥2358.00元）。2、收费标准：本项目代理服务费参考国家发展计划委员会《关于进一步放开建设项目专业服务价格的通知》（发改价格[2015]299号）文件、广西壮族自治区物价局转发国家发展改革委关于进一步放开建设项目专业服务价格的通知（桂价费〔2015〕32号）的规定标准向成交人收取。八、成交结果公告期限：自成交结果公告发布之日起一个工作日。供应商认为成交结果使自己的权益受到损害的，可以在成交结果公告期限届满之日起七个工作日内以书面形式向采购代理机构广西建坤工程咨询有限公司提出质疑，逾期将不再受理。采购人：玉林实验中学采购代理机构：广西建坤工程咨询有限公司2019年1月9日</t>
  </si>
  <si>
    <t>广西建坤工程咨询有限公司玉林实验中学敏学楼东西阶梯教室、录播教室环境建设采购项目工程-B</t>
  </si>
  <si>
    <t>一、 采购人名称：慈溪市徐福小学二、 采购项目名称：慈溪市徐福小学录播教室设备采购项目    三、 采购项目编号：NBGXCG18098    四、 采购组织类型：分散采购-分散委托中介五、 采购方式：公开招标    六、 采购公告发布日期：2018-12-17七、 定标/成交日期：2019-01-09八、 中标/成交结果：合计（元）: 序号标项名称数量单位总价(元)中标供应商名称中标供应商地址1慈溪市徐福小学录播教室设备采购项目1批395200.00慈溪中威网络工程有限公司慈溪市浒山街道颐高中直数码广场二楼47号九、评审小组成员名单：徐志明,陈晓英,许舟杰,宋文杰,潘明杰十、其它事项：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2、其他事项：无            十一、联系方式1、采购人：慈溪市徐福小学 联系人：潘老师电话：0574-63733682地址：宁波市慈溪市文苑南路72号    2、采购代理机构：宁波广兴工程管理有限公司联系人：周宏立、陈跃、陈璐璐电话：0574-63112628地址：慈溪市青少年宫北路4293、同级政府采购监督管理部门名称： 慈溪市公共资源交易管理办公室联系人： 童启益监督投诉电话： 0574-63989921传真： 0574-63989921地址： 慈溪市白沙路街道南二环东路1355号</t>
  </si>
  <si>
    <t>正蓝旗教育科技局各中小学、幼儿园短缺设施设备采购项目（Z）中标结果公告</t>
  </si>
  <si>
    <t>ZLQGGCG2018-ZH-GK-028）</t>
  </si>
  <si>
    <t>￥264.565000 万元</t>
  </si>
  <si>
    <t>公告概要：公告信息：采购项目名称正蓝旗教育科技局各中小学、幼儿园短缺设施设备采购项目（Z）公开招标公告品目货物/其他货物/其他不另分类的物品采购单位正蓝旗教育科技局行政区域正蓝旗公告时间2019年01月09日  11:20本项目招标公告日期2019年01月10日中标日期2019年01月09日评审专家名单张建国、武秀云、王瑾（经济评委）、王建军（评委会主任）、巴达仁贵（业主评委）总中标金额￥264.565000 万元（人民币）联系人及联系方式：项目联系人王志刚  葛智宇 项目联系电话0479-8114790/8112002采购单位正蓝旗教育科技局采购单位地址正蓝旗教育科技局采购单位联系方式巴达仁贵 0479-4223498代理机构名称内蒙古招标有限责任公司代理机构地址内蒙古招标有限责任公司蒙中分公司锡林郭勒盟业务部（锡林浩特市开发区锡林郭勒交通投资办公楼12F-01）代理机构联系方式王志刚  葛智宇 0479-8114790/8112002                　　内蒙古招标有限责任公司受正蓝旗教育科技局的委托，就“正蓝旗教育科技局各中小学、幼儿园短缺设施设备采购项目（Z）公开招标公告”项目（项目编号：ZLQGGCG2018-ZH-GK-028）组织采购，评标工作已经结束，中标结果如下：一、项目信息项目编号：ZLQGGCG2018-ZH-GK-028项目名称：正蓝旗教育科技局各中小学、幼儿园短缺设施设备采购项目（Z）公开招标公告项目联系人：王志刚  葛智宇 联系方式：0479-8114790/8112002二、采购单位信息采购单位名称：正蓝旗教育科技局采购单位地址：正蓝旗教育科技局采购单位联系方式：巴达仁贵 0479-4223498三、项目用途、简要技术要求及合同履行日期：详见其它补充事宜四、采购代理机构信息采购代理机构全称：内蒙古招标有限责任公司采购代理机构地址：内蒙古招标有限责任公司蒙中分公司锡林郭勒盟业务部（锡林浩特市开发区锡林郭勒交通投资办公楼12F-01）采购代理机构联系方式：王志刚  葛智宇 0479-8114790/8112002五、中标信息招标公告日期：2019年01月10日中标日期：2019年01月09日总中标金额：264.565 万元（人民币）中标供应商名称、联系地址及中标金额：详见其它补充事宜本项目招标代理费总金额： 万元（人民币）本项目招标代理费收费标准：内工建协（2016）17号文评审专家名单：张建国、武秀云、王瑾（经济评委）、王建军（评委会主任）、巴达仁贵（业主评委）中标标的名称、规格型号、数量、单价、服务要求：详见其它补充事宜六、其它补充事宜内蒙古招标有限责任公司受正蓝旗教育科技局的委托，于2019年1月8日就&amp;amp;ldquo;正蓝旗教育科技局各中小学、幼儿园短缺设施设备采购项目（Z）&amp;amp;rdquo; ZLQGGCG2018-ZH-GK-028（0651-18081471）采用公开招标方式进行采购。现就本次采购的中标结果公告如下：采购项目名称：正蓝旗教育科技局各中小学、幼儿园短缺设施设备采购项目（Z） 批准文件编号：蓝财购准字[2018]151号2、中标供应商名称及中标价格：包号货物、服务和工程名称数量（套/项）技术规格、参数及要求预算金额（元）附件材料1普教设备及幼教交互式大屏1具体要求详见采购文件1521100.00中标单位名称：金名信息技术股份有限公司 中标金额：1490300.00元2电脑室、多功能室桌椅、录播教室课座椅及多媒体讲台1具体要求详见采购文件692300.00中标单位名称：河北鑫磊家具有限公司 中标金额：638750.00元3校园广播设备及综合布线等1具体要求详见采购文件571400.00中标单位名称：德州天星电子科技有限公司 中标金额：516600.00元请中标供应商在公告期结束后到我单位领取通知书并办理相关手续，按规定时限和程序签订政府采购合同。3、公告时间：2019年1月9日至2019年1月10日4、评委：张建国、武秀云、王瑾（经济评委）、王建军（评委会主任）、巴达仁贵（业主评委）如投标人认为中标结果使自己的合法权益受到损害的，可在中标结果公示有效期内，按招标文件中有关质疑的规定向采购人和采购代理机构提出质疑。 采购代理机构名称：内蒙古招标有限责任公司 地址：内蒙古招标有限责任公司蒙中分公司锡林郭勒盟业务部（锡林浩特市开发区锡林郭勒交通投资办公楼12F-01） 邮政编码：026000  联系电话：0479-8114790/8112002 联系人：王志刚 葛智宇 内蒙古招标有限责任公司 2019年1月9日采购人和评审专家的推荐意见（采用书面推荐供应商参加采购活动的需填）：详见其它补充事宜</t>
  </si>
  <si>
    <t>正蓝旗教育科技局各中小学、幼儿园短缺设施设备采购项目（Z）</t>
  </si>
  <si>
    <t xml:space="preserve">南京大德科教设备有限公司
</t>
  </si>
  <si>
    <t>南京市教育装备与勤工俭学办公室实施的六合区多校录播教室及心理室等设备项目公开招标政府采购活动，已经按照法定程序结束，采购结果公告如下：一、项目编号：JYZB-2019-006二、项目名称：六合区多校录播教室及心理室等设备三、项目简要说明：见采购文件四、采购方式：公开招标五、评标信息：评标委员会成员名单：孙卫卫 董军 刘小松 洪卸华 陈立林评标地点：南京市马府街18号西二楼招标科评标三室评标日期：2019年1月9日六、中标信息：中标供应商名称：南京大德科教设备有限公司中标供应商联系人及联系电话：周慧生移动电话:18914702345中标金额：1195329元整中标主要货物名称、品牌型号及价格：55寸超窄边DID拼接显示 耐诺NJ55018-S5 12882元/㎡七、采购单位信息：采购单位名称：六合区教育局采购项目联系人姓名：陈立林 采购项目联系人电话： 025-57130658八、部门集中采购中心信息地址：南京市马府街18号采购文件编制人姓名：杨峰采购文件编制人联系电话：025-84550980合同鉴证人姓名：盛莉合同鉴证人联系电话：025-84550977九、备注1、本中标公告自发布之日起公告期限为1个工作日。供应商如果认为采购过程和结果使自己的合法权益受到损害提出质疑的，应按照《政府采购法实施条例》、《江苏省政府采购供应商监督管理暂行办法》 (苏财规〔2013〕28号)规定，在法定时间内（可自公告期届满之日起7个工作日内书面提出）。将质疑文件，包括权益受到损害的证明材料送至马府街18号西二楼市装备办招标科。2、自采购结果公告之日起1个工作日后，中标供应商前往市装备办领取《中标通知书》，凭《中标通知书》与采购人签订政府采购合同，并到市装备办合同见证，如有疑问，请与市装备办招标科合同鉴证人联系。南京市教育装备与勤工俭学办公室公告日期：2019年1月9日</t>
  </si>
  <si>
    <t>南京大德科教设备有限公司</t>
  </si>
  <si>
    <t>慈溪市徐福小学录播设备1批项目中标结果公告[宁波广兴工程管理有限公司]</t>
  </si>
  <si>
    <t>一、 采购人名称： 慈溪市徐福小学二、 采购项目名称： 慈溪市徐福小学录播教室设备采购项目三、 采购项目编号： NBGXCG18098四、 采购组织类型： 分散采购-分散委托中介五、 采购方式： 公开招标六、 采购公告发布日期： 2018-12-17七、 定标/成交日期： 2019-01-09八、 中标/成交结果：合计（元）:   序号标项名称数量单位总价(元)中标供应商名称中标供应商地址1慈溪市徐福小学录播教室设备采购项目1批395200.00慈溪中威网络工程有限公司慈溪市浒山街道颐高中直数码广场二楼47号九、评审小组成员名单：徐志明,陈晓英,许舟杰,宋文杰,潘明杰十、其它事项：1、本项目公告期限为1个工作日，各参加政府采购活动的供应商认为该中标/成交结果和采购过程等使自己的权益受到损害的，可以自本公告期限届满之日（本公告发布之日后第2个工作日）起7个工作日内，以书面形式向采购人或受其委托的采购代理机构提出质疑。质疑供应商对采购人、采购代理机构的答复不满意或者采购人、采购代理机构未在规定的时间内作出答复的，可以再答复期满后十五个工作日内向同级政府采购监督管理部门投诉。质疑函范本、投诉书范本请到浙江政府采购网下载专区下载。2、其他事项：无十一、联系方式1、采购人：慈溪市徐福小学联系人：潘老师 电话：0574-63733682地址：宁波市慈溪市文苑南路72号2、采购代理机构：宁波广兴工程管理有限公司联系人：周宏立、陈跃、陈璐璐  电话：0574-63112628地址：慈溪市青少年宫北路4293、同级政府采购监督管理部门名称： 慈溪市公共资源交易管理办公室联系人： 童启益监督投诉电话： 0574-63989921传真： 0574-63989921地址： 慈溪市白沙路街道南二环东路1355号</t>
  </si>
  <si>
    <t>慈溪市徐福小学录播设备1批项目中标结果公告[宁波广兴工程管</t>
  </si>
  <si>
    <t>枝江市中小学录播教室建设项目中标公告</t>
  </si>
  <si>
    <t>依据枝采计备[2018]XM0967号采购计划要求，枝江市政府采购中心受枝江市教育局的委托，于2019年01月03日就枝江市中小学录播教室建设项目采用公开招标方式进行采购。现就本次招标结果公告如下：一、项目名称：枝江市中小学录播教室建设项目二、项目编号：ZJZ0507-201801-01H三、采购预算：270.00万元四、采购内容：13所学校录播教室设备（多媒体录制主机13台、控制主机13台、控制面板13台、高清云台摄像机26台、高清场景摄像机39台、图像分析摄像机39台等）采购、安装、调试。五、公告发布媒体及日期：2019年01月09日六、评标信息：评审日期：2019年01月03日评审地点：枝江市公共资源交易中心评标一室（枝江市仙女大道190号，枝江市政务服务中心5楼）评标委员会：谭高景(组长)、王海峰、李纯芹、薛卫华、雷玉平七、中标信息：中标供应商名称：湖北省广播电视信息网络股份有限公司中标供应商地址：武汉经济技术开发区工业区（湖北省武汉市武昌区中北路101号海山金谷20-21楼）中标金额(元)：贰佰陆拾壹万贰仟玖佰玖拾壹元(2612991元)主要中标内容：见附件.八、中标通知书领取地址：枝江市政府采购中心九、公告期限：自公告发布之日起1个工作日。十、质疑：各有关当事人对中标结果有异议的，可在中标公告期限届满之日起7个工作日内，向枝江市政府采购中心提出质疑。质疑时请提交书面质疑函一份（法人代表签字、加盖单位公章），并附相关证据材料。十一、联系方式：采购人：枝江市教育局 联系人：鲜于文俊联系电话：13872660688联系地址：枝江市珠海路36号采购代理机构：枝江市政府采购中心联系人：淡江华联系电话：0717-4519799地址：枝江市仙女大道190号（枝江市政务服务中心6楼）</t>
  </si>
  <si>
    <t>枝江市中小学录播教室建设</t>
  </si>
  <si>
    <t>天津财经大学综投2018--录播教室学生桌椅购置项目合同公告</t>
  </si>
  <si>
    <t>天津市</t>
  </si>
  <si>
    <t>天津财经大学</t>
  </si>
  <si>
    <t xml:space="preserve">天津市世纪京洲家俱销售有限公司
</t>
  </si>
  <si>
    <t>天津财经大学  综投2018--录播教室学生桌椅购置项目  合同公告1.项目名称 ：综投2018--录播教室学生桌椅购置项目2.项目编号 ：市本级〔2018〕137201号3.合同名称 ：录播教室桌椅项目4.合同编号 ：5.合同金额(万元) ：9.126.采购单位 ：天津财经大学7.中标供应商 ：天津市世纪京洲家俱销售有限公司8.发布日期 ：2018年11月14日 9.合同附件下载：2018222.pdf天津财经大学2019年01月09日</t>
  </si>
  <si>
    <t>天津市世纪京洲家俱销售有限公司</t>
  </si>
  <si>
    <t>天津财经大学综投2018--录播教室学生桌椅购置</t>
  </si>
  <si>
    <t>天津财经大学天津财经大学智能录播教室设备购置项目_第1包(项目编号:HZ18-396-111A)合同公告</t>
  </si>
  <si>
    <t>HZ18-396-111A）</t>
  </si>
  <si>
    <t xml:space="preserve">天津泰德恒信科技发展有限公司
</t>
  </si>
  <si>
    <t>天津财经大学  天津财经大学智能录播教室设备购置项目_第1包 (项目编号: HZ18-396-111A) 合同公告1.项目名称 ：天津财经大学智能录播教室设备购置项目_第1包2.项目编号 ：HZ18-396-111A3.合同名称 ：天津财经大学智能录播教室设备购置项目_第1包4.合同编号 ：5.合同金额(万元) ：215.20426.采购单位 ：天津财经大学7.中标供应商 ：天津泰德恒信科技发展有限公司8.发布日期 ：2018年11月26日 9.合同附件下载：2018245.pdf天津财经大学2019年01月09日</t>
  </si>
  <si>
    <t>天津泰德恒信科技发展有限公司</t>
  </si>
  <si>
    <t>天津财经大学天津财经大学智能录播教室设备购置项目_第1包(项目编号:HZ18-396-111</t>
  </si>
  <si>
    <t>[南城县]多媒体触摸一体机、互动录播教室设备采购项目结果公示</t>
  </si>
  <si>
    <t>JXRC-GK-2018-012）</t>
  </si>
  <si>
    <t>抚州市</t>
  </si>
  <si>
    <t>江西融城工程咨询有限公司</t>
  </si>
  <si>
    <t>南城县教育体育局</t>
  </si>
  <si>
    <t xml:space="preserve">新余展望科技有限公司
</t>
  </si>
  <si>
    <t>[2019-01-09]                        南城县教育体育局（以下简称“采购人”）根据实际需求，委托江西融城工程咨询有限公司（以下简称“招标代理机构”）就多媒体触摸一体机、互动录播教室设备采购项目(项目编号：JXRC-GK-2018-012)，于2019年1月8日上午9:30时在南城县公共资源交易中心进行了公开招标。经评标委员会评审和采购人确认，预中标结果如下：                  招标公告发布日期                  2018年12月18日                          定标日期                  2018年1月8日                          采购项目名称                  多媒体触摸一体机、互动录播教室设备采购项目                          数量                  1批                          型号/规格                  F70EA、AXF100                          中标金额                  1609910元                           预中标供应商                  新余展望科技有限公司                          供应商地址                  江西省新余市劳动南路17号                          简要技术要求                  详见招标文件                          服务要求                  详见招标文件                          评标委员会名单                  吴国良、罗忠、王砥、傅国荣、梅娟娟            分项报价表：                  序号                  采购项目编码                  采购项目名称                  单价（元）                  合价（元）                  预算总价（元）                  制造商                  品牌                  产地                  型号                          1                  抚城购2018F000150865                  多媒体触摸一体机、互动录播教室设备采购项目                  1609910                  1609910                  1660000                  广州视睿电子科技有限公司等                  希沃、奥威亚                  广州                  F70EA、AXF100            如有异议，请于本公告发布之日起七个工作日内以书面形式向采购代理机构提出，逾期将不再受理。采购单位：南城县教育体育局采购单位联系人及电话：周先生 联系电话：13979409055代理机构：江西融城工程咨询有限公司采购代理机构联系地址：江西省抚州市城西乡南关村李家村11号代理机构联系人及电话：周先生联系电话：13879409055江西融城工程咨询有限公司2019年1月9日本项目代理费用金额为24148.65元标段编号：JXRC-GK-2018-012评委姓名：吴国良,罗忠,王砥,傅国荣,梅娟娟             附件下载：            中标通知书.pdf                          附件下载：            JXRC-GK-2018-012.JXZF</t>
  </si>
  <si>
    <t>新余展望科技有限公司</t>
  </si>
  <si>
    <t>[南城县]多媒体触摸一体机、互动录播教室设备采购</t>
  </si>
  <si>
    <t>关于陕西财经职业技术学院录播室建设项目的采购结果公告</t>
  </si>
  <si>
    <t>ZX2018-11-113</t>
  </si>
  <si>
    <t>咸阳市</t>
  </si>
  <si>
    <t>陕西财经职业技术学院</t>
  </si>
  <si>
    <t xml:space="preserve">西安锐取电子科技有限公司
</t>
  </si>
  <si>
    <t>陕西财经职业技术学院录播室建设项目采购项目已于2019年01月08日进行竞争性磋商，现磋商工作已结束，根据磋商小组的评审结论和采购人“成交复函”，现将磋商成交结果公告如下：        一、采购项目名称：陕西财经职业技术学院录播室建设项目    二、采购项目编号：ZX2018-11-113    三、采购人名称：陕西财经职业技术学院        地址：咸阳市文林路1号        联系方式：029-33732544    四、采购代理机构名称：陕西正信招标有限公司    地址：西安市红缨路南口6号均明拍卖广场4层    联系方式：029-88411508转8022    五、磋商成交信息                        1、成交供应商 ：西安锐取电子科技有限公司                     2、成交                             金额：267000.00元                                        3、地址 ：西安市高新区科技路48号创业广场B1903室                     4、联系人 ：王东东                     5、联系电话 ：029-88392036                     6、主要成交标的信息 ：    7、代理服务费：  4005.00元                 标的清单：11-113明细清单.doc    六、采购内容和要求：                                                                            包号                            采购内容                            数量/单位                            采购预算金额                            项目用途                            项目性质                            备注                                                                                            1                                     陕西财经职业技术学院录播室建设项目                                     1 项                                     300000.00                                     教学                                                                         4K录播一体机，1台、嵌入式录播系统，1套、高清云台摄像机，5台，等设备采购；项目完工期为30日历日；交货地点按照采购人指定的地点，具体内容详见磋商文件第三部分                                                    七、磋商小组名单：        操龙升、常新平、刘克宇        八、其他事宜：    /    九、采购项目联系人：杨涛   王琦    联系方式（电话/传真）：029-88411508转8022029-88405267转8007    十、各有关当事人若对本公告有异议，请按《中华人民共和国政府采购法》第五十二条之有关规定执行。    十一、本公告期限为自发布之日起1个工作日。        陕西正信招标有限公司    2019-01-09       相关附件： 定-1811113陕西财经职业技术学院录播室建设项目磋商文件定.doc</t>
  </si>
  <si>
    <t>西安锐取电子科技有限公司</t>
  </si>
  <si>
    <t>关于陕西财经职业技术学院录播室建设项目的</t>
  </si>
  <si>
    <t>寿县科技学校信息技术实训室采购及安装项目中标结果公告</t>
  </si>
  <si>
    <t>2018-CG-263</t>
  </si>
  <si>
    <t>淮南市</t>
  </si>
  <si>
    <t>寿县科技学校</t>
  </si>
  <si>
    <t xml:space="preserve">安徽天立泰信息技术有限公司
</t>
  </si>
  <si>
    <t>590000元</t>
  </si>
  <si>
    <t>项目名称：寿县科技学校信息技术实训室采购及安装项目项目编号：2018-CG-263采购方式：竞争性谈判采购公告发布日期：2018年 12月29日开标（采购）日期：2019年 1月9日 9时00分成交供应商名称：安徽天立泰信息技术有限公司成交供应商联系地址：合肥市蜀山区稻香路9号创业中心投标报价：590000元本项目投标供应商被否决情况：无评标委员会成员：方孜荣 刘枫 黎承岳 李志远 李长友主要成交标的的名称、规格型号、数量、单价、服务要求：便携式高清录播一体机 凡龙、VL-600Y 1台 50000元采购人名称：寿县科技学校地址：寿县三觉镇联系人：李长友联系方式：13956119055 集采机构名称：寿县公共资源交易中心地址：寿县新城区宾阳大道寿县人民政府服务中心五楼项目负责人：陶良宝；联系电话：0554-2751992收费标准：以招标文件约定收费标准为准； 收费金额：8800元公告期限：发布之日起1个工作日若投标供应商对上述结果有异议，可在中标公告期限届满之日起7个工作日内以书面形式在工作时间内可以向采购人提出质疑。　 若投标供应商对质疑处理意见有异议，可在规定时间内以书面形式向寿县公共资源交易监督管理局提出投诉。　　质疑提起的条件及不予受理的情形　　根据《中华人民共和国政府采购法》、《中华人民共和国政府采购法实施条例》、财政部《政府采购质疑和投诉办法》、《淮南市公共资源交易质疑处理暂行办法》及《关于进一步规范公共资源交易项目质疑和投诉受理工作的通知》（淮公管〔2017〕106号）等规定，现将质疑提起的条件及不予受理的情形告知如下：（一）公共资源交易活动当事主体提出质疑应当符合下列全部条件1、质疑应以书面形式提出，质疑事项、质疑时间和质疑形式符合规定，书面质疑材料应当包括以下内容：（质疑人的名称、地址、邮编、联系人及联系电话；被质疑人及与质疑事项有关的当事人全称；被质疑招标项目的名称和编号；质疑的具体事项、包括事实、理由和法律依据；有效、合法的证据材料；有效联系人身份证复印件和联系方式（手机、座机、传真、邮寄地址等）、公司社保证明；相关要求及主张；其他需要说明的内容。）2、质疑人是直接参加投标（采购）活动的当事主体；3、质疑人与质疑事项存在利害关系；4、质疑的提起实行实名制（质疑函必须由法定代表人签署本人姓名并加盖单位公章，不得加盖合同专用章、投标专用章等各种形式的专用章；质疑函由法人授权代表人递交的，需同时递交法定代表人本人签字并加盖公章的法定代表人授权委托书、本人身份证及本人在本单位的聘用合同及社保证明）；5、法律法规规定的其他条件；　　（二）有下列情形之一的，不予受理：　　1、质疑人不是公共资源交易活动的参与者或者与质疑项目无利害关系的；　　2、未在质疑有效期内提出；　　3、未在质疑有效期内递交质疑函原件的；　　4、质疑未以书面形式提出；5、质疑未按第（一）条要求签署或盖章的；6、质疑函未提供有效联系人或联系方式的；7、质疑事项已经进入投诉或诉讼程序的；8、一件质疑函同时针对多个项目提出质疑的；9、质疑函由非法定代表人或授权代表人递交的；10、其他不符合受理条件情形的。质疑函的形式存在上诉1-10款情形，且在质疑有效期内的可以修改或变更的，招标人应当告知质疑人在质疑有效期内修改后重新提交。有效期内质疑人未重新提交，或者重新提交的质疑仍不符合上诉规定的，招标人不予受理。　　　特此公告。寿县科技学校寿县公共资源交易中心　　2019 年1月9日排序表：投标人名称投标报价（元）备注中标供应商安徽天立泰信息技术有限公司590000中标候选供应商合肥梦年网络科技有限公司595000中标候选供应商合肥深目信息科技有限公司602000附件：招标文件科技学校信息技术实训室谈判文件.doc</t>
  </si>
  <si>
    <t>安徽天立泰信息技术有限公司</t>
  </si>
  <si>
    <t>寿县科技学校信息技术实训室采购及安装项目</t>
  </si>
  <si>
    <t>江夏区藏龙二小录播教室及互动终端-供应商武汉汇英豪科技有限公司</t>
  </si>
  <si>
    <t xml:space="preserve">武汉汇英豪科技有限公司
</t>
  </si>
  <si>
    <t>29.6 万元</t>
  </si>
  <si>
    <t>项目名称江夏区藏龙二小录播教室及互动终端 合同金额29.6 万元供应商名称武汉汇英豪科技有限公司签订日期2018-08-01备注无合同附件藏龙二小录播教室合同.pdf</t>
  </si>
  <si>
    <t>武汉汇英豪科技有限公司</t>
  </si>
  <si>
    <t>江夏区藏龙二小录播教室及互动终端-供应商武汉汇英豪</t>
  </si>
  <si>
    <t>江夏区郑店小学录播教室及互动终端设备-供应商湖北林网科技有限公司</t>
  </si>
  <si>
    <t>29.17 万元</t>
  </si>
  <si>
    <t>项目名称江夏区郑店小学录播教室及互动终端设备 合同金额29.17 万元供应商名称湖北林网科技有限公司签订日期2018-08-03备注无合同附件藏龙二小录播教室合同.pdf</t>
  </si>
  <si>
    <t>江夏区郑店小学录播教室及互动终端设备-供应商湖北林网</t>
  </si>
  <si>
    <t>江夏区明熙小学分校录播教室及互动终端设备-供应商武汉众恒创想科技有限公司</t>
  </si>
  <si>
    <t>29.15 万元</t>
  </si>
  <si>
    <t>项目名称江夏区明熙小学分校录播教室及互动终端设备 合同金额29.15 万元供应商名称武汉众恒创想科技有限公司 签订日期2018-08-06备注无合同附件藏龙二小录播教室合同.pdf</t>
  </si>
  <si>
    <t>江夏区明熙小学分校录播教室及互动终端设备-供应商武汉众恒创想</t>
  </si>
  <si>
    <t>江夏区庙山二小录播教室及互动终端设备-供应商武汉虹信通信技术有限责任公司</t>
  </si>
  <si>
    <t xml:space="preserve">武汉虹信通信技术有限责任公司
</t>
  </si>
  <si>
    <t>28.5 万元</t>
  </si>
  <si>
    <t>项目名称江夏区庙山二小录播教室及互动终端设备 合同金额28.5 万元供应商名称武汉虹信通信技术有限责任公司签订日期2018-08-09备注无合同附件庙山二小录播教室合同.pdf</t>
  </si>
  <si>
    <t>武汉虹信通信技术有限责任公司</t>
  </si>
  <si>
    <t>江夏区庙山二小录播教室及互动终端设备-供应商武汉虹信通信技术</t>
  </si>
  <si>
    <t>平原县龙门街道办事处郭刘小学录播室及校园电台项目（二包）中标公告</t>
  </si>
  <si>
    <t>DZPYZC-20180224</t>
  </si>
  <si>
    <t xml:space="preserve">山东智教信息科技有限公司
郭刘小学
</t>
  </si>
  <si>
    <t>一、项目名称：平原县龙门街道办事处郭刘小学录播室及校园电台项目（二包） 二、项目编号：DZPYZC-20180224 三、公告发布日期：2018年12月26日 四、成交日期：2019年1月 8日 五、采购方式：竞争性谈判（ ），竞争性磋商（ √ ），询价（ ），单一来源（ ）。 六、成交情况：      包号   预成交供应商名称   地 址   预成交标的名称   规格型号   数量   中标金额（元）   服务要求     /   山东智教信息科技有限公司   山东省济南市历下区趵突泉北路28号龙泉商厦619   郭刘小学录校园电台   详见附件   详见附件   187000.00   详见竞争性磋商文件      七、采购小组成员名单：盖广民、邵淑华、王长峰  八、采购小组成员评审结果（竞争性磋商方式）：      序号   供应商   报价得分 (40分)   资信业绩得分 （30分）   是否为小微企业   节能产品加分   环保产品加分   技术标详细评分（30分）   评委评分汇总   最终得分   排名     评委1   评委2   评委3     1   山东智教信息科技有限公司   40.00    19    否   0.00    0.00    26.50   27.00   28.00   27.17   86.17   1     2   平原县云鹏电脑有限公司   39.96   4   否   0.00    0.06    25.00   22.00   25.00   24.00   68.02   2     3   山东金庆信息科技有限公司   39.96    2   否   0.00    0.00    25.20   22.00   23.00   23.40   65.36   3      九、联系方式  1.采购人：平原县龙门街道办事处 地 址：德州市平原县兴原西街  联系人：朱科长 联系方式：0534-7861537  2.采购代理机构：山东颐隆招标有限公司 地 址：山东省济南市历下区经十路12308名士豪庭1号公建1701-1707室  联系人：牛先生 联系方式：13355447699/0534-2359529    附件：成交清单及业绩加分项.zip  发 布 人： 山东颐隆招标有限公司  发布时间： 2019年 1 月9 日</t>
  </si>
  <si>
    <t>山东智教信息科技有限公司</t>
  </si>
  <si>
    <t>郭刘小学</t>
  </si>
  <si>
    <t>平原县龙门街道办事处郭刘小学录播室及校园电台项目（二</t>
  </si>
  <si>
    <t>仓五小改善办学条件录播室设备采购货物类采购项目结果公告</t>
  </si>
  <si>
    <t>[350104]KMJ[GK]2018010</t>
  </si>
  <si>
    <t>福建省闽捷投资管理有限公司</t>
  </si>
  <si>
    <t>仓山区第五中心小学</t>
  </si>
  <si>
    <t xml:space="preserve">福州神舟优途信息科技有限公司
</t>
  </si>
  <si>
    <t>￥24.990000 万元</t>
  </si>
  <si>
    <t>公告概要：公告信息：采购项目名称仓五小改善办学条件录播室设备采购货物类采购项目品目采购单位仓山区第五中心小学行政区域仓山区公告时间2019年01月09日  15:55本项目招标公告日期2019年01月08日中标日期2019年01月08日评审专家名单详见公告正文总中标金额￥24.990000 万元（人民币）联系人及联系方式：项目联系人徐凡龙项目联系电话13609509559采购单位仓山区第五中心小学采购单位地址仓山区金山桔园四路仓山区第五中心小学采购单位联系方式13609509559代理机构名称福建省闽捷投资管理有限公司代理机构地址福州市鼓楼区杨桥东路5号宏建大厦A号楼10层1-2号间代理机构联系方式0591-87804050                1、项目名称：仓五小改善办学条件录播室设备采购货物类采购项目2、项目编号：[350104]KMJ[GK]20180103、采购人名称：仓山区第五中心小学地址：仓山区金山桔园四路仓山区第五中心小学项目负责人：徐凡龙联系电话：136095095594、代理机构名称：福建省闽捷投资管理有限公司地址：福州市鼓楼区杨桥东路5号宏建大厦A号楼10层1-2号间  评审部经办人：闽捷经办林联系电话：0591-878040505、招标公告日期：2018-12-126、招标结果确定日期：2019-01-077、资格性及符合性审查情况：三家供应商均通过资格审核8、中标情况：包1合同包品目号品目名称品牌规格型号数量单价总价11-1播控设备紫旭ZS系列1249900元249900元服务要求或标的的基本概况详见投标文件中标供应商名称福州神舟优途信息科技有限公司中标供应商地址福州市晋安区新店杨坂2号中标金额249900.00元9、收费金额：0.37485万元 收费标准：(1)本项目代理服务费由供应商支付。(2)其他：按照中标（成交）金额，以差额定率累进法收取代理费用，如下标准 a.中标金额100万元以下，货物类费率1.5%。 招标代理服务费缴交银行帐号 开户名： 福建省闽捷投资管理有限公司 开户行： 工商银行福州华林支行 帐 号：140202360960003827610、其他（协议供货、定点采购项目信息）：无。11、评标委员会成员名单 采购人代表：林莺 (包1) 评审专家：郑季炜,刘乃欧,林金清,李喜载12、公告期限为本公告之日起1个工作日。福建省闽捷投资管理有限公司2019年01月08日</t>
  </si>
  <si>
    <t>福州神舟优途信息科技有限公司</t>
  </si>
  <si>
    <t>仓五小改善办学条件录播室设备采购货物类采购</t>
  </si>
  <si>
    <t>平原县龙门街道办事处郭刘小学录播室及校园电台项目（二包）成交公告</t>
  </si>
  <si>
    <t>2019-01-09一、项目名称：平原县龙门街道办事处郭刘小学录播室及校园电台项目（二包） 二、项目编号：DZPYZC-20180224 三、公告发布日期：2018年12月26日 四、成交日期：2019年1月 8日 五、采购方式：竞争性谈判（ ），竞争性磋商（ √ ），询价（ ），单一来源（ ）。 六、成交情况：           包号      预成交供应商名称      地 址      预成交标的名称      规格型号      数量      中标金额（元）      服务要求            /      山东智教信息科技有限公司      山东省济南市历下区趵突泉北路28号龙泉商厦619      郭刘小学录校园电台      详见附件      详见附件      187000.00      详见竞争性磋商文件        七、采购小组成员名单：盖广民、邵淑华、王长峰  八、采购小组成员评审结果（竞争性磋商方式）：           序号      供应商      报价得分 (40分)      资信业绩得分 （30分）      是否为小微企业      节能产品加分      环保产品加分      技术标详细评分（30分）      评委评分汇总      最终得分      排名            评委1      评委2      评委3            1      山东智教信息科技有限公司      40.00       19       否      0.00       0.00       26.50      27.00      28.00      27.17      86.17      1            2      平原县云鹏电脑有限公司      39.96      4      否      0.00       0.06       25.00      22.00      25.00      24.00      68.02      2            3      山东金庆信息科技有限公司      39.96       2      否      0.00       0.00       25.20      22.00      23.00      23.40      65.36      3        九、联系方式  1.采购人：平原县龙门街道办事处 地 址：德州市平原县兴原西街  联系人：朱科长 联系方式：0534-7861537  2.采购代理机构：山东颐隆招标有限公司 地 址：山东省济南市历下区经十路12308名士豪庭1号公建1701-1707室  联系人：牛先生 联系方式：13355447699/0534-2359529   附件：http://ggzyjy.dz.gov.cn/py/infodetail/?infoid=0f87cfae-dad9-4b42-bd7f-9c8d8bbc290d&amp;amp;categoryNum=004002003008  发 布 人： 山东颐隆招标有限公司  发布时间： 2019年 1 月 9 日</t>
  </si>
  <si>
    <t>新泰市西张庄镇中心学校（小学部）AVA录播系统采购项目验收公示</t>
  </si>
  <si>
    <t>新泰市西张庄镇中心学校</t>
  </si>
  <si>
    <t>16.3 万元</t>
  </si>
  <si>
    <t>新泰市西张庄镇中心学校新泰市西张庄镇中心学校（小学部）AVA录播系统采购项目验收报告公示                                                                                                                                                                                                                                                  一、合同名称：新泰市西张庄镇中心学校（小学部）AVA录播系统采购项目                                                                                                                            合同编号：37098229100220180006_001                                                                                                                                                                                                                                               二、中标（成交）供应商：新泰市博?商贸有限公司                                                                                                                            地址：新汶街道新汶大街欧亚商城501室                                                                                                                                                                                                                                                联系人：郑卫                                                                                                                            联系方式：13853815544                                                                                                                                                                                                                                                三、合同金额：16.3 万元                                                                                                                                                                                                                                                四、主要履约项目的名称、规格型号、数量、单价等： 详见附件。                                                                                                                                                                                                                                                五、验收结论性意见：       验收合格。                                                                                                                                                                                                                                                六、验收小组成员名单：       马增涛刘远征马敏                                                                                                                                                                                                                                                七、联系方式                                                                                                                                                                                                                                                1、采购人：新泰市西张庄镇中心学校                                                                                                                            地址：新泰市西张庄镇紫正大街                                                                                                                                                                                                                                                联系人：高荣凯                                                                                                                            联系方式：13455734206                                                                                                                                                                                                                附件：『AVA验收.zip』                                                                                                                                                                                                                                                                                                                                                        发布人：经办人                                                                                                                发布时间：2019年01月09日 20时11分17秒</t>
  </si>
  <si>
    <t>新泰市西张庄镇中心学校（小学部）AVA录播系统采购</t>
  </si>
  <si>
    <t>济源第一中学采购教室自动录播系统项目合同公示合同公告</t>
  </si>
  <si>
    <t>济源市</t>
  </si>
  <si>
    <t xml:space="preserve">河南朝华利捷信息技术有限公司
</t>
  </si>
  <si>
    <t>合同编号：合同名称：济源第一中学采购教室自动录播系统项目合同项目编号：JGZJ-采-2016561项目名称：济源第一中学采购教室自动录播系统项目采购人(甲方)：河南省济源第一中学供应商(乙方)：河南朝华利捷信息技术有限公司合同金额：19.8万元合同签订日期：2017-05-03 16:39:00合同公告日期：2019-01-09 16:39:00代理机构：政府采购合同：000000.jpg000001.jpg000002.jpg000003.jpg000004.jpg</t>
  </si>
  <si>
    <t>河南朝华利捷信息技术有限公司</t>
  </si>
  <si>
    <t>济源第一中学采购教室自动录播系统项目合同</t>
  </si>
  <si>
    <t>崂山区行政大厦东塔楼306电视电话会议室电子设备采购崂山区行政大厦东塔楼306电视电话会议室电子设备采购中标公告</t>
  </si>
  <si>
    <t>LSCG2018000197</t>
  </si>
  <si>
    <t>青岛嘉信招标有限公司</t>
  </si>
  <si>
    <t>青岛市崂山区机关事务管理局</t>
  </si>
  <si>
    <t xml:space="preserve">青岛研博电子有限公司
青岛恒华机房设备工程有限公司
青岛松立视讯技术有限公司
山东京友电子有限公司
</t>
  </si>
  <si>
    <t>中标公告   一、项目名称： 崂山区行政大厦东塔楼306电视电话会议室电子设备采购   二、项目编号： LSCG2018000197   三、招标公告发布日期: 2018-12-16   四、开标时间: 2019-01-08 09:30   五、采购方式: 分散采购 货物类   六、中标情况：   中标人（公司名称）： 青岛研博电子有限公司 中标金额（元/优惠率）： 1176044.22   中标人地址： 海尔路61号2号楼1216户   七、评标委员会成员名单： 隋忠雪, 徐兵, 贾民生, 齐学功, 于涛   主要中标或者成交标的信息表      名称   品牌  产地  规格要求  数量/单位  单价（元）/优惠率 双通道反馈抑制器DESFINE 深圳FBT212 1台3900.0音频线国标青岛RVVP2*0.5 150米2.9配电柜改造国产 济南功率 20kw 1台7800.0支吊架国产 济南空调、管道等支吊架 1项3600.0室外机基础国产 济南槽钢 1个3500.0室外机吊装国产 济南F4楼顶 1台4525.0三、排风系统00.0六类网络电缆国标青岛Cat6 2箱1300.0（一）东306显示系统00.0●▲LED显示屏利亚德 北京TWS015FS 5.062㎡96000.0LED屏支架利亚德 北京定制 6㎡2300.0LED屏包边利亚德 北京定制 6㎡700.0配电柜利亚德 北京LYD 1台2950.0内机控制线国产 济南5*0.75 85米31.7穿线管国产 济南PVC DN15 180米13.0内机电源线国产 济南3*4mm 130米16.82穿线管国产 济南PVC DN20 130米15.0室外机电缆线国产 济南15kw，3*10+1*6mm 90米68.85电缆桥架国产 济南100*50 90米39.72自动混音器优麦 广州CM938 1台5000.0鹅颈会议话筒SHUER 成都CVG12-B/C+CVD-B 8支3400.08路电源时序器DESFINE 深圳P8 1台1270.0摄录一体机索尼（SONY） 日本PXW-Z150 2台37000.0支架miliboo米泊 上海MTT601A 2台1400.0高清录播一体机中国/REACH 深圳CL360 1台41000.0视频资源中心系统中国/REACH 深圳Ybolo 1台45000.05寸球机摄像机海康威视 杭州DS-2DF5225W-A3 3台5200.0电源国产中国12V3台65.0●▲NVR硬盘录像机海康威视 杭州DS-7608-K2 1台3100.0存储硬盘希捷国产4TB，SATA31台1430.0▲管理电脑联想北京启天M425-D004 1台4900.0B1多功能厅专用机柜国产中国16U1台1500.0东306会议室机柜国产中国1.5米1台1790.0（四）会议室其他设备00.0UPS易事特 北京OR10KH 1台8000.0蓄电池欧力德 上海12v100AH 16节1000.0电池柜国产山东A16 1台1800.0电池柜基础国产山东定制1台1600.0电缆国产青岛ZRYJV4X25+1*16 120米70.0电缆国产青岛ZRYJV3*16 100米61.0风机盘管约克 广东YGFC10CB7台3700.0风机盘管控制器国产 青岛APC-TMS2100 7台560.0金属软连接国产 青岛DN20 14个172.0铜闸阀国产 青岛DN20 14个158.0电动二通阀国产 青岛DN20 7个456.0Y型过滤器国产 青岛DN20 7个300.0风盘信号线国产 青岛3*0.75 60米24.86风盘控制线国产 青岛5*0.75 90米31.7穿线管国产 青岛PVC DN15 150米13.0风盘电源线国产 青岛3*4mm 150米27.2穿线管国产 青岛PVC DN20 150米15.0室内配电柜国产 青岛（内机14台，排风机2台） 1台4900.0支吊架国产 青岛空调、管道等支吊架 1项3600.0水管国产 青岛镀锌钢管 DN65 25米132.2水管国产 青岛镀锌钢管 DN50 45米89.0水管国产 青岛镀锌钢管 DN40 10米197.2水管国产 青岛镀锌钢管 DN32 70米53.4水管国产 青岛镀锌钢管 DN25 30米78.8水管国产 青岛镀锌钢管 DN20 62米41.5水管保温国产 青岛橡塑保温管 1.5立方3132.0二、风机盘管系统00.0▲多联机室外机海信 青岛海信，HVR-500W(HVR-224W+280W) 1台58000.0▲多联机室内机海信 青岛海信，HVR-71F 7台4500.0多联机线控器国产 济南HYXC-K01H 7台600.0分歧管国产 济南HFQ-102F 5个521.0分歧管国产 济南HFQ-162F 1个1828.0分歧管国产 济南HFQ-M22F 1个1863.0铜管国产 济南9.53 43米64.2铜管国产 济南15.9 62米86.7铜管国产 济南19.1 2米159.51铜管国产 济南22.2 7米198.7铜管国产 济南28.6 26米306.0铜管保温国产 济南橡塑保温管 20mm 0.5立方米3132.0水管国产 济南镀锌钢管 DN25 40米78.8水管保温国产 济南橡塑保温管 20mm 0.4立方米3132.0穿线管国产 青岛PVC DN15 15米13.0排风风管国产 青岛镀锌钢板 0.7mm（400*400mm） 4平方米110.2支吊架国产 青岛机组、管道等支吊架 1项2000.0交换机华为广州S2700-26TP-SI 1台2400.0▲管理电脑联想 北京启天M425-D004 1台4900.0（二）东306LED显示系统00.0●LED显示屏利亚德 北京3.75单红 2.2㎡4900.0▲管理电脑联想 北京启天M425-D004 1台4900.0LED屏支架利亚德 北京定制 2㎡2300.0LED屏包边利亚德 北京定制 2㎡700.0（三）会议室扩声、录播、监控设备00.0（五）空调系统00.0排风机（设备间）国产 济南500m3/h，Φ250，0.2kw 1台1400.0排风机（LED间）国产 济南1000m3/h，Φ350，0.3kw 1台1600.0排风机空气开关国产 青岛380v，4A 2个65.0排风机电源线国产 青岛3*2.5mm 15米19.8网络信息模块清华同方 北京6 类 6个55.0电源线国标 青岛RVV3*2.5 200米8.85电源线国标 青岛RVV3*1.0 100米3.2专业音箱线国标青岛400支金银透明线 150米6.0一、风机盘管系统00.0冷媒填充国产 济南R410A 20kg148.0内外机信号线国产 济南3*0.75 95米24.86●大屏处理器利亚德 北京MVC-Ⅱ Plus( LED 屏控制软件 领秀V5.0、 LED 屏发送系统 领秀5G、接收系统 领秀5G） 1台30000.0PLC利亚德 北京PLC-40 1台2950.0LED屏升降机国产青岛定制 1台24000.0线性音柱DESFINE 深圳C8 2只5600.0功放DESFINE 深圳MT245 1台5100.024路调音台Soundcarft 深圳FX16II(RW5757) 1台16000.0数字音频处理器DESFINE 深圳 Matrix 88 1台14000.0铜鼻子国产青岛16mm2， 80A 电流 16个15.0多媒体插座国产山东HDMI+VGA+RVVP2*1.0+复合视频 6台450.0    评审结果      序号  供应商名称  综合得分  排序 1青岛研博电子有限公司95.3412青岛恒华机房设备工程有限公司74.6523青岛松立视讯技术有限公司73.4534山东京友电子有限公司66.614    八、联系方式：     采购单位   采购单位   采购单位联系人联系电话地址 青岛市崂山区机关事务管理局隋主任88996070崂山区行政大厦东塔楼3楼      采购人: 青岛市崂山区机关事务管理局 地址： 崂山区行政大厦东塔楼3楼  联系人： 隋主任 联系方式： 88996070   代理机构： 青岛嘉信招标有限公司 地址： 青岛市市北区辽源路257号青岛市中小企业公共服务中心6号楼102室  联系人： 龚利 联系方式： 55583257   公告期限 2019-01-09 - 2019-01-09   2019/1/9   其他投标人（公司名称）： 青岛恒华机房设备工程有限公司, 山东京友电子有限公司, 青岛松立视讯技术有限公司</t>
  </si>
  <si>
    <t>青岛恒华机房设备工程有限公司</t>
  </si>
  <si>
    <t>青岛松立视讯技术有限公司</t>
  </si>
  <si>
    <t>山东京友电子有限公司</t>
  </si>
  <si>
    <t>崂山区行政大厦东塔楼306电视电话会议室电子设备采购崂山区行政大厦东塔楼306电视电话会议室电子设备</t>
  </si>
  <si>
    <t>汕头市澄海澄华中学汕头市澄海澄华中学空调机等网上商城合同采购合同</t>
  </si>
  <si>
    <t>440515-201812-732-0010</t>
  </si>
  <si>
    <t>汕头市</t>
  </si>
  <si>
    <t>汕头市澄海澄华中学</t>
  </si>
  <si>
    <t xml:space="preserve">广州超卓机电工程有限公司
</t>
  </si>
  <si>
    <t>一、采购人：汕头市澄海澄华中学																								二、合同编号：GDMALL2019000527																								三、合同名称：汕头市澄海澄华中学空调机等网上商城合同																								四、合同清单信息																								采购项目编号：440515-201812-732-0010																								采购项目名称：录播室空调																								采购项目编号：440515-201812-732-0010																								采购项目名称：录播室空调																								五、中标、成交供应商：广州超卓机电工程有限公司																								地址：马头岗大街1号之一302室																								联系人：谭石苟联系电话：020-81004201																								六、合同金额（元）：￥25,157.00																								采购项目预算金额（元）：￥25,200.00																								七、合同签订日期：2019年01月09日 10时30分																								八、合同公告日期： 2019年01月09日 10时40分																								九、联系事项																								（一）采购人：汕头市澄海澄华中学																								地址：汕头市澄海区澄华街道澄华路中段																								联系人：联系电话：																								（本电子合同与纸质合同完全一致）</t>
  </si>
  <si>
    <t>广州超卓机电工程有限公司</t>
  </si>
  <si>
    <t>汕头市澄海澄华中学汕头市澄海澄华中学空调机等网上商城</t>
  </si>
  <si>
    <t>南通大学附属中学“江海文化”课程基地实践课程录播设备采购项目(二次)成交结果公告</t>
  </si>
  <si>
    <t>南通市</t>
  </si>
  <si>
    <t xml:space="preserve">南通紫峰计算机网络技术有限公司
</t>
  </si>
  <si>
    <t>293800元</t>
  </si>
  <si>
    <t>南通市教育技术中心就该项目按规定程序进行了评审，现将本次中标结果公布如下：				一、项目名称及文件编号				项目名称：南通大学附属中学“江海文化”课程基地实践课程录播设备采购项目(二次)				文件编号：NTJJ2019XJ001				二、公告媒体及日期				公告媒体：南通市公用资源交易平台、南通市教育局官网				公告日期：2019年1月2日				三、招标信息				开标日期：2019年1月8日				开标地点：南通市教育技术中心				四、中标信息				成交供应商：南通紫峰计算机网络技术有限公司				成交金额：293800元				五、联系事项				联系人：张云飞				联系电话：0513-85010355				联系地址：南通市板桥路45号				邮政编码：226008				各有关当事人对中标结果有异议，可以在成交公告发布之日起3个工作日内，以书面形式向南通市教育技术中心提出质疑，逾期将不再受理。</t>
  </si>
  <si>
    <t>南通紫峰计算机网络技术有限公司</t>
  </si>
  <si>
    <t>南通大学附属中学“江海文化”课程基地实践课程录播设备采购项目(二次)</t>
  </si>
  <si>
    <t>山东省泰安迎春学校教学智能终端（智慧黑板）、家具及常态化录播系统采购项目合同公告</t>
  </si>
  <si>
    <t>SDGP3709022018020000169</t>
  </si>
  <si>
    <t>泰安市建科建设项目管理有限公司</t>
  </si>
  <si>
    <t>山东省泰安迎春学校</t>
  </si>
  <si>
    <t xml:space="preserve">泰安锦程文化体育用品有限公司
</t>
  </si>
  <si>
    <t>93.7760万元</t>
  </si>
  <si>
    <t>山东省泰安迎春学校教学智能终端（智慧黑板）、家具及常态化录播系统采购项目合同公告		一、采购项目名称：山东省泰安迎春学校教学智能终端（智慧黑板）、家具及常态化录播系统采购项目	二、采购项目编号：SDGP3709022018020000169	三、中标供应商：泰安锦程文化体育用品有限公司	地址：泰安市泰山区泰前办事处宝龙城市广场B1015	联系人：张丽慧	联系电话：13406217328	四、合同金额：93.7760万元	五、联系方式			采购人：山东省泰安迎春学校				地 址：泰安市南湖大街129号				联系人：周传林				联系方式：0538-8585591				采购代理机构：泰安市建科建设项目管理有限公司				地 址：泰安市望岳东路中兴时代大厦18楼				联系人：李鹏				联系方式：0538-5058533								附件:采购合同文本				发 布 人：泰安市建科建设项目管理有限公司				发布时间：2019年1月8</t>
  </si>
  <si>
    <t>泰安锦程文化体育用品有限公司</t>
  </si>
  <si>
    <t>山东省泰安迎春学校教学智能终端（智慧黑板）、家具及常态化录播系统采购</t>
  </si>
  <si>
    <t>DZC20183015_01政府采购合同（竞争性谈判）中标公示</t>
  </si>
  <si>
    <t>确认且我中心</t>
  </si>
  <si>
    <t>?政府采购合同（竞争性谈判）项 目 编 号：DZC20183015计 划 编 号：ZCB20182627甲 方：大庆市祥阁学校乙 方：大庆远鹏科技有限公司鉴证方：大庆市政府采购中心甲、乙双方根据DZC20183015大庆市大庆市祥阁学校LED显示系统采购项目的中标结果，签署本合同（以下简称合同）。双方同意中标通知书、招标文件、预备会纪要、招标响应文件、以及招标过程中的质询澄清单等均为本合同的组成部分。一、采购品目、规格型号、数量、金额、交货时间及地点注；以下项目明细与中标通知书明细表相符（如有不符以中标通知书明细表为准） 单位:元货物内容规格型号单位数量单价金额品牌履约期限系统集成费定制演播系统软件与网络的接入、上线调试；屏幕与控制系统的集成、设备联调，各类配件及辅材、安装调试等台113000.0013000.00定制2019年1月20日前供货安装调试完成并验收屏幕框架结构定制结构，外装饰材料应与屏幕安装环境协调一致套13220.003220.00定制2019年1月20日前供货安装调试完成并验收高清视频拼接处理器灵信标准输入接口2*CVBS，1*HDMI，1*DVI，1*VGA，1*Audio；输入接口2*USB；输出接口2*DVI，1*VGA，1*Audio；自定义分辨率输出，支持淡进淡出，无缝切换画中画，场景预设，冻结功能。台13500.003500.00灵信2019年1月20日前供货安装调试完成并验收配电箱定制配电箱的系统采用三相五线制供电，控制箱工业PLC系统控制，为了降低电网的瞬间启动电流，应具有延时通断电功能，具有过热、过湿、过压、过流、短路等保护装置，并可实时显示市电及负载电压、电流各项参数，必须要求LED原厂配置，提供连接工作原理图，主要器件采用国标产品。套11600.001600.00定制2019年1月20日前供货安装调试完成并验收信号线爱谱华顿超五类网线，无氧铜，含线缆的铺设及工作面恢复。 米1005.00500.00爱谱华顿2019年1月20日前供货安装调试完成并验收供电电缆天津整屏最大功耗5KW,需用YJVV4*1.5R电缆，含线缆的铺设及工作面恢复。米1586.001290.00天津2019年1月20日前供货安装调试完成并验收接收卡卡莱特5A全彩专用，支持配置文件回读；支持程序复制； 支持温度监控。支持网线通讯状态检测；支持供电电压检测；支持绝大多数芯片高灰度高刷新；支持逐点亮色度校正，每颗灯都有亮色度校正系数；支持接收卡预存画面设置。块52240.0012480.00卡莱特5A2019年1月20日前供货安装调试完成并验收发送卡卡莱特S2全彩专用，一路 DVI 视频输入；一路音频输入；双网口输出；USB 接口控制，可级联多台进行统一控制；单张发送卡支持分辨率 1280&amp;#215;1024、1024&amp;#215;1200、1600&amp;#215;848、1920&amp;#215;712、2048&amp;#215;668。块22500.005000.00卡莱特S22019年1月20日前供货安装调试完成并验收LED高清全彩屏2强力巨彩Q2.51、像素点间距2.5mm，7平方，像素点密度：160000点/m2，黑灯，1200CD/m2。2、显示屏模组发光灯采用金线铜支架，国星封装。3、刷新频率1920HZ。4、最佳视角：140&amp;#176;(W) 140&amp;#176;(H)；5、平均无故障时间9000h；6、PCB板参数：板材厚度2.0 mm，铜箔厚度2安斯/70μm，阻燃。PCB板弱电线路与信号线路分层设计。提高抗电磁干扰的等级，有效消除电磁干扰，以保证所使用产品质量的可靠性。屏幕具有自检技术：LED单点自检、通讯检测、电源检测、温度监控；动态节能，降低功耗；支持屏体拼缝亮线、暗线校正；7、开关电源的输入电压范围：176～264VAC；8、额定输出电压：5VDC；9、纹波和噪声：150mVp-p；10、过载保护：额定负载的110~150%范围内电源保护，去载恢复正常输出；11、短路保护：输出端短路时电源保护，输出关断，去掉短路恢复正常输出，有效去除电磁干扰。&amp;quot;平79920.0069440.00强力巨彩Q2.52019年1月20日前供货安装调试完成并验收工程线缆定制专业抗干扰DVI工程线缆，设备必须放置大屏下方，且仅包括设备（矩阵、拼接控制器）到大屏的线缆。套4610.002440.00定制2019年1月20日前供货安装调试完成并验收显示单元底座定制，前维护气撑支架。套41720.006880.00定制2019年1月20日前供货安装调试完成并验收1进4出分配器HDMI迈拓维矩HD1*4 输入接口 HDMI输出接口：HDMI，带宽 350（MHz），传输距离 50（m）；电源电压：5（V），电源频率：50@60（Hz），功率 15（W）；工作温度：-15+55（℃）。&amp;quot;套11290.001290.00迈拓维矩2019年1月20日前供货安装调试完成并验收液晶拼接单元大华DHL550UDM-ES1、屏幕尺寸55寸，LED光源； 2、分辨率：1920&amp;#215;1080，双边拼缝1.7mm，水平可视角度178&amp;#176;，垂直可视角度178&amp;#176;，响应时间8ms； 3、亮度不低于500cd/m2，对比度不低于4500：1；图像显示清晰度950TVL，亮度鉴别等级11级； 4、产品出厂时坏点率须为0，且在最大亮度下运行2000小时后产生的坏点率不超过1.5ppm；5、产品漏光度0.008cd/㎡；6、产品32灰阶切换时间4.5ms；7、拼接单元具有便捷的拼接及调整装置，利于装拆和售后维护；8、液晶拼接必须采用分体式结构设计，支持屏体与驱动单元分开安装及拆卸，整体美观大方的同时最大程度降低项目后期运营维护成本及难度。&amp;quot;套413300.0053200.00大华DHL550UDM-ES2019年1月20日前供货安装调试完成并验收支撑结构定制 定制结构，外装饰材料应与屏幕安装环境协调一致。套113000.0013000.00定制2019年1月20日前供货安装调试完成并验收高清视频拼接处理器灵信1、智能拼接，无缝切换，淡入淡出，模板功能；2、信号可在屏的任意位置开窗、叠加、拉伸、漫游、跨屏、缩放或画中画显示，具备强大的视频信号接收、拼接和处理能力，最大可接收 4096*2160 像素的 4K 数字信号；3、支持预存场景，支持场景一键切换，支持场景轮巡；4、输出通道映射，可随意调整输出通道顺序；5、支持自定义输出分辨率，并将自定义的分辨率添加到系统默认列表中；6、在不增加外部设备以及额外板卡的情况下，支持显示墙底图功能，自定义加载本地图片即可，并可在软件上设置底图功能的开启和关闭。7、主要功能包括：信号输出、4K分辨率显示、素材显示、信号预监、视频回显、网络流媒体显示、网络抓屏、场景管理、预案管理、多语言支持、日志管理、多用户、多权限、软拼接、硬拼接、多级热备、显示屏状态监控、多屏控制。8、视频输入接口：2*DVI, 4*HDMI, 2*VGA, 2*CVBS, 1*DVI_环出。9、视频输出（DVI&amp;#215;2路&amp;#215;2复制）；10、音频输出：3.5mm，音频接口&amp;#215;1。11、自定义分辨率输出，支持4画面输出，超强拼接，一键操作等，对视频信息无二次转发与加强作用.系统具有防信息窃密、防网络攻击的功能。能将办公网、录播教室、现场直播及广域网的视频图像实时呈现在大屏幕上。支持显示素材多样化，各种视频文件、图片、底图、字幕、流媒体、IP桌面、超大分辨率图像的任意开窗、叠加显示；支持多权限、多用户同时操作、分区操作，数据库实时数据更新，增强了数据的稳定性及安全性；支持日志记录，操作可追溯；视频功能：直接点击即可调看视频，做到“一键调用”，方便快捷；支持预案编辑、预案一键执行；支持线选、面选、区域选择视频快速查看。&amp;quot;台113000.0013000.00灵信2019年1月20日前供货安装调试完成并验收配电箱定制顺序启动保护开关，屏幕分步上电。1、供电方式：标准三相五线制、AC220V&amp;#177;15％，三相平衡供电；电压变化范围：电压：AC220V&amp;#177;15%，AC380V&amp;#177;10%，AC46~54Hz ；2、配电系统：所有硬件设备符合电子专业相关国家、国际标准、配电柜起动时分步将显示屏幕开通，以抑制开关电源启动时的冲击电流；3、配备的保护措施包括过流、短路、断路、过压、欠压、温度过高等，也配备相应的故障指示装置，方便故障的检修工作。&amp;quot;套13440.003440.00定制2019年1月20日前供货安装调试完成并验收LED高清全彩屏1强力巨彩Q2LED高清全彩屏，20.48平方，像素点间距2.0，像素点密度250000。像素组成：1R1G1B；国星金线封装，黑灯；驱动芯片：要求采用具有电流增益功能的恒流驱动芯片。节能型驱动电源：功率因数：0.95（具有PFC功能），采用独特的信号空隙填充技术，具有良好的覆盖性，实现无缝干扰，有效保护传输信息的安全准确性。采用经过国家密码管理部门检测的商密芯片，能有效保障产品的安全性和可靠性。模块基座及面罩：①、基座及面罩必须采用进口聚碳酸酯，须具有阻燃、抗紫外线、耐高低温、防水等性能；②、模块的壳体、面罩、PCB的阻燃等级均须达到V0级。模块级数据存储:具有单个LED发光管的亮度和颜色的自适应校正功能。在每个模块上都装有CPU，将每个像素的R、G、B亮度及色度数据保存在模块CPU上，更换模块的同时也更换了亮度和色度数据，彻底消除因更换模块就导致整屏花屏的现象；达到亮度和色度自适应校正功能。视角 水平：≥120&amp;#176;；垂直：≥120&amp;#176;，视角内不发生图像偏色现象.驱动方式：恒流驱动。亮度均匀性：①、95%；②、具有逐点亮度校正功能，像素之间均匀性≥95%，模块之间≥95%；③、模块带有CPU及存储器，校正数据储存在模块内，并在模块内通过CPU进行均匀性的智能处理。确保模块可以快速简单地进行更换。对比度 2000：1。刷新频率 3840Hz。适视距离 2-4m。换帧频率 60Hz。灰度等级：红、绿、蓝灰度非线性纠偏后各256级。灰度校正：采用灰度技术及反伽马校正技术。供电要求：AC220v/380V&amp;#177;15%，50Hz。峰值功耗：600W/㎡。平均功耗：300W/㎡。工作环境温度：-40℃～+50℃。工作环境湿度：10％～90％RH。亮度调节：根据环境亮度，自动或手动32级亮度调节。色温：3200K～9300K 可调。盲点：0.0003,出厂时为0。软件为操作界面人性化设计，操作简单，控制软件支持实时监测LED大屏运行状况，能够动态的调节环境亮度和LED显示屏亮度.LED控制器，千兆数据传输，光口/网口兼容，宽分辨率，可级联同步扩展，环网热备份技术；单机实现分别显示、跟随显示、分割显示和拼接显示等；&amp;quot;平20.4814000.00286720.00强力巨彩Q22019年1月20日前供货安装调试完成并验收信号线爱谱华顿无氧铜超五类网线，含线缆的铺设及工作面恢复。米2305.001150.00爱谱华顿2019年1月20日前供货安装调试完成并验收供电电缆天津供电电缆：YJVV4*10+6电缆，含线缆的铺设及工作面恢复。米2598.002450.00天津2019年1月20日前供货安装调试完成并验收接收卡卡莱特5A单卡支持32组RGB信号并行输出；单卡支持256&amp;#215;256像素点；支持16bit精度的色度、亮度一体化逐点校正；支持智慧模组，存储校正系数、模组参数等；支持箱体温度、湿度、电源电压监测、风扇控制；支持排线检测；支持模组LED逐点错误侦测；支持双卡备份、双电源备份。含系统转接卡。块110240.0026400.00卡莱特5A2019年1月20日前供货安装调试完成并验收发送卡卡莱特S2发送卡：全彩专用，一路 DVI 视频输入；一路音频输入；双网口输出；USB 接口控制，可级联多台进行统一控制；单张发送卡支持分辨率：1280&amp;#215;1024、1024&amp;#215;1200、1600&amp;#215;848、1920&amp;#215;712、2048&amp;#215;668。块42500.0010000.00卡莱特S22019年1月20日前供货安装调试完成并验收合计伍拾叁万元整(530000.00元)二、技术资料2、1甲方向乙方所提供所采购的货物的有关技术要求及相关资料。2、2乙方应按竞争性谈判文件规定的时间向甲方提供使用货物的有关资料。2、3没有甲方事先书面同意，乙方不得将由甲方提供的有关合同或任何合同条文、规格、计划或资料提供给与履行本合同无关的任何其他人。即使向履行本合同有关的人员提供，也应注意保密并限于履行合同的必需范围。三、知识产权乙方应保证所提供的货物或其任何一部分均不会侵犯任何第三方的专利权、商标权或著作权。如果任何第三方提出侵权指控，乙方须与第三方交涉并承担可能发生的一切法律责任和经济责任。四、无产权瑕疵条款乙方应保证所交付的货物的所有权完全属于乙方且无任何抵押、查封等产权瑕疵。五、履约保证金成交方应按合同总价提交5%的履约保证金，可在谈判保证金的基础上多退少补。由成交方提交给大庆市政府采购中心。5.1、合同履约保证金必须由成交方以本单位对公账户名义，且以转帐方式交纳，不接受企业或个人以现金方式交纳的合同履约保证金(包括直接将现金存到大庆市政府采购中心账户上的行为)，不得以其他单位或以个人名义代交。5.2、以担保保函方式提交履约保证金的，应提交经财政部认定的中国投资担保有限公司或经黑龙江省财政厅认定的黑龙江省鑫正担保集团有限公司或大庆市财政局认定的大庆市工商业担保有限公司、大庆市国盛融资担保有限公司出具的履约保函，或对公账户开户银行出具的履约保函。履约保函应按谈判文件中规定的“政府采购履约保函”样式出具，不按谈判文件规定的“政府采购履约保函”样式出具的履约保函，大庆市政府采购中心不予接受。同时在鉴证合同时应将履约保函原件带到大庆市政府采购中心，并提供履约保函复印件一份，否则不予鉴证。5.3、成交方的履约保证金在验收合格质保期满后无产品质量及服务问题，经采购单位确认且我中心财务收到符合退款要求的全套资料后两周内无息退还。5.4、履约保证金以转账方式退还。5.5、履约保证金退还申请表见竞争性谈判文件第六部分商务文件格式或大庆市公共资源交易中心网办事指南http://ggzyjyzx.daqing.gov.cn/。六、货款支付6.1 付款方式：由采购单位自行结算付款给供应商。（付款时需依据采购申报单、中标通知书、验收结算书、设备验收单、发票复印件、采购合同、固定资产验收单等采购资料结算）。项目验收合格后支付合同价款的100%。6.2 政府采购过程中，如存在违法违规行为，在政府采购管理部门调查期间、被行政处罚期间，政府采购管理部门可视情况对采购结果进行重新评价，并延期通知国库支付货款。七、质量保证及售后服务7.1 乙方应按竞争性谈判文件规定的货物性能、技术要求、质量标准向甲方提供未经使用的全新产品。7.2在保证期内因货物本身的质量问题发生故障，乙方应负责免费更换。对达不到技术要求者，根据实际情况，经双方协商，可按以下办法处理：（1）更换：由乙方承担所发生的全部费用。（2）退货处理：乙方应退还甲方支付的合同款，同时应承担该货物的直接费用（运输、保险、检验、货款利息及银行手续费等）。7.3 如在使用过程中发生质量问题，乙方在接到甲方通知后在24小时内到达甲方现场。7.4 在质保期内，乙方应对货物出现的质量及安全问题负责处理解决并承担一切费用。7.5上述的货物质保期 3 年，因人为因素出现的故障不在免费保修范围内。超过保修期的机器设备，终生维修，维修时只收部件成本费。并随时优惠提供备品备件，优惠提供产品更新改造服务。八、验收8.1 合同金额在100万元以下的项目，在履约期满之日起两周内，由采购单位完成验收工作并提交全部验收资料。8.2 合同金额在100万元以上的项目，在履约期满之日起两周内，由采购单位初步验收后，向采购中心提出书面申请，采购中心组织专家根据项目特点进行现场抽查验收或全面验收，验收合格后采购单位必须在一周内提交全部验收资料。8.3技术复杂或性质特殊需要经权威机构检测的项目，由采购单位委托权威机构检测，采购中心依据权威机构出具的检测报告及采购单位报送的其他验收资料确认验收结果。8.4未按上述要求及时办理合同鉴证及验收手续，而导致履约问题和付款不及时等后果，采购单位及中标供应商自行承担相关责任。供应商未按约定时间履行合同义务的，将被追究违约责任。8.5 如采购单位或供应商在合同履行过程中发现对方有违约情况，可向大庆市政府采购中心监督管理科（电话：0459-6981694）书面反映。九、货物包装、发运及运输9.1 乙方应在货物发运前对其进行满足运输距离、防潮、防震、防锈和防破损装卸等要求包装，以保证货物安全运达甲方指定地点。9.2 使用说明书、质量检验证明书、随配附件和工具以及清单一并附于货物内。9.3 乙方在货物发运手续办理完毕后24小时内或货到甲方48小时前通知甲方，以准备接货。9.4 货物在交付甲方前发生的风险均由乙方负责。9.5 货物在规定的交附期限内由乙方送达甲方指定的地点视为交付，乙方同时需通知甲方货物已送达。十、违约责任10.1 乙方逾期交付货物的，乙方应按逾期交货总额每日千分之六向甲方支付违约金，由甲方从待付货款中扣除。逾期超过约定日期10个工作日不能交货的，甲方可解除本合同。乙方因逾期交货或因其他违约行为导致甲方解除合同的，乙方应向甲方支付合同总值5%的违约金，如造成甲方损失超过违约金的，超出部分由乙方继续承担赔偿责任。10.2 乙方所交的货物品种、型号、规格、技术参数、质量不符合合同规定及竞争性谈判文件规定标准的，甲方有权拒收该货物，乙方愿意更换货物但逾期交货的，按乙方逾期交货处理。乙方拒绝更换货物的，甲方可单方面解除合同。10.3其他由双方约定。十一、不可抗力事件处理11.1 在合同有效期内，任何一方因不可抗力事件导致不能履行合同，则合同履行期可延长，其延长期与不可抗力影响期相同。11.2 不可抗力事件发生后，应立即通知对方，并寄送有关权威机构出具的证明。11.3 不可抗力事件延续120天以上，双方应通过友好协商，确定是否继续履行合同。十二、解决合同争议或纠纷的方式12.1双方协商解决；12.2依法向大庆市政府采购中心所在地具有管辖权的人民法院起诉。十三、合同生效及其它13.1 合同经双方法定代表人或授权委托代理人签字，加盖单位公章并经大庆市政府采购中心鉴证后生效。13.2 合同执行中，如有特殊情况需修改或补充合同内容，由双方协商另签署书面修改或补充协议作为主合同不可分割的一部分，并报大庆市政府采购中心核准后方可执行。13.3 本合同未尽事宜，遵照《合同法》有关条文执行。十四、其他甲方：大庆市祥阁学校                地址：                法定代表人：吕向东                授权委托代理人：                电话：6046655                传真：                邮政编码：163316                签订地点：                签订日期：2019-01-07乙方：大庆远鹏科技有限公司                地址： 大庆高新区外包园A1-3-501室                法定代表人： 宋彩虹                授权委托代理人：                电话：8972961                传真：8972961                邮政编码：163316                开户银行：龙江银行大庆开发区支行                账号：04010120030000061                签订日期：2019-01-03户名：大庆市政府采购中心                开户行：中国建设银行股份有限公司大庆市直支行                账号：23050166930000000031                地址：大庆市萨尔图区东风新村纬二路2号（大庆市行政服务中心三楼）                电话：0459-6981694                签订日期：2019-01-07</t>
  </si>
  <si>
    <t>DZC20183015_01政府采购合同（竞争性谈</t>
  </si>
  <si>
    <t>锦州市电化教育馆新建录播教室工程（中标公告）</t>
  </si>
  <si>
    <t>锦州市</t>
  </si>
  <si>
    <t>锦州市直政府采购中心</t>
  </si>
  <si>
    <t xml:space="preserve">沈阳天诚盛业科技有限公司
</t>
  </si>
  <si>
    <t>锦州市电化教育馆新建录播教室工程（中标公告）
公开招标中标公告
锦州市直政府采购中心受锦州市电化教育馆的依法委托，于2019年1月4日对锦州市电化教育馆新建录播教室工程进行公开招标采购，现将采购结果公告如下：采购人名称：锦州市电化教育馆地址：锦州市凌河区上海路五段甲号联系方式：0416-2602319采购代理机构名称：锦州市直政府采购中心地址：锦州市凌河区胜河里150号联系方式：0416&amp;amp;mdash;2110816项目名称锦州市电化教育馆新建录播教室工程项目编号JZGCGK1806中标供应商名称：沈阳天诚盛业科技有限公司地址：辽宁省沈阳市沈河区风雨坛街138号1401室中标金额（元）3790225主要中标标的内容见附件评标委员会成员王琢、吴晓芳、李皎、尹飚、刘丽双、陈会光、刘锦 锦州市直政府采购中心
2019年1月8日
主要成交的名称规格型号价格工程要求录播一体机 WX-V9 3790225一、施工嵌入式录播系统V3.01、工期30天，供应商施工前对各施工现场进行详细考察，提供施工图纸及施工方案，2、并通过甲方审核后方可施工。图像跟踪一体机WX-T62、供应商成立以设计、技术专家组成的施工领导小组，设专职项目经理一人，全权对该工程负责。高清云台摄像机WX-V8003、安装完毕后需派专业技术人员现场进行设备的调试及相关服务、直至验收通过。指向性话筒WX-MIC2004、验收前需提供《设备使用指导手册》。资源管理平台V1.05、验收前需对各校的设备使用者进行现场培训。触摸一体机86E9DR二、售后服务便携录播一体机WX-MS61、供应商在项目所在地要设有专门的技术支持及售后服务部门，并指定专人负责此项工作，要及时响应客户信息，确保技术支持、产品维修及更换的保障；电视台主机RU-D012、提供软件产品终身免费升级服务，硬件叁年保修（特价产品、特殊项目除外），免费技术咨询服务；
辽宁省地市用户-锦州市2019年1月8日              关闭</t>
  </si>
  <si>
    <t>沈阳天诚盛业科技有限公司</t>
  </si>
  <si>
    <t>锦州市电化教育馆新建录播教室工程</t>
  </si>
  <si>
    <t>录播教室设备采购B分标合同</t>
  </si>
  <si>
    <t>QZZC2018-G1-50001-GXXZ</t>
  </si>
  <si>
    <t>容县</t>
  </si>
  <si>
    <t xml:space="preserve">广西友萃力都科技有限责任公司
</t>
  </si>
  <si>
    <t>录播教室设备采购B分标合同项目编号：QZZC2018-G1-50001-GXXZ 合同编号：QZZC2018-G1-50001-GXXZ合同名称：录播教室设备采购B分标合同项目编号：QZZC2018-G1-50001-GXXZ项目名称：录播教室设备采购采购人(甲方)：灵山县教育局供应商(乙方)：广西友萃力都科技有限责任公司预算金额（万元）：270.2512合同金额（万元）：270.0978合同签订日期：2018-09-17合同公告日期：2019-01-08代理机构：广西翔正项目管理有限公司中标、成交公告：广西翔正翔正项目管理有限公司录播教室设备采购成交公告采购合同：附录播教室设备采购B分标采购合同.pdf免责声明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?相关新闻暂无相关公告</t>
  </si>
  <si>
    <t>广西友萃力都科技有限责任公司</t>
  </si>
  <si>
    <t>录播教室设备采</t>
  </si>
  <si>
    <t>录播教室设备采购C分标合同</t>
  </si>
  <si>
    <t xml:space="preserve">广西珀希商贸有限公司
</t>
  </si>
  <si>
    <t>录播教室设备采购C分标合同项目编号：QZZC2018-G1-50001-GXXZ 合同编号：QZZC2018-G1-50001-GXXZ合同名称：录播教室设备采购C分标合同项目编号：QZZC2018-G1-50001-GXXZ项目名称：录播教室设备采购采购人(甲方)：灵山县教育局供应商(乙方)：广西珀希商贸有限公司预算金额（万元）：294.8194合同金额（万元）：294.704合同签订日期：2018-09-17合同公告日期：2019-01-08代理机构：广西翔正项目管理有限公司中标、成交公告：广西翔正项目管理有限公司录播教室设备采购成交公告采购合同：附录播教室设备采购C分标采购合同.pdf免责声明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?相关新闻暂无相关公告</t>
  </si>
  <si>
    <t>广西珀希商贸有限公司</t>
  </si>
  <si>
    <t>录播教室设备采购A分标合同</t>
  </si>
  <si>
    <t>西林县</t>
  </si>
  <si>
    <t xml:space="preserve">广西林中歌商贸有限公司
</t>
  </si>
  <si>
    <t>录播教室设备采购A分标合同项目编号：QZZC2018-G1-50001-GXXZ 合同编号：QZZC2018-G1-50001-GXXZ合同名称：录播教室设备采购A分标合同项目编号：QZZC2018-G1-50001-GXXZ项目名称：录播教室设备采购采购人(甲方)：灵山县教育局供应商(乙方)：广西林中歌商贸有限公司预算金额（万元）：294.8194合同金额（万元）：294.7合同签订日期：2018-09-17合同公告日期：2019-01-08代理机构：广西翔正项目管理有限公司中标、成交公告：广西翔正项目管理有限公司录播教室设备采购成交公告采购合同：附录播教室设备采购A分标采购合同.pdf免责声明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?相关新闻暂无相关公告</t>
  </si>
  <si>
    <t>广西林中歌商贸有限公司</t>
  </si>
  <si>
    <t>关于宝鸡市金台区三迪小学录播教室采购项目的采购结果公告</t>
  </si>
  <si>
    <t>ZJGJ-2018-114CG</t>
  </si>
  <si>
    <t>宝鸡市</t>
  </si>
  <si>
    <t>中金国际项目管理有限公司</t>
  </si>
  <si>
    <t>宝鸡市金台区三迪小学</t>
  </si>
  <si>
    <t xml:space="preserve">陕西中翼网络科技有限公司
</t>
  </si>
  <si>
    <t>￥57.000000 万元</t>
  </si>
  <si>
    <t>公告概要：公告信息：采购项目名称宝鸡市金台区三迪小学录播教室采购项目品目采购单位宝鸡市金台区三迪小学行政区域金台区公告时间2019年01月08日  12:03本项目招标公告日期2018年12月10日成交日期2018年12月27日谈判小组、询价小组成员、磋商小组成员名单及单一来源采购人员名单陈玉坤、马建军滕锴总成交金额￥57.000000 万元（人民币）联系人及联系方式：项目联系人席女士项目联系电话0917-3415818采购单位宝鸡市金台区三迪小学采购单位地址宝虢路85号采购单位联系方式0917-2701338代理机构名称中金国际项目管理有限公司代理机构地址宝鸡市高新五路华厦&amp;#183;世界城5B—604代理机构联系方式0917-3415818附件：附件1磋商文件（录播教室）.doc附件2分项报价表.docx                        宝鸡市金台区三迪小学录播教室采购项目采购项目已于2018年12月26日进行竞争性磋商，现磋商工作已结束，根据磋商小组的评审结论和采购人“成交复函”，现将磋商成交结果公告如下：        一、采购项目名称：宝鸡市金台区三迪小学录播教室采购项目    二、采购项目编号：ZJGJ-2018-114CG    三、采购人名称：宝鸡市金台区三迪小学        地址：宝虢路85号        联系方式：0917-2701338    四、采购代理机构名称：中金国际项目管理有限公司    地址：宝鸡市高新五路华厦&amp;#183;世界城5B—604    联系方式：0917-3415818    五、磋商成交信息                        1、成交供应商 ：陕西中翼网络科技有限公司                     2、成交                             金额：556000.00元                                        3、地址 ：陕西省宝鸡市高新开发区火炬路4号二楼B101号                     4、联系人 ：毛亮                     5、联系电话 ：15319235566                     6、主要成交标的信息 ：    7、代理服务费：  8340.00元                 标的清单：分项报价表.docx    六、采购内容和要求：                                                                            包号                            采购内容                            数量/单位                            采购预算金额                            项目用途                            项目性质                            备注                                                                                            1                                     宝鸡市金台区三迪小学录播教室采购项目                                     1 家                                     570000.00                                     教学使用                                                                         宝鸡市金台区三迪小学录播教室采购项目，具体内容详见竞争性磋商文件。                                                    七、磋商小组名单：        陈玉坤、马建军、滕锴        八、其他事宜：        九、采购项目联系人：席女士    联系方式（电话/传真）：0917-3415818    十、各有关当事人若对本公告有异议，请按《中华人民共和国政府采购法》第五十二条之有关规定执行。    十一、本公告期限为自发布之日起1个工作日。        中金国际项目管理有限公司    2018-12-27       相关附件： 磋商文件（录播教室）.doc</t>
  </si>
  <si>
    <t>陕西中翼网络科技有限公司</t>
  </si>
  <si>
    <t>关于宝鸡市金台区三迪小学录播教室采购项目的</t>
  </si>
  <si>
    <t>关于西安市长安区电化教育中心2018年网络互动课程录播教室建设项目的采购结果公告</t>
  </si>
  <si>
    <t>THXZB2018-1097</t>
  </si>
  <si>
    <t>陕西天鸿信招标有限公司</t>
  </si>
  <si>
    <t>西安市长安区电化教育中心</t>
  </si>
  <si>
    <t xml:space="preserve">陕西知无涯教育科技有限公司
西安康奇电子信息技术有限公司
西安尚品文仪商贸有限公司
西安世联信息技术有限公司
</t>
  </si>
  <si>
    <t>￥336.000000 万元</t>
  </si>
  <si>
    <t>公告概要：公告信息：采购项目名称西安市长安区电化教育中心2018年网络互动课程录播教室建设项目品目采购单位西安市长安区电化教育中心行政区域长安区公告时间2019年01月08日  11:59本项目招标公告日期2018年12月04日成交日期2018年12月27日谈判小组、询价小组成员、磋商小组成员名单及单一来源采购人员名单董利平、李晖、徐刚、熊炜、卓小昌熊炜卓小昌李晖徐刚董利平熊炜董利平李晖徐刚卓小昌徐刚熊炜李晖董利平卓小昌总成交金额￥336.000000 万元（人民币）联系人及联系方式：项目联系人戴工项目联系电话13325452866采购单位西安市长安区电化教育中心采购单位地址西安市长安区长兴南路与韦曲南街十字采购单位联系方式13891882360代理机构名称陕西天鸿信招标有限公司代理机构地址西安市雁塔区唐延路33号迈科国际大厦1202室代理机构联系方式13325452866附件：附件1第二标段.jpg附件2第一标段.jpg附件3第三标段.jpg附件41097西安市长安区电化教育中心2018年网络互动课程录播教室建设项目（定稿）.doc附件5第四标段.jpg                        西安市长安区电化教育中心2018年网络互动课程录播教室建设项目采购项目已于2018年12月25日进行公开招标        ，现招标        工作已结束，根据评标委员会        的评审结论和采购人“定标复函”，现将中标        结果公告如下：        一、采购项目名称：西安市长安区电化教育中心2018年网络互动课程录播教室建设项目    二、采购项目编号：THXZB2018-1097    三、采购人名称：西安市长安区电化教育中心        地址：西安市长安区长兴南路与韦曲南街十字        联系方式：13891882360    四、采购代理机构名称：陕西天鸿信招标有限公司    地址：西安市雁塔区唐延路33号迈科国际大厦1202室    联系方式：13325452866    五、中标信息                        1、第一标段                     1、中标供应商 ：陕西知无涯教育科技有限公司                     2、中标                         金额:                            795300.00元                                        3、地址 ：西安曲江新区南三环以南植物园东路以北西安雁翔花园第10幢2单元1层20103号                     4、联系人 ：秦俊帅                     5、联系电话 ：029-89667876                     6、主要中标的信息 ：                    7、代理服务费：  11930.00元                 标的清单：第一标段.jpg            2、第二标段                     1、中标供应商 ：西安康奇电子信息技术有限公司                     2、中标                         金额:                            795000.00元                                        3、地址 ：西安市碑林区雁塔路北段8号万达广场二栋1单元11719号                     4、联系人 ：闫士龙                     5、联系电话 ：029-88663422                     6、主要中标的信息 ：                    7、代理服务费：  11925.00元                 标的清单：第二标段.jpg            3、第三标段                     1、中标供应商 ：西安尚品文仪商贸有限公司                     2、中标                         金额:                            809679.00元                                        3、地址 ：陕西省西安市高新区科技六路200号1幢4单元40102室                     4、联系人 ：李文华                     5、联系电话 ：029-81878026                     6、主要中标的信息 ：                    7、代理服务费：  12145.00元                 标的清单：第三标段.jpg            4、第四标段                     1、中标供应商 ：西安世联信息技术有限公司                     2、中标                         金额:                            758700.00元                                        3、地址 ：西安市碑林区雁塔路中段17A3号楼第3幢3单元0901室                     4、联系人 ：王  为                     5、联系电话 ：029-85512331                     6、主要中标的信息 ：                    7、代理服务费：  11381.00元                 标的清单：第四标段.jpg    六、采购内容和要求：                                                                            标项号                            采购内容                            数量/单位                            采购预算金额                            项目用途                            项目性质                            备注                                                                                    1                                 第一标段                                 套                                 840000.00                                 长安八中、长安一中初中部、王庄初中网络互动课程录播教室建设                                                                                                                                                        2                                 第二标段                                 套                                 840000.00                                 长安一小、长安一小城南分校、鸣犊初中网络互动课程录播教室建设                                                                                                                                                        3                                 第三标段                                 套                                 840000.00                                 长安九中、长安十中、杨庄初中网络互动课程录播教室建设                                                                                                                                                        4                                 第四标段                                 套                                 840000.00                                 长安一中、长安二中、鸭池口初中网络互动课程录播教室建设                                                                                                                七、评标委员会名单：            1、第一标段：董利平、李晖、熊炜、徐刚、卓小昌        2、第二标段：董利平、李晖、熊炜、徐刚、卓小昌        3、第三标段：董利平、李晖、熊炜、徐刚、卓小昌        4、第四标段：董利平、李晖、熊炜、徐刚、卓小昌        八、其他事宜：        九、采购项目联系人：戴工    联系方式（电话/传真）：13325452866    十、各有关当事人若对本公告有异议，请按《中华人民共和国政府采购法》第五十二条之有关规定执行。    十一、本公告期限为自发布之日起1个工作日。        陕西天鸿信招标有限公司    2018-12-27       相关附件： 1097西安市长安区电化教育中心2018年网络互动课程录播教室建设项目（定稿）.doc</t>
  </si>
  <si>
    <t>陕西知无涯教育科技有限公司</t>
  </si>
  <si>
    <t>西安康奇电子信息技术有限公司</t>
  </si>
  <si>
    <t>关于西安市长安区电化教育中心2018年网络互动课程录播教室建设项目的</t>
  </si>
  <si>
    <t>关于富平县广播电视管理中心录播设备采购项目的采购结果公告</t>
  </si>
  <si>
    <t>Q18-XJ-073</t>
  </si>
  <si>
    <t>渭南市</t>
  </si>
  <si>
    <t>陕西麒麟招标有限公司</t>
  </si>
  <si>
    <t>富平县广播电视管理中心</t>
  </si>
  <si>
    <t xml:space="preserve">陕西中天数字技术有限公司
</t>
  </si>
  <si>
    <t>￥19.840000 万元</t>
  </si>
  <si>
    <t>公告概要：公告信息：采购项目名称富平县广播电视管理中心录播设备采购项目品目采购单位富平县广播电视管理中心（本级）行政区域富平县公告时间2019年01月08日  13:01本项目招标公告日期2018年12月24日成交日期2019年01月04日谈判小组、询价小组成员、磋商小组成员名单及单一来源采购人员名单张华峰、王卓章左江源总成交金额￥19.840000 万元（人民币）联系人及联系方式：项目联系人程磊项目联系电话029-88879666采购单位富平县广播电视管理中心（本级）采购单位地址渭南富平县金龙大街2号采购单位联系方式0913-8212190代理机构名称陕西麒麟招标有限公司代理机构地址西安市高新区锦业一路中投国际B座1304室代理机构联系方式029-88879666附件：附件1扫描文稿(1).pdf附件2XJ-073富平广电局.doc                        富平县广播电视管理中心录播设备采购项目采购项目已于2019年01月03日进行询价，现询价工作已结束，根据询价小组的评审结论和采购人“成交复函”，现将询价成交结果公告如下：        一、采购项目名称：富平县广播电视管理中心录播设备采购项目    二、采购项目编号：Q18-XJ-073    三、采购人名称：富平县广播电视管理中心（本级）        地址：渭南富平县金龙大街2号        联系方式：0913-8212190    四、采购代理机构名称：陕西麒麟招标有限公司    地址：西安市高新区锦业一路中投国际B座1304室    联系方式：029-88879666    五、询价成交信息                        1、成交供应商 ：陕西中天数字技术有限公司                     2、成交                             金额：195200.00元                                        3、地址 ：陕西省西安市雁塔区南二环西段108号1幢1单元10906室                     4、联系人 ：宋日强                     5、联系电话 ：029-88276251                     6、主要成交标的信息 ：    7、代理服务费：  5000.00元                 标的清单：扫描文稿(1).pdf    六、采购内容和要求：                                                                            标项号                            采购内容                            数量/单位                            采购预算金额                            项目用途                            项目性质                            备注                                                                                            1                                     富平县广播电视管理中心录播设备采购项目                                     1 套                                     198400.00                                     录播设备采购                                                                         录播设备采购                                                    七、询价小组名单：        王卓章、张华峰、左江源        八、其他事宜：        九、采购项目联系人：程磊    联系方式（电话/传真）：029-88879666029-88879666    十、各有关当事人若对本公告有异议，请按《中华人民共和国政府采购法》第五十二条之有关规定执行。    十一、本公告期限为自发布之日起1个工作日。        陕西麒麟招标有限公司    2019-01-04       相关附件： XJ-073富平广电局.doc</t>
  </si>
  <si>
    <t>陕西中天数字技术有限公司</t>
  </si>
  <si>
    <t>关于富平县广播电视管理中心录播设备采购项目的</t>
  </si>
  <si>
    <t>湖州市教育信息中心录播教室联网软件项目成交公告</t>
  </si>
  <si>
    <t>浙江省成套招标代理有限公司</t>
  </si>
  <si>
    <t>湖州市教育信息中心</t>
  </si>
  <si>
    <t xml:space="preserve">浙江教育用品发展有限公司
</t>
  </si>
  <si>
    <t>一.采购人名称：湖州市教育信息中心二.采购项目名称：湖州市教育信息中心录播教室联网软件项目三.采购项目编号：浙成采字【2018】-051四.采购组织类型：分散委托代理五.采购方式：公开招标六.开标日期：2019年01月04日七.成交结果：成交人：浙江教育用品发展有限公司成交报价：人民币叁拾肆万玖仟伍佰元整 (￥：34.95万元)成交人地址：浙江省杭州市建国北路236号诚信大厦12楼八.评标小组名单：傅宝玉 徐海松 薛飞历 徐超 李金清九.其它事项：各参加政府采购活动的供应商认为该成交结果和采购过程等使自己的权益受到损害的，可以自本公告期限届满之日（自本公告发布之日起至第2个工作日止）起7个工作日内，以书面形式向采购人提出质疑。质疑供应商对采购人、采购代理机构的答复不满意或者采购人、采购代理机构未在规定的时间内作出答复的，可以再答复期满后十五个工作日内向同级政府采购监督管理部门投诉。十.联系方式采购单位：湖州市教育信息中心联系人：李老师 招标代理机构：浙江省成套招标代理有限公司联系人：小俞 电话：0572-2275857 政府采购行政监管及投诉受理部门：湖州市财政局政府采购监管处 联系电话：0572-2150037湖州市教育信息中心浙江省成套招标代理有限公司 2019年01月08日</t>
  </si>
  <si>
    <t>浙江教育用品发展有限公司</t>
  </si>
  <si>
    <t>湖州市教育信息中心录播教室联网软件</t>
  </si>
  <si>
    <t>关于西安财经学院一带一路数据可视化平台建设采购项目的采购结果公告</t>
  </si>
  <si>
    <t>SXHXZB2018-ZC-CS1224</t>
  </si>
  <si>
    <t>陕西华夏招标有限公司</t>
  </si>
  <si>
    <t>西安财经学院</t>
  </si>
  <si>
    <t xml:space="preserve">陕西畅想数码有限公司
陕西同立科技实业有限公司
</t>
  </si>
  <si>
    <t>￥47.000000 万元</t>
  </si>
  <si>
    <t>公告概要：公告信息：采购项目名称西安财经学院一带一路数据可视化平台建设采购项目品目采购单位西安财经学院行政区域陕西省公告时间2019年01月08日  13:05本项目招标公告日期2018年12月14日成交日期2018年12月28日谈判小组、询价小组成员、磋商小组成员名单及单一来源采购人员名单张毅强、刘琦璋、王命宇张毅强王命宇刘琦璋总成交金额￥47.000000 万元（人民币）联系人及联系方式：项目联系人杜婷项目联系电话029-88899972采购单位西安财经学院采购单位地址西安市长安区韦长路2号采购单位联系方式029-81556197代理机构名称陕西华夏招标有限公司代理机构地址西安市高新区科技五路8号数字大厦11楼代理机构联系方式029-88899972附件：附件1平台1.jpg附件2平台2.jpg附件3西安财经学院一带一路数据可视化平台建设采购项目CS1224最终稿.doc                        西安财经学院一带一路数据可视化平台建设采购项目采购项目已于2018年12月27日进行竞争性磋商，现磋商工作已结束，根据磋商小组的评审结论和采购人“成交复函”，现将磋商成交结果公告如下：        一、采购项目名称：西安财经学院一带一路数据可视化平台建设采购项目    二、采购项目编号：SXHXZB2018-ZC-CS1224    三、采购人名称：西安财经学院        地址：西安市长安区韦长路2号        联系方式：029-81556197    四、采购代理机构名称：陕西华夏招标有限公司    地址：西安市高新区科技五路8号数字大厦11楼    联系方式：029-88899972    五、磋商成交信息                1、录播设备与音响系统采购                     1、成交供应商 ：陕西畅想数码有限公司                     2、成交                        金额:                            148800.00元                                        3、地址 ：陕西省西安市碑林区雁塔路北段8号万达广场2幢1单元911室                     4、联系人 ：鲁智楷                     5、联系电话 ：029-85598019                     6、主要成交标的信息 ：                    7、代理服务费：  3000.00元                 标的清单：平台2.jpg            2、LED显示屏及其控制系统采购                     1、成交供应商 ：陕西同立科技实业有限公司                     2、成交                        金额:                            163300.00元                                        3、地址 ：陕西省西安市雁塔区吉祥路183号太新苑D座15F                     4、联系人 ：刘晨                     5、联系电话 ：029-88262270                     6、主要成交标的信息 ：                    7、代理服务费：  5000.00元                 标的清单：平台1.jpg    六、采购内容和要求：                                                                            包号                            采购内容                            数量/单位                            采购预算金额                            项目用途                            项目性质                            备注                                                                                    1                                 录播设备与音响系统采购                                 套                                 180000.00                                 自用                                                                                                                                                        2                                 LED显示屏及其控制系统采购                                 套                                 290000.00                                 自用                                                                                                                七、磋商小组名单：        1、录播设备与音响系统采购：刘琦璋、王命宇、张毅强        2、LED显示屏及其控制系统采购：刘琦璋、王命宇、张毅强        八、其他事宜：        九、采购项目联系人：杜婷    联系方式（电话/传真）：029-88899972029-88765658    十、各有关当事人若对本公告有异议，请按《中华人民共和国政府采购法》第五十二条之有关规定执行。    十一、本公告期限为自发布之日起1个工作日。        陕西华夏招标有限公司    2018-12-28       相关附件： 西安财经学院一带一路数据可视化平台建设采购项目CS1224最终稿.doc</t>
  </si>
  <si>
    <t>陕西畅想数码有限公司</t>
  </si>
  <si>
    <t>陕西同立科技实业有限公司</t>
  </si>
  <si>
    <t>关于西安财经学院一带一路数据可视化平台建设采购项目的</t>
  </si>
  <si>
    <t>浙江省成套招标代理有限公司关于市教育信息中心录播教室联网软件项目的结果公告</t>
  </si>
  <si>
    <t>一.采购人名称：湖州市教育信息中心二.采购项目名称：湖州市教育信息中心录播教室联网软件项目三.采购项目编号：浙成采字【2018】-051四.采购组织类型：分散委托代理五.采购方式：公开招标六.开标日期：2019年01月04日七.成交结果：成交人：浙江教育用品发展有限公司成交报价：人民币叁拾肆万玖仟伍佰元整 (￥：34.95万元)成交人地址：浙江省杭州市建国北路236号诚信大厦12楼八.评标小组名单：傅宝玉 徐海松 薛飞历 徐超 李金清九.其它事项：各参加政府采购活动的供应商认为该成交结果和采购过程等使自己的权益受到损害的，可以自本公告期限届满之日（自本公告发布之日起至第2个工作日止）起7个工作日内，以书面形式向采购人提出质疑。质疑供应商对采购人、采购代理机构的答复不满意或者采购人、采购代理机构未在规定的时间内作出答复的，可以再答复期满后十五个工作日内向同级政府采购监督管理部门投诉。十.联系方式采购单位：湖州市教育信息中心联系人：李老师 招标代理机构：浙江省成套招标代理有限公司联系人：小俞 电话：0572-2275857 政府采购行政监管及投诉受理部门：湖州市财政局政府采购监管处 联系电话：0572-2150037湖州市教育信息中心浙江省成套招标代理有限公司                                                                                                                                  2019年01月08日</t>
  </si>
  <si>
    <t>浙江省成套招标代理有限公司关于市教育信息中心录播教室联网软件项</t>
  </si>
  <si>
    <t>黄陂区职业技术学校高水平实训基地建设采购项目中标公示</t>
  </si>
  <si>
    <t>WHQ-HW-2019-007</t>
  </si>
  <si>
    <t>武汉市强胜建设工程造价咨询有限公司</t>
  </si>
  <si>
    <t>武汉市黄陂区职业技术学校</t>
  </si>
  <si>
    <t xml:space="preserve">武汉市天昊地泽商贸发展有限公司
</t>
  </si>
  <si>
    <t>人民币296.79万元</t>
  </si>
  <si>
    <t>黄陂区职业技术学校高水平实训基地建设采购项目中标公示依据武汉市黄陂区财政局下达的政府采购计划(计划编号：HP2018-11-83-WHQS)，武汉市强胜建设工程造价咨询有限公司受武汉市黄陂区职业技术学校的委托，于2018年12月9日（第一次采购公告日期）至2019年1月2日（确定中标/成交日期）对黄陂区职业技术学校高水平实训基地建设采购项目进行公开招标采购。现就本次采购的中标/成交结果公告如下：一、项目概况（一）项目编号： WHQS-HW-2019-007 （二）项目名称：黄陂区职业技术学校高水平实训基地建设采购项目 （三）采购预算金额：人民币300万元整，超过此预算金额视为无效投标。（四）项目内容及需求:1.本次采购共分1个包，详细技术规格、参数及要求详见本项目招标文件第三章内容。（1）项目包编号：WHQS-HW-2019-007（2）项目包名称：黄陂区职业技术学校高水平实训基地建设采购项目（3）类别（货物/工程/服务）：货物（4）用途：教育教学（5）数量：一批（6）简要技术要求：黄陂区职业技术学校高水平实训基地建设采购项目，其他详见本项目招标文件第三章内容（7）交货期/交付期/服务起始日/计划开工时间：自合同签订后20个日历天内免费送货到采购人指定地点并安装调试完毕（8）质保期（天/月/年）：符合国家标准规定（9）其他：/2.投标人参加投标的报价超过该包预算金额的，其该包投标（报价）无效。3.多包投标（谈判、报价）的相关规定：无二、评审信息（一）采购文件编号：WHQS-HW-2019-007  （二）开 标 时 间：2019年1月2日 （三）开 标 地 点：武汉市强胜建设工程造价咨询有限公司三楼会议室（四）评标小组名单：王军刚、宁素莹、吴皓、沈斌、刘松三、中标/成交结果信息（一）本项目采购分 1 个项目包，成交情况如下。第一包：1.项目包编号：WHQS-HW-2019-007 2.项目包名称：黄陂区职业技术学校高水平实训基地建设采购项目3.类别（货物/工程/服务）： 货物 4.用途：教育教学5.数量： 一批 6.简要技术要求：“全高清录播系统软件” 、“多维成长平台”、 “资源应用管理软件”、投影机等设备，具体详见采购文件第三章7.品目名称（按武汉市政府采购目录填列）：计算机、网络设备8.采购预算：300万元9.中标/成交金额：人民币296.79万元10.中标/成交货物品牌：中庆、日立、非凡等11.中标/成交货物产地：国内12.中标/成交货物型号：1800mm*750mm等13.中标/成交货物单价：非凡中餐圆桌1480元/张、日立投影机12380元/台等 14.中标/成交供应商名称：武汉市天昊地泽商贸发展有限公司15.中标/成交供应商项目经理及级别:/16.中标/成交供应商地址：黄陂区三里镇红联村八组81号17.中标/成交供应商企业类型（按国家企业划型标准填列）：非小微18.中标/交货期/交付期/服务起始日/工期：自合同签订后25个日历天内免费送货到采购人指定地点并安装调试完毕19.中标/质保期：3年（二）由于以下原因第（无）包废标/不成交。各有关当事人对成交结果有异议的，可以在本公告发布之日起七个工作日内以书面形式向武汉市黄陂区职业技术学校或武汉市强胜建设工程造价咨询有限公司提出质疑，逾期将不再受理。四、联系事项采购人联系方式：采购单位：武汉市黄陂区职业技术学校联系 人：周逵 联系电话：13072724848集中采购机构或政府采购代理机构联系方式：名 称： 武汉市强胜建设工程造价咨询有限公司 地 址： 武汉市江汉区香港路261号（市工商局旁）联 系 人： 林莉 李阳生 梁晓玉 王锴 电 话： 027-15327210057 传 真： 027-15327210057 五、信息发布媒体（一）湖北省政府采购网（网址：http://www.ccgp-hubei.gov.cn）武汉市强胜建设工程造价咨询有限公司  2019年1月8日                                        MX-M283N_20190108_094813.pdf</t>
  </si>
  <si>
    <t>武汉市天昊地泽商贸发展有限公司</t>
  </si>
  <si>
    <t>黄陂区职业技术学校高水平实训基地建设采购</t>
  </si>
  <si>
    <t>广西建设工程机电设备招标中心有限公司关于病理远程会诊系统采购（采购项目编号：LZHC18-040）的成交结果公告</t>
  </si>
  <si>
    <t>LZHC18-040</t>
  </si>
  <si>
    <t>广西建设工程机电设备招标中心有限公司受鹿寨县人民医院的委托，根据《中华人民共和国政府采购法》等有关规定，于2019年1月4日就病理远程会诊系统采购项目采用竞争性磋商方式进行采购，现就本次磋商的成交结果公告如下：
 一、采购项目名称：病理远程会诊系统采购 
 采购项目编号：LZHC18-040
 二、采购项目简要说明：远程病理设备（数字切片扫描系统）1套、服务器1台、远程病理会诊软件1套和录播服务器1台。如需进一步了解详细内容，详见竞争性磋商文件。 
 合同履行日期： 
 交货期：签订合同之日起45天内交付使用。；
 三、公告媒体及日期： 2018年12月25日在中国政府采购网、广西壮族自治区政府采购网、柳州市政府采购网发布。
 四、磋商日期：2019年1月4日
 评审地点：广西柳州市屏山大道95号驾鹤商业街4号楼614室
 磋商小组成员名单：黄让辉(组长)、黄湘红、罗道锋(采购人代表) 
 五、成交信息：
 递交响应文件的磋商供应商不足三家，采购失败。
 六、联系事项：
 1.采购人名称：鹿寨县人民医院；
 地址：广西柳州市鹿寨县政军路2号 
 联系人：罗道锋 联系电话：18076722308
 2.采购代理机构名称：广西建设工程机电设备招标中心有限公司
地址：广西柳州市屏山大道95号驾鹤商业街4号楼616室
项目联系人：孔祥桂；联系电话：0772-2867160 
 3.监督部门: 鹿寨县财政局政府采购监督管理部门； 联系电话：0772-6822756 
 七、成交结果公告期限：自成交结果公告发布之日起一个工作日。
 供应商认为成交结果使自己的权益受到损害的，可以在成交结果公告期限届满之日起七个工作日内以书面形式向采购人鹿寨县人民医院或受托代理机构广西建设工程机电设备招标中心有限公司提出质疑，逾期将不再受理。
 附：1. 磋商文件 
广西建设工程机电设备招标中心有限公司
2019年1月8日
附件1：磋商文件.doc</t>
  </si>
  <si>
    <t>广西建设工程机电设备招标中心有限公司关于病理远程会诊系统采购（采购项目编号：LZHC18-040）的</t>
  </si>
  <si>
    <t>怀远县雁湖学校录播室采购项目中标公示皖C-2018-HY-CG-Z-203</t>
  </si>
  <si>
    <t>蚌埠市</t>
  </si>
  <si>
    <t>怀远县恒信招投标咨询有限公司</t>
  </si>
  <si>
    <t>怀远县诚信教学用品有限公司
中标公告期限届满之日起7个工作日内按蚌埠市公共资源交易中心网站</t>
  </si>
  <si>
    <t>481695.00元，</t>
  </si>
  <si>
    <t>怀远县雁湖学校录播室采购项目中标公示皖C-2018-HY-CG-Z-203                                                            项目编号                                                所属地区                        蚌埠市                                                                                        项目名称                        怀远县雁湖学校录播室采购项目                                                                    发布时间                            2019年01月08日                                                        截止时间                                                            见公告内容                                                                                                                
怀远县雁湖学校录播室设备采购项目中标公示
皖C-2018-HY-CG-Z-203
一、项目相关情况
1、项目名称: 怀远县雁湖学校录播室设备采购项目
2、项目编号: 皖C-2018-HY-CG-Z-203
3、采购项目用途、数量、简要技术要求：高清云台摄像机、定位摄像机、多功能教学终端等。具体详见采购需求。
4、合同履行日期：合同签订后15日内完成
5、招标（采购）方式： 公开招标 
6、采购预算：57万元 
7、采购公告日期：2018年12月18日 
8、开标日期： 2019年1月8日9:00
9、评标委员会成员： 张书宝（组长）、郑琳、王鹏、殷安俊、胡路路(采购人代表) 
10、招标（采购）单位名称：怀远县雁湖学校，地址：怀远县境内
招标（采购）单位联系人：韩钰，联系电话：18755281096
11、招标（采购）代理机构名称：怀远县恒信招投标咨询有限公司，
地址：怀远县禹王路206号房管处五楼
项目负责人：赵工，联系电话：17705521816
12、收费标准：参照《招标代理服务收费管理暂行办法》（计价格〔2002〕1980号）货物类标准的70%计算 (按中标价计算)，且最低4500元，由中标人支付，并包含在投标报价的单价与合价中，不单独列项。
13、公告期限：2019年 1 月8 日至2019年 1 月 9 日
14、监督人员： 李焕林 
15、中标人
名称: 怀远县诚信教学用品有限公司，地址：怀远县榴城镇铭居福楼805，中标金额:481695.00元，
质量： 合格 
主要中标的名称、规格型号、数量、单价、服务要求：见附件 
若投标供应商对上述结果有异议，可在中标公告期限届满之日起7个工作日内按蚌埠市公共资源交易中心网站发布的《质疑函范本》格式，以书面形式在工作时间向采购人或其委托的招标采购代理机构提出质疑（异议），质疑材料递交地址：怀远县禹王路206号房管处五楼，联系电话：17705521816。投标单位(供应商)在递交质疑函纸质版的同时，必须将与纸质版质疑函一致的电子版（为word或wps,可编辑模式）hyjsjyzx@126.com邮箱。
若投标供应商对质疑处理意见有异议，可在规定时间内以书面形式向怀远县公共资源交易监督管理局 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三、其他
无
特此公告。
公告单位：怀远县雁湖学校
2019年1月8日</t>
  </si>
  <si>
    <t>中标公告期限届满之日起7个工作日内按蚌埠市公共资源交易中心网站</t>
  </si>
  <si>
    <t>怀远县雁湖学校录播室采购项目中标公示皖C-2018-HY-CG</t>
  </si>
  <si>
    <t>锦州市电化教育馆新建录播教室工程中标公示</t>
  </si>
  <si>
    <t>JZGCGK1806</t>
  </si>
  <si>
    <t>锦州市电化教育馆</t>
  </si>
  <si>
    <t>公开招标中标公告锦州市直政府采购中心受锦州市电化教育馆的依法委托，于2019年1月4日对锦州市电化教育馆新建录播教室工程进行公开招标采购，现将采购结果公告如下：采购人名称：锦州市电化教育馆地址：锦州市凌河区上海路五段甲号联系方式：0416-2602319采购代理机构名称：锦州市直政府采购中心地址：锦州市凌河区胜河里150号联系方式：0416—2110816项目名称锦州市电化教育馆新建录播教室工程项目编号JZGCGK1806中标供应商名称：沈阳天诚盛业科技有限公司地址：辽宁省沈阳市沈河区风雨坛街138号1401室中标金额（元）3790225主要中标标的内容见附件评标委员会成员王琢、吴晓芳、李皎、尹飚、刘丽双、陈会光、刘锦项目经办人：领导审批： 锦州市直政府采购中心2019年1月8日主要成交的名称规格型号价格工程要求录播一体机 WX-V9 3790225一、施工嵌入式录播系统V3.01、工期30天，供应商施工前对各施工现场进行详细考察，提供施工图纸及施工方案，2、并通过甲方审核后方可施工。图像跟踪一体机WX-T62、供应商成立以设计、技术专家组成的施工领导小组，设专职项目经理一人，全权对该工程负责。高清云台摄像机WX-V8003、安装完毕后需派专业技术人员现场进行设备的调试及相关服务、直至验收通过。指向性话筒WX-MIC2004、验收前需提供《设备使用指导手册》。资源管理平台V1.05、验收前需对各校的设备使用者进行现场培训。触摸一体机86E9DR二、售后服务便携录播一体机WX-MS61、供应商在项目所在地要设有专门的技术支持及售后服务部门，并指定专人负责此项工作，要及时响应客户信息，确保技术支持、产品维修及更换的保障；电视台主机RU-D012、提供软件产品终身免费升级服务，硬件叁年保修（特价产品、特殊项目除外），免费技术咨询服务；</t>
  </si>
  <si>
    <t>锦州市电化教育馆新建录播教室</t>
  </si>
  <si>
    <t>溧水中专录播教室建设采购结果公告</t>
  </si>
  <si>
    <t>LSZC-XJ2019-01</t>
  </si>
  <si>
    <t>江苏省溧水中等专业学校</t>
  </si>
  <si>
    <t xml:space="preserve">南京楚水电子科技有限公司
</t>
  </si>
  <si>
    <t>￥772,865.00元</t>
  </si>
  <si>
    <t>编号：LSZC-XJ2019-01南京市公共资源交易中心溧水分中心实施的溧水中专录播教室建设项目（项目名称 ）政府采购活动，已经按照法定程序结束，采购结果公告如下：一、项目编号：LSZC-XJ2019-01二、项目名称：溧水中专录播教室建设三、项目简要说明：见采购文件四、采购公告媒体及日期：2018年12月28日五、采购方式：询价六、评标信息：询价小组成员名单单：熊方园、孙代英、李幽铮评审地点：南京市溧水区天生桥大道600号市民之家四楼4119 房间评审日期：2019年01月08日七、成交信息：分包号 无成交供应商名称：南京楚水电子科技有限公司成交供应商地址：江苏省&amp;#183;南京市&amp;#183;秦淮区中标金额：￥772,865.00元（单位：人民币）主要成交标的的名称、规格型号、数量、单价、类型、服务要求：八、采购单位信息：采购单位名称：江苏省溧水中等专业学校采购单位地址：溧水中等专业学校采购项目联系人姓名：肖章勤采购项目联系人电话：57421006九、政府采购中心信息地址：南京市溧水区天生桥大道600号市民之家四楼采购文件编制人姓名：张莉采购文件编制人联系电话：025-57236919投标文件接收及合同签订见证人姓名：张莉投标文件接收人联系电话：025-57236919十、备注1、供应商认为采购文件、采购过程和中标结果使自己的合法权益受到损害的，可以在知道或者应当知道其权益受到损害之日起七个工作日内，凭CA锁登录政府采购网上交易系统，进入“我要质疑”栏目，按照系统提示完成质疑提交和回复查看。2、自采购结果公告之日起七个工作日后，中标供应商在南京市溧水区天生桥大道600号市民之家四楼领取《中标通知书》，凭《中标通知书》与采购人签订政府采购合同，并到南京市公共资源交易中心溧水分中心办理合同见证，如有疑问，请与南京市公共资源交易中心溧水分中心经办该项目的响应文件接受人联系。3、附：采购文件（免费下载地址 http://221.226.86.151/group1/M00/01/D4/CsRgBlwlflKAAdH3ABNhSXBDA6M004.pdf ）南京市公共资源交易中心溧水分中心公告日期：2019年01月08日</t>
  </si>
  <si>
    <t>南京楚水电子科技有限公司</t>
  </si>
  <si>
    <t>溧水中专录播教室建设</t>
  </si>
  <si>
    <t>新泰市西张庄镇中心学校（小学部）AVA录播系统采购项目合同公示</t>
  </si>
  <si>
    <t>37098229100220180006</t>
  </si>
  <si>
    <t>新泰市</t>
  </si>
  <si>
    <t>新泰市西张庄镇中心学校（小学部）AVA录播系统采购项目采购合同公示                                                                                                                                                                                                                                                  一、采购项目名称：新泰市西张庄镇中心学校（小学部）AVA录播系统采购项目                                                                                                                                                                                                                                                二、采购项目编码：37098229100220180006                                                                                                                                                                                                                                                三、中标（成交）供应商：新泰市博?商贸有限公司                                                                                                                                                                                                                                                地址：新汶街道新汶大街欧亚商城501室                                                                                                                                                                                                                                                联系人：郑卫                                                                                                                            联系方式：13853815544                                                                                                                                                                                                                                                四、合同金额：16.3 万元                                                                                                                                                                                                                                                五、联系方式                                                                                                                                                                                                                                                1、采购人：新泰市西张庄镇中心学校                                                                                                                            地址：新泰市西张庄镇紫正大街                                                                                                                                                                                                                                                联系人：高荣凯                                                                                                                            联系方式：13455734206                                                                                                                                                                                                                                                2、代理机构：无                                                                                                                                                                                                                                                地址：                                                                                                                                                                                                                                                联系人：                                                                                                                            联系方式：                                                                                                                                                                                                                                        附件：『新泰市西张庄镇中心学校（小学部）AVA录播系统采购项目』                                            『查看附件』                                                                                                                                                                                                                                                                                                                                                                                                发布人：新泰市博翀商贸有限公司                                                                                                                发布时间：2019年01月08日 21时22分49秒</t>
  </si>
  <si>
    <t>环江县职业技术学校云课堂系统、录播教室等设备采购</t>
  </si>
  <si>
    <t>HCZC2018-J1-00001-GXJTNN</t>
  </si>
  <si>
    <t>云县</t>
  </si>
  <si>
    <t xml:space="preserve">广西华祥天成科技有限公司
</t>
  </si>
  <si>
    <t>环江县职业技术学校云课堂系统、录播教室等设备采购		项目编号：HCZC2018-J1-00001-GXJTNN																																		合同编号：																			HCZC2018-J1-00001-GXJTNN																													合同名称：																			环江县职业技术学校云课堂系统、录播教室等设备采购																													项目编号：																			HCZC2018-J1-00001-GXJTNN																													项目名称：																			环江县职业技术学校云课堂系统、录播教室等设备采购																													采购人(甲方)：																			环江毛南族自治县教育局																													供应商(乙方)：																			广西华祥天成科技有限公司																													预算金额（万元）：																			180																													合同金额（万元）：																			179.885																													合同签订日期：																			2018-11-26																													合同公告日期：																			2019-01-07																													代理机构：																			广西建通工程咨询有限责任公司																													中标、成交公告：																																														广西建通工程咨询有限责任公司-环江县职业技术学校云课堂系统、录播教室等设备采购（项目编号：HCZC2018-J1-00001-GXJTNN ）中标公告																																																					采购合同：																																																																			附																																																				采购合同备案.rar																																																																										免责声明																			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															相关新闻																							暂无相关公告</t>
  </si>
  <si>
    <t>广西华祥天成科技有限公司</t>
  </si>
  <si>
    <t>环江县职业技术学校云课堂系统、录播教</t>
  </si>
  <si>
    <t>学区录播教室及校园电视台</t>
  </si>
  <si>
    <t xml:space="preserve">河南文人信息技术服务有限公司
</t>
  </si>
  <si>
    <t>合同名称： 										学区录播教室及校园电视台														项目编号： 										安财竞谈-2018-45														项目名称： 										学区录播教室及校园电视台														采购人(甲方)： 										安阳市曙光学校														供应商(乙方)： 										河南文人信息技术服务有限公司														合同金额： 										62.797万元														合同签订日期： 										2018-05-21														合同公告日期： 										2019-01-07 11:36:58														代理机构： 										安阳市国有资产交易中心（安阳市政府采购中心）</t>
  </si>
  <si>
    <t>河南文人信息技术服务有限公司</t>
  </si>
  <si>
    <t>上杭县教育局互动录播设备采购</t>
  </si>
  <si>
    <t>[350823]ZJ[GK]2018032</t>
  </si>
  <si>
    <t xml:space="preserve">应提供相关设备的出厂
</t>
  </si>
  <si>
    <t>福建省政府采购合同										编制说明										1、签订合同应遵守《中华人民共和国政府采购法》、《中华人民共和国合同法》。										2、签订合同时，采购人与中标人应结合招标文件第五章规定填列相应内容。招标文件第五章已有规定的，双方均不得对规定进行变更或调整；招标文件第五章未作规定的，双方可通过友好协商进行约定。										甲方：上杭县教育局										乙方：福建广电网络集团股份有限公司上杭分公司中型企业无																				根据招标编号为[350823]ZJ[GK]2018032的上杭县教育局互动录播设备采购项目（以下简称：“本项目”）的招标结果，乙方为中标人。现经甲乙双方友好协商，就以下事项达成一致并签订本合同：										1、下列合同文件是构成本合同不可分割的部分：										1.1合同条款；										1.2招标文件、乙方的投标文件；										1.3其他文件或材料：□。□有。附件：上杭县教育局互动录播设备采购投标分项报价表。										2、合同标的																																				包号																						品目号																						品目名称																						商品名称																						数量																						计量单位																						产地类型																						单价																						金额																						品牌																						型号技术指标等																						产品属性																																		1																						1-1																						其他视频节目制作和播控设备																						其他视频节目制作和播控设备																						1																						批																						国内																						1545288																						1545288																						AVA等、																						IAM-804、KP-8P等、																						节能																																		合计：																						1545288.00																																3、合同总金额										3.1合同总金额为人民币大写：壹佰伍拾肆万伍仟贰佰捌拾捌元整（￥1545288.00）。										4、合同标的交付时间、地点和条件										4.1交付时间：签订供货合同后30天内将货物运送到规定地点，并完成设备验货、安装、调试工作。；										4.2交付地点：福建省龙岩市上杭县相关中小学（学校名单签订合同时提供）；										4.3交付条件：验收合格。。										5、合同标的应符合招标文件、乙方投标文件的规定或约定，具体如下：										详见招标文件及乙方投标文件。										6、验收										6.1验收应按照招标文件、乙方投标文件的规定或约定进行，具体如下：										中标供应商根据招标要求进行设备安装、调试、测试，中标供应商应提供相关设备的出厂证明文件，并组织进行使用性能方面的验收。										6.2本项目是否邀请其他投标人参与验收：										不邀请。										7、合同款项的支付应按照招标文件的规定进行，具体如下：																																				支付期次																						支付比例（%）																						支付期次说明																																		1																						95																						设备全部运送到履约地点、完成安装调试、系统集成并通过最终验收后2个月内，支付货款总额的95%。																																		2																						5																						在最终验收合格之日起中标人承诺维保期满无质量和维保服务问题，通过维保服务验收合格，10个工作日内支付货款总额的5%。																									。							8、履约保证金										无。										9、合同有效期										甲、乙双方签订合同之日起开始生效并于双方履行完合同约定的内容后终止。										10、违约责任										甲、乙双方应认真履行本协议，任何一方违约都要承担相应责任。										11、知识产权										11.1乙方提供的采购标的应符合国家知识产权法律、法规的规定且非假冒伪劣品；乙方还应保证甲方不受到第三方关于侵犯知识产权及专利权、商标权或工业设计权等知识产权方面的指控，任何第三方如果提出此方面指控均与甲方无关，乙方应与第三方交涉，并承担可能发生的一切法律责任、费用和后果；若甲方因此而遭致损失，则乙方应赔偿该损失。										11.2若乙方提供的采购标的不符合国家知识产权法律、法规的规定或被有关主管机关认定为假冒伪劣品，则乙方中标资格将被取消；甲方还将按照有关法律、法规和规章的规定进行处理，具体如下：。										12、解决争议的方法										12.1甲、乙双方协商解决。										12.2若协商解决不成，则通过下列途径之一解决：										提交仲裁委员会仲裁，具体如下：。向人民法院提起诉讼，具体如下：。										13、不可抗力										13.1因不可抗力造成违约的，遭受不可抗力一方应及时向对方通报不能履行或不能完全履行的理由，并在随后取得有关主管机关证明后的15日内向另一方提供不可抗力发生及持续期间的充分证据。基于以上行为，允许遭受不可抗力一方延期履行、部分履行或不履行合同，并根据情况可部分或全部免于承担违约责任。										13.2本合同中的不可抗力指不能预见、不能避免、不能克服的客观情况，包括但不限于：自然灾害如地震、台风、洪水、火灾及政府行为、法律规定或其适用的变化或其他任何无法预见、避免或控制的事件。										14、合同条款										根据实际情况填写。招标文件第五章已有规定的，双方均不得对规定进行变更或调整；招标文件第五章未作规定的，双方可通过友好协商进行约定。										15、其他约定										15.1合同文件与本合同具有同等法律效力。										15.2本合同未尽事宜，双方可另行补充。										15.3本合同自签订之日起生效。										15.4本合同纸质文件一式份。合同电子文本通过政府采购网上公开信息系统自动备案。合同纸质文本需与备案电子文本一致，以备案电子文本为准，具有同等效力。										15.5其他：□无。□无。																																						甲方：																			上杭县教育局																			乙方：																			福建广电网络集团股份有限公司上杭分公司																													住所：																			福建省上杭县人民路104号																			住所：																																									单位负责人：																															单位负责人：																			赖初源																													委托代理人：																																																							委托代理人：																																				赖逸云																													联系方法：																			0597-3884473																			联系方法：																			13906072086																													开户银行：																															开户银行：																			中国银行上杭支行																													账号：																															账号：																			414362776640																																			签订地点：								签订日期：2019年01月07日</t>
  </si>
  <si>
    <t>应提供相关设备的出厂</t>
  </si>
  <si>
    <t>上杭县教育局互动</t>
  </si>
  <si>
    <t>广西德承工程项目管理有限公司北流市永丰初级中学录播室装修工程（项目编号：YLZC2018-C2-82532-DCZB）成交结果公告</t>
  </si>
  <si>
    <t>YLZC2018-C2-82532-DCZB）</t>
  </si>
  <si>
    <t>北流市</t>
  </si>
  <si>
    <t>广西德承工程项目管理有限公司</t>
  </si>
  <si>
    <t>北流市永丰初级中学</t>
  </si>
  <si>
    <t xml:space="preserve">广西鑫桂园建筑工程有限公司
</t>
  </si>
  <si>
    <t>贰拾陆万叁仟玖佰陆拾壹元玖角伍分</t>
  </si>
  <si>
    <t>广西德承工程项目管理有限公司 北流市永丰初级中学录播室装修工程（项目编号：YLZC2018-C2-82532-DCZB）成交结果公告广西德承工程项目管理有限公司受北流市永丰初级中学委托，根据《中华人民共和国政府采购法》等有关规定，于2019年1月4日就北流市永丰初级中学录播室装修工程采用竞争性磋商方式进行采购。现就本次磋商的成交结果公告如下：一、项目基本信息：项目名称：北流市永丰初级中学录播室装修工程项目编号：YLZC2018-C2-82532-DCZB二、项目简要说明：北流市永丰初级中学录播室装修工程，如需进一步了解详细内容，详见竞争性磋商文件。合同履行日期：采购人与成交供应商应当在成交通知书发出之日起三十日内，按照磋商文件确定的事项签订政府磋商合同。完成时间：2019年2月6日前。三、公告媒体及日期：本项目于2019年1月7日在（广西壮族自治区政府采购网http://www.gxzfcg.gov.cn）上发布成交公告。四、谈判信息：谈判日期：2019年1月4日北京时间16时30分整谈判地点：北流市公共资源交易中心评标室谈判小组成员名单：刘娇、冯斌、何玲五、成交信息： 1.成交人: 广西鑫桂园建筑工程有限公司2.成交金额（元）：贰拾陆万叁仟玖佰陆拾壹元玖角伍分（￥263961.95元）3.成交人地址：广西北流市沿江南路0129号六、联系事项：1.建设单位人联系人：陈 平 联系电话: 0775-6358863地址：北流市永丰初级中学2.招标代理机构联系人：黄婷婷联系电话：17776711501地址：北流市永顺六区191号3.监督部门：北流市政府采购监督管理办公室 电话：0775-6235685七、成交结果公告期限：自成交结果公告发布之日起一个工作日。供应商认为成交结果使自己的权益受到损害的，可以在成交结果公告期限届满之日起七个工作日内以书面形式向招标人北流市永丰初级中学或受托招标代理机构广西德承工程项目管理有限公司提出质疑，逾期将不再受理。建设单位：北流市永丰初级中学招标代理机构：广西德承工程项目管理有限公司2019年1月7日附件：1.竞争性磋商文件相关公告</t>
  </si>
  <si>
    <t>广西鑫桂园建筑工程有限公司</t>
  </si>
  <si>
    <t>广西德承工程项目管理有限公司北流市永丰初级中学录播室装修工程（项目编号：YLZC2018-C2-82532-DCZB）</t>
  </si>
  <si>
    <t>西吉县教育体育局宁夏教育云在线课堂运用试点项目设施设备采购项目中标结果公示</t>
  </si>
  <si>
    <t>XJZCJH[2018]10-02</t>
  </si>
  <si>
    <t>吉林省</t>
  </si>
  <si>
    <t>宁夏新正通招投标代理有限公司</t>
  </si>
  <si>
    <t>西吉县教育体育局</t>
  </si>
  <si>
    <t>壹佰壹拾叁万柒仟壹佰元整</t>
  </si>
  <si>
    <t>一、采购人：西吉县教育体育局地址：西吉县联系人及联系方式：张志曜0954-3019049二、代理机构：宁夏新正通招投标代理有限公司地址：固原市中山街联系人及联系方式：丁洁13469649409项目名称：西吉县教育体育局宁夏教育云在线课堂运用试点项目设施设备采购项目项目编号：XJZCJH[2018]10-02四、中标人名称：宁夏丰润泽科技有限公司地址：银川市金凤区新昌西路北侧高新2号路南侧国贸新天地第4幢6层3号房联系人及电话：闫维琼15349500109中标金额：壹佰壹拾叁万柒仟壹佰元整（￥1137100.00元）中标内容序号设备（货物）名称品牌或规格、型号原产地制造商名称数量（台/套）投标价格（元）单价总价主讲课堂1互动终端阔地ZD-Y192S苏州阔地教育科技有限公司5268001340002互动课堂软件（主）阔地直录播互动教室系统V1.0苏州阔地教育科技有限公司5238401192003电视机创维55E5深圳深圳创维RGB电子有限公司54180209004辅材订制苏州阔地教育科技有限公司53500175005机柜天昊河北河北香河县天昊金属制品厂5210010500接收教室6在线课堂互动终端（辅）阔地ZD-R380苏州阔地教育科技有限公司12206002472007全景摄像机阔地CA-620S苏州阔地教育科技有限公司128150978008互动课堂软件（辅）阔地直录播互动教室系统V1.0苏州阔地教育科技有限公司12143001716009数字音频处理器阔地CA-M440苏州阔地教育科技有限公司1269008280010专业音箱阔地AP-100苏州阔地教育科技有限公司12800960011展台良田PB500S深圳深圳市新良田科技股份有限公司1212001440012手持麦阔地RF-P4U苏州阔地教育科技有限公司1239004680013配套线材耗材订制苏州阔地教育科技有限公司1248005760014机柜天昊河北河北香河县天昊金属制品厂1221002520015系统集成宁夏丰润泽科技有限公司银川宁夏丰润泽科技有限公司18200082000安装调试费已包含在内备品备件费已包含在内运输和保险费已包含在内技术服务费已包含在内税金已包含在内其他无投标总价（小写）：元1137100投标总价（大写）：壹佰壹拾叁万柒仟壹佰元整	五、未通过资格审查投标人的原因序号未通过资格审查的投标人名称资格审查未通过的原因备注1无六、综合评分法评审得分与排序序号投标人名称综合得分排序1宁夏丰润泽科技有限公司87.0012宁夏焯翔商贸有限公司57.7923宁夏子一电子科技有限公司57.743七、公示时间及评委名单中标结果公示时间：2019年1月8日评委名单：田军宁、夏红峰、刘保华、吕更淼、景小林评标日期：2019年1月7日八、项目招标代理费总金额：17065.50元本项目招标代理费收费标准：收费标准参照《招标代理服务管理暂行办法》（计价格【2002】）1980号）；附：西吉县教育体育局宁夏教育云在线课堂运用试点项目设施设备采购项目公开方式招标文件宁夏新正通招投标代理有限公司2019年1月7日</t>
  </si>
  <si>
    <t>西吉县教育体育局宁夏教育云在线课堂运用试点项目设施设备采购项目</t>
  </si>
  <si>
    <t>南通开发区法院移动庭审系统及法警监控平台设备询价项目成交公告</t>
  </si>
  <si>
    <t>NTKFQXJ20181229001</t>
  </si>
  <si>
    <t>南通市经济技术开发区人民法院</t>
  </si>
  <si>
    <t xml:space="preserve">江苏信捷智能科技有限公司
</t>
  </si>
  <si>
    <t>肆拾伍万叁仟贰佰圆整</t>
  </si>
  <si>
    <t>南通开发区法院移动庭审录播系统及法警监控平台设备询价项目成交公告一、项目名称：南通开发区法院移动庭审录播系统及法警监控平台设备询价项目二、项目编号：NTKFQXJ20181229001三、采购单位：南通市经济技术开发区人民法院四、成交供应商：江苏信捷智能科技有限公司五、成交金额：肆拾伍万叁仟贰佰圆整（￥453200元）本次公告期限为一个工作日。有关当事人对成交结果有异议，可按询价文件的约定提出质疑。南通市经济技术开发区人民法院2019年1月7日开发法院移动庭审及法警监控平台设备采购询价项目CA（终稿）12.29.doc</t>
  </si>
  <si>
    <t>江苏信捷智能科技有限公司</t>
  </si>
  <si>
    <t>南通开发区法院移动庭审系统及法警监控平台设备询价</t>
  </si>
  <si>
    <t>广东省华南师范大学采购高清录播多媒体系统设备项目中标公告</t>
  </si>
  <si>
    <t>1210-1841YDZB1588）</t>
  </si>
  <si>
    <t>广州苏骏教育科技有限公司
广州市天河北路689号光大银行</t>
  </si>
  <si>
    <t>广东省华南师范大学采购高清录播多媒体系统设备项目中标公告　　广东有德招标采购有限公司受华南师范大学的委托，于2018年12月7日就华南师范大学采购高清录播多媒体系统设备项目（项目编号：1210-1841YDZB1588）采用公开招标进行采购。现就本次采购的中标结果公告如下：　　一、采购项目编号：1210-1841YDZB1588　　二、采购项目名称：华南师范大学采购高清录播多媒体系统设备项目　　三、采购项目预算金额：人民币114.54万元　　四、采购方式：公开招标　　五、中标供应商　　中标供应商名称法定代表人地址　　广州苏骏教育科技有限公司韩秀丽广州市天河区棠下涌东路3号远景楼二楼(部位:2D02)　　六、报价明细　　主要中标标的名称规格型号数量单价（元）服务要求中标金额（元）　　高清录播多媒体系统/1批详见报价明细附件满足招标文件要求￥1,104,077.00　　七、评审日期：2018年12月28日　　评审地点：广州市天河北路689号光大银行大厦15楼1506会议室　　评审委员会：王琴、蒋侬辉、刘妙芳、张天波、谭飞　　八、本项目代理收费标准：按招标文件约定，收费金额：￥12,916元　　九、评审意见　　综合评分法中标候选人排序表　　序号投标人名称是否通过资格性审查是否通过符合性审查技术得分商务得分价格得分综合得分名次　　1广州苏骏教育科技有限公司是是54.7812.3028.7195.791　　2广东金睿信息科技有限公司是是5.287.8027.8340.912　　3广州华沃信息科技有限公司是是4.184.0527.8536.083　　4广州北翊信息科技有限公司是是2.643.3030.0035.944　　十、本公告期限1个工作日。　　十一、联系事项：　　采购人：华南师范大学　　地址：广州市天河区中山大道西55号　　联系人：杨老师　　联系电话：020-85211106　　传真：020-85213508-608　　邮编：510631　　采购代理机构：广东有德招标采购有限公司　　地址：广州市天河北路689号光大银行大厦15楼1506　　联系人：陈小姐　　联系电话：020-28319030　　传真：020-62619398　　邮编：510630　　采购项目联系人（采购人）：杨老师　　联系电话：020-85211106　　采购项目联系人（采购代理机构）：陈小姐　　联系电话：020-28319030　　各有关当事人对中标结果有异议的，可以在中标公告发布之日起7个工作日内以书面形式向广东有德招标采购有限公司（或华南师范大学）提出质疑，逾期将依法不予受理。　　广东有德招标采购有限公司　　2019年1月4日</t>
  </si>
  <si>
    <t>广州市天河北路689号光大银行</t>
  </si>
  <si>
    <t>广东省华南师范大学采购高清录播多媒体系统设备</t>
  </si>
  <si>
    <t>吉林省长春师范大学实训室建设项目（二）中标结果公告</t>
  </si>
  <si>
    <t>2018-1392_XM_2</t>
  </si>
  <si>
    <t>长春师范大学</t>
  </si>
  <si>
    <t>1,708,050元</t>
  </si>
  <si>
    <t>吉林省长春师范大学实训室建设项目（二）中标结果公告　　1.项目名称：长春师范大学实训室建设项目（二）　　项目简要情况:　　主要中标货物的名称规格型号数量单价（元）　　触摸交互式电子白板F86EA2套50,000　　精品录播一体机WX-Z52台40,000　　录播系统软件V3.02套21,000　　合同履行日期：合同订立后30个日历日。　　2.采购文件编号：2018-1392_XM_2　　3.发布招标采购信息公告日期：2018-12-07　　4.定标日期：2019-01-04　　5.第三包:中标供应商名称：北京世纪超星信息技术发展有限责任公司　　中标供应商地址：北京市海淀区上地三街9号金隅嘉华大厦C座710室　　中标金额：1,708,050元　　6.评标委员会成员名单:马莱,马明武,邢兆瀚,刘刚,赵春喜　　7.采购单位名称：长春师范大学　　地址：长春市长吉北路677号　　联系人：崔贵军　　联系电话：13944117441　　8.吉林省公共资源交易中心（吉林省政府采购中心）　　地址：吉林省长春市人民大街9999号　　联系人：徐峰(工程评审)　　联系电话：0431-81866998　　根据《政府采购法实施条例》和财库[2015]135号文件规定，中标结果公告1个工作日。　　2019年1月4日</t>
  </si>
  <si>
    <t>吉林省长春师范大学实训室建设项目（二）</t>
  </si>
  <si>
    <t>合同编号：合同名称：高清录播教室设备项目编号：2018-12-19项目名称：高清录播教室设备采购人(甲方)：汝南县第五小学供应商(乙方)：郑州正大科技有限公司合同金额：26.38万元合同签订日期：2018-09-25合同公告日期：2019-01-07 11:09:16代理机构：政府采购合同：QQ图片20190107104658.jpg</t>
  </si>
  <si>
    <t>沈阳市旅游学校录播教室建设项目中标公示</t>
  </si>
  <si>
    <t>18ZB1795CG12098</t>
  </si>
  <si>
    <t>辽宁诚发招标有限公司</t>
  </si>
  <si>
    <t>沈阳市旅游学校</t>
  </si>
  <si>
    <t xml:space="preserve">沈阳锐力佳合科技有限公司
</t>
  </si>
  <si>
    <t>沈阳市旅游学校录播教室建设项目中标公示中标公告编号18ZB1795CG12098商品品目正版软件中标公告主体内容受沈阳市旅游学校的委托，辽宁诚发招标有限公司对沈阳市旅游学校录播教室建设项目进行了竞争性谈判采购，现将采购结果公告如下：
1、采购项目编号：18ZB1795CG12098
2、采购项目名称：沈阳市旅游学校录播教室建设项目
3、采购结果如下：
成交供应商名称：沈阳锐力佳合科技有限公司
成交金额（人民币元）：贰拾捌万捌仟伍佰元整（￥288,500.00元整）。
本公告自发布之日起7日内若无异议，将向成交供应商发出成交通知书。 
代理机构：辽宁诚发招标有限公司
联系 人：王兵
联系电话：024-31562879
中标公告发布单位辽宁诚发招标有限公司中标单位所属行业：联系人王兵联系电话024-31562879中标公告录入时间2019-01-07中标公告修改时间2019-01-07</t>
  </si>
  <si>
    <t>沈阳锐力佳合科技有限公司</t>
  </si>
  <si>
    <t>沈阳市旅游学校录播教室建设</t>
  </si>
  <si>
    <t>重庆南渝中学录播教室设备改造项目(WT18028)结果公告</t>
  </si>
  <si>
    <t>WT18028</t>
  </si>
  <si>
    <t>沙坪坝区</t>
  </si>
  <si>
    <t>重庆市沙坪坝区公共资源交易中心</t>
  </si>
  <si>
    <t xml:space="preserve">重庆商嘎德科技有限公司
</t>
  </si>
  <si>
    <t>315000.00元</t>
  </si>
  <si>
    <t>重庆南渝中学录播教室设备改造项目(WT18028)结果公告               发布日期： 2019年1月7日      一、项目号：WT18028采购执行编号：WTCG2018028    二、项目名称：重庆南渝中学录播教室设备改造项目    三、采购方式：公开招标     四、评审日期： 2019年1月4日     五、公告日期： 2019年1月7日                     六、中标结果(入围供应商)                            成交供应商：重庆商嘎德科技有限公司成交金额：315000.00元（叁拾壹万伍仟元整)                                             七、评标委员会      李渝川、王毅、罗玉林、刘传凤、邓玉梅             八、其他事项    质疑经办人：刘丹丹质疑联系电话：65360407            九、联系人             采购人：教委机关    采购经办人：杨丹    采购人电话：65310352        采购人地址：重庆沙坪坝教育投资有限责任公司                  代理机构：重庆市沙坪坝区公共资源交易中心      代理机构经办人：向峥霖      代理机构电话：65360407          代理机构地址：重庆市沙坪坝区沙中路4号（沙坪坝区供电局旁）</t>
  </si>
  <si>
    <t>重庆商嘎德科技有限公司</t>
  </si>
  <si>
    <t>重庆南渝中学录播教室设备改造项目(WT1802</t>
  </si>
  <si>
    <t>金塔县人民检察院规范化检委会会议室音视频设备改造项目中标公告</t>
  </si>
  <si>
    <t>酒泉市</t>
  </si>
  <si>
    <t>酒泉国赢招标代理有限公司</t>
  </si>
  <si>
    <t>金塔县人民检察院</t>
  </si>
  <si>
    <t xml:space="preserve">酒泉市凯波商贸有限公司
</t>
  </si>
  <si>
    <t>￥721337.00元</t>
  </si>
  <si>
    <t>文章基本信息                                                                                       采购类别：                      中标公告                                         招标编号：                                                                                                           采购人：                      金塔县人民检察院                                           代理机构：                                            酒泉国赢招标代理有限公司                                                                                                           采购预算：(万元)                                            73.629                                                                                                                                                                      金塔县人民检察院规范化检委会会议室音视频设备改造项目中标公告酒泉国赢招标代理有限公司受金塔县人民检察院的委托，对“金塔县人民检察院规范化检委会会议室音视频设备改造项目”以公开招标的方式进行采购，评标委员会于2019年1月4日确定中标结果，现将中标结果公布如下：一、招标文件编号：2018zfcg00550号二、中标结果内容：品目号货物名称商标型号规格生产厂家数量（单位）单价（元）总价（元）1、显示系统186 吋会议平板创凯CKPAD-86创凯电子1台38000380002、矩阵切换系统1无缝高清矩阵切换器ITCTS-9408UHM保伦电子1台18650186502高清无缝混插矩阵切换内嵌软件ITCV3.20保伦电子1套182018203无缝高清矩阵控制卡ITCTS-9404CON保伦电子1块344034404HDMI 无缝高清输入卡ITCTS-9404HI保伦电子1块471047105高清 HDMI矩阵输入板卡内嵌软件ITCV5.10保伦电子1套240024006SDI 无缝高清输入卡ITCTS-9404SI保伦电子1块626062607高清 HDMI矩阵输入板卡内嵌软件ITCV5.10保伦电子1套320032008HDMI 无缝高清输出卡ITCTS-9404HO保伦电子1块471047109高清 HDMI矩阵输出板卡内嵌软件ITCV5.12保伦电子1套2400240010SDI 无缝高清输出卡ITCTS-9404SO保伦电子1块6260626011高清 HDMI矩阵输出板卡内嵌软件ITCV5.12保伦电子1套320032003、扩声系统1专业音箱ITCTS-606H保伦电子4只197078802支架ITCTS-02B保伦电子4只1857403专业功放ITCTS-200PI保伦电子2台348569704调音台ITCTS-16P-4保伦电子1台750075005音频处理器ITCTS-P480保伦电子1台12050120506电源时序器ITCTS-820保伦电子2台128025604、会议系统1会议系统主机ITCTS-0200M保伦电子1 台917091702全数字会议系统音频传输内嵌软件ITCV2.25保伦电子1 套469046903会议主席单元ITCTS-0223保伦电子1 台220022004会议主席控制内嵌软件ITCV1.2保伦电子1 套8508505会议代表单元ITCTS-0223A保伦电子9 台2100189006手拉手会议代表控制内嵌软件ITCV1.0保伦电子9 套80072007抑制器ITCTS-224保伦电子1 台518051808连接线ITCTS-20D保伦电子1 条9289289插座ITCTS-6C保伦电子1 块128512855、集中控制系统1智能中控主机ITCTS-9100D保伦电子1 台26700267002网络中控系统逻辑处理内嵌软件ITCV2.15保伦电子1 套344034403平板苹果Apple iPad苹果1 台450045004无线路由器TP-LINKTL-WDR7300 2100M普联1 台5805805中控继电器ITCTS-9101保伦电子1 台350035006编程软件ITCV1.22保伦电子1 套8108107红外发生棒ITCTS-9102DH保伦电子8 根1159206、会议录播系统1录播主机ITCTS-0653保伦电子1 台36500365002自动录制控制内嵌软件ITCV3.11保伦电子1 套120012003摄像机ITCTV-620HC保伦电子3 只8350250504高清视频会议专用摄像头内嵌软件ITCV2.0保伦电子3 套46013807、无纸化系统1无纸化系统服务器ITCTS-8300保伦电子1 台40350403502智能无纸化会议管理服务器软件ITCV2.0保伦电子1 套205020503流媒体服务器ITCTS-8308保伦电子1 台19800198004无纸化流媒体服务器嵌入软件ITCV1.0保伦电子1 套135013505无纸化会议终端ITCTS-8304A保伦电子10 台108301083006交互式多媒体无纸化会议终端内嵌软件ITCV2.0保伦电子10 套1300130007无纸化升降器ITCTS-8201A保伦电子10 台105501055008无纸化会议终端客户端软件ITCV2.0保伦电子10 套1650165009二层交换机锐捷RG-NBS5552XG锐捷1 台520052008、电子桌牌系统1电子桌牌ITCTS-8209保伦电子10台3120312002多媒体中央控制触屏软件ITCV10.501保伦电子1套158015803电池ITCTS-8209D保伦电子10套36036004充电箱ITCTS-8209P保伦电子1台220022005双频无线企业级VPN路由锐捷RG-NBR700GW锐捷1台8808809、会议桌1会议桌定制十席位1套322003220010、辅助材料1机柜图腾KB6637图腾1套660066002连接线ITCT-G1.810条666603连接线ITCT-P54条1104404连接线ITCT-B1.82条661325连接线ITCT-F1.82条661326音频线胜为RVVP2*0.3胜为100米88007300芯*2音箱胜为2-金银线300*0.1胜为150米913508HDMI线胜为2米胜为10条808009同轴线胜为75-5胜为60米530010五类网线安普国标安普1箱68068011水晶头安普国标安普1盒15015012电源线国标150米345013管材国标200米240014线材及安装国标1批37000合计：小写：￥721337.00元大写：人民币柒拾贰万壹仟叁佰叁拾柒元整三、开标时间：2019年1月4日09:00时四、中标日期：2019年1月4日五、公开招标公告日期：2018年12月12日六、本项目采购预算金额：￥736290.00元（大写：人民币柒拾叁万陆仟贰佰玖拾元整）七、中标单位名称、地址和中标金额：中标单位名称：酒泉市凯波商贸有限公司统一社会信用代码：91620902571632888G地址：酒泉市肃州区南大街46号彩虹桥市场杭州路33号中标金额：￥721337.00元（大写：人民币柒拾贰万壹仟叁佰叁拾柒元整）联系人：程建华 联系电话：18609377773八、评标委员会成员名单：李彤、张建荣、芮加银、黄彪、党伟九、中标结果公示期限：1个工作日十、采购项目联系人姓名、电话及地址：采购人：金塔县人民检察院 联系人：吴丹  联系电话：13519373868招标代理机构：酒泉国赢招标代理有限公司 联系人：王兴彦 　联系电话：18919425168 地 址：酒泉市金塔县环城东路94号十一、合同履行日期：签订合同后20日历天内完成中标项目的施工及验收。十二、是否PPP项目：否 酒泉国赢招标代理有限公司  2019年1月4日                                                                                                                                                                                                                                                 （00550文件）金塔县人民检察院.pdf</t>
  </si>
  <si>
    <t>酒泉市凯波商贸有限公司</t>
  </si>
  <si>
    <t>金塔县人民检察院规范化检委会会议室音视频设备改造</t>
  </si>
  <si>
    <t>中山市中医院名医堂录播示教系统项目的中标公告</t>
  </si>
  <si>
    <t>1371-1840GHZS5097）</t>
  </si>
  <si>
    <t>广东国和采购咨询有限公司</t>
  </si>
  <si>
    <t>中山市中医院</t>
  </si>
  <si>
    <t xml:space="preserve">中山市速腾安防技术服务有限公司
</t>
  </si>
  <si>
    <t>广东国和采购咨询有限公司受中山市中医院的委托，于2018年12月11日就中山市中医院名医堂录播示教系统项目(项目编号：1371-1840GHZS5097)采用公开招标进行采购。现就本次采购的中标结果公告如下：一、 采购项目编号：1371-1840GHZS5097 二、 采购项目名称：中山市中医院名医堂录播示教系统项目三、 采购预算金额（元）：￥350000.00四、 采购方式：公开招标五、 中标供应商：   中标供应商名称:中山市速腾安防技术服务有限公司   地址: 中山市南区永安三路31号上苑花园2幢606房之二   中标金额（元）：￥330,780.00   工期：场地具备安装条件进场后30天内完成。六、 评审日期：2019年1月4日评审地点：中山市东区中山五路南弘业大厦1604-1605室广东国和采购咨询有限公司中山分公司会议室评标委员会：（负责人：罗艳玲，成员：王娜、李雪艳、高伟、黄建龙 ）七、 评审意见（非标采购方式或竞争性磋商采购方式采用书面推荐供应商参加采购活动的，还应当公告采购人和评审专家的推荐意见）综合评分法中标候选供应商排序表序号投标人名称是否通过资格性及符合性审查技术得分商务得分价格得分综合得分推荐排名1中山市顺意智能化建筑有限公司是10.4015.6028.6854.6822中山市速腾安防技术服务有限公司是33.6017.6030.0081.2013中山市轩林电子有限公司是10.0014.2029.1053.303八、 本公告期限1个工作日。九、 联系事项：（一）采购单位：中山市中医院    联系人：徐先生      （二）采购代理机构：广东国和采购咨询有限公司地址：中山市东区中山五路南弘业大厦1604-1605室（中山分公司）联系人：邓小姐        电话：0760-88825586传真：0760-88825585      邮编：528403     采购项目联系人：邓小姐、林小姐     联系电话：0760-88825586    各有关当事人对中标结果有异议的，可以在中标公告发布之日起7个工作日内以书面形式向中山市中医院或广东国和采购咨询有限公司提出质疑，逾期将依法不予受理。                发布人：广东国和采购咨询有限公司                                 发布时间： 2019年1月7日</t>
  </si>
  <si>
    <t>中山市速腾安防技术服务有限公司</t>
  </si>
  <si>
    <t>中山市中医院名医堂录播示教系统项</t>
  </si>
  <si>
    <t>泰安市岱岳区英雄山双语学校精品录播、移动录播及视频会议直播互动系统采购项目中标公告</t>
  </si>
  <si>
    <t>SDLZZBTA-2018-012</t>
  </si>
  <si>
    <t>山东鲁正招标有限公司泰安分公司</t>
  </si>
  <si>
    <t>泰安市岱岳区英雄山双语学校</t>
  </si>
  <si>
    <t xml:space="preserve">泰安市明昊教学设备有限公司
泰安市鑫岳伟峰电子科技有限公司
泰安惠民电子科技有限公司
泰安市温泉路岱岳区教师进修学校院
</t>
  </si>
  <si>
    <t>泰安市岱岳区英雄山双语学校精品录播、移动录播及视频会议直播互动系统采购项目中标公告一、招标人：泰安市岱岳区英雄山双语学校  地址：泰安市泮河大街2508号  联系方式：0538-8565663 招标代理机构：山东鲁正招标有限公司泰安分公司地址：山东省泰安市泰山区志高国际4号一单元1002联系方式：13305383301 二、项目名称：泰安市岱岳区英雄山双语学校精品录播、移动录播及视频会议直播互动系统采购项目  项目编号：SDLZZBTA-2018-012三、公告发布日期：2018年12月07日四、成交日期：2019年01月07日五、招标方式：公开招标六、供应商评审得分表序号供应商名称报价技术商务最终得分投标报价（万元）排名1泰安市明昊教学设备有限公司29.1828.0411.3068.5246.215832泰安市鑫岳伟峰电子科技有限公司29.5748.7013.6291.8945.613泰安惠民电子科技有限公司30.0027.8010.7868.5844.952七、成交情况： 序号货物服务名称供应商名称地址成交结果1精品录播、移动录播及视频会议直播互动系统采购泰安市鑫岳伟峰电子科技有限公司泰安市温泉路岱岳区教师进修学校院内1号楼2单元6层西户45.6万元八、评标委员会成员名单：张家迎、王崇礼、武装、陈国强、周美富九、公告期限：2019年01月08日至2019年01月08日十、项目联系方式：  联系人：毛秀    联系方式：13305383301</t>
  </si>
  <si>
    <t>泰安市温泉路岱岳区教师进修学校院</t>
  </si>
  <si>
    <t>泰安市岱岳区英雄山双语学校精品录播、移动录播及视频会议直播互动系统采购</t>
  </si>
  <si>
    <t>云南师范大学历史与行政学院研究生教室、学术报告厅设备采购项目竞争性谈判成交公告</t>
  </si>
  <si>
    <t>YNGH[2018]-184）</t>
  </si>
  <si>
    <t>云南国合建设招标咨询有限公司</t>
  </si>
  <si>
    <t>云南师范大学</t>
  </si>
  <si>
    <t xml:space="preserve">云南师范大学历史与行政学院
学术报告厅
昆明迅拓科技有限公司
</t>
  </si>
  <si>
    <t>￥105.680000 万元</t>
  </si>
  <si>
    <t>公告概要：公告信息：采购项目名称云南师范大学历史与行政学院研究生教室、学术报告厅设备采购项目品目采购单位云南师范大学行政区域云南省公告时间2019年01月07日  12:48本项目招标公告日期2018年12月26日成交日期2019年01月07日谈判小组、询价小组成员、磋商小组成员名单及单一来源采购人员名单郑勇（谈判小组组长）、林宏、纳彬（采购人代表）总成交金额￥105.680000 万元（人民币）联系人及联系方式：项目联系人马爱佳项目联系电话18314168513采购单位云南师范大学采购单位地址昆明市呈贡区雨花片区1号采购单位联系方式0871-65912728代理机构名称云南国合建设招标咨询有限公司代理机构地址昆明市白龙路425－427号晨曦街洋房1排117号代理机构联系方式0871－63815951                YNGH[2018]-184云南师范大学历史与行政学院研究生教室、学术报告厅设备采购项目竞争性谈判成交公告受云南师范大学的委托，云南国合建设招标咨询有限公司于2019年01月04日组织完成了云南师范大学哲学与政法学院智慧教室设备采购项目(项目编号：YNGH[2018]-184)谈判工作，根据谈判小组的谈判评审结果，现将谈判结果情况公示如下：序号项目名称成交单位办公地址成交总价（万元）交货期交货地点采购预算金额（万元）1云南师范大学历史与行政学院研究生教室、学术报告厅设备采购项目昆明迅拓科技有限公司 昆明市高新区桂鑫园7幢1单元1001-1003 105.68合同签订后 45天内安装调试完毕并交付使用云南师范大学指定地点106.27规格型号详见附表。谈判小组成员名单如下：郑勇（谈判小组组长）、林宏、纳彬（采购人代表）。本项目采购代理费按国家发展和计划委员会计价格〔2002〕1980号文《招标代理服务收费管理暂行办法》及发改办〔2003〕857号文收取，以成交金额作为计算基准价，收费金额为：￥15600.00元，由成交单位领取成交通知书时一次性付清。本项目公示期为1个工作日。在此，谨对积极参与本项目的供应商表示衷心感谢！采购人：云南师范大学地 址：昆明市呈贡区雨花片区1号 联系人：杨德辉联系电话：0871-65912728采购代理机构：云南国合建设招标咨询有限公司地 址：昆明市白龙路425－427号晨曦街洋房1排117号联 系 人：马爱佳 联系电话：0871－63815951日期：2019年01月07日附表：序号货物名称规格型号数量计量单位单价（元）170寸LED触控一体机希沃F70EA2套24000.002教学电脑戴尔 Optiplex 7460 AIO12台8200.003教学用多功能一体机惠普HP LaserJet Pro MFP M427fdw2台4900.004教室环境改造国优定制2批42000.005教学用桌椅科诺鑫定制2批9500.00686寸LED触摸一体机希沃F86EA1套35000.007教学用光能黑板蓝贝斯特LBG-O4A1套17000.008调音台湖山DM0804-B1台3100.009无线话筒（手持）湖山DS-U82501套4200.0010无线会议话筒湖山DS-U9901套7200.0011图示均衡器湖山EQ2031A1台3300.0012音频处理器湖山DR260B1套3200.0013抑制混音器湖山DS-PR061台2200.0014同轴音箱湖山MC1002只1500.0015同轴吸顶音箱湖山GXD-60W4只1300.0016功率放大器湖山HPA23002台4500.0017电源时序器湖山PS-081台1600.0018安装调试及辅材国优定制1项13000.0019高清录播主机奥威亚AE-E2S1台47000.0020录播在线互动软件奥威亚AVA录播在线互动软件V1.01套4500.0021智慧黑板鸿合TB-B6/TB-041套31000.0022高清摄像机1奥威亚AX-E16PT1台9500.0023高清摄像机2奥威亚AX-E16PS1台7600.0024拾音麦克风声菲特AM1001个1200.0025录制面板奥威亚KP-8P1套1300.0026功放湖山ZH2021台1800.0027音箱湖山XA3001对1500.0028无线话筒湖山DS-U51套2200.0029讲桌富可士S400s1台3500.0030学生桌椅可诺鑫定制10套750.0031安装调试国优定制1项8000.0032教室环境改造国优定制1间181780.0033调音台湖山DM0804-B1台3100.0034无线话筒（手持）湖山DS-U82501套4200.0035无线会议话筒湖山DS-U9902套7200.0036图示均衡器湖山EQ2031A1台3300.0037音频处理器湖山DP4081台6500.0038抑制混音器湖山DS-PR061台2200.0039阵列式扬声器湖山GX412只1800.0040次低音音箱湖山GP12SUB2只2500.0041功率放大器湖山GJ24002台7300.0042电源时序器湖山PS-081台1600.0043音箱壁挂架湖山GSP-192套200.0044音箱线湖山XJY22002圈480.0045音频信号线湖山XHT1282圈480.0046安装调试国优定制1批18000.0047调音台湖山DM0804-B1台3100.0048无线话筒（手持）湖山DS-U82501套4200.0049无线会议话筒湖山DS-U9901套7200.0050图示均衡器湖山EQ2031A1台3300.0051音频处理器湖山DR260B1套3200.0052抑制混音器湖山DS-PR061台2200.0053同轴音箱湖山MC1004只1500.0054功率放大器湖山HPA23002台4500.0055电源时序器湖山PS-081台1600.0056安装调试及辅材国优定制1项9000.0057交互智能黑板鸿合TB-A6/TB-042套36000.0058便携式电脑戴尔Latitude 74905台13000.0059台式电脑戴尔OptiPlex 30505台9000.0060多功能一体机惠普HP LaserJet Pro MFP M427fdw5台4900.0061传真机松下FT872CN3台1200.0062碎纸机科密 黑金刚3台1500.0063翻译器科大讯飞Easy Trans8004台5500.00</t>
  </si>
  <si>
    <t>云南师范大学历史与行政学院</t>
  </si>
  <si>
    <t>学术报告厅</t>
  </si>
  <si>
    <t>昆明迅拓科技有限公司</t>
  </si>
  <si>
    <t>云南师范大学历史与行政学院研究生教室、学术报告厅设备采购项目竞争性</t>
  </si>
  <si>
    <t>[采购公示]武汉客运段网络直录播系统设备购置项目采购结果（中标）公示</t>
  </si>
  <si>
    <t>WKXJ-2018042</t>
  </si>
  <si>
    <t xml:space="preserve">湖北欣澳通消防装备有限公司
武汉华大君安科技有限责任公司
武汉飞天盛达科技发展有限公司
</t>
  </si>
  <si>
    <t>武汉客运段网络直录播系统设备购置项目 采购结果（中标）公示《武汉客运段网络直录播系统设备购置项目》项目编号：WKXJ-2018042公开询价采购工作已于2018年12月30日中午12点整完成，现将有关事项公示如下：项目编号包件号项目名称排序投标单位项目总报价（含税）元WKXJ-2018042J-001武汉客运段网络直录播系统设备购置项目第一拟中标人湖北欣澳通消防装备有限公司84424.80第二拟中标人武汉华大君安科技有限责任公司88798.00第三拟中标人武汉飞天盛达科技发展有限公司92758.00重大偏差说明投标单位名称公示时间3天：自2019年1月7日至2019年1月9日止。在公示期间，所有投标人对公示的结果有异议，请向武汉客运段供应科或纪委办公室反馈相关信息。招标人：武汉客运段联系人：田峰 电话：027-51163434投诉受理部门及联系方式 :武汉客运段招标投标领导小组纪委办公室段青 电话： 027-51124572武汉客运段2018年1月7日  附件自行去原网注册登录下载</t>
  </si>
  <si>
    <t>湖北欣澳通消防装备有限公司</t>
  </si>
  <si>
    <t>武汉华大君安科技有限责任公司</t>
  </si>
  <si>
    <t>武汉飞天盛达科技发展有限公司</t>
  </si>
  <si>
    <t>[采购公示]武汉客运段网络直录播系统设备购置项目采购结果</t>
  </si>
  <si>
    <t>哈尔滨市道里区教育局_现代服务中等职业学校设备采购中标公告</t>
  </si>
  <si>
    <t>DLC[2018]0280）</t>
  </si>
  <si>
    <t>哈尔滨峻岭招标有限公司</t>
  </si>
  <si>
    <t>哈尔滨市道里区教育局</t>
  </si>
  <si>
    <t xml:space="preserve">哈尔滨鑫瑞翔科技开发有限公司
哈尔滨东昂中业科技开发有限公司
</t>
  </si>
  <si>
    <t>￥159.707000 万元</t>
  </si>
  <si>
    <t>公告概要：公告信息：采购项目名称哈尔滨市道里区教育局_现代服务中等职业学校设备采购品目货物/专用设备/专用仪器仪表/教学专用仪器采购单位哈尔滨市道里区教育局行政区域道里区公告时间2019年01月07日  14:15本项目招标公告日期2018年12月17日中标日期2019年01月07日评审专家名单姚雪冰、张剑、张晓雷、温莉、刘广敏总中标金额￥159.707000 万元（人民币）联系人及联系方式：项目联系人冯老师项目联系电话0451-84530161采购单位哈尔滨市道里区教育局采购单位地址哈尔滨市道里区工程街85号采购单位联系方式冯老师0451-84530161代理机构名称哈尔滨峻岭招标有限公司代理机构地址哈尔滨市道里区抚兴街18号代理机构联系方式王秋香0451-84517211附件：附件1哈尔滨市道里区教育局_现代服务中等职业学校设备采购中标公告.doc                　　哈尔滨峻岭招标有限公司受哈尔滨市道里区教育局的委托，就“哈尔滨市道里区教育局_现代服务中等职业学校设备采购”项目（项目编号：DLC[2018]0280）组织采购，评标工作已经结束，中标结果如下：一、项目信息项目编号：DLC[2018]0280项目名称：哈尔滨市道里区教育局_现代服务中等职业学校设备采购项目联系人：冯老师联系方式：0451-84530161二、采购单位信息采购单位名称：哈尔滨市道里区教育局采购单位地址：哈尔滨市道里区工程街85号采购单位联系方式：冯老师0451-84530161三、项目用途、简要技术要求及合同履行日期：项目名称：哈尔滨市道里区教育局_现代服务中等职业学校设备采购项目编号：DLC[2018]0280；计划编号：[2018]0203；采购编号：JL[2018]G193采购内容：包一：烹饪实训室录播系统等一批包二：计算机专业赛项设备等一批包三：工业机器人PCB异形插件工作站（中职大赛）一套各标包均不允许进口产品。如涉及安装调试的，供应商同时应负责安装调试。资金来源及预算金额：财政资金，包一预算金额人民币30万元，包二预算金额人民币79万元，包三预算金额人民币51万元。交货期限：2019年1月25日前交货（并完成安装调试）。交货地点：按招标人指定地点。质量要求：产品质量（含环保）符合国家或行业标准。（详细要求见招标文件）四、采购代理机构信息采购代理机构全称：哈尔滨峻岭招标有限公司采购代理机构地址：哈尔滨市道里区抚兴街18号采购代理机构联系方式：王秋香0451-84517211五、中标信息招标公告日期：2018年12月17日中标日期：2019年01月07日总中标金额：159.707 万元（人民币）中标供应商名称、联系地址及中标金额：包一：中标供应商名称：哈尔滨鑫瑞翔科技开发有限公司地址：哈尔滨市道里区群力新区第七大道南侧海富御景（二期）四D9栋9层16号中标金额：￥299,070.00元包二：中标供应商名称：哈尔滨市阿城区鑫亚太综合经销处地址：阿城区和平街永泰广小区3#楼5单元101中标金额：￥788,500.00元包三：中标供应商名称：哈尔滨东昂中业科技开发有限公司地址：哈尔滨市南岗区东大直街146号第1栋公寓1单元11层1107号房中标金额：￥509,500.00元本项目招标代理费总金额：2.3955 万元（人民币）本项目招标代理费收费标准：1.5%  招标代理服务费评审专家名单：姚雪冰、张剑、张晓雷、温莉、刘广敏中标标的名称、规格型号、数量、单价、服务要求：采购内容：包一：烹饪实训室录播系统等一批包二：计算机专业赛项设备等一批包三：工业机器人PCB异形插件工作站（中职大赛）一套各标包均不允许进口产品。如涉及安装调试的，供应商同时应负责安装调试。资金来源及预算金额：财政资金，包一预算金额人民币30万元，包二预算金额人民币79万元，包三预算金额人民币51万元。交货期限：2019年1月25日前交货（并完成安装调试）。交货地点：按招标人指定地点。质量要求：产品质量（含环保）符合国家或行业标准。（详细要求见招标文件）六、其它补充事宜无</t>
  </si>
  <si>
    <t>哈尔滨鑫瑞翔科技开发有限公司</t>
  </si>
  <si>
    <t>哈尔滨东昂中业科技开发有限公司</t>
  </si>
  <si>
    <t>哈尔滨市道里区教育局_现代服务中等职业学校设备</t>
  </si>
  <si>
    <t>南通开发区法院移动庭审录播系统及法警监控平台设备询价项目[成交公告]</t>
  </si>
  <si>
    <t>南通开发区法院移动庭审录播系统及法警监控平台设备询价项目</t>
  </si>
  <si>
    <t>[赣县区]赣州梦缘招标代理有限公司关于江西省赣州高新技术产业开发区管理委员会办公大楼多媒体设备项目（项目编号：GZMY2018-GX-C077）竞争性磋商采购的成交结果公告</t>
  </si>
  <si>
    <t>GZMY2018-GX-C077）</t>
  </si>
  <si>
    <t>赣州梦缘招标代理有限公司</t>
  </si>
  <si>
    <t xml:space="preserve">赣州京峰阳光科贸有限公司
</t>
  </si>
  <si>
    <t>[2019-01-07]                        赣州梦缘招标代理有限公司受赣州高新技术产业开发区管理委员会委托，对其办公大楼多媒体设备项目（项目编号：GZMY2018-GX-C077）按照规定进行了竞争性磋商采购，项目于2018年12月25日发布竞争性磋商采购公告,采购活动于2019年1月4日下午14：30时整（北京时间）在赣州梦缘招标代理有限公司举行，经磋商小组评定和采购人确认，现将成交结果公示如下：                  一楼大厅电子显示屏系统                          序号                  设 备 名 称                  单 位                  数 量                  品牌型号                  成交单价（元）                  成交总价（元）                  服务要求                  成交供应商                  成交供应商地址                          1                  全彩LED显示屏                  ㎡                  11.059                  强力巨彩P2全彩 尺寸：长3.84M*高2.88M                  14500                  160355.5                  签订合同后60日内完成供货安装调试                  赣州京峰阳光科贸有限公司                  赣州市赣县区梅林镇城南安置区41栋6号                          2                  开关电源                  台                  54                  创联4.5V 40A                  180                  9720                          3                  控制系统接收卡                  套                  3050                  诺瓦MRV300                  1                  3050                          4                  控制系统发送器                  套                  3050                  诺瓦MSD300                  1                  3050                          5                  视频处理器                  台                  3550                  诺瓦V900                  1                  3550                          6                  播控系统                  套                  1                  诺瓦                  0                  0                          7                  框架结构                  套                  1                  定制3.94m*2.98m                  4000                  4000                          8                  操作电脑                  台                  1                  台式（Lenovo）                  3500                  3500                          9                  电缆、网线                  项                  1                  定制4mm2                  750                  750                          二.扩声系统                                                              1                  会议扩声音箱                  只                  2                  航天广电HT-OK450                  1750                  3500                          2                  专业功放                  台                  1                  航天广电HT-AV735                  1680                  1680                          3                  无线手持话筒（一拖二）                  套                  1                  航天广电HT-8112L                  1660                  1660                          4                  调音台                  台                  1                  航天广电HT-ME802                  2450                  2450                          5                  专业移频抑制器                  台                  1                  航天广电HT-224                  2350                  2350                          6                  电源时序器                  台                  1                  航天广电HT-SR358                  1190                  1190                          三、单红电子显示屏                          1                  LED电子屏                  ㎡                  3.62                  高科3.75室内单红8.622m*0.42m=3.62㎡                  2550                  9231                          四、线材辅件                          1                  机柜                  套                  1                  定制标准16U机柜                  600                  600                          2                  PVC管                  米                  150                  定制材质: PVC适用对象:      中型管径: 25mm计价单位: 根(1根＝3.8米)                  4                  600                          3                  音箱支架                  对                  1                  定制定制                  180                  180                          4                  线材及配件                  批                  1                  定制电源线，VGA线材，网线，音频线，音箱线，音箱插头等                  1704                  1704                              一楼接待室（102.4平米）显示屏系统                          序号                  设 备 名 称                  单 位                  数 量                  品牌型号                  成交单价                  成交总价                  服务要求                  成交供应商                  成交供应商地址                          一.全彩电子显示屏                  14500                  66816                  签订合同后60日内完成供货安装调试                  赣州京峰阳光科贸有限公司                  赣州市赣县区梅林镇城南安置区41栋6号                          1                  全彩LED显示屏                  ㎡                  4.608                  强力巨彩P2全彩 尺寸：长2.24M*高1.44M                                                              2                  开关电源                  台                  25                  创联4.5V 40A                  180                  4500                          3                  控制系统接收卡                  套                  3050                  诺瓦MRV300                  1                  3050                          4                  控制系统发送卡                  套                  3050                  诺瓦MSD300                  1                  3050                          5                  视频处理器                  台                  3550                  灵信VP-1Pro                  1                  3550                          6                  播控系统                  套                  1                  诺瓦                  0                  0                          7                  框架结构                  套                  1                  定制2.98m*1.7m                  3500                  3500                          8                  操作电脑                  台                  1                  台式（Lenovo）                  3500                  3500                          9                  电缆、网线                  项                  1                  定制 4mm2电缆线（4+1）、3根网线、音视频线，电源及网络信号线采用独立布线，预留备用线路。                  500                  500                          二.扩声系统                          1                  会议扩声音箱                  只                  2                  航天广电HT-HY208                  1950                  3900                                                                                2                  专业功放                  台                  1                  航天广电HT-AV735                  1680                  1680                          3                  调音台                  台                  1                  航天广电HT-ME802                  2450                  2450                          4                  专业移频抑制器                  台                  1                  航天广电HT-224                  2350                  2350                          5                  一拖二无线专业会议话筒                  套                  1                  航天广电HT-8112L                  1660                  1660                          6                  电源时序器                  台                  1                  航天广电HT-SR358                  1190                  1190                          三、线材辅件                          1                  机柜                  套                  1                  定制标准16U机柜                  600                  600                                                                                2                  PVC管                  米                  150                  定制材质: PVC适用对象:      中型管径: 25mm计价单位: 根(1根＝3.8米)                  3                  450                          3                  音箱支架                  对                  1                  定制                  180                  180                          4                  线材及配件                  批                  1                  定制电源线，VGA线材，网线，音频线，音箱线，音箱插头等                  1100                  1100                                                                                                                          二楼会议室（91.9平米）                                            序号                  设 备 名 称                  单 位                  数 量                  品牌型号                  成交单价                  成交总价                  服务要求                  成交供应商                  成交供应商地址                                            一.发言系统                                            1                  多功能数字会议讨论主机                  台                  1                  航天广电HT-8330                  3860                  3860                  合同签订后60日内完成供货安装调试                  赣州京峰阳光科贸有限公司                  赣州市赣县区梅林镇城南安置区41栋6号                                            2                  会议话筒主席单元                  台                  1                  航天广电HT-8330                  880                  880                                            3                  会议话筒列席单元                  台                  7                  航天广电HT-8330D                  860                  6020                                            二.扩声系统                                            1                  会议扩声音箱                  只                  2                  航天广电HT-F10                  2150                  4300                                                                    2                  专业功放                  台                  1                  航天广电HT-K3000                  2850                  2850                                            3                  调音台                  台                  1                  航天广电HT-ME802                  2450                  2450                          4                  一拖二无线专业会议话筒                  套                  1                  航天广电HT-8112                  1660                  1660                          5                  专业移频抑制器                  台                  1                  航天广电HT-224                  2350                  2350                          6                  电源时序器                  台                  1                  航天广电HT-SR358                  1190                  1190                          三、电子屏部分                                                  1                  LED电子屏                  ㎡                  2.64                  高科3.75室内单红6.3*0.42=2.64                  2550                  6732                                                                                      四、线材辅件                                                  1                  机柜                  套                  1                  定制国产优质标准16U机柜                  600                  600                                                                                      2                  PVC管                  米                  150                  定制材质: PVC适用对象:      中型管径: 25mm计价单位: 根(1根＝3.8米)                  3                  450                                            3                  音箱支架                  对                  1                  定制国产优质                  180                  180                                            4                  线材及配件                  批                  1                  定制电源线，VGA线材，网线，音频线，音箱线，音箱插头等                  500                  500                                                五楼视频会议室（103.2平米）                          序号                  设 备 名 称                  单 位                  数 量                  品牌型号                  成交单价                  成交总价                  服务要求                  成交供应商                  成交供应商地址                          一、发言系统                          1                  多功能数字会议讨论主机                  台                  1                  航天广电HT-8330                  3860                  3860                  签订合同后60日内完成供货安装调试                  赣州京峰阳光科贸有限公司                  赣州市赣县区梅林镇城南安置区41栋6号                          2                  会议话筒主席单元                  台                  1                  航天广电HT-8330C                  880                  880                          3                  会议话筒列席单元                  台                  7                  航天广电HT-8330D                  860                  6020                          二、扩声系统                          1                  会议扩音音箱                  只                  4                  航天广电HT-HY208                  1950                  7800                                                                                2                  专业功放                  台                  1                  航天广电HT-K2000                  2680                  2680                          3                  八路调音台（带USB\蓝牙连接功能）                  台                  1                  航天广电HT-8018X                  2950                  2950                          4                  一拖二无线专业会议话筒                  套                  1                  航天广电HT-8112L                  1660                  1660                          5                  专业移频抑制器                  台                  1                  航天广电HT-FB1000                  1750                  1750                          6                  电源时序器                  台                  1                  航天广电HT-SR358                  1190                  1190                          三、远程视频系统                          1                  高清视频会议终端（采用与摄像头一体化结构）                  台                  1                  亿联VC500 Pro                  22800                  22800                                                                                2                  高清会议摄像机（采用与会议终端一体化结构）                  台                  1                  亿联CP960                  8580                  8580                          3                  全向麦克风控制器                  台                  1                  亿联VCR11                  4200                  4200                          4                  无线辅流传屏                  台                  1                  亿联yealink                  2000                  2000                          四.影像部分                          1                  激光高清电视机                  台                  1                  海信88寸LT88K7900UA                  41500                  41500                                                                                五、电子屏部分                          1                  LED电子屏                  ㎡                  2.64                  高科3.75室内单红                  2550                  6732                                                                                六、线材辅件                          1                  机柜                  套                  1                  定制标准16U机柜                  600                  600                                                                                2                  PVC管                  米                  150                  定制材质: PVC适用对象:      中型管径: 25mm计价单位: 根(1根＝3.8米)                  3                  450                          3                  音箱支架                  对                  1                  定制                  180                  180                          4                  线材及配件                  批                  1                  电源线，VGA线材，网线，音频线，音箱线，音箱插头等定制                  1100                  1100                                                                                                              六楼党委会议室（73.6平米）                          序号                  设 备 名 称                  单 位                  数 量                  品牌型号                  成交单价                  成交总价                  服务要求                  成交供应商                  成交供应商地址                          一.发言系统                          1                  多功能数字会议讨论主机                  台                  1                  航天广电HT-8330                  3860                  3860                  合同签订后60日内完成供货安装调试                  赣州京峰阳光科贸有限公司                  赣州市赣县区梅林镇城南安置区41栋6号                          2                  会议话筒主席单元                  台                  1                  航天广电HT-8330C                  880                  880                          3                  会议话筒列席单元                  台                  7                  航天广电HT-8330D                  860                  6020                          二.扩声系统                          1                  会议扩声音箱                  只                  2                        航天广电HT-F10                  2150                  4300                                                                                2                  专业功放                  台                  1                  航天广电HT-K3000                  2650                  2650                          3                  调音台                  台                  1                  航天广电HT-ME802                  2450                  2450                          4                  专业移频抑制器                  台                  1                  航天广电HT-224                  2350                  2350                          5                  一拖二无线专业会议话筒                  套                  1                  航天广电HT-8112L                  1660                  1660                          6                  电源时序器                  台                  1                  航天广电HT-SR358                  1190                  1190                          三.影像部分                          1                  激光高清电视机                  台                  1                  海信88寸LT88K7900UA                  41500                  41500                                                                                四、电子屏部分                          1                  LED电子屏                  ㎡                  2.64                  高科3.75室内单红6.3*0.42                  2550                  6732                                                                                五、线材辅件                          1                  机柜                  套                  1                  标准16U机柜                  600                  600                                                                                2                  PVC管                  米                  150                  定制材质: PVC适用对象:      中型管径: 25mm计价单位: 根(1根＝3.8米)                  3                  450                          3                  音箱支架                  对                  1                  定制                  180                  180                          4                  线材及配件                  批                  1                  定制电源线，VGA线材，网线，音频线，音箱线，音箱插头等                  600                  600                                                                                                                                            七楼大会议室（297平米）                                                                                                                    序号                  设 备 名 称                  单 位                  数 量                  品牌型号                  成交单价                  成交总价                  服务要求                  成交供应商                  成交供应商地址                          一、发言部分                          1                  多功能数字会议讨论主机                  台                  1                  航天广电HT-8330                  3860                  3860                  签订合同后60日内完成供货安装调试                  赣州京峰阳光科贸有限公司                  赣州市赣县区梅林镇城南安置区41栋6号                          2                  会议话筒主席单元                  台                  1                  航天广电HT-8330C                  880                  880                          3                  会议话筒列席单元                  台                  12                  航天广电HT-8330D                  860                  10320                          二、扩声部分                          1                  主扩音音箱                  只                  2                  航天广电HT-12R                  4850                  9700                                                                    2                  补音全频音箱                  只                  4                  航天广电HT-10R                  3450                  13800                                                                    3                  返听音箱                  只                  2                  航天广电HT-SN122M                  3250                  6500                                                                    4                  专业功放                  台                  4                  航天广电HT-K6000                  3960                  15840                                                                    5                  均衡器                  台                  1                  航天广电HT-SR231                  1950                  1950                                                                    6                  数字移频抑制器                  台                  1                  航天广电HT-1220                  3750                  3750                                                                    7                  音箱处理器                  台                  1                  航天广电HT-408DB                  5850                  5850                                                                    8                  无线手持话筒（一拖四）                  台                  1                  航天广电HT-8112S                  3850                  3850                                                                    9                  数字调音台                  台                  1                  航天广电HT-9979                  4380                  4380                                                                    10                  效果器                  台                  1                  航天广电HT-M350                  2980                  2980                                                                    11                  智能电源控制器                  台                  1                  航天广电HT-SR258                  1890                  1890                                                                    12                  智能音源管理器                  台                  1                  航天广电HT-9989                  3050                  3050                                                                    三、视频矩阵部分                          1                  VGA视频矩阵                  台                  1                  航天广电HT-VGA0808                  4400                  4400                                                                    2                  无缝VGA输出卡                  块                  2                  航天广电HT-VGA-4OUT-W                  3650                  7300                                                                    3                  无缝VGA输入卡                  块                  2                  航天广电HT-VGA-4IN-W                  3650                  7300                                                                    四.影像部分                          1                  高清电视机                  台                  3                  索尼55寸KD-55X7500F                  5350                  16050                                                                    2                  安全会控摄像机                  套                  1                  大华DH-IPC-HFW32XYZM－ABCD                  950                  950                                                                    3                  监听音箱                  只                  1                  航天广电HT-S28A                  950                  950                                                                    4                  高清会议摄像机                  台                  2                  航天广电HT-HD320P                  8350                  16700                                                                    5                  会议跟踪切换器                  台                  1                  航天广电HT-HD0401                  5000                  5000                                                                    6                  会议录播主机                  台                  1                  航天广电HT-CRS03                  23500                  23500                                                                    7                  HDMI网络传输器                  对                  2                  航天广电HT-LKV373A                  1250                  2500                                                                    五、电子屏部分                          1                  LED电子屏                  ㎡                  4.45                  高科3.75室内单红7.72*0.58                  2550                  11347.5                                                                    六、线材辅件                          1                  机柜                  套                  1                  定制标准22U机柜                  900                  900                                                                    2                  音响线                  卷                  6                  定制金银音响线                  300                  1800                                                                    3                  音箱接头                  只                  30                  定制专业四芯音响接头                  15                  450                                                                    4                  卡农线                  根                  30                  定制卡侬公对母延长线                  25                  750                                                                    5                  PVC管                  米                  580                  定制材质: PVC适用对象:      中型管径: 25mm计价单位: 根(1根＝3.8米)                  3                  1740                                                                    6                  电视支架                  个                  2                  定制按标准定制                  800                  1600                                                                    7                  音箱支架                  对                  6                  定制按标准定制                  180                  1080                                                                    8                  其他线材及配件                  批                  1                  定制VGA线材，网线，音频线，其他固件等                  1100                  1100                                                                    以上所有货物为一个品目，均为国产产品，成交总金额人民币柒拾叁万陆仟玖佰壹拾元整，￥736910.00                                                                                                              各相关当事人对成交结果有异议的，可在本公告发布之日起七个工作日内，以书面形式提起质疑，逾期将不再受理。磋商小组成员名单：罗有萍（组长）、郭家铮、陈祥龙。采购代理机构：赣州梦缘招标代理有限公司代理机构联系人：曾先生代理机构联系电话： 0797-4496789代理机构联系地址：赣州市赣县区总部经济大楼东塔3楼采购方：赣州高新技术产业开发区管理委员会地 址：赣县区火炬大道1号联系电话：0797-4437586联系人：陈先生政府采购监督电话：0797-4448531赣州梦缘招标代理有限公司本项目代理费用金额为11053.65元标段编号：GZMY2018-GX-C077评委姓名：罗有萍,郭家铮,陈祥龙             附件下载：            中标通知书.pdf                          附件下载：            GZMY2018-GX-C077.pdf</t>
  </si>
  <si>
    <t>赣州京峰阳光科贸有限公司</t>
  </si>
  <si>
    <t>[赣县区]赣州梦缘招标代理有限公司关于江西省赣州高新技术产业开发区管理委员会办公大楼多媒体设备项目（项目编号：GZMY2018-GX-C077）竞争性磋商采购的</t>
  </si>
  <si>
    <t>广州华商职业学院智能精品课程录播系统采购项目（项目编号：0835-180F11108951）成交公告</t>
  </si>
  <si>
    <t>0835-180F11108951）</t>
  </si>
  <si>
    <t>广东元正招标采购有限公司</t>
  </si>
  <si>
    <t>广州华商职业学院</t>
  </si>
  <si>
    <t xml:space="preserve">杰创智能科技股份有限公司
</t>
  </si>
  <si>
    <t>￥428,768.00元</t>
  </si>
  <si>
    <t>广东元正招标采购有限公司受广州华商职业学院的委托，就广州华商职业学院智能精品课程录播系统采购项目（项目编号：0835-180F11108951）组织采购，评标工作已经结束，成交结果如下：一、项目信息项目编号：0835-180F11108951项目名称：广州华商职业学院智能精品课程录播系统采购项目项目联系人：余小姐、黄先生联系方式：020-87258495-107二、采购人信息采购人名称：广州华商职业学院采购人地址：/采购人联系方式：/三、采购代理机构信息采购代理机构全称：广东元正招标采购有限公司采购代理机构地址：广州市越秀区先烈中路102号华盛大厦北塔26楼采购代理机构联系方式：余小姐、黄先生四、成交信息招标文件编号：0835-180F11108951本项目招标公告日期：2018年12月6日成交日期：2019年1月7日总成交金额：￥428,768.00元(大写：人民币肆拾贰万捌仟柒佰陆拾捌元整)成交供应商名称、地址及成交金额：1.成交供应商名称：杰创智能科技股份有限公司2.成交供应商地址：广州市高新技术产业开发区科学大道162号创意大厦B3栋301单元3.成交金额：￥428,768.00元(大写：人民币肆拾贰万捌仟柒佰陆拾捌元整)谈判小组、询价小组成员名单及单一来源采购人员名单：评审委员会负责人：许定坤? 评审委员会成员：石娴琴、巫果平（采购人代表）五、项目用途、简要技术要求及合同履行日期：1．简要技术要求、合同履行日期等详见磋商文件。六、成交标的名称、规格型号、数量、单价、服务要求：智能精品课程录播系统采购七、其它补充事宜中标（成交）候选供应商排序表序号报价人名称是否通过初步审查技术得分商务得分价格得分综合得分推荐排名比例(40%)比例(25%)比例（35%)比例(100%)1杰创智能科技股份有限公司是32.33 24.00 34.45 90.78 12广州华南信息技术有限公司是31.00 7.70 34.90 73.60 23广州联奥智能科技有限公司是28.33 0.00 35.00 63.33 3                                             广东元正招标采购有限公司                                                               2019-01-07</t>
  </si>
  <si>
    <t>杰创智能科技股份有限公司</t>
  </si>
  <si>
    <t>广州华商职业学院智能精品课程录播系统采购项目（项目编号：0835-180F1110895</t>
  </si>
  <si>
    <t>中共甘肃省委宣传部高清电视会议系统建设项目成交公告</t>
  </si>
  <si>
    <t>甘肃西招国际招标有限公司</t>
  </si>
  <si>
    <t xml:space="preserve">甘肃广电网络数据有限公司
</t>
  </si>
  <si>
    <t>￥435.000000 万元</t>
  </si>
  <si>
    <t>公告概要：公告信息：采购项目名称中共甘肃省委宣传部高清电视会议系统建设项目品目服务/信息技术服务/其他信息技术服务采购单位中共甘肃省委宣传部行政区域甘肃省公告时间2019年01月07日  18:06本项目招标公告日期2019年01月07日成交日期2019年01月07日谈判小组、询价小组成员、磋商小组成员名单及单一来源采购人员名单魏俊孔 ; 尚永林 ; 金泓泉总成交金额￥435.000000 万元（人民币）联系人及联系方式：项目联系人李玉哲项目联系电话18919065249采购单位中共甘肃省委宣传部采购单位地址甘肃省兰州市城关区南昌路1648号采购单位联系方式18919065249代理机构名称甘肃西招国际招标有限公司代理机构地址甘肃省兰州市城关区天水南路226号（萃英大酒店716室）代理机构联系方式18919065249附件：附件1中共甘肃省委宣传部高清电视会议系统建设项目谈判文件.pdf附件2中共甘肃省委宣传部高清电视会议系统建设项目成交公告.pdf                中共甘肃省委宣传部高清电视会议系统建设项目成交公告（交易编号：D01-1262302431616022XQ-20181225-023273-8）甘肃西招国际招标有限公司受中共甘肃省委宣传部的委托，对中共甘肃省委宣传部高清电视会议系统建设项目以单一来源方式进行采购，谈判小组于2019年01月07日评定成交结果。现将成交结果公布如下：1、磋商文件编号：0876-18124892、采购预算：440.00万元3、成交结果内容：中共甘肃省委宣传部高清电视会议系统建设12345678910品目号品目名称服务要求单价（万元）数量伴随服务费用（包括培训、调试等费用）谈判总价（万元）服务期限项目实施地点谈判保证金形式和金额一高清视频会议系统质保36个月　　　223　兰州从基本账户以电汇方式提交保证金，金额为人民币：肆万元整1管理控制平台质保36个月　　　138　兰州(1)媒体控制平台（HUAWEIVP9660）质保36个月1161　116　兰州(2)会议管理平台（HUAWEISMC2.0）质保36个月111　11　兰州(3)高清录播服务器（HUAWEIRSE6500）质保36个月101　10　兰州(4)核心交换机（S5720-36C-EI）质保36个月11　1　兰州2高清电视会议终端质保36个月　　　85　省内各市州(1)高清视频会议终端（HUAWEITE40）质保36个月3.317　56.1　省内各市州(2)高清摄像头（HUAWEIVPC600）质保36个月1.517　25.5　省内各市州(3)全向麦克风（HUAWEIVPM220）质保36个月0.217　3.4　省内各市州二有线电视会议系统质保36个月　　　63　兰州1平台对接含全部软、硬件、线路及施工481　48　兰州2会场终端（DVB+OTT数字智能机顶盒）质保36个月0.05300　15　省内各区县三会场辅助设备质保12个月　　　102　省内各市州1主会场辅助设备质保12个月　　　24　兰州(1)调音台（HualediVi16）质保12个月1.41　1.4　兰州(2)高清视频矩阵（iControlIMX-HC32）质保12个月111　11　兰州(3)音频矩阵（S-TRACK1616N）质保12个月4.21　4.2　兰州(4)中控平台（iControlPandora）质保12个月31　3　兰州(5)电视（SonyD-85X9000F）赠送01　0　兰州(6)电视（PHILIPS86PUF8502/T3）赠送01　0　兰州(7)维护终端（ThinkPadX280）质保12个月1.41　1.4　兰州(8)维护终端（ThinkPadE490）质保12个月0.81　0.8　兰州(9)时序电源（MINGSOUNDPS810）质保12个月0.12　0.2　兰州(10)机柜质保12个月0.51　0.5　兰州(11)辅材质保12个月1.51　1.5　兰州2分会场辅助设备质保12个月　　　78　省内各市州(1)话筒（BjsoundCZH991）质保12个月0.1630　4.8　省内各市州(2)音箱（eFanM108）质保12个月0.2430　7.2　省内各市州(3)调音台（HualediMD10FX）质保12个月0.715　10.5　省内各市州(4)高清矩阵（iControlIMX-HC08）质保12个月1.815　27　省内各市州(5)电视（PHILIPS65PUF6263/T3）质保12个月0.630　18　省内各市州(6)时序电源（MINGSOUNDPS810）质保12个月0.115　1.5　省内各市州(7)机柜质保12个月0.215　3　省内各市州(8)辅材质保12个月0.230　6　省内各市州四专线（年租费）　　　3612个月省内各市州1主会场1000MPTN专线　2.41　2.412个月省内各市州2市州分会场100MPTN专线2.414　33.612个月省内各市州3县级分会场10M以太网专线首年免费086　012个月省内各区县五工程实施费　　　　14　省内各市州1系统安装调测　赠送01　0　兰州2主会场辅助设备安装调测　赠送01　0　兰州3分会场辅助设备安装调测　114　14　省内各市州合计（大写）人民币：肆佰叁拾捌万元整最终报价（大写）人民币：肆佰叁拾伍万元整4、定标日期:2019年01月07日5、竞争性磋商公告日期：2018年12月27日6、成交供应商及成交金额：成交供应商：甘肃广电网络数据有限公司成交金额：￥4350000.00（大写：肆佰叁拾伍万元整）地址：兰州市东岗西路226号网络大厦7、谈判小组成员名单：魏俊孔、尚永林、金泓泉8、成交公告期限：一个工作日9、采购人名称：中共甘肃省委宣传部联系人：杨龙电话：0931-892850510、采购代理机构：甘肃西招国际招标有限公司联系人：李玉哲电话：18919065249在此，对积极参与本采购项目的供应商表示衷心的感谢！甘肃西招国际招标有限公司2019年01月07日</t>
  </si>
  <si>
    <t>甘肃广电网络数据有限公司</t>
  </si>
  <si>
    <t>中共甘肃省委宣传部高清电视会议系统建设</t>
  </si>
  <si>
    <t>大同市第二高级职业中学校计算机实训室设备及电子商务实训室设备采购中标公告</t>
  </si>
  <si>
    <t>DTZC-2018-0662-2</t>
  </si>
  <si>
    <t>大同市第二高级职业中学校</t>
  </si>
  <si>
    <t xml:space="preserve">山西合会金信息技术有限公司
</t>
  </si>
  <si>
    <t>385730元</t>
  </si>
  <si>
    <t>大同市第二高级职业中学校计算机实训室设备及电子商务实训室设备采购中标公告一、项目名称：大同市第二高级职业中学校计算机实训室设备及电子商务实训室设备采购二、项目编号：DTZC-2018-0662-2三、采购方式：公开招标四、采购公告发布时间：2018年12月7日五、开标时间：2019年1月3日六、采购单位：大同市第二高级职业中学校联系人：郑向前联系电话：13403520909七、集采机构：大同市政府采购中心联系地址：大同市恒安街大同市政务大厅6楼联系电话：0352-7982078八、中标情况中标金额：385730元中标供应商：山西合会金信息技术有限公司地址：山西省太原市小店区晋阳街84号B座14、15层(入驻山西开卓商务服务有限公司)B-0471九、主要中标标的的名称、规格型号、数量、单价、服务要求序号货物名称品牌规格型号产地及厂家数量单价合价供货期环保节能产品编号及有效期一、计算机检测维修与数据恢复实训室设备清单1计算机维修中心管理平台中盈创信中盈创信智能检测平台中心管理系统v1.0SOL-MANAGER北京中盈创信(北京)科技有限公司1套1385013850合同签订后15个工作日/2计算机维修智能检测平台中盈创信中盈创信智能检测平台产品北京中盈创信(北京)科技有限公司1台9780097800合同签订后15个工作日/3计算机维修智能检测系统中盈创信中盈创信智能检测系统v1.0SOL-SOFT-X北京中盈创信(北京)科技有限公司1套75007500合同签订后15个工作日/4数据恢复平台中盈创信中盈创信数据恢复平台产品北京中盈创信(北京)科技有限公司1台9420094200合同签订后15个工作日/台式机功能板1台式机开机电路仿真功能板中盈创信中盈创信台式机开机电路功能板SOL-STM-PCSTART北京中盈创信(北京)科技有限公司1块12001200合同签订后15个工作日/2台式机时钟电路仿真功能板中盈创信中盈创信台式机时钟电路功能板SOL-STM-PCCLOCK北京中盈创信(北京)科技有限公司1块12001200合同签订后15个工作日/3台式机复位电路仿真功能板中盈创信中盈创信台式机复位电路功能板SOL-STM-PCRESET北京中盈创信(北京)科技有限公司1块12001200合同签订后15个工作日/4台式机南北桥供电电路仿真功能板中盈创信中盈创信SOL-STM-PCICHPS北京中盈创信(北京)科技有限公司1块12001200合同签订后15个工作日/5台式机CMOS电路功能板中盈创信中盈创信SOL-STM-PCCMOS北京中盈创信(北京)科技有限公司1块12001200合同签订后15个工作日/6台式机显卡声卡接口电路功能板中盈创信中盈创信SOL-STM-PCVAINT北京中盈创信(北京)科技有限公司1块12001200合同签订后15个工作日/笔记本功能板1笔记本保护隔离电路仿真功能板中盈创信中盈创信笔记本保护隔离电路功能板SOL-STM-NBPRTCT北京中盈创信(北京)科技有限公司1块12001200合同签订后15个工作日/2笔记本电池充放电电路仿真功能板中盈创信中盈创信笔记本电池充放电电路功能板SOL-STM-NBBATCH：北京中盈创信(北京)科技有限公司1块12001200合同签订后15个工作日/3笔记本内存供电电路仿真功能板中盈创信中盈创信SOL-STM-NBMEMPS北京中盈创信(北京)科技有限公司1块12001200合同签订后15个工作日/4笔记本显示电路仿真功能板中盈创信中盈创信SOL-STM-NBDISPL北京中盈创信(北京)科技有限公司1块12001200合同签订后15个工作日/5显示器电源电路功能板中盈创信中盈创信SOL-STM-MOPOWER北京中盈创信(北京)科技有限公司1块12001200合同签订后15个工作日/6显示器驱动板电路功能板中盈创信中盈创信SOL-STM-MODRIVER北京中盈创信(北京)科技有限公司1块12001200合同签订后15个工作日/其他工具1维修工具箱(含工具)中盈创信SOL-STM-TOOLS北京中盈创信(北京)科技有限公司1套25502550合同签订后15个工作日/2直流稳压电源优利德UTP3305广东东莞优利德科技(中国)股份有限公司1台900900合同签订后15个工作日/3示波器优利德UTD2102CEX广东东莞优利德科技(中国)股份有限公司1台41004100合同签订后15个工作日/4热风焊台安泰信AT852D南京南京国睿安泰信科技股份有限公司1台900900合同签订后15个工作日/5恒温烙铁精菱938A济宁济宁精菱五金工具有限公司1个600600合同签订后15个工作日/6万用表胜利VC990C+深圳深圳市驿生胜利科技有限公司1块200200合同签订后15个工作日/7放大镜台灯致旗ZQ-86CY上海上海致旗实业有限公司1个200200合同签订后15个工作日/8维修工作台光合JHM-03D济南济南义生利环保设备有限公司1个50505050合同签订后15个工作日/二、电子商务实训室配套设备清单设备1数字高清摄像机索尼FDR-AX40中国索尼(中国)有限公司4台530021200合同签订后15个工作日/2智能录播主机海鹰光电SE-R7-BOX01天津航天光电科技发展(天津)有限公司1台4100041000合同签订后15个工作日/3本地录播系统海鹰光电本地录播应用系统V1.0天津航天光电科技发展(天津)有限公司1套1358013580合同签订后15个工作日/4拾音话筒海鹰光电SE-A2-02天津航天光电科技发展(天津)有限公司2个12002400合同签订后15个工作日/5老师双目跟踪摄像机海鹰光电SE-C2-T天津航天光电科技发展(天津)有限公司1台1250012500合同签订后15个工作日/6学生双目跟踪摄像机海鹰光电SE-C2-S天津航天光电科技发展(天津)有限公司1台1650016500合同签订后15个工作日/7中控面板海鹰光电SE-R7-CC天津航天光电科技发展(天津)有限公司1个10001000合同签订后15个工作日/8微课仪和配套电脑海天地、戴尔海天地k2/戴尔台式电脑/OptiPlex3050Tower240287深圳深圳市海天地科技有限公司/厦门戴尔(中国)有限公司2台985019700合同签订后15个工作日微课仪环保编号：CEC-EL(II)-307-2014-42019.12.28微课仪节能编号：CQC107010474832019.10.19电脑环保编号：CEC2018ELP007019132020.10.13电脑节能编号：CQC187011942412021.5.229系统集成与培训国产国标山西山西合会金信息技术有限公司1批1批1560015600合同签订后15个工作日共1包总报价(大写):叁拾捌万伍仟柒佰叁拾元整￥：385730十、评标委员会成员名单：陈延民、李迎春、王立荣、周春宏、郑向前(采购人代表)十一、公告期限为1个工作日。相关供应商对中标结果有异议的，可自本公告发布之日起七个工作日内书面提出。感谢本项目所有投标人对大同市政府集中采购工作的支持。特此公告。代理费收费标准:0代理费收费金额:无大同市政府采购中心2019年01月07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</si>
  <si>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山西合会金信息技术有限公司</t>
  </si>
  <si>
    <t>大同市第二高级职业中学校计算机实训室设备及电子商务实训室设备</t>
  </si>
  <si>
    <t>一、采购人：西吉县教育体育局地址：西吉县联系人及联系方式： 张志曜 0954-3019049二、代理机构：宁夏新正通招投标代理有限公司地址：固原市中山街联系人及联系方式：丁洁 13469649409项目名称：西吉县教育体育局宁夏教育云在线课堂运用试点项目设施设备采购项目项目编号： XJZCJH[2018]10-02四、中标人名称：宁夏丰润泽科技有限公司地址：银川市金凤区新昌西路北侧高新2号路南侧国贸新天地第4幢6层3号房联系人及电话：闫维琼15349500109中标金额：壹佰壹拾叁万柒仟壹佰元整（￥1137100.00元）中标内容                  序号                  设备（货物）名称                  品牌或规格、型号                  原产地                  制造商名称                  数量（台/套）                  投标价格（元）                          单价                  总价                          主讲课堂                          1                  互动终端                  阔地ZD-Y192S                  苏州                  阔地教育科技有限公司                  5                  26800                  134000                          2                  互动课堂软件（主）                  阔地直录播互动教室系统V1.0                  苏州                  阔地教育科技有限公司                  5                  23840                  119200                          3                  电视机                  创维55E5                   深圳                  深圳创维RGB电子有限公司                  5                  4180                  20900                          4                  辅材                  订制                  苏州                  阔地教育科技有限公司                  5                  3500                  17500                          5                  机柜                  天昊                   河北                  河北香河县天昊金属制品厂                  5                  2100                  10500                          接收教室                          6                  在线课堂互动终端（辅）                  阔地ZD-R380                  苏州                  阔地教育科技有限公司                  12                  20600                  247200                          7                  全景摄像机                  阔地CA-620S                  苏州                  阔地教育科技有限公司                  12                  8150                  97800                          8                  互动课堂软件（辅）                  阔地直录播互动教室系统V1.0                  苏州                  阔地教育科技有限公司                  12                  14300                  171600                          9                  数字音频处理器                  阔地CA-M440                  苏州                  阔地教育科技有限公司                  12                  6900                  82800                          10                  专业音箱                  阔地AP-100                  苏州                  阔地教育科技有限公司                  12                  800                  9600                          11                  展台                  良田PB500S                   深圳                  深圳市新良田科技股份有限公司                  12                  1200                  14400                          12                  手持麦                  阔地RF-P4U                  苏州                  阔地教育科技有限公司                  12                  3900                  46800                          13                  配套线材耗材                  订制                  苏州                  阔地教育科技有限公司                  12                  4800                  57600                          14                  机柜                  天昊                   河北                  河北香河县天昊金属制品厂                  12                  2100                  25200                          15                  系统集成                  宁夏丰润泽科技有限公司                  银川                  宁夏丰润泽科技有限公司                  1                  82000                  82000                                            安装调试费                  已包含在内                                                              备品备件费                  已包含在内                                                              运输和保险费                  已包含在内                                                              技术服务费                  已包含在内                                                              税金                  已包含在内                                                              其他                  无                                            投标总价（小写）：1137100元                          投标总价（大写）：壹佰壹拾叁万柒仟壹佰元整            五、未通过资格审查投标人的原因                  序号                  未通过资格审查的投标人名称                  资格审查未通过的原因                  备注                          1                  无                                                六、综合评分法评审得分与排序                  序号                  投标人名称                  综合得分                  排序                          1                  宁夏丰润泽科技有限公司                  87.00                  1                          2                  宁夏焯翔商贸有限公司                  57.79                  2                          3                  宁夏子一电子科技有限公司                  57.74                  3            七、公示时间及评委名单中标结果公示时间：2019年1月8日评委名单：田军宁、夏红峰、刘保华、吕更淼、景小林评标日期：2019年1月7日八、项目招标代理费总金额：17065.50元本项目招标代理费收费标准：收费标准参照《招标代理服务管理暂行办法》（计价格【2002】）1980号）；附：西吉县教育体育局宁夏教育云在线课堂运用试点项目设施设备采购项目公开方式招标文件宁夏新正通招投标代理有限公司 2019年1月 7日</t>
  </si>
  <si>
    <t>惠州市第三中学录播室装饰项目采购工程预算审核服务中标公示</t>
  </si>
  <si>
    <t>4413020071915401812290133</t>
  </si>
  <si>
    <t>惠州市</t>
  </si>
  <si>
    <t>2019-01-05</t>
  </si>
  <si>
    <t>关于【惠州市第三中学录播室装饰项目采购工程预算审核服务】中选结果的通告我中心于2019-01-04 15:00，  在中介服务中心为惠城区财政局公开摇珠选取工程造价咨询中介服务机构，现将中选结果相关事项通告如下：项目业主名称惠城区财政局采购项目名称惠州市第三中学录播室装饰项目采购工程预算审核服务项目编号4413020071915401812290133选取中介日期2019-01-04 15:00采购模式直购模式项目规模投资额（￥187,306.26元）       服务类型工程造价咨询服务金额￥2,000.00元金额说明包干价2000元中选企业名称由于服务回避原则要求暂不予公示，待服务结束后公开。中选金额￥2,000.00元咨询电话0752-7809706监督电话0752-7809988相关中介企业对中选结果有异议的，可自本公告发布之日起七个工作日内书面提出。惠城区发展和改革局  2019-01-04</t>
  </si>
  <si>
    <t>惠州市第三中学录播室装饰项目采购工程预算审核</t>
  </si>
  <si>
    <t>长春师范大学长春师范大学实训室建设项目（二）(公开招标)</t>
  </si>
  <si>
    <t>吉林省公共资源交易中心（吉林省政府采购中心）										长春师范大学实训室建设项目（二）中标结果公告																				1.项目名称：长春师范大学实训室建设项目（二）										 项目简要情况:																																				主要中标货物的名称																																		规格型号																																		数量																																		单价（元）																																												触摸交互式电子白板																																		F86EA																																		2套																																		50,000																																												精品录播一体机																																		WX-Z5																																		2台																																		40,000																																												录播系统软件																																		V3.0																																		2套																																		21,000																																 合同履行日期：合同订立后30个日历日。										2.采购文件编号：2018-1392_XM_2										3.发布招标采购信息公告日期：2018-12-07										4.定标日期：2019-01-04										5.第三包:中标供应商名称：北京世纪超星信息技术发展有限责任公司										中标供应商地址：北京市海淀区上地三街9号金隅嘉华大厦C座710室										中标金额：1,708,050元 										6.评标委员会成员名单:马莱,马明武,邢兆瀚,刘刚,赵春喜										7.采购单位名称：长春师范大学										 地 址：长春市长吉北路677号										 联系人：崔贵军										联系电话：13944117441										8.吉林省公共资源交易中心（吉林省政府采购中心）										 地址：吉林省长春市人民大街9999号										联系人：徐 峰(工程评审)										联系电话：0431-81866998																				根据《政府采购法实施条例》和财库[2015]135号文件规定，中标结果公告1个工作日。																				2019 年 1月4日</t>
  </si>
  <si>
    <t>长春师范大学长春师范大学实训室建设项目（二）</t>
  </si>
  <si>
    <t>长寿区第一实验小学校录播教室中标结果</t>
  </si>
  <si>
    <t>长寿区</t>
  </si>
  <si>
    <t>长寿区第一实验小学校录播教室竞争性谈判结果公告																																																																																																	项目名称：																								长寿区第一实验小学校录播教室竞争性谈判																														采购执行编号：																								18A1016																														项目号：																								长公资采【2018】3048号																														评审日期：																								2018年11月29日																														公告日期：																								2018年11月29日																														采购方式：																								竞争性谈判																														采购单位名称：																								重庆市长寿区第一实验小学校																														采购代理机构名称：																								长寿区公共资源交易中心																														项目负责人：																								黄老师																														联系电话：																								交易中心02340896030 区财政局02340241879																														评委名单：																								杨帮义、刘东林、叶佳龙																																																																包号																																												中标人																																												中标金额（元）																																												中标产品名称																																												中标人地址																																																										1																																												重庆市长寿区裕和办公设备经营部																																												547890																																												资源管理平台，中庆北京V3.3，单价21000元；服务工作站，戴尔北京T30，单价13800元；嵌入式高清录播工作站D3700，单价33000元；高清录播系统软件，中庆北京V4.5，单价36000元；等																																												重庆市长寿区文苑南路2号7幢1-2</t>
  </si>
  <si>
    <t>长寿区第一实验小学校录播</t>
  </si>
  <si>
    <t>绍兴市马山镇中心小学关于移动录播系统的在线询价合同公告</t>
  </si>
  <si>
    <t>2018121774661896</t>
  </si>
  <si>
    <t>绍兴市马山镇中心小学</t>
  </si>
  <si>
    <t>一、 采购人名称：绍兴市马山镇中心小学 							二、 供应商名称：绍兴万业计算机有限公司							三、 采购项目名称：关于移动录播系统的在线询价							四、 采购项目编号：2018121774661896							五、 合同编号：2971390682520190001							六、 合同内容：							   																						序号																标项名称																规格型号																单位																数量																单价(元)																总价(元)																								1																便携交互式录播主机																奥威亚AE-V6																台																1																73500.00																73500.00																								2																录播软件系统																奥威亚V8.0																套																1																4200.00																4200.00																								3																录播在线互动软件																奥威亚V1.0																套																1																4200.00																4200.00																								4																高清摄像机																奥威亚AX-C20P																台																3																8200.00																24600.00																								5																摄像机三脚架																佳鑫悦X-526+BT-60																套																3																800.00																2400.00																								6																数字无线音频套装																奥威亚AWM-U8																套																1																7500.00																7500.00																								7																双频无线网卡																comfastAwN-G1																个																4																1000.00																4000.00																								8																移动电源																迪比科H32																块																3																1000.00																3000.00																								9																航空箱																奥威亚AI-6-4226F																套																1																3000.00																3000.00																								10																系统配件																国产定制																套																1																3000.00																3000.00																			服务要求或标的基本概况：							七、 其它事项：							  							八、 联系方式							 1、 采购人名称：绍兴市马山镇中心小学							    联系人：超级机构管理员							    联系电话：18005753235							    传真：							    地址：浙江省绍兴市越城区马山镇越英北路袍江小学							 2、运维公司名称：政采云有限公司							    联系人：客服人员							    联系电话：400-881-7190							    传真：0571-28215512							    地址：杭州市西湖区转塘科技经济区块9号1幢2区5楼							 3、同级政府采购监督管理部门名称：							    联系人：							    监督投诉电话：							    传真：							    地址：</t>
  </si>
  <si>
    <t>绍兴市马山镇中心小学关于移动录播系统的在线</t>
  </si>
  <si>
    <t>实训室设备</t>
  </si>
  <si>
    <t>吉林省公共资源交易中心（吉林省政府采购中心）							长春师范大学实训室建设项目（二）中标结果公告														1.项目名称：长春师范大学实训室建设项目（二）							 项目简要情况:																													主要中标货物的名称																													规格型号																													数量																													单价（元）																																					触摸交互式电子白板																													F86EA																													2套																													50,000																																					精品录播一体机																													WX-Z5																													2台																													40,000																																					录播系统软件																													V3.0																													2套																													21,000																									 合同履行日期：合同订立后30个日历日。							2.采购文件编号：2018-1392_XM_2							3.发布招标采购信息公告日期：2018-12-07							4.定标日期：2019-01-04							5.第三包:中标供应商名称：北京世纪超星信息技术发展有限责任公司							中标供应商地址：北京市海淀区上地三街9号金隅嘉华大厦C座710室							中标金额：1,708,050元 							6.评标委员会成员名单:马莱,马明武,邢兆瀚,刘刚,赵春喜							7.采购单位名称：长春师范大学							 地 址：长春市长吉北路677号							 联系人：崔贵军							联系电话：13944117441							8.吉林省公共资源交易中心（吉林省政府采购中心）							 地址：吉林省长春市人民大街9999号							联系人：徐 峰(工程评审)							联系电话：0431-81866998														根据《政府采购法实施条例》和财库[2015]135号文件规定，中标结果公告1个工作日。														2019 年 1月4日</t>
  </si>
  <si>
    <t>华南师范大学采购高清录播多媒体系统设备项目（项目编号：1210-1841YDZB1588）中标公告</t>
  </si>
  <si>
    <t>广东有德招标采购有限公司受华南师范大学的委托，于2018 年12月07 日就华南师范大学采购高清录播多媒体系统设备项目（440000-201811-156004-2368）采用公开招标进行采购。现就本次采购的中标（成交）结果公告如下：				一、采购项目编号：440000-201811-156004-2368				二、采购项目名称：华南师范大学采购高清录播多媒体系统设备项目				三、采购项目预算金额（元）：1,145,400				四、采购方式：公开招标				五、中标供应商							1：中标供应商名称广州苏骏教育科技有限公司法人代表韩秀丽地址广州市天河区棠下涌东路3号远景楼二楼（部位：2D02）（不可做厂房使用）						六、报价明细																主要中标、成交标的名称													规格型号													数量													单价（元）													服务要求													中标、成交金额（元）																									高清录播多媒体系统																								/																								1批																								详见报价明细附件																								满足招标文件要求																								￥1,104,077.00																		报价明细附件				七、评审日期：2018-12-28评审地点：广州市天河区天河北路689号光大银行大厦1506				评审委员会（谈判小组、询价小组、磋商小组或单一来源采购小组）：				负责人：王琴成员： 蒋侬辉、刘妙芳、张天波、谭飞				八、本项目代理收费标准：按招标文件约定收费金额：￥12,916元				九、评审意见（非标采购方式或竞争性磋商采购方式采用书面推荐供应商参加采购活动的，还应当公告采购人和评审专家的推荐意见）				综合评分法中标候选人排序表																						序号																								投标人名称																								是否通过资格性审查																								是否通过符合性审查																								技术得分																								商务得分																								价格得分																								综合得分																								名次																														1																								广州苏骏教育科技有限公司																								是																								是																								54.78																								12.30																								28.71																								95.79																								1																														2																								广东金睿信息科技有限公司																								是																								是																								5.28																								7.80																								27.83																								40.91																								2																														3																								广州华沃信息科技有限公司																								是																								是																								4.18																								4.05																								27.85																								36.08																								3																														4																								广州北翊信息科技有限公司																								是																								是																								2.64																								3.30																								30.00																								35.94																								4																		十、本公告期限1个工作日。				十一、联系事项：																（一）采购项目联系人（代理机构）：陈小姐													联系电话：020-28319030																									采购项目联系人（采购人）：杨老师													联系电话：020-85211106																									（二）采购代理机构 ：广东有德招标采购有限公司													地址：广州市天河区天河北路689号光大银行大厦1506																									联系人：江耀辉													联系电话：020-22221860																									传真：020-62619398													邮编：510630																									（三）采购人：华南师范大学													地址：广州市天河区中山大道西55号																									联系人：华南师范大学													联系电话：020-85211216																									传真：020-85213508-608													邮编：510631													各有关当事人对中标、成交结果有异议的，可以在中标、成交公告发布之日起7个工作日内以书面形式向（政府采购代理机构）（或采购人）提出质疑，逾期将依法不予受理。				附件：招标文件（竞争性谈判文件、询价通知书、竞争性磋商文件）				招标文件				发布人：广东有德招标采购有限公司				发布时间：2019年01月04日</t>
  </si>
  <si>
    <t>华南师范大学采购高清录播多媒体系统设备项目（项目编号：1210-1841YDZB158</t>
  </si>
  <si>
    <t>课堂直录播系统中标结果</t>
  </si>
  <si>
    <t>18A1893</t>
  </si>
  <si>
    <t>重庆市</t>
  </si>
  <si>
    <t>项目编号：18A1893	项目名称：课堂直录播系统	合同编号：18A1893	合同名称：课堂直录播系统	所属区域：彭水县	所属行业：计算机、软件及辅助设备批发	甲方（采购人）：彭水自治县思源试验学校	乙方（供应商）：重庆声越科技有限公司	合同金额：200000.00	合同签订日期：2019-01-04 11:24:42	合同公告日期：2019-01-04 11:24:42</t>
  </si>
  <si>
    <t>信宜市教育城小学智慧校园—常态化在线直录播课堂技术服务项目询价结果公示</t>
  </si>
  <si>
    <t>中国电信股份有限公司</t>
  </si>
  <si>
    <t>广州读努门教育科技有限公司
广州小兵过河信息科技有限公司
茂名市油城八路11号大院</t>
  </si>
  <si>
    <t>详细页面                                                公告详情                                                公示标题 ：                    信宜市教育城小学智慧校园—常态化在线直录播课堂技术服务项目询价结果公示                    创建日期：                    2019-01-04 10:34:51                                                                         【信宜市教育城小学智慧校园—常态化在线直录播课堂技术服务项目】项目询价结果公示 采购人：中国电信股份有限公司【茂名】分公司 唱价时间：【2018】年【12】月【27】日【9】时【50】分（北京时间） 按照询价文件载明的方法和标准，本项目询价结果如下： 第一成交候选人：【广州读努门教育科技有限公司】 第二成交候选人：【广州小兵过河信息科技有限公司】 公示时间： 【2019】年【1】月【4】日【08】时【30】分至【2019】年【1】月【8】日24时00分，共3天。【说明：公示起始日应为公示发布第二天，起始日和截止日应避开法定休息日、节假日。】 公示期间，应答人或其他利害关系人对成交候选人有异议的，请以书面形式加盖单位公章后以纸质文件或电子扫描件的方式向询价代理机构提出。  询价联系方式： 地址： 【茂名市油城八路11号大院电信大楼3楼互联网+拓展中心】 联系人：【李伟】 电话： 【13376688862】 电子邮箱：【liw12.gd@chinatelecom.cn】 采购人：【中国电信股份有限公司茂名分公司】 日期：【2019】年【1】月【4】日</t>
  </si>
  <si>
    <t>广州读努门教育科技有限公司</t>
  </si>
  <si>
    <t>广州小兵过河信息科技有限公司</t>
  </si>
  <si>
    <t>茂名市油城八路11号大院</t>
  </si>
  <si>
    <t>信宜市教育城小学智慧校园—常态化在线直录播课堂技术服务项目</t>
  </si>
  <si>
    <t>铜仁市实验小学智慧录播室设备采购及装修中标（成交）公告</t>
  </si>
  <si>
    <t>TRZFCG-2018-282</t>
  </si>
  <si>
    <t>铜仁市公共资源交易中心</t>
  </si>
  <si>
    <t>铜仁市实验小学</t>
  </si>
  <si>
    <t xml:space="preserve">贵州木丁西科技有限公司
</t>
  </si>
  <si>
    <t>1、项目名称:铜仁市实验小学智慧录播室设备采购及装修   2、项目编号:   TRZFCG-2018-282    3、项目序列号: TRZFCG-2018-282         4、项目联系人: 秦礼         5、项目联系人电话: 0856-3912933         6、项目用途、简要技术要求及合同履行日期: 详见采购文件      7、采购方式:   公开招标      8、采购日期   2018-12-14   9、公告媒体    贵州省政府采购网、铜仁市公共资源交易中心网站    10、评审时间:   2019-01-03   11、评审地点:   铜仁市公共资源交易中心    12、评审委员会成员名单:   ?  冉鑫、廖志坚、吴建军、陈进军、安军     13、定标日期    2019-01-03    14、中标（成交）信息:                   序号 中标供应商 中标供应商地址 主要中标内容 中标金额(元) 操作   1贵州木丁西科技有限公司贵州省铜仁市碧江区睿力国际A区货物899680.00删除       15、PPP项目:否    16、采购人名称: 铜仁市实验小学                联系地址:铜仁市实验小学  项目联系人:熬老师  联系电话:15127695585      17、采购代理机构全称:铜仁市公共资源交易中心          联系地址:铜仁市公共资源交易中心  项目联系人:秦礼  联系电话:0856-3912933      18、代理机构收费内容          收费标准:     ?     无  收费金额:0万元      19、采购文件上传（PDF格式）(除采购文件外还要上传主要中标标的的名称、规格型号、数量、单价、服务要求)：                         附件：                                       实验小学招标文件.doc                       20、书面推荐供应商参加采购活动的采购人和评审专家推荐意见（如有）:   ?  根据招标文件规定，评标委员会推荐满足招标文件全部实质性要求且得分最高的：贵州木丁西科技有限公司为本项目第一中标候选人。   铜仁市公共资源交易中心</t>
  </si>
  <si>
    <t>贵州木丁西科技有限公司</t>
  </si>
  <si>
    <t>铜仁市实验小学智慧录播室设备采购及装修中标</t>
  </si>
  <si>
    <t>和龙市光明小学校创新实验室设备采购中标公告</t>
  </si>
  <si>
    <t>KR-HW-2018-179</t>
  </si>
  <si>
    <t>吉林省科瑞建设项目管理有限公司</t>
  </si>
  <si>
    <t>和龙市光明小学校</t>
  </si>
  <si>
    <t xml:space="preserve">延吉市吉磊文化用品商行
</t>
  </si>
  <si>
    <t>￥29.980000 万元</t>
  </si>
  <si>
    <t>公告概要：公告信息：采购项目名称和龙市光明小学校创新实验室设备采购品目货物/其他货物/其他不另分类的物品采购单位和龙市光明小学校行政区域和龙市公告时间2019年01月04日  09:45本项目招标公告日期2019年01月09日中标日期2019年01月04日评审专家名单杨晓明、禹永哲、张 莉、姜 伟、宋艳艳总中标金额￥29.980000 万元（人民币）联系人及联系方式：项目联系人韩文波项目联系电话13500918179采购单位和龙市光明小学校采购单位地址和龙市人民大街267号采购单位联系方式韩文波   13500918179代理机构名称吉林省科瑞建设项目管理有限公司代理机构地址和龙市人民大街22-1-6号（新国税局东50米）代理机构联系方式金经理   17704334711                　　吉林省科瑞建设项目管理有限公司受和龙市光明小学校的委托，就“和龙市光明小学校创新实验室设备采购”项目（项目编号： KR-HW-2018-179）组织采购，评标工作已经结束，中标结果如下：一、项目信息项目编号： KR-HW-2018-179项目名称：和龙市光明小学校创新实验室设备采购项目联系人：韩文波联系方式：13500918179二、采购单位信息采购单位名称：和龙市光明小学校采购单位地址：和龙市人民大街267号采购单位联系方式：韩文波   13500918179三、项目用途、简要技术要求及合同履行日期：和龙市光明小学校创新实验室设备采购中标公告吉林省科瑞建设项目管理有限公司受和龙市光明小学校的委托，对和龙市光明小学校创新实验室设备采购项目进行国内公开招标。中标结果如下：一、项目概况1、项目名称：和龙市光明小学校创新实验室设备采购2、招标编号：KR-HW-2018-1793、招标内容：录播系统、三D打印机、三维扫描仪、机器人套装、物理空间布置等（详细内容见招标文件）4、采购预算：30.495万元5、供 货 期：合同签订后7日6、开标时间：2019年1月3日13时30分7、开标地点：和龙市公共资源交易服务中心（综合楼5楼开标室）二、中标单位信息1、预中标单位：延吉市吉磊文化用品商行2、单位地址：延吉市太平街3001号3、投标报价：29.98万元4、供 货 期：合同订立后7日5、信用代码：92222401MA147E033D三、评标委员会名单：杨晓明、禹永哲、张 莉、姜 伟、宋艳艳四、采 购 人：和龙市光明小学校地址：和龙市人民大街267号联 系 人：韩文波联系方式：13500918179电子邮箱：hwb91139@126.com五、招标代理机构：吉林省科瑞建设项目管理有限公司地 址：和龙市人民大街22-1-6号（新国税局东50米）联 系 人：金经理电 话：17704334711以上中标结果公示时限为1日（2019年1月4日 ）。在公示时限内,如果本项目的投标人对中标结果有异议，请在公示期内以书面方式向吉林省科瑞建设项目管理有限公司提出质疑。吉林省科瑞建设项目管理有限公司2019年1月4日四、采购代理机构信息采购代理机构全称：吉林省科瑞建设项目管理有限公司采购代理机构地址：和龙市人民大街22-1-6号（新国税局东50米）采购代理机构联系方式：金经理   17704334711五、中标信息招标公告日期：2019年01月09日中标日期：2019年01月04日总中标金额：29.98 万元（人民币）中标供应商名称、联系地址及中标金额：序号中标供应商名称中标供应商联系地址中标金额(万元)1延吉市吉磊文化用品商行延吉市太平街3001号29.980000本项目招标代理费总金额： 万元（人民币）本项目招标代理费收费标准：评审专家名单：杨晓明、禹永哲、张 莉、姜 伟、宋艳艳中标标的名称、规格型号、数量、单价、服务要求：1、项目名称：和龙市光明小学校创新实验室设备采购2、招标编号：KR-HW-2018-1793、招标内容：录播系统、三D打印机、三维扫描仪、机器人套装、物理空间布置等（详细内容见招标文件）4、采购预算：30.495万元5、供 货 期：合同签订后7日六、其它补充事宜</t>
  </si>
  <si>
    <t>延吉市吉磊文化用品商行</t>
  </si>
  <si>
    <t>和龙市光明小学校创新实验室设备</t>
  </si>
  <si>
    <t>兰州市第八十八中学多功能厅电子设备采购项目成交公告</t>
  </si>
  <si>
    <t>兰州市公共资源交易中心七里河分中心</t>
  </si>
  <si>
    <t>兰州市第八十八中学</t>
  </si>
  <si>
    <t xml:space="preserve">甘肃恒仟电子科技有限公司
</t>
  </si>
  <si>
    <t>425000元</t>
  </si>
  <si>
    <t>文章基本信息                                                                                       采购类别：                      成交公告                                         招标编号：                                                                                                           采购人：                      兰州市第八十八中学                                           代理机构：                                            兰州市公共资源交易中心七里河分中心                                                                                                           采购预算：(万元)                                            43.8                                                                                                                                                                      兰州市第八十八中学多功能厅电子设备采购项目成交公告兰州市公共资源交易中心七里河分中心受兰州市第八十八中学的委托，对兰州市第八十八中学多功能厅电子设备采购项目（七政采：2018HJ-348）以竞争性磋商方式进行采购,磋商小组于2019年1月3日确定成交结果，现将成交结果公告如下：一、磋商文件编号：七交易2018Z-142号二、磋商项目名称：兰州市第八十八中学多功能厅电子设备采购项目三、该项目采购预算：43.8万元（大写：肆拾叁万捌仟元整） 。 四、成交内容：序号成交产品产地成交产品名称品牌型号基本配置数量数量单位成交单价成交总价1福建 厦门LED屏强力巨彩P2.5点间距2.5MM，像素密度：160000Dots/㎡，像素分辨率：128*64Dots,尺寸：320mm（长）*160mm（宽）*16mm（厚），输入电压：4.5V&amp;#177;0.1V，最大电流 5.2&amp;#177;0.1A，单元板功率23.4W,驱动方式：1/32 恒流驱动，亮度：600cd/㎡,亮度均匀性0.95，屏幕水平视角：140&amp;#177;10 度，屏幕垂直视角：130&amp;#177;10 度，最佳视距2.5m，盲点率：小于万分之三，每平方模组最大功率457.2W/㎡，灰度等级：红、绿、蓝，显示颜色：43980 亿种，换帧频率：60帧/秒，刷新频率：3840Hz，亮度调节：256 级手动/自动，控制方式：计算机控制，逐点一一对应，视频同步，实时显示，使用寿命：10万小时，平均无故障时间：1万小时，衰减率(工作 3 年)：≤15％，离散失控点：＜0.0001，出厂时为 0，盲点率：＜0.0003，出厂时为 0，工作温度范围：-20 至 40℃，工作湿度范围：10％至 65％RH，屏幕水平平整度：＜1mm/㎡，屏幕垂直平整度：＜1mm/㎡7.99m2170001358302北京电脑联想M6201i5处理器，8G内存，1T 硬盘，独立显卡1台500050003福建 厦门LED条屏强力巨彩T3.75T3.75双彩1套12000120004广东 广州高清无缝混插矩阵主机箱DSPPAD6108插卡式箱体结构：输入卡支持：AV、VGA、DVI、HDMI、SDI；输出卡支持：HDMI、DVI、VGA、SDI、AV 卡片式结构，极其容易扩展或更换；视频处理能力：完全支持无缝切换；全彩色处理，无任何色彩丢失；支持帧率适配，内建图像缩放引擎，输入缩放到输出的任意分辨率转换。音频处理能力：DVI、VGA、SDI、AV 输入支持模拟音频输入混合；HDMI 输入支持模拟音频/数字音频选择混合；混合后的信号经切换后，支持内嵌音频输出（HDMI）、或者视频和音频分离输出（DVI、VGA、SDI 等）。长线驱动能力：输入带有自动均衡，有效减少因为线路传输而导致的确定性抖动（ISI）；输入的驱动能力成品线 20 米（24AWG，不带转接头）；输入支持接收延迟，有效应对当差分对线不等长时进行时间补偿；输出带有预加重功能，以便长线传输后接收端仍可接收信号；输出的驱动能力成品线 20 米（24AWG，不带转接头）；HDCP 兼容：确保有内容保护的媒体能正常显示，如蓝光 DVD，GAME BOX 等支持各种输入分辨率：800*600@60，1024*600@60,1024*768@60,1280*720@60,1280*768@60,1280*800@60,1280*960@60，1280*1024@60,1360*768@60,1366*768@60,1440*900@60,1440*1050@60,1680*1050@60,1920*1080@60,1920*1200@60，1080Pi@30支持远程网络控制矩阵切换、RS232 切换、面板切换功能；具有掉电记忆功能和现场记忆功能：带有断电现场保护功能；并可保存和调用 18 个切换状态；低功耗设计，无需苛刻的散热条件即可支持 7*24 小时连续工作；单路指示灯设计：指示灯具备低亮、闪烁、高亮状态指示；通过指示灯状态即可判定单路输入或者输出具备就绪、无信号、信号连接正常等状态；紧凑设计：每块板卡为 4 路，可按需求配置不同格式的输入输出板卡；发光按键设计：豪华硅胶按键并带有发光指示功能，当前切换信息能直接通过按键背光获得，操作更便捷支持协议：支持 3D、HDMI 1.4（部分）、HDCP、与及 DVI 1.0 协议。支持高色深，以及高达 3.25Gbps 1台79007900速率；支持一路 RJ45 网络口一路 RS-232 通讯接口。冗余双电源设计：当一个电源模块出现故障后，另一块电源模块立刻接替确保能继续正常工作，且电源带热拔插功能。5广东 广州数字高清音视频输入卡DSPPA D6104HR视频输入4 路 HDMI 信号输入，HDMI TYPE A 母接口；音频输入：4 路 HDMI 信号内嵌音（立体声）；4 路模拟音频（立体声）输入（可选）;混合方式可选：纯数字音频、纯模拟音频、模数混合；视频信号类型：支持HDMI1.4(部分）;支持 800*600~1920*1200 @60 4:4:4 RGB 或者 4:2:2YUV 信号；分辨率：支持 800X600@60Hz-1080P、1920*1200@60Hz 等多种分辨率；结构：卡板式结构；即插即用；无需设置；1张390039006广东 广州数字高清音视频输出卡DSPPA D6104HC视频输出信号4 路 HDMI 信号输出（带音频）；可强制为 DVI 输出模式；HDMI TYPE A 母接口；音频输出信号：4 路立体声分离输出，音频 12 位凤凰插接口；视频信号类型：支持 HDMI1.4(部分）;支持 800*600~1920*1200 @60 4:4:4 RGB 或者 4:2:2YUV 信号；分辨率：支持 800X600@60Hz-1080P、1920*1200@60Hz 等多种分辨率；结构：卡板式结构；即插即用；无需设置；1张495049507广东 广州数字高清音视频输入卡DSPPA D6104VR视频输入4 路 VGA 信号输入、15 针 D 型母接口；音频输入：4 路模拟音频（立体声）输入、12 位凤凰插接口；视频信号类型：支持从 800*600~1920* 1200@60VGA 信号；分辨率：支持 800X600@60Hz-1080P、1920*1200@60Hz 等多种分辨率；结构：卡板式结构;即插即用无需设置；1张390039008广东 广州数字高清音视频输出卡DSPPA D6104VC输出信号4 路 VGA 信号输出，15 针 D 型母接口；音频输出信号：4 路立体声输出，12 位凤凰插接口；视频信号类型：支持从 800*600~1920* 1200@60VGA 信号；分辨率：支持 800X600@60Hz-1080P、1920*1200@60Hz 等多种分辨率；结构：卡板式结构;即插即用无需设置；1张480048009广东 广州弹起式多媒体桌插DSPPA D6593A一个电源、一个VGA、一个 HDMI、一个3.5音频、一个网络、一个USB2只650130010广东 广州智能数字会议系统主机DSPPA D6201会议控制主机可连接 128 台会议单元，通过会议扩展主机，一套会议系统可接入4096 台会议单元；2.8 芯航空插头连接，“手拉手”连接方式；具有同时发言人数限制（1/2/3/4/5/6）设置功能；具有投票表决，发言限制等数据管理功能；4.3 寸 TFT 真彩屏/触摸屏：图形化界面设计，所有的功能项及设置操作信息以及单元工作的基本信息一目了然，设计美观时尚；触摸屏操控方式,让人机交互极具人性化；可以调整系统的时间和屏幕显示点亮时间，实现节能运行；系统显示字幕中/英文两种语言可选择；可设定 VIP代表发言单元，VIP单元在已开启的话筒总数20台的情况下可以自由开启而不受会议模式限制，可设置30台VIP单元；支持FIFO、NORMAL、VOICE、FREE、APPLY五种会议模式；内置 DSP 数字音效处理器，包括低频切除、移频器和均衡器等；可以全程会议录音，有自动录音和手动录音两种录音方式可选；具有单元检测功能，具有自动检测和手动检测两种检测方式；具有发言定时和定时发言结束提醒倒计时功能。发言定时功能可以设置单元的发言时间，也可关闭发言定时，即不做限制；主机集成了摄像跟踪系统，有4个 HDMI 高清视频接口和4个BNC标清视频接口，可实现自动摄像跟踪功能；具有一个RS232串口，可实现与中控系统的无缝连接；一个RS422串口，连接摄像头控制线，实现对4个摄像头的集中控制；8芯DIN航空母座：一个翻译主机连接口，一个扩展主机连接口，三个会议单元连接口；.莲花插座：两个辅助音频输入接口，可连接播放器设备等；两个辅助音频输出接口，可连接专业功放；两个报警音频输入接口，可连接来自消防中心的告警音频信号；卡隆插座：为辅助音频输出接口，与两个辅助音频输出莲花插座（LINEOUT）并联输出，连接专业功放；具有+5V 告警触发电压输入接口，与报警音频输入接口结合实现紧急告警强插功能；具有TCP/IP网络协议下的RJ45接口，连接网络，通过PC端软件控制系统的全部功能；外壳采用全金属材料设计，线路与外壳都加强了与地线的连接，具备接触式10kV，空气式15kV的抗静电能力；高档的外观设计，2U标准机箱，可安装在19英寸标准机柜；1台7500750011广东 广州桌面式发言主席单元DSPPA D6223纯发言会议单元;自带2米专用8芯DIN高密线缆，带一个航空公头插；驻极体心型指向性电容式拾音器，带双色指示灯环（红色/绿色）。发言为红色，申请发言为绿色；采用旋钮式插头话筒杆，迷你型麦克风，带有麦克风防风罩，话筒杆长度有 315mm、320mm、415mm、430mm 可选，有黑色、银白色可选；话筒杆在休会期间可以拆卸，方便设备维护和保存;具有内磁式高保真扬声器，打开话筒后自动静音，不易产生啸叫7.3.5mm 的立体声耳机插口可连接耳机，耳机音量可调;超强的抗手机干扰能力；具有话筒开关键，主席单元有主席优先键;具有按键签到功能每个会议单元都有独一无二的ID编号;配合摄像头，使用会议控制主机或PC控制软件设置后可进行摄像自动跟踪；配合控制主机，单元有自我检测功能。检测的项有：按键、话筒、LED 指示灯和内置扬声器;单元为无源设备，由系统主机供电，输入电压为 24V；具有自动调节均衡功能，能抑制啸叫，当话筒打开时，本机扬声器自动关闭，防止声音回输;话筒开启时具有提示音，可设置提示音的开关状态；通过主机设置，主席单元具有优先权功能（可将所有代表单元静音或关闭）、讲台模式（主席单元始终处于打开状态）；主席单元具有批准代表的申请发言功能;主席单元不受发言人数限制可自由开启；主席单元具有全权控制会议秩序的优先功能;主席单元的连接位置不受限制；&amp;quot;手拉手&amp;quot;或&amp;quot;T 型&amp;quot;、&amp;quot;+型&amp;quot;连接模式。1只1450145012广东 广州桌面式发言代表单元DSPPA D6224纯发言会议单元;自带2米专用8芯DIN高密线缆，带一个航空公头插;驻极体心型指向性电容式拾音器，带双色指示灯环（红色/绿色）。发言为红色，申请发言为绿色；采用旋钮式插头话筒杆，迷你型麦克风，带有麦克风防风罩，话筒杆长度有 315mm、320mm、415mm、430mm 可选，有黑色、银白色可选；话筒杆在休会期间可以拆卸，方便设备维护和保存;具有内磁式高保真扬声器，打开话筒后自动静音，不易产生啸叫；3.5mm 的立体声耳机插口可连接耳机，耳机音量可调;8.超强的抗手机干扰能力；具有话筒开关键，主席单元有主席优先键;具有按键签到功能；每个会议单元都有独一无二的 ID 编号;配合摄像头，使用会议控制主机或PC控制软件设置后可进行摄像自动跟踪；.配合控制主机，单元有自我检测功能。检测的项有：按键、话筒、LED 指示灯和内置扬声器;单元为无源设备，由系统主机供电，输入电压为 24V；具有自动调节均衡功能，能抑制啸叫，当话筒打开时，本机扬声器自动关闭，防止声音回输;话筒开启时具有提示音，可设置提示音的开关状态；通过主机设置，主席单元具有优先权功能（可将所有代表单元静音或关闭）、讲台模式（主席单元始终处于打开状态）；主席单元具有批准代表的申请发言功能;主席单元不受发言人数限制可自由开启；主席单元具有全权控制会议秩序的优先功能;主席单元的连接位置不受限制；&amp;quot;手拉手&amp;quot;或&amp;quot;T 型&amp;quot;、&amp;quot;+型&amp;quot;连接模式;10只13001300013广东 广州航空安装线缆DSPPA D626320 米8芯航空安装线缆(一公一母接头)1条35035014广东 广州会议地面掀盖式插座DSPPA D6267B用于线路预埋连接会议单元；用于D62系列智能数字会议系统单元连接；接口：2个8芯DCN公座，一个AC220V 三线万能电源输出插座；所有插座均带地线绝缘隔离，确保地线独立1只40040015广东 广州二分频全频音箱DSPPA D6564倒相式低频辐射的二分频全频系统，解析力高，瞬态表现快，高频延伸度好；面罩使用有孔金属网背贴声学透声棉，美观大方。采用无谐振箱体，表面黑色大斑点水性油漆喷涂处理，有效防谐振、防滑及防划伤，经久耐用，可悬挂安装。高音单元独有 DTT（减震高音技术）先进技术设计，高音清晰甜美。；低音采用加强型纸盒振膜，配合独用的磁场回路技术，提供丰满而稳定的低音重现，声学特征持久稳定单元结构 LF:10&amp;quot;&amp;#215;1，HF:1&amp;quot;&amp;#215;1；频响范围(&amp;#177;3dB)48Hz-18,000Hz；灵敏度（折算到 1m，1W）96dB；最大声压级 119dB；10.输入阻抗 8Ω；额定功率 250W；指向性（H&amp;#215;V）90&amp;#176;H&amp;#215;40&amp;#176;V；连接插座 2&amp;#215;NeutrikNL44只25001000016广东 广州二分频全频音箱DSPPA D6563倒相式低频辐射的二分频全频系统，解析力高，瞬态表现快，高频延伸度好。面罩使用有孔金属网背贴声学透声棉，美观大方。采用无谐振箱体，表面黑色大斑点水性油漆喷涂处理，有效防谐振、防滑及防划伤，经久耐用，可悬挂安装。高音单元独有 DTT（减震高音技术）先进技术设计，高音清晰甜美。低音采用加强型纸盒振膜，配合独用的磁场回路技术，提供丰满而稳定的低音重现，声学特征持久稳定。4.单元结构 LF:8&amp;quot;&amp;#215;1，HF:1&amp;quot;&amp;#215;1；频响范围(&amp;#177;3dB)65-22,000Hz.灵敏度（折算到 1m，1W）96db；最大声压级 116db；输入阻抗8Ω；额定功率150W；指向性（H&amp;#215;V）90&amp;#176;&amp;#215;60&amp;#176;；连接插座 2&amp;#215;NeutrikNL42只2200440017广东 广州超低频音箱DSPPA D656918寸大功率、长冲程低音单元，高声压级；箱体采用高级进口夹板制作，有效防止谐振；低频速率高，单元结构 18&amp;quot; 低音&amp;#215;1；频响范围(&amp;#177;3dB) 45 Hz - 200Hz灵敏度（折算到 1m，1W） 98dB；最大声压级 126dB；输入阻抗 8Ω；额定功率 600W2只62001240018广东 广州专业立体声功放DSPPA MX2500II双声道立体声专业功率放大器；有双声道、单声道和 BTL 桥接三种输出方式供选择，输出方式开关选择；每声道音量单独可调；立体声工作最小负载阻抗为 4Ω，BTL 工作最小负载阻抗为 8Ω；动态功率强劲，可实现低阻抗驱动；备有 XLR 和6.35mm两种信号输入接口，使用灵活方便；内置温度补偿技术，高温下仍然维持稳定的工作状态。具备智能保护模式，具有短路保护、直流保护、电源通断多种保护和告警功能；内置先进的整机模拟限幅式保护，即使在过载失真时也不会对您的扬声器系统造成损害。各通道都配备 LED 工作状态指示，低噪声设计；电源采用先进的防冲击保护设计，无论功率再大也不会对交流电网电压及音响产生冲击。额定输出/每声道,8Ω400W；额定输出/每声道,4Ω700W；额定输出/桥接,8Ω1400W；输入灵敏度 1.2dBV2台58001160019广东 广州专业立体声功放DSPPA MX1500II双声道立体声专业功率放大器；有双声道、单声道和 BTL 桥接三种输出方式供选择，输出方式开关选择；每声道音量单独可调；立体声工作最小负载阻抗为 4Ω，BTL 工作最小负载阻抗为 8Ω；动态功率强劲，可实现低阻抗驱动；备有 XLR 和 6.35mm 两种信号输入接口，使用灵活方便；内置温度补偿技术，高温下仍然维持稳定的工作状态。具备智能保护模式，具有短路保护、直流保护、电源通断多种保护和告警功能；内置先进的整机模拟限幅式保护，即使在过载失真时也不会对您的扬声器系统造成损害。各通道都配备 LED 工作状态指示，低噪声设计；电源采用先进的防冲击保护设计，无论功率再大也不会对交流电网电压及音响产生冲击。额定输出/每声道,8Ω250W；额定输出/每声道,4Ω350W；13.额定输出/桥接,8Ω700W；输入灵敏度 1.2dBV1台4900490020广东 广州专业立体声功放DSPPA MX4000II双声道立体声专业功率放大器；有双声道、单声道和 BTL 桥接三种输出方式供选择，输出方式开关选择；每声道音量单独可调；立体声工作最小负载阻抗为 4Ω，BTL 工作最小负载阻抗为 8Ω；备有 XLR 和 6.35mm 两种信号输入接口，使用灵活方便；具有短路保护、直流保护、电源通断多种保护和告警功能；各通道都配备 LED 工作状态指示，低噪声设计；额定输出/每声道,8Ω1000W；额定输出/每声道,4Ω1500W；额定输出/桥接,8Ω3000W；输入灵敏度:0.77V；信噪比:≥98dB；阻尼系数/8Ω,1kHz＞230；输入共模抑制:90dB；频率响应:20Hz-20kHz（&amp;#177;0.5dB）；谐波失真系数 4Ω/1kHz:0.1%；通道阻抗:4-16Ω；通道串音:-62dB；19.电压增益:38dB；1台8300830021广东 广州壁挂式专业音箱支架DSPPA D5A材料：金属+钢管；重量：3.6kg；承重：50kg；长度：280-360mm；特点：安装、使用方便4只18072022广东 广州液晶显示可调频真分集无线话筒DSPPA D6550100 组 UHF 频率通道可选用，一拖二真分集接收机，空旷接收距离可达 100 米，包含 2 支发射机。；带两通道音量监听接口，方便远程监听；带 8 级射频电平显示，8 级音频电平显示，频道菜单显示，静音显示；平衡和非平衡两种选择输出端口，适应不同的设备连接需求； LCD 液晶显示屏能同时显示工作组，信道号与工作频率。轻触式按钮控制简捷，让用户使用更方便；超强的抗干扰能力，能有效抑制由外部带来的噪音干扰及同频干扰；方便快捷的自动搜索功能，接收机能快速搜索到未被用户使用，并且不受干扰的信道；红外对频功能，能方便、快捷的使发射机与接收机频率同步；中频丰富，声音且有磁性感和混厚感，属人声话筒音持的精华。工作频率 MHz（可使用的频率取决于当地的规定)；调制方式 640-690 宽带 FM；信道数目100；信道间隔 250KHz；频率稳定度 &amp;#177;0.005%以内；动态范围 100dB最大偏移 &amp;#177;45KHz；音频频率响应 80Hz～18KHz(&amp;#177;3dB)(整个系统的频率取决于话筒单元)；综合信躁比 105dB；综合失真 ≤0.5%工作距离 约 100m(工作距离取决于很多变量，包括 RF 信号的吸收、反射和干扰等)；2套3300660023广东 广州无线麦克风增强型天线DSPPA D6556自带强波器;提高接收机的接收距离和稳定性;频率范围:470～870MHz；有效角度:100 度;天线增益:≥10dB1台2800280024广东 广州天线分配器DSPPA D6557提供使用 2-4 台自动选讯接收机的多频道系统，共用一对天线。提高接收机的接收距离和效能。频率范围:470～870MHz； RF 增益:-0.5～3dB；隔离度:50Ω；阻抗:≥25dB；输入直流电压:DC12～18V1对3200320025广东 广州电源时序器DSPPA D6572II独立的八路大功率电源输出，万能插座，可满足多种三级的电源插座，如国标插座、美标插座以及欧标插座等；还可满足二级欧式的圆头插座；单路最大输出为10A，总输入电流容量 16A；八路通道开关状态可由面板控制操作和显示；通过面板一键开关，可时序关启通道，实现时序功能；开机时由前级到后级按顺序逐个启动各类设备，关机时由后级到前级逐个关闭各个设备，有效的统一管理控制用电设备，确保整个系统的稳定运行；电源输出:8 路，万能插座；单路负荷:10A；控制方式:手动顺序启动、短路信号触发控制。电源容量:总容量 220V，16A；输入电源:AC220-240/50Hz；时序间隔:1.5s2台1600320026上海调音台YAMAHAMG1616通道调音台10个话筒/16个线路输入(8个单声道+4个立体声)4编组母线+1立体声母线；4AUX(包括 FX)“D-PRE”话放，带有倒向晶体管电路。单旋钮压缩器；单声道输入通道上的 PAD 开关+48V 幻象供电；XLR 平衡输出世界通用的内部全局供电；包含机柜安装套件；金属机身总失真:0.02%；频响:20Hz～20kHz；等效输入噪声:-128dBu；串音:-74dB；耗电:50w；1台6300630027广东 广州数字音频处理器DSPPA D66428路平衡式话筒／线路输入，采用裸线接口端子。8路平衡式输出，采用裸线接口端子。无需光盘，设备自带安装软件；120db 的 A/D 与 D/A 转换，最高可达 96kHz/48K 采样率；高速 DSP 处理芯片 Ti450MHzFLOPSDSP 处理内核；通道拷贝、粘贴、联控功能；DSP 音频处理，输入每通道：前级放大、信号发生器、扩展器、压缩器、5段参量均衡、自动混音台、AFC、AEC、ANC；每输出通道：音箱管理器（8段参量均衡器、延时器、分频器、高低通滤波器、限幅器）。全功能矩阵混音功能。内置自动混音台功能。AFC 自适应反馈消除功能，可以消除噪声环境下的附加噪声；USB 多媒体存储，可进行播放或存蓄录播功能，以及软件自动升级(升级后支持)；Enternet多用途数据传输及控制端口；内置自动摄像跟踪功能；RS-232 双向串行控制接口用于控制外部其它设备如：视频矩阵等 RS-232 设备，或接收第三方 RS－232 控制，如 AMX、Crestron， RS-485 摄像机控制端口； GPIO 可编程控制接口（8 组，可自定义输入输出）；支持平板界面操作控制。支持8~100组场景预设功能；直观、图形化软件控制界面，可工作在WindowsNT4.0／2000／XP/Windows7 系统环境下1台100001000028广东 广州自动反馈抑制器DSPPA D657364/128 超取样 24-bitA/D 和 D/A 转换，高解析度；每个声道 12 个频道反馈自动搜寻，智能处理；及时方便的缺省处置，完备的反馈抑制性能；单点模式自动搜寻并处理和锁定陷波频点，直到手动复位或重新设置；手动模式可设置 2&amp;#215;12 个滤波器的所有参数，包括频率、Q 值等；伺服平衡输入和输出，镀金 XLR 和 TRS 端子；每个滤波器均有单点、自动两种模式；两个并行处理块，左右声道可单独或并联调整；24-bit 高性能 DSP 处理器，保证了信号的解析度和动态范围；开关软启动，无冲击声，噪声门功能；背光 2&amp;#215;16 字符 LCD 显示；2&amp;#215;8LED 电平显示，可显示输入或输出电平；采用高质量贴片元件和贴片自动焊接和在线检测工艺，保证了产品的品质和可靠性；采用专业设计内部供电系统1台2500250029美国均衡器DBX231双通道 31 段均衡器。1/3 倍频程,恒定 Q 频段,每倍频程 12dB,40Hz；&amp;#177;6dB 或&amp;#177;12dB 提升/衰减范围可切换；1/4&amp;quot;TRS 或 XLR 插口；类型:电子式平衡/不平衡,带 RF 滤波；输入阻抗:平衡式 40kΩ,不平衡式20kΩ；输出阻抗:平衡式 100Ω,不平衡式50Ω；最大输出电平:+21dBu；带宽:20Hz-20Hz；信噪比:90dB；动态范围:108dB；总谐波失真+噪音:0.004%；频响:10Hz-50KHz；通道间串音:-80dB；1台4000400030广东 广州网络编程多媒体中央控制主机DSPPAD6401高达677M的嵌入式CPU引擎；全面支持 iPad/iPhone/Android(安卓)传统射频触屏iPad/iPhone/Android(安卓)界面编程完全兼容传统方式；支持网络级联,无限空间扩容；多达数百个逻辑模块,能实现复杂的功能；内建网络接口，支持网络级联，支持无限空间扩容，支持传统射频触屏/ipad/iphone/Android(安卓)手持终端，通过wifi与主机通讯； iPad/iPhone/Android(安卓)人机界面编程全面兼容传统触屏的编程方式，无需重新学习新的编程方法，极其方便升级更换；主机能串口环出，串口 1-8，任意一个输入，可以从另外一个串口环出；大量采用高度集成化协处理芯片，考究的 LAYOUT 让系统运行非常稳定、流畅；采用可编程控制平台，中英文可编程界面，交互式的控制结构；主机内置 256MB 内存及1G 的大容量 FLASH 存储器；8 路独立可编程 RS-232 控制接口，可以收发 RS232、RS485、Rs422 格式数据；采用最新 64 位三星 ARM 内嵌式处理器，处理速度最高可达 677MHZ；8 路独立可编程 IR 红外发射口，红外发射口可做串口使用，使可编程口总数达到 16 个； 8 路数字 I/0 输入输出控制口，带保护电路；8 路弱电继电器控制接口，可控制 5V 的开关量； 2 个 NET 网络控制接口，可以并接最大 256 个网络设备；客户可编程设置的任何控制协议或者控制代码；内嵌智能红外学习功能模块，无须配置专业学习器支持双代码的控制，即一键发二种代码；支持硬件学习红外功能，客户可方便现场更换红外设备而无需再次编程；可从网上下载各种常用的电器设备的红外代码库；采用国际流行 SMT 全贴片式生产工艺；全制式环保电源(110V-240V),适合任何地区1台180001800031广东 广州电源控制器DSPPAD6421手动控制:前面板 8 个硅胶发光按键控制，带状态指示，紧急情况下可以手动控制继电器的开关，在中控出现故障时可使用这一功能，很好的保护其他的设备。IO 控制:在机器的内部有 8 个 IO 接口，在没有中控的情况下也能使用，用途更广；ID 选择：旋转的 ID 切换设置网络 ID 身份代码；每路继电器都有三连接点的接线柱,具有常开与常闭的功能；1台3800380032广东 广州音量控制器DSPPA D64244 路独立音频通道音量调节模块；支持平衡或非平衡线路级音频输入／出；面板具备小键盘,支持手动操作控制,具有 LED 指示功能；控制方法：通过 R232 协议控制,可搭配 DSPPA 系列中控,也全面支持第三方设备；输入端口:4个终端模块，支持平衡或非平衡线路级音频输入；；输出端口:4个终端模块，支持平衡或非平衡线路级音频输出；音量频道输入阻抗:680Ω；音量频道输出阻抗:10Ω&amp;#183;总谐波失真：-85db;噪声:-85dB；输入电平:2VPP;声道间隔:-90DB&amp;#183;静音：-104dB；均匀性:8-60KHz&amp;#177;0.2dB；衰减范围:0-76DB（非静音，最大值）；频繁响应:8Hz-60KHz（-3最小值）电源规格:110-220VAC宽电源供电1台5000500033广东 广州编程软件DSPPADSPPA编程软件1套4500450034广东 广州红外发射棒DSPPADSPPA红外发射棒8根10080035河南 郑州无线平板电脑Apple ipad10 英寸平板电脑1台4500450036广东 深圳无线路由器TP-LINKWDR5620无线路由器1台20020037甘肃 兰州会议室机柜贝迪泰克42U42U 标准机柜1台3000300038广东 珠海空调格力KFR-72LW立式、3 匹3台180005400039山东 青岛电视海信65寸65 寸壁挂电视2台65001300040广东 深圳防火墙深信服AF1000-A400支持路由，网桥，单臂，旁路，虚拟网线以及混合部署方式。支持 802.1Q VLAN Trunk、access接口，子接口。支持 RIPv1/v2，OSPFv2/v3 动态路由协议支持多链路出站负载，支持基于应用类型的策略路由选路。访问控制策略支持基于源／目的 IP，源端口，源／目的区域，用户（组），应用/服务类型，时间组的细化控制方式；能够识别应用类型超过 1100 种，应用识别规则总数超过 3000 条；支持 IPv4／v6 NAT 地址转换，支持源目的地址转换，目的地址转换和双向地址转换，移动终端支持通过 IPSec/SSL VPN方式接入；入侵防护漏洞规则特征库数量在 4000 条以上；支持常见应用服务（HTTP、FTP、SSH、SMTP、IMAP）和数据库软件的口令暴力破解防护；可提供最新的威胁情报信息，能够对新爆发的流行高危漏洞进行预警和自动检测，发现问题后支持一键生成防护规则。支持针对 B/S 架构应用抵御 SQL 注入、XSS、系统命令等注入型攻击；支持跨站请求伪造 CSRF攻击防护；支持对 ASP,PHP,JSP 等主流脚本语言编写的 webshell 后门脚本上传的检测和过滤；支持对网站的扫描防护和防止恶意爬虫攻击；支持其他类型的 Web 攻击，如文件包含，目录遍历，信息泄露攻击等；产品应具备独立的 Web 应用防护规则库，Web 应用防护规则总数在 3000 条以上。具备针对主流网站内容管理系统 CMS 的安全防护能力。支持 B/S 服务漏洞扫描功能，可扫描 WEB 网站是否存在 SQL 注入、XSS、跨站脚本、目录遍历、文件包含、命令执行等脚本漏洞。支持对被防护网站是否被挂黑链进行检测；对于未知威胁具备同云端安全分析引擎进行联动的能力，上报可疑行为并在云端进行沙盒检测，并下发威胁行为分析报告，提供云端恶意软件分析报告样本支持对经过设备的流量进行分析，发现被保护对象存在的漏洞，并根据被保护对象发现漏洞数量进行 TOP 10 排名，列出每个服务器发现的漏洞类型以及数量1台120001200041系统集成费1套1300013000合计（大写）肆拾贰万伍仟元整 （小写）425000元 五、成交供应商名称、地址及成交金额：成交供应商名称：甘肃恒仟电子科技有限公司成交供应商地址：兰州市城关区甘南路64号三单元2802室成交金额：425000元（大写：肆拾贰万伍仟元整 ）六、磋商公告发布日期：2018年12月20日七、磋商日期：2019年1月3日八、磋商小组成员名单：杨永生 吴辰文 柴启虎 九、公告期限：一个工作日十、采购项目联系方式：采购单位：兰州市第八十八中学采购联系人：柴启虎联系电话：13893330002代理机构：兰州市公共资源交易中心七里河分中心联系人：张宁联系电话：0931-8457072兰州市公共资源交易中心七里河分中心2019年1月4日                                                                                                                                                                                                                                                  八十八中多功能厅电子设备- 磋商文件.pdf</t>
  </si>
  <si>
    <t>甘肃恒仟电子科技有限公司</t>
  </si>
  <si>
    <t>兰州市第八十八中学多功能厅电子设备采购</t>
  </si>
  <si>
    <t>兰州市第八十八中学多功能厅电子设备采购项目中标公示</t>
  </si>
  <si>
    <t>项目信息                                                                                                    招标公告资格预审公告                                                                            资格预审文件                                                                            资审结果公示                                                                                                    招标文件                                                                                                    专家抽取信息                                                                                                    开评标信息                                                                            中标候选人公示                                                                                                     成交公示 中标结果公示                                                                                                   保证金缴退                                                                                                    中标见证书                                                                                                    合同公示                                                                                          查看标段（分包）情况                                                    项目信息                                                                                                                                                       标段信息                                                                                                                                                序号                                    标段编号                                    标段合同估算价                                    招标类别                                    详情                                                                                                                                                                                          招标公告                    变更公告                                                        招标公告                                                        兰州市第八十八中学多功能厅电子设备采购项目成交公告兰州市公共资源交易中心七里河分中心受兰州市第八十八中学的委托，对兰州市第八十八中学多功能厅电子设备采购项目（七政采：2018HJ-348）以竞争性磋商方式进行采购,磋商小组于2019年1月3日确定成交结果，现将成交结果公告如下：一、磋商文件编号：七交易2018Z-142号 二、磋商项目名称：兰州市第八十八中学多功能厅电子设备采购项目三、该项目采购预算：43.8万元（大写：肆拾叁万捌仟元整） 。 四、成交内容：                  序号                  成交产品产地                  成交产品名称                  品牌                  型号                  基本配置                  数量                  数量单位                  成交单价                  成交总价                          1                  福建 厦门                  LED屏                  强力巨彩                  P2.5                  点间距2.5MM，像素密度：160000Dots/㎡，像素分辨率：128*64Dots,尺寸：320mm（长）*160mm（宽）*16mm（厚），输入电压：4.5V&amp;#177;0.1V，最大电流 5.2&amp;#177;0.1A，单元板功率23.4W,驱动方式：1/32 恒流驱动，亮度：600cd/㎡,亮度均匀性0.95，屏幕水平视角：140&amp;#177;10 度，屏幕垂直视角：130&amp;#177;10 度，最佳视距2.5m，盲点率：小于万分之三，每平方模组最大功率457.2W/㎡，灰度等级：红、绿、蓝，显示颜色：43980 亿种，换帧频率：60帧/秒，刷新频率：3840Hz，亮度调节：256 级手动/自动，控制方式：计算机控制，逐点一一对应，视频同步，实时显示，使用寿命：10万小时，平均无故障时间：1万小时，衰减率(工作 3 年)：≤15％，离散失控点：＜0.0001，出厂时为 0，盲点率：＜0.0003，出厂时为 0，工作温度范围：-20 至 40℃，工作湿度范围：10％至 65％RH，屏幕水平平整度：＜1mm/㎡，屏幕垂直平整度：＜1mm/㎡                  7.99                  m2                  17000                  135830                          2                  北京                  电脑                  联想                  M6201                  i5处理器，8G内存，1T 硬盘，独立显卡                  1                  台                  5000                  5000                          3                  福建 厦门                  LED条屏                  强力巨彩                  T3.75                  T3.75双彩                  1                  套                  12000                  12000                          4                  广东 广州                  高清无缝混插矩阵主机箱                  DSPPA                  D6108                  插卡式箱体结构：输入卡支持：AV、VGA、DVI、HDMI、SDI；输出卡支持：HDMI、DVI、VGA、SDI、AV 卡片式结构，极其容易扩展或更换；视频处理能力：完全支持无缝切换；全彩色处理，无任何色彩丢失；支持帧率适配，内建图像缩放引擎，输入缩放到输出的任意分辨率转换。音频处理能力：DVI、VGA、SDI、AV 输入支持模拟音频输入混合；HDMI 输入支持模拟音频/数字音频选择混合；混合后的信号经切换后，支持内嵌音频输出（HDMI）、或者视频和音频分离输出（DVI、VGA、SDI 等）。长线驱动能力：输入带有自动均衡，有效减少因为线路传输而导致的确定性抖动（ISI）；输入的驱动能力成品线 20 米（24AWG，不带转接头）；输入支持接收延迟，有效应对当差分对线不等长时进行时间补偿；输出带有预加重功能，以便长线传输后接收端仍可接收信号；输出的驱动能力成品线 20 米（24AWG，不带转接头）；HDCP 兼容：确保有内容保护的媒体能正常显示，如蓝光 DVD，GAME BOX 等      支持各种输入分辨率：800*600@60，1024*600@60,1024*768@60,1280*720@60,1280*768@60,      1280*800@60,1280*960@60，1280*1024@60,1360*768@60,1366*768@60,1440*900@60,1440*1050@60,      1680*1050@60,1920*1080@60,1920*1200@60，1080Pi@30支持远程网络控制矩阵切换、RS232 切换、面板切换功能；具有掉电记忆功能和现场记忆功能：带有断电现场保护功能；并可保存和调用 18 个切换状态；低功耗设计，无需苛刻的散热条件即可支持 7*24 小时连续工作；单路指示灯设计：指示灯具备低亮、闪烁、高亮状态指示；通过指示灯状态即可判定单路输入或者输出具备就绪、无信号、信号连接正常等状态；紧凑设计：每块板卡为 4 路，可按需求配置不同格式的输入输出板卡；发光按键设计：豪华硅胶按键并带有发光指示功能，当前切换信息能直接通过按键背光获得，操作更便捷支持协议：支持 3D、HDMI 1.4（部分）、HDCP、与及 DVI 1.0 协议。支持高色深，以及高达 3.25Gbps                   1                  台                  7900                  7900                                                                                                                    速率；支持一路 RJ45 网络口一路 RS-232 通讯接口。冗余双电源设计：当一个电源模块出现故障后，另一块电源模块立刻接替确保能继续正常工作，且电源带热拔插功能。                                                                                                  5                  广东 广州                  数字高清音视频输入卡                  DSPPA                   D6104HR                  视频输入4 路 HDMI 信号输入，HDMI TYPE A 母接口；音频输入：4 路 HDMI 信号内嵌音（立体声）；4 路模拟音频（立体声）输入（可选）;混合方式可选：纯数字音频、纯模拟音频、模数混合；视频信号类型：支持HDMI1.4(部分）;支持 800*600~1920*1200 @60 4:4:4 RGB 或者 4:2:2YUV 信号；分辨率：支持 800X600@60Hz-1080P、1920*1200@60Hz 等多种分辨率；结构：卡板式结构；即插即用；无需设置；                        1                  张                  3900                  3900                          6                  广东 广州                  数字高清音视频输出卡                  DSPPA                   D6104HC                  视频输出信号4 路 HDMI 信号输出（带音频）；可强制为 DVI 输出模式；HDMI TYPE A 母接口；音频输出信号：4 路立体声分离输出，音频 12 位凤凰插接口；视频信号类型：支持 HDMI1.4(部分）;支持 800*600~1920*1200 @60 4:4:4 RGB 或者 4:2:2YUV 信号；分辨率：支持 800X600@60Hz-1080P、1920*1200@60Hz 等多种分辨率；结构：卡板式结构；即插即用；无需设置；                  1                  张                  4950                  4950                          7                  广东 广州                  数字高清音视频输入卡                  DSPPA                   D6104VR                  视频输入4 路 VGA 信号输入、15 针 D 型母接口；音频输入：4 路模拟音频（立体声）输入、12 位凤凰插接口；视频信号类型：支持从 800*600~1920* 1200@60VGA 信号；分辨率：支持 800X600@60Hz-1080P、1920*1200@60Hz 等多种分辨率；结构：卡板式结构;即插即用无需设置；                  1                  张                  3900                  3900                          8                  广东 广州                  数字高清音视频输出卡                  DSPPA                   D6104VC                  输出信号4 路 VGA 信号输出，15 针 D 型母接口；音频输出信号：4 路立体声输出，12 位凤凰插接口；视频信号类型：支持从 800*600~1920* 1200@60VGA 信号；分辨率：支持 800X600@60Hz-1080P、1920*1200@60Hz 等多种分辨率；结构：卡板式结构;即插即用无需设置；                  1                  张                  4800                  4800                          9                  广东 广州                  弹起式多媒体桌插                  DSPPA                   D6593A                  一个电源、一个VGA、一个 HDMI、一个3.5音频、一个网络、一个USB                  2                  只                  650                  1300                          10                  广东 广州                  智能数字会议系统主机                  DSPPA                   D6201                  会议控制主机可连接 128 台会议单元，通过会议扩展主机，一套会议系统可接入4096 台会议单元；2.8 芯航空插头连接，“手拉手”连接方式；具有同时发言人数限制（1/2/3/4/5/6）设置功能；具有投票表决，发言限制等数据管理功能；4.3 寸 TFT 真彩屏/触摸屏：图形化界面设计，所有的功能项及设置操作信息以及单元工作的基本信息一目了然，设计美观时尚；触摸屏操控方式,让人机交互极具人性化；可以调整系统的时间和屏幕显示点亮时间，实现节能运行；系统显示字幕中/英文两种语言可选择；可设定 VIP代表发言单元，VIP单元在已开启的话筒总数20台的情况下可以自由开启而不受会议模式限制，可设置30台VIP单元；支持FIFO、NORMAL、VOICE、FREE、APPLY五种会议模式；内置 DSP 数字音效处理器，包括低频切除、移频器和均衡器等；可以全程会议录音，有自动录音和手动录音两种录音方式可选；具有单元检测功能，具有自动检测和手动检测两种检测方式；具有发言定时和定时发言结束提醒倒计时功能。发言定时功能可以设置单元的发言时间，也可关闭发言定时，即不做限制；主机集成了摄像跟踪系统，有4个 HDMI 高清视频接口和4个BNC标清视频接口，可实现自动摄像跟踪功能；具有一个RS232串口，可实现与中控系统的无缝连接；一个RS422串口，连接摄像头控制线，实现对4个摄像头的集中控制；8芯DIN航空母座：一个翻译主机连接口，一个扩展主机连接口，三个会议单元连接口；.莲花插座：两个辅助音频输入接口，可连接播放器设备等；两个辅助音频输出接口，可连接专业功放；两个报警音频输入接口，可连接来自消防中心的告警音频信号；卡隆插座：为辅助音频输出接口，与两个辅助音频输出莲花插座（LINEOUT）并联输出，连接专业功放；具有+5V 告警触发电压输入接口，与报警音频输入接口结合实现紧急告警强插功能；具有TCP/IP网络协议下的RJ45接口，连接网络，通过PC端软件控制系统的全部功能；外壳采用全金属材料设计，线路与外壳都加强了与地线的连接，具备接触式10kV，空气式15kV的抗静电能力；高档的外观设计，2U标准机箱，可安装在19英寸标准机柜；                  1                  台                  7500                  7500                          11                  广东 广州                  桌面式发言主席单元                  DSPPA                   D6223                  纯发言会议单元;自带2米专用8芯DIN高密线缆，带一个航空公头插；驻极体心型指向性电容式拾音器，带双色指示灯环（红色/绿色）。发言为红色，申请发言为绿色；采用旋钮式插头话筒杆，迷你型麦克风，带有麦克风防风罩，话筒杆长度有 315mm、320mm、415mm、430mm 可选，有黑色、银白色可选；话筒杆在休会期间可以拆卸，方便设备维护和保存;具有内磁式高保真扬声器，打开话筒后自动静音，不易产生啸叫7.3.5mm 的立体声耳机插口可连接耳机，耳机音量可调;超强的抗手机干扰能力；具有话筒开关键，主席单元有主席优先键;具有按键签到功能每个会议单元都有独一无二的ID编号;配合摄像头，使用会议控制主机或PC控制软件设置后可进行摄像自动跟踪；配合控制主机，单元有自我检测功能。检测的项有：按键、话筒、LED 指示灯和内置扬声器;单元为无源设备，由系统主机供电，输入电压为 24V；具有自动调节均衡功能，能抑制啸叫，当话筒打开时，本机扬声器自动关闭，防止声音回输;话筒开启时具有提示音，可设置提示音的开关状态；通过主机设置，主席单元具有优先权功能（可将所有代表单元静音或关闭）、讲台模式（主席单元始终处于打开状态）；主席单元具有批准代表的申请发言功能;主席单元不受发言人数限制可自由开启；主席单元具有全权控制会议秩序的优先功能;主席单元的连接位置不受限制；&amp;quot;手拉手&amp;quot;或&amp;quot;T 型&amp;quot;、&amp;quot;+型&amp;quot;连接模式。                  1                  只                  1450                  1450                          12                  广东 广州                  桌面式发言代表单元                  DSPPA                   D6224                  纯发言会议单元;自带2米专用8芯DIN高密线缆，带一个航空公头插;驻极体心型指向性电容式拾音器，带双色指示灯环（红色/绿色）。发言为红色，申请发言为绿色；采用旋钮式插头话筒杆，迷你型麦克风，带有麦克风防风罩，话筒杆长度有 315mm、320mm、415mm、430mm 可选，有黑色、银白色可选；话筒杆在休会期间可以拆卸，方便设备维护和保存;具有内磁式高保真扬声器，打开话筒后自动静音，不易产生啸叫；3.5mm 的立体声耳机插口可连接耳机，耳机音量可调;8.超强的抗手机干扰能力；具有话筒开关键，主席单元有主席优先键;具有按键签到功能；每个会议单元都有独一无二的 ID 编号;配合摄像头，使用会议控制主机或PC控制软件设置后可进行摄像自动跟踪；.配合控制主机，单元有自我检测功能。检测的项有：按键、话筒、LED 指示灯和内置扬声器;单元为无源设备，由系统主机供电，输入电压为 24V；具有自动调节均衡功能，能抑制啸叫，当话筒打开时，本机扬声器自动关闭，防止声音回输;话筒开启时具有提示音，可设置提示音的开关状态；通过主机设置，主席单元具有优先权功能（可将所有代表单元静音或关闭）、讲台模式（主席单元始终处于打开状态）；主席单元具有批准代表的申请发言功能;主席单元不受发言人数限制可自由开启；主席单元具有全权控制会议秩序的优先功能;主席单元的连接位置不受限制；&amp;quot;手拉手&amp;quot;或&amp;quot;T 型&amp;quot;、&amp;quot;+型&amp;quot;连接模式;                  10                  只                  1300                  13000                          13                  广东 广州                  航空安装线缆                  DSPPA                   D6263                  20 米8芯航空安装线缆(一公一母接头)                  1                  条                  350                  350                          14                  广东 广州                  会议地面掀盖式插座                  DSPPA                   D6267B                  用于线路预埋连接会议单元；用于D62系列智能数字会议系统单元连接；接口：2个8芯DCN公座，一个AC220V 三线万能电源输出插座；所有插座均带地线绝缘隔离，确保地线独立                  1                  只                  400                  400                          15                  广东 广州                  二分频全频音箱                  DSPPA                   D6564                  倒相式低频辐射的二分频全频系统，解析力高，瞬态表现快，高频延伸度好；面罩使用有孔金属网背贴声学透声棉，美观大方。采用无谐振箱体，表面黑色大斑点水性油漆喷涂处理，有效防谐振、防滑及防划伤，经久耐用，可悬挂安装。高音单元独有 DTT（减震高音技术）先进技术设计，高音清晰甜美。；低音采用加强型纸盒振膜，配合独用的磁场回路技术，提供丰满而稳定的低音重现，声学特征持久稳定单元结构 LF:10&amp;quot;&amp;#215;1，HF:1&amp;quot;&amp;#215;1；频响范围(&amp;#177;3dB)48Hz-18,000Hz；灵敏度（折算到 1m，1W）96dB；最大声压级 119dB；10.输入阻抗 8Ω；额定功率 250W；指向性（H&amp;#215;V）90&amp;#176;H&amp;#215;40&amp;#176;V；连接插座 2&amp;#215;NeutrikNL4                  4                  只                  2500                  10000                          16                  广东 广州                  二分频全频音箱                  DSPPA                   D6563                  倒相式低频辐射的二分频全频系统，解析力高，瞬态表现快，高频延伸度好。面罩使用有孔金属网背贴声学透声棉，美观大方。采用无谐振箱体，表面黑色大斑点水性油漆喷涂处理，有效防谐振、防滑及防划伤，经久耐用，可悬挂安装。高音单元独有 DTT（减震高音技术）先进技术设计，高音清晰甜美。低音采用加强型纸盒振膜，配合独用的磁场回路技术，提供丰满而稳定的低音重现，声学特征持久稳定。4.单元结构 LF:8&amp;quot;&amp;#215;1，HF:1&amp;quot;&amp;#215;1；频响范围(&amp;#177;3dB)65-22,000Hz.灵敏度（折算到 1m，1W）96db；最大声压级 116db；输入阻抗8Ω；额定功率150W；指向性（H&amp;#215;V）90&amp;#176;&amp;#215;60&amp;#176;；连接插座 2&amp;#215;NeutrikNL4                  2                  只                  2200                  4400                          17                  广东 广州                  超低频音箱                  DSPPA                   D6569                  18寸大功率、长冲程低音单元，高声压级；箱体采用高级进口夹板制作，有效防止谐振；低频速率高，单元结构 18&amp;quot; 低音&amp;#215;1；频响范围(&amp;#177;3dB) 45 Hz - 200Hz灵敏度（折算到 1m，1W） 98dB；最大声压级 126dB；输入阻抗 8Ω；额定功率 600W                  2                  只                  6200                  12400                          18                  广东 广州                  专业立体声功放                  DSPPA                   MX2500II                  双声道立体声专业功率放大器；有双声道、单声道和 BTL 桥接三种输出方式供选择，输出方式开关选择；每声道音量单独可调；立体声工作最小负载阻抗为 4Ω，BTL 工作最小负载阻抗为 8Ω；动态功率强劲，可实现低阻抗驱动；备有 XLR 和6.35mm两种信号输入接口，使用灵活方便；内置温度补偿技术，高温下仍然维持稳定的工作状态。具备智能保护模式，具有短路保护、直流保护、电源通断多种保护和告警功能；内置先进的整机模拟限幅式保护，即使在过载失真时也不会对您的扬声器系统造成损害。各通道都配备 LED 工作状态指示，低噪声设计；电源采用先进的防冲击保护设计，无论功率再大也不会对交流电网电压及音响产生冲击。额定输出/每声道,8Ω400W；额定输出/每声道,4Ω700W；额定输出/桥接,8Ω1400W；输入灵敏度 1.2dBV                  2                  台                  5800                  11600                          19                  广东 广州                  专业立体声功放                  DSPPA                   MX1500II                  双声道立体声专业功率放大器；有双声道、单声道和 BTL 桥接三种输出方式供选择，输出方式开关选择；每声道音量单独可调；立体声工作最小负载阻抗为 4Ω，BTL 工作最小负载阻抗为 8Ω；动态功率强劲，可实现低阻抗驱动；备有 XLR 和 6.35mm 两种信号输入接口，使用灵活方便；内置温度补偿技术，高温下仍然维持稳定的工作状态。具备智能保护模式，具有短路保护、直流保护、电源通断多种保护和告警功能；内置先进的整机模拟限幅式保护，即使在过载失真时也不会对您的扬声器系统造成损害。各通道都配备 LED 工作状态指示，低噪声设计；电源采用先进的防冲击保护设计，无论功率再大也不会对交流电网电压及音响产生冲击。额定输出/每声道,8Ω250W；额定输出/每声道,4Ω350W；13.额定输出/桥接,8Ω700W；输入灵敏度 1.2dBV                  1                  台                  4900                  4900                          20                  广东 广州                  专业立体声功放                  DSPPA                   MX4000II                  双声道立体声专业功率放大器；有双声道、单声道和 BTL 桥接三种输出方式供选择，输出方式开关选择；每声道音量单独可调；立体声工作最小负载阻抗为 4Ω，BTL 工作最小负载阻抗为 8Ω；备有 XLR 和 6.35mm 两种信号输入接口，使用灵活方便；具有短路保护、直流保护、电源通断多种保护和告警功能；各通道都配备 LED 工作状态指示，低噪声设计；额定输出/每声道,8Ω1000W；额定输出/每声道,4Ω1500W；额定输出/桥接,8Ω3000W；输入灵敏度:0.77V；信噪比:≥98dB；阻尼系数/8Ω,1kHz＞230；输入共模抑制:90dB；频率响应:20Hz-20kHz（&amp;#177;0.5dB）；谐波失真系数 4Ω/1kHz:0.1%；通道阻抗:4-16Ω；通道串音:-62dB；19.电压增益:38dB；                  1                  台                  8300                  8300                          21                  广东 广州                  壁挂式专业音箱支架                  DSPPA                   D5A                  材料：金属+钢管；重量：3.6kg；承重：50kg；长度：280-360mm；特点：安装、使用方便                  4                  只                  180                  720                          22                  广东 广州                  液晶显示可调频真分集无线话筒                  DSPPA                   D6550                  100 组 UHF 频率通道可选用，一拖二真分集接收机，空旷接收距离可达 100 米，包含 2 支发射机。；带两通道音量监听接口，方便远程监听；带 8 级射频电平显示，8 级音频电平显示，频道菜单显示，静音显示；平衡和非平衡两种选择输出端口，适应不同的设备连接需求； LCD 液晶显示屏能同时显示工作组，信道号与工作频率。轻触式按钮控制简捷，让用户使用更方便；超强的抗干扰能力，能有效抑制由外部带来的噪音干扰及同频干扰；方便快捷的自动搜索功能，接收机能快速搜索到未被用户使用，并且不受干扰的信道；红外对频功能，能方便、快捷的使发射机与接收机频率同步；中频丰富，声音且有磁性感和混厚感，属人声话筒音持的精华。工作频率 MHz（可使用的频率取决于当地的规定)；调制方式 640-690 宽带 FM；信道数目100；信道间隔 250KHz；频率稳定度 &amp;#177;0.005%以内；动态范围 100dB最大偏移 &amp;#177;45KHz；音频频率响应 80Hz～18KHz(&amp;#177;3dB)(整个系统的频率取决于话筒单元)；综合信躁比 105dB；综合失真 ≤0.5%工作距离 约 100m(工作距离取决于很多变量，包括 RF 信号的吸收、反射和干扰等)；                  2                  套                  3300                  6600                          23                  广东 广州                  无线麦克风增强型天线                  DSPPA                   D6556                  自带强波器;提高接收机的接收距离和稳定性;频率范围:470～870MHz；有效角度:100 度;天线增益:≥10dB                  1                  台                  2800                  2800                          24                  广东 广州                  天线分配器                  DSPPA                   D6557                  提供使用 2-4 台自动选讯接收机的多频道系统，共用一对天线。提高接收机的接收距离和效能。频率范围:470～870MHz； RF 增益:-0.5～3dB；隔离度:50Ω；阻抗:≥25dB；输入直流电压:DC12～18V                  1                  对                  3200                  3200                          25                  广东 广州                  电源时序器                  DSPPA                   D6572II                  独立的八路大功率电源输出，万能插座，可满足多种三级的电源插座，如国标插座、美标插座以及欧标插座等；还可满足二级欧式的圆头插座；单路最大输出为10A，总输入电流容量 16A；八路通道开关状态可由面板控制操作和显示；通过面板一键开关，可时序关启通道，实现时序功能；开机时由前级到后级按顺序逐个启动各类设备，关机时由后级到前级逐个关闭各个设备，有效的统一管理控制用电设备，确保整个系统的稳定运行；电源输出:8 路，万能插座；单路负荷:10A；控制方式:手动顺序启动、短路信号触发控制。电源容量:总容量 220V，16A；输入电源:AC220-240/50Hz；时序间隔:1.5s                  2                  台                  1600                  3200                          26                  上海                  调音台                  YAMAHA                  MG16                  16通道调音台10个话筒/16个线路输入(8个单声道+4个立体声)4编组母线+1立体声母线；4AUX(包括 FX)“D-PRE”话放，带有倒向晶体管电路。单旋钮压缩器；单声道输入通道上的 PAD 开关+48V 幻象供电；XLR 平衡输出世界通用的内部全局供电；包含机柜安装套件；金属机身总失真:0.02%；频响:20Hz～20kHz；等效输入噪声:-128dBu；串音:-74dB；耗电:50w；                  1                  台                  6300                  6300                          27                  广东 广州                  数字音频处理器                  DSPPA                   D6642                  8路平衡式话筒／线路输入，采用裸线接口端子。8路平衡式输出，采用裸线接口端子。无需光盘，设备自带安装软件；120db 的 A/D 与 D/A 转换，最高可达 96kHz/48K 采样率；高速 DSP 处理芯片 Ti450MHzFLOPSDSP 处理内核；通道拷贝、粘贴、联控功能；DSP 音频处理，输入每通道：前级放大、信号发生器、扩展器、压缩器、5段参量均衡、自动混音台、AFC、AEC、ANC；每输出通道：音箱管理器（8段参量均衡器、延时器、分频器、高低通滤波器、限幅器）。全功能矩阵混音功能。内置自动混音台功能。AFC 自适应反馈消除功能，可以消除噪声环境下的附加噪声；USB 多媒体存储，可进行播放或存蓄录播功能，以及软件自动升级(升级后支持)；Enternet多用途数据传输及控制端口；内置自动摄像跟踪功能；RS-232 双向串行控制接口用于控制外部其它设备如：视频矩阵等 RS-232 设备，或接收第三方 RS－232 控制，如 AMX、Crestron， RS-485 摄像机控制端口； GPIO 可编程控制接口（8 组，可自定义输入输出）；支持平板界面操作控制。支持8~100组场景预设功能；直观、图形化软件控制界面，可工作在WindowsNT4.0／2000／XP/Windows7 系统环境下                  1                  台                  10000                  10000                          28                  广东 广州                  自动反馈抑制器                  DSPPA                   D6573                  64/128 超取样 24-bitA/D 和 D/A 转换，高解析度；每个声道 12 个频道反馈自动搜寻，智能处理；及时方便的缺省处置，完备的反馈抑制性能；单点模式自动搜寻并处理和锁定陷波频点，直到手动复位或重新设置；手动模式可设置 2&amp;#215;12 个滤波器的所有参数，包括频率、Q 值等；伺服平衡输入和输出，镀金 XLR 和 TRS 端子；每个滤波器均有单点、自动两种模式；两个并行处理块，左右声道可单独或并联调整；24-bit 高性能 DSP 处理器，保证了信号的解析度和动态范围；开关软启动，无冲击声，噪声门功能；背光 2&amp;#215;16 字符 LCD 显示；2&amp;#215;8LED 电平显示，可显示输入或输出电平；采用高质量贴片元件和贴片自动焊接和在线检测工艺，保证了产品的品质和可靠性；采用专业设计内部供电系统                  1                  台                  2500                  2500                          29                  美国                  均衡器                  DBX                  231                  双通道 31 段均衡器。1/3 倍频程,恒定 Q 频段,每倍频程 12dB,40Hz；&amp;#177;6dB 或&amp;#177;12dB 提升/衰减范围可切换；1/4&amp;quot;TRS 或 XLR 插口；类型:电子式平衡/不平衡,带 RF 滤波；输入阻抗:平衡式 40kΩ,不平衡式20kΩ；输出阻抗:平衡式 100Ω,不平衡式50Ω；最大输出电平:+21dBu；带宽:20Hz-20Hz；信噪比:90dB；动态范围:108dB；总谐波失真+噪音:0.004%；频响:10Hz-50KHz；通道间串音:-80dB；                  1                  台                  4000                  4000                          30                  广东 广州                  网络编程多媒体中央控制主机                  DSPPA                  D6401                  高达677M的嵌入式CPU引擎；全面支持 iPad/iPhone/Android(安卓)传统射频触屏iPad/iPhone/Android(安卓)界面编程完全兼容传统方式；支持网络级联,无限空间扩容；多达数百个逻辑模块,能实现复杂的功能；内建网络接口，支持网络级联，支持无限空间扩容，支持传统射频触屏/ipad/iphone/Android(安卓)手持终端，通过wifi与主机通讯； iPad/iPhone/Android(安卓)人机界面编程全面兼容传统触屏的编程方式，无需重新学习新的编程方法，极其方便升级更换；主机能串口环出，串口 1-8，任意一个输入，可以从另外一个串口环出；大量采用高度集成化协处理芯片，考究的 LAYOUT 让系统运行非常稳定、流畅；采用可编程控制平台，中英文可编程界面，交互式的控制结构；主机内置 256MB 内存及1G 的大容量 FLASH 存储器；8 路独立可编程 RS-232 控制接口，可以收发 RS232、RS485、Rs422 格式数据；采用最新 64 位三星 ARM 内嵌式处理器，处理速度最高可达 677MHZ；8 路独立可编程 IR 红外发射口，红外发射口可做串口使用，使可编程口总数达到 16 个； 8 路数字 I/0 输入输出控制口，带保护电路；8 路弱电继电器控制接口，可控制 5V 的开关量； 2 个 NET 网络控制接口，可以并接最大 256 个网络设备；客户可编程设置的任何控制协议或者控制代码；内嵌智能红外学习功能模块，无须配置专业学习器支持双代码的控制，即一键发二种代码；支持硬件学习红外功能，客户可方便现场更换红外设备而无需再次编程；可从网上下载各种常用的电器设备的红外代码库；采用国际流行 SMT 全贴片式生产工艺；全制式环保电源(110V-240V),适合任何地区                  1                  台                  18000                  18000                          31                  广东 广州                  电源控制器                  DSPPA                  D6421                  手动控制:前面板 8 个硅胶发光按键控制，带状态指示，紧急情况下可以手动控制继电器的开关，在中控出现故障时可使用这一功能，很好的保护其他的设备。IO 控制:在机器的内部有 8 个 IO 接口，在没有中控的情况下也能使用，用途更广；ID 选择：旋转的 ID 切换设置网络 ID 身份代码；每路继电器都有三连接点的接线柱,具有常开与常闭的功能；                  1                  台                  3800                  3800                          32                  广东 广州                  音量控制器                  DSPPA                   D6424                  4 路独立音频通道音量调节模块；支持平衡或非平衡线路级音频输入／出；面板具备小键盘,支持手动操作控制,具有 LED 指示功能；控制方法：通过 R232 协议控制,可搭配 DSPPA 系列中控,也全面支持第三方设备；输入端口:4个终端模块，支持平衡或非平衡线路级音频输入；；输出端口:4个终端模块，支持平衡或非平衡线路级音频输出；音量频道输入阻抗:680Ω；音量频道输出阻抗:10Ω&amp;#183;总谐波失真：-85db;噪声:-85dB；输入电平:2VPP;声道间隔:-90DB&amp;#183;静音：-104dB；均匀性:8-60KHz&amp;#177;0.2dB；衰减范围:0-76DB（非静音，最大值）；频繁响应:8Hz-60KHz（-3最小值）电源规格:110-220VAC宽电源供电                  1                  台                  5000                  5000                          33                  广东 广州                  编程软件                  DSPPA                  DSPPA                  编程软件                  1                  套                  4500                  4500                          34                  广东 广州                  红外发射棒                  DSPPA                  DSPPA                  红外发射棒                  8                  根                  100                  800                          35                  河南 郑州                  无线平板电脑                  Apple                   ipad                  10 英寸平板电脑                  1                  台                  4500                  4500                          36                  广东 深圳                  无线路由器                  TP-LINK                  WDR5620                  无线路由器                  1                  台                  200                  200                          37                  甘肃 兰州                  会议室机柜                  贝迪泰克                  42U                  42U 标准机柜                  1                  台                  3000                  3000                          38                  广东 珠海                  空调                  格力                  KFR-72LW                  立式、3 匹                  3                  台                  18000                  54000                          39                  山东 青岛                  电视                  海信                  65寸                  65 寸壁挂电视                  2                  台                  6500                  13000                          40                  广东 深圳                  防火墙                  深信服                  AF1000-A400                  支持路由，网桥，单臂，旁路，虚拟网线以及混合部署方式。支持 802.1Q VLAN Trunk、access接口，子接口。支持 RIPv1/v2，OSPFv2/v3 动态路由协议支持多链路出站负载，支持基于应用类型的策略路由选路。访问控制策略支持基于源／目的 IP，源端口，源／目的区域，用户（组），应用/服务类型，时间组的细化控制方式；能够识别应用类型超过 1100 种，应用识别规则总数超过 3000 条；支持 IPv4／v6 NAT 地址转换，支持源目的地址转换，目的地址转换和双向地址转换，移动终端支持通过 IPSec/SSL VPN方式接入；入侵防护漏洞规则特征库数量在 4000 条以上；支持常见应用服务（HTTP、FTP、SSH、SMTP、IMAP）和数据库软件的口令暴力破解防护；可提供最新的威胁情报信息，能够对新爆发的流行高危漏洞进行预警和自动检测，发现问题后支持一键生成防护规则。支持针对 B/S 架构应用抵御 SQL 注入、XSS、系统命令等注入型攻击；支持跨站请求伪造 CSRF攻击防护；支持对 ASP,PHP,JSP 等主流脚本语言编写的 webshell 后门脚本上传的检测和过滤；支持对网站的扫描防护和防止恶意爬虫攻击；支持其他类型的 Web 攻击，如文件包含，目录遍历，信息泄露攻击等；产品应具备独立的 Web 应用防护规则库，Web 应用防护规则总数在 3000 条以上。具备针对主流网站内容管理系统 CMS 的安全防护能力。支持 B/S 服务漏洞扫描功能，可扫描 WEB 网站是否存在 SQL 注入、XSS、跨站脚本、目录遍历、文件包含、命令执行等脚本漏洞。支持对被防护网站是否被挂黑链进行检测；对于未知威胁具备同云端安全分析引擎进行联动的能力，上报可疑行为并在云端进行沙盒检测，并下发威胁行为分析报告，提供云端恶意软件分析报告样本支持对经过设备的流量进行分析，发现被保护对象存在的漏洞，并根据被保护对象发现漏洞数量进行 TOP 10 排名，列出每个服务器发现的漏洞类型以及数量                  1                  台                  12000                  12000                          41                                    系统集成费                                                                        1                  套                  13000                  13000                          合计                  （大写）肆拾贰万伍仟元整 （小写）425000元             五、成交供应商名称、地址及成交金额：成交供应商名称：甘肃恒仟电子科技有限公司成交供应商地址：兰州市城关区甘南路64号三单元2802室成交金额：425000元（大写：肆拾贰万伍仟元整 ）六、磋商公告发布日期：2018年12月20日七、磋商日期：2019年1月3日八、磋商小组成员名单：杨永生 吴辰文 柴启虎 九、公告期限：一个工作日十、采购项目联系方式：采购单位：兰州市第八十八中学采购联系人：柴启虎联系电话：13893330002代理机构：兰州市公共资源交易中心七里河分中心联系人：张宁联系电话：0931-8457072兰州市公共资源交易中心七里河分中心2019年1月4日</t>
  </si>
  <si>
    <t xml:space="preserve">名称广州苏骏教育科技有限公司
</t>
  </si>
  <si>
    <t>￥110.407700 万元</t>
  </si>
  <si>
    <t>公告概要：公告信息：采购项目名称华南师范大学采购高清录播多媒体系统设备项目（项目编号：1210-1841YDZB1588）中标公告品目采购单位华南师范大学行政区域广东省公告时间2019年01月04日  14:24本项目招标公告日期2018年12月07日中标日期2018年12月07日评审专家名单王琴、蒋侬辉、刘妙芳、张天波、谭飞总中标金额￥110.407700 万元（人民币）联系人及联系方式：项目联系人杨老师项目联系电话020-85211106采购单位华南师范大学采购单位地址广州市天河区中山大道西55号采购单位联系方式华南师范大学代理机构名称广东有德招标采购有限公司代理机构地址广州市天河区天河北路689号光大银行大厦1506代理机构联系方式020-22221860                广东有德招标采购有限公司受华南师范大学的委托，于2018 年12月07 日就华南师范大学采购高清录播多媒体系统设备项目（440000-201811-156004-2368）采用公开招标进行采购。现就本次采购的中标（成交）结果公告如下：一、采购项目编号：440000-201811-156004-2368二、采购项目名称：华南师范大学采购高清录播多媒体系统设备项目三、采购项目预算金额（元）：1,145,400 四、采购方式：公开招标五、中标供应商1：中标供应商名称广州苏骏教育科技有限公司法人代表韩秀丽地址广州市天河区棠下涌东路3号远景楼二楼（部位：2D02）（不可做厂房使用） 六、报价明细                    主要中标、成交标的名称    规格型号    数量    单价（元）    服务要求    中标、成交金额（元）            高清录播多媒体系统/1批详见报价明细附件满足招标文件要求￥1,104,077.00         报价明细附件 七、评审日期：2018-12-28评审地点：广州市天河区天河北路689号光大银行大厦1506评审委员会（谈判小组、询价小组、磋商小组或单一来源采购小组）：负责人：王琴成员： 蒋侬辉、刘妙芳、张天波、谭飞八、本项目代理收费标准：按招标文件约定收费金额：￥12,916元九、评审意见（非标采购方式或竞争性磋商采购方式采用书面推荐供应商参加采购活动的，还应当公告采购人和评审专家的推荐意见）综合评分法中标候选人排序表序号投标人名称是否通过资格性审查是否通过符合性审查技术得分商务得分价格得分综合得分名次1广州苏骏教育科技有限公司是是54.78 12.30 28.71 95.79 12广东金睿信息科技有限公司是是5.28 7.80 27.83 40.91 23广州华沃信息科技有限公司是是4.18 4.05 27.85 36.08 34广州北翊信息科技有限公司是是2.64 3.30 30.00 35.94 4 十、本公告期限1个工作日。中标、成交标的名称规格型号数量单价（元）服务要求中标、成交金额十一、联系事项：（一）采购项目联系人（代理机构）：陈小姐联系电话：020-28319030采购项目联系人（采购人）：杨老师 联系电话：020-85211106（二）采购代理机构 ：广东有德招标采购有限公司 地址：广州市天河区天河北路689号光大银行大厦1506联系人：江耀辉联系电话：020-22221860传真：020-62619398邮编：510630（三）采购人：华南师范大学地址：广州市天河区中山大道西55号联系人：华南师范大学联系电话：020-85211216传真：020-85213508-608邮编：510631各有关当事人对中标、成交结果有异议的，可以在中标、成交公告发布之日起7个工作日内以书面形式向（政府采购代理机构）（或采购人）提出质疑，逾期将依法不予受理。附件：招标文件（竞争性谈判文件、询价通知书、竞争性磋商文件）招标文件发布人：广东有德招标采购有限公司发布时间：2019年01月04日</t>
  </si>
  <si>
    <t>名称广州苏骏教育科技有限公司</t>
  </si>
  <si>
    <t>中标公告：国家税务总局上海市税务局三楼会议室视频会议及监控系统改造的中标公告</t>
  </si>
  <si>
    <t>SHXM-00-20181128-4160</t>
  </si>
  <si>
    <t>上海市政府采购中心</t>
  </si>
  <si>
    <t>上海市地方税务局</t>
  </si>
  <si>
    <t xml:space="preserve">万达信息股份有限公司
</t>
  </si>
  <si>
    <t>1919017元</t>
  </si>
  <si>
    <t>中标公告由上海市政府采购中心组织招标的国家税务总局上海市税务局三楼会议室视频会议及监控系统改造（项目编号：SHXM-00-20181128-4160，预算编号：00-18-56950，项目总金额：2000000.00）采购项目，于2018-11-29 16:00:00在上海市政府采购网发布招标信息，2019-01-03 14:00:00在上海市大连路515号303室(近长阳路，地铁4号、12号线大连路站3号口出),303室评标。经评标委员会评审，并经采购人确认，本次评标结果公布如下：中标信息： 包为“国家税务总局上海市税务局三楼会议室视频会议及监控系统改造”的中标供应商：万达信息股份有限公司，中标供应商地址：上海市桂平路481号20号楼5层，中标金额：1919017元主要中标标的的名称、规格型号、数量、单价、服务要求或者标的的基本概况： 项目名称：国家税务总局上海市税务局三楼会议室视频会议及监控系统改造服务内容：新建三楼视频会议室1间，配置远程视频会议系统、扩声系统、LED小间距拼接大屏系统、辅助显示系统、视频采集录播系统、信号处理系统和中央控制系统，并完成所有设备及系统的对接联调。评标委员会成员： 孙志明,梁建军,金祖廉,毛庆华,梅向群如对评标结果有异议，请于本评标结果公布之日起7个工作日内以书面形式向上海市政府采购中心提出质疑。感谢各供应商单位对本次采购活动的积极参与！备注：推荐理由：通过专家独立打分，综合评判，万达信息股份有限公司得分最高，优势明显，推荐万达信息股份有限公司为本项目中标单位。采购人：上海市地方税务局代理机构：上海市政府采购中心地址：肇嘉浜路800号1008室地址：上海市大连路515号邮编：200030邮编：200082联系人：杜轩联系人：陈晨电话：54679568电话：35968036传真：54679568传真：35968055招标文件：招标文件</t>
  </si>
  <si>
    <t>万达信息股份有限公司</t>
  </si>
  <si>
    <t>中标公告：国家税务总局上海市税务局三楼会议室视频会议及监控系统改</t>
  </si>
  <si>
    <t>怀远县包集中学采购录播室项目二次中标公示皖C-2018-HY-CG-J-188-1-重3</t>
  </si>
  <si>
    <t>525600元</t>
  </si>
  <si>
    <t>怀远县包集中学采购录播室项目二次中标公示项目编号：皖C-2018-HY-CG-J-188-1-重3一、项目相关情况1、项目名称: 怀远县包集中学采购录播室项目二次2、项目编号: 皖C-2018-HY-CG-J-188-1-重33、采购项目用途、数量、简要技术要求：详见采购需求。4、合同履行日期：合同签订后15日内。5、招标（采购）方式：竞争性谈判6、采购预算：57万元7、采购公告日期：2018年12月26日8、开标日期：2019年1月4日9:00时9、评标委员会成员：陈贵（组长）、管明峰、徐善祥、李小妹、崔琼（采购人代表）10、招标（采购）单位名称：安徽省怀远县包集中学，地址：怀远县包集镇招标（采购）单位联系人：宋长涛，联系电话：1395525125911、招标（采购）代理机构名称：怀远县恒信招投标咨询有限公司，地址：怀远县禹王路206号房管处五楼 项目负责人：赵工联系电话：0552-801103212、招标代理服务费：参照《招标代理服务收费管理暂行办法》（计价格〔2002〕1980号）货物类标准的70%计算 (按中标价计算)，且最低4500元，由中标人支付，并包含在投标报价的单价与合价中，不单独列项。13、公告期限：2019年1月4日至2019年1月7日14、监督人员：汤珂15、中标人名称:怀远县诚信教学用品有限公司地址：怀远县榴城镇铭居福楼805成交金额: 525600元。质量： 合格 主要中标的名称、规格型号、数量、单价、服务要求：具体详见附件若投标供应商对上述结果有异议，可在中标公告期限届满之日起7个工作日内按蚌埠市公共资源交易中心网站发布的《质疑函范本》格式，以书面形式在工作时间向采购人或其委托的招标采购代理机构提出质疑（异议），质疑材料递交地址：怀远县禹王路206号房管处五楼，联系电话：0552-8011032。投标单位(供应商)在递交质疑函纸质版的同时，必须将与纸质版质疑函一致的电子版（为word或wps,可编辑模式）发送至hyjsjyzx＠126.com 邮箱。若投标供应商对质疑处理意见有异议，可在规定时间内以书面形式向怀远县公共资源交易监督管理局提出投诉。二、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三、其他特此公告。公告单位：安徽省怀远县包集中学 2019年1月4日附件如下：招标文件正文.pdf[皖C-2018-HY-CG-J-188-1-重3]怀远县包集中学采购录播室项目二次.bbzf                                                                                                                                                                                                                                                                                                                                                                                                                                                                                                                                                                                                                                                                                                                                                                                                                                                                                                附件：怀远县包集中学录播室招标文件正文.doc怀远县包集中学采购录播室项目二次（编号：皖C-2018-HY-CG-J-188-1-重3）评审结果一览表.rar怀远县包集中学采购录播室项目二次（编号：皖C-2018-HY-CG-J-188-1-重3）响应表.rar怀远县包集中学采购录播室项目二次（编号：皖C-2018-HY-CG-J-188-1-重3）分项报价表.rar</t>
  </si>
  <si>
    <t>怀远县包集中学采购录播室项目二次中标公示皖C-2018-HY-CG-J-18</t>
  </si>
  <si>
    <t>[公开招标]莆田第五中学教室高清录播设备中标公示(第2次)</t>
  </si>
  <si>
    <t xml:space="preserve">莆田市广汇电脑有限公司
</t>
  </si>
  <si>
    <t>结果公示                  1、项目名称：                  莆田第五中学教室高清录播设备项目                          2、项目编号：                  [350302]PZS[GK]2018069                          3、采购人名称：                  莆田第五中学                          地址：                  莆田市城厢区霞林街棠霞街棠坡路215号                          项目负责人：                  蔡春生                          联系电话：                  13607547366                          4、代理机构名称：                  莆田中实招标有限公司                          地址：                  莆田市城厢区霞林街道城港大道99号金海湾小区1号楼502室和503室                            评审部经办人：                  黄江                          联系电话：                  05942631836                          5、招标公告日期：                  2018-12-13                          6、招标结果确定日期：                  2019-01-04                          7、资格性及符合性审查情况：                  截至投标有效时间为止，共收到福州鼎航电子科技有限公司、厦门泛德科技开发有限公司、莆田市普尔计算机通信设备工程有限公司、莆田市广汇电脑有限公司四家公司递交投标文件，经审查，四家的资格均符合招标要求。                          8、中标情况：                          包1                                                       合同包                                    品目号                                    品目名称                                    品牌                                    规格型号                                    数量                                    单价                                    总价                                                        1                                    1-1                                    播控设备                                    中广上洋                                    SoClass N60                                    2                                    457960元                                    915920元                                                        服务要求或标的的基本概况                                    详见投标文件                                                        中标供应商名称                                    莆田市广汇电脑有限公司                                                        中标供应商地址                                    莆田市城厢区梅园西路三信花园写字楼五层20号                                                        中标金额                                    915920.00元                                                                    9、收费金额：1.1万元       收费标准：向中标人收取中标服务费，按中标金额的1.2%进行计取                          10、其他（协议供货、定点采购项目信息）：无。                          11、评标委员会成员名单                           采购人代表：                  俞振洋 (包1)                           评审专家：                  陈敏,连燕鹛,刘志,林国顺                          12、公告期限为本公告之日起1个工作日。                                      莆田中实招标有限公司2019年01月04日</t>
  </si>
  <si>
    <t>莆田市广汇电脑有限公司</t>
  </si>
  <si>
    <t>[公开招标]莆田第五中学教室高清录播设备中标公</t>
  </si>
  <si>
    <t>岳阳市直中小学十间录播教室设备采购项目公开招标中标公告</t>
  </si>
  <si>
    <t>岳阳市</t>
  </si>
  <si>
    <t>湖南同创工程项目管理有限公司</t>
  </si>
  <si>
    <t>岳阳市教育科学技术研究院</t>
  </si>
  <si>
    <t xml:space="preserve">岳阳市直中小学
湖南华翰文化传播有限公司
</t>
  </si>
  <si>
    <t>岳阳市直中小学十间录播教室设备采购项目公开招标中标公告公告日期:2019年01月04日湖南同创工程项目管理有限公司受岳阳市教育科学技术研究院的委托，对岳阳市直中小学十间录播教室设备采购项目进行公开招标采购，现将采购结果公告如下：一、采购项目情况1、采购项目名称：岳阳市直中小学十间录播教室设备采购项目2、政府采购编号：岳财市采计【2018】367号3、委托代理编号：HNTC2018ZB12064、预算金额：320.00万元5、招标信息发布日期：2018年12月10日6、开标日期：2019年01月03日二、中标结果                  包号                  项目名称                  数量                  中标金额（元）                  第一中标候选单位                          整包                  岳阳楼区教育城域网光纤租赁      服务项目                  1                  2886860                  湖南华翰文化传播有限公司                          交货时间                  合同签订后50日内完成互动录播教室的供货、安装、调试。                          联系方式                  地址：长沙市芙蓉区五一路826号新华大厦706-712室      联系人：李明      电话：18807408513                              中标项目                  排序                  中标候选人名称                  联系人                  联系方式                  投标金额（元）                  得分                          岳阳市直中小学十间录播教室设备采购项目                  1                  湖南华翰文化传播有限公司                  李明                  18807408513                  2886860.00                   96.84                          2                  广州市坤腾软件技术      有限公司                  陈百顺                  18821906988                  2798070.00                   92.60                           3                  长沙正龙电子设备有限公司                  贺子可                  18874759629                  3087020.00                   76.76             三、中标候选单位标的数量、单价、规格型号详见附件1。四、评标委员会成员名单：卢方亮、王慧、郑建良、周军辉、刘健军五、投诉与质疑投标人如对中标公告有异议的，请于本公告发布之日起七个工作日内，以书面形式向采购人或采购代理机构提出质疑。六、采购人、采购代理机构名称及联系方式采购人：岳阳市教育科学技术研究院联系人：方健电话：0730-8805738代理机构：湖南同创工程项目管理有限公司地址：岳阳市岳阳楼区花板桥路第一世家1102室联系人：石瑛电话：0730-8201199</t>
  </si>
  <si>
    <t>岳阳市直中小学</t>
  </si>
  <si>
    <t>湖南华翰文化传播有限公司</t>
  </si>
  <si>
    <t>岳阳市直中小学十间录播教室设备采购项目公开</t>
  </si>
  <si>
    <t>富平县广播电视管理中心录播设备采购项目采购项目已于2019年01月03日进行询价，现询价工作已结束，根据询价小组的评审结论和采购人“成交复函”，现将询价成交结果公告如下：        一、采购项目名称：富平县广播电视管理中心录播设备采购项目    二、采购项目编号：Q18-XJ-073    三、采购人名称：富平县广播电视管理中心（本级）        地址：渭南富平县金龙大街2号        联系方式：0913-8212190    四、采购代理机构名称：陕西麒麟招标有限公司    地址：西安市高新区锦业一路中投国际B座1304室    联系方式：029-88879666    五、询价成交信息                        1、成交供应商 ：陕西中天数字技术有限公司                     2、成交                             金额：195200.00元                                        3、地址 ：陕西省西安市雁塔区南二环西段108号1幢1单元10906室                     4、联系人 ：宋日强                     5、联系电话 ：029-88276251                     6、主要成交标的信息 ：    7、代理服务费：  5000.00元                 标的清单：扫描文稿(1).pdf    六、采购内容和要求：                                                                            标项号                            采购内容                            数量/单位                            采购预算金额                            项目用途                            项目性质                            备注                                                                                            1                                     富平县广播电视管理中心录播设备采购项目                                     1 套                                     198400.00                                     录播设备采购                                                                         录播设备采购                                                    七、询价小组名单：        王卓章、张华峰、左江源        八、其他事宜：        九、采购项目联系人：程磊    联系方式（电话/传真）：029-88879666029-88879666    十、各有关当事人若对本公告有异议，请按《中华人民共和国政府采购法》第五十二条之有关规定执行。    十一、本公告期限为自发布之日起1个工作日。        陕西麒麟招标有限公司    2019-01-04       相关附件： XJ-073富平广电局.doc</t>
  </si>
  <si>
    <t>关于【中山市龙山中学录播室和校园电视台设备及室内改造项目监理】选取结果的公告</t>
  </si>
  <si>
    <t>ZSZJCS2019010031</t>
  </si>
  <si>
    <t>关于【中山市龙山中学录播室和校园电视台设备及室内改造项目监理】选取结果的公告服务采购编号：ZSZJCS2019010031AAA我中心于2019-01-04 16:57,在行政服务中心二楼E31为项目单位 中山市龙山中学 公开择优选取选取信息工程监理资质中介服务机构，现将中选结果相关事项公示如下：项目单位名称：中山市龙山中学                      采购项目名称：                    中山市龙山中学录播室和校园电视台设备及室内改造项目监理                                                                                                                                                           项目概算金额：                    {{620000|rmb }}                                                                                             项目预算金额：                    {{620000|rmb }}                                                                                           项目总投资：                    {{620000|rmb }}                                                           服务金额：                    {{按行业标准80%计算|rmb }}                                                                             服务金额说明：                    以最终项目结算金额来计算监理费                  服务内容：中山市龙山中学录播室和校园电视台设备及室内改造项目监理， 监理范围包括但不限于： 在施工合同范围内对项目（包括附属配套设施等工程）质量、进度、投资目标、施工安全四大控制措施全过程监控，并实施信息管理、合同管理和协调施工单位的关系，工程完成按要求开展竣工验收并配合结算工作。                                                                                                 项目建设内容：                    中山市龙山中学录播室的改造；录播室和校园电视台设备的安装、调试及与校园网的接入，整体使用的培训。                                                                          资质要求：                                        信息工程监理资质(甲级,乙级,丙级)                                                                               资质要求说明：                    信息工程监理资质(甲级,乙级,丙级)                                                        合同约定完成时限：                                        120                    个                    自然日                                                                                合同约定完成时限说明：                    具体以合同约定为准                                                                             选取中介方式：择优选取                      选取结果：正常中选结束 中选机构名称：深圳市艾泰克工程咨询监理有限公司中选金额：{{按行业标准80%计算|rmb }}相关中介机构对中选结果有异议的，可自本公告发布之日起三个工作日内书面提出。中山市中介超市2019-01-04</t>
  </si>
  <si>
    <t>关于【中山市龙山中学录播室和校园电视台设备及室内改造项目监理】选</t>
  </si>
  <si>
    <t>双滦区教育局数字视讯录播设备、监控设备、电子屏设备采购成交结果公告</t>
  </si>
  <si>
    <t xml:space="preserve">承德多教科贸有限公司
双滦区教育局
</t>
  </si>
  <si>
    <t>项目名称：？？双滦区教育局数字视讯录播设备、监控设备、电子屏设备采购？？采购方式：？？公开招标？？中标供应商：？？承德多教科贸有限公司？？中标金额：？？1381000？？元人民币（大写：壹佰叁拾捌万壹仟元整）开标时间：？？2019-01-03 14:00？？？采购人名称：？？双滦区教育局？？代理公司：？？双滦区政府采购中心？？联系人：？？刘钢桥？？电话：？？03144302263？？</t>
  </si>
  <si>
    <t>承德多教科贸有限公司</t>
  </si>
  <si>
    <t>双滦区教育局</t>
  </si>
  <si>
    <t>双滦区教育局数字视讯录播设备、监控设备、电子屏设备采购</t>
  </si>
  <si>
    <t>福清康辉中学高清录播系统及配置采购项目结果公告</t>
  </si>
  <si>
    <t>[350181]FJZS[GK]2018008</t>
  </si>
  <si>
    <t>福清康辉中学</t>
  </si>
  <si>
    <t xml:space="preserve">福州新锐同创电子科技有限公司
</t>
  </si>
  <si>
    <t>341168.00元</t>
  </si>
  <si>
    <t>1、项目名称：福清康辉中学高清录播系统及配置采购项目2、项目编号：[350181]FJZS[GK]20180083、采购人名称：福清康辉中学地址：音西街道溪前村118号项目负责人：黄君来联系电话：136095125684、代理机构名称：福建省智盛招标有限公司地址：福州市鼓楼区古田路121号华福大厦四层B区  评审部经办人：fjzszb-经办联系电话：0591-871178855、招标公告日期：2018-12-146、招标结果确定日期：2019-01-037、资格性及符合性审查情况：均通过。8、中标情况：包1合同包品目号品目名称品牌规格型号数量单价总价11-1视频信息处理设备详见投标文件详见投标文件1341168元341168元服务要求或标的的基本概况详见投标文件中标供应商名称福州新锐同创电子科技有限公司中标供应商地址福州市鼓楼区软件大道89号福州软件园F区1号楼11层中标金额341168.00元9、收费金额：0.511752万元 收费标准：本项目中标人应按照中标金额的1.5%计算向福建省智盛招标有限公司交纳招标代理服务费，招标代理服务费缴纳账号如下 开户银行：福建省智盛招标有限公司，账号：8111301012500377474，开户行：中信银行股份有限公司福州古田支行10、其他（协议供货、定点采购项目信息）：用途：教学； 合同履行期限：合同签订后 ( 30) 天内交货； 服务要求或标的的基本概况：提供1年以上（含1年）现场免费保修，免费保修期自验收签名之日起计算等；具体详见中标人投标文件。简要技术要求：支持单画面电影模式、画中画模式、师生互动双画面模式等多种资源录制模式等，具体详见中标人投标文件。11、评标委员会成员名单 采购人代表：林能武 (包1) 评审专家：张建,林宪生,张岩,黄春斌12、公告期限为本公告之日起1个工作日。福建省智盛招标有限公司2019年01月04日</t>
  </si>
  <si>
    <t>福州新锐同创电子科技有限公司</t>
  </si>
  <si>
    <t>福清康辉中学高清录播系统及配置采购</t>
  </si>
  <si>
    <t>莆田第五中学教室高清录播设备项目结果公告</t>
  </si>
  <si>
    <t>[350302]PZS[GK]2018069</t>
  </si>
  <si>
    <t>莆田中实招标有限公司</t>
  </si>
  <si>
    <t>莆田第五中学</t>
  </si>
  <si>
    <t>￥91.592000 万元</t>
  </si>
  <si>
    <t>公告概要：公告信息：采购项目名称莆田第五中学教室高清录播设备项目品目采购单位莆田第五中学行政区域城厢区公告时间2019年01月04日  18:05本项目招标公告日期2019年01月04日中标日期2019年01月04日评审专家名单详见公告正文总中标金额￥91.592000 万元（人民币）联系人及联系方式：项目联系人蔡春生项目联系电话13607547366采购单位莆田第五中学采购单位地址莆田市城厢区霞林街棠霞街棠坡路215号采购单位联系方式13607547366代理机构名称莆田中实招标有限公司代理机构地址莆田市城厢区霞林街道城港大道99号金海湾小区1号楼502室和503室代理机构联系方式05942631836                1、项目名称：莆田第五中学教室高清录播设备项目2、项目编号：[350302]PZS[GK]20180693、采购人名称：莆田第五中学地址：莆田市城厢区霞林街棠霞街棠坡路215号项目负责人：蔡春生联系电话：136075473664、代理机构名称：莆田中实招标有限公司地址：莆田市城厢区霞林街道城港大道99号金海湾小区1号楼502室和503室  评审部经办人：黄江联系电话：059426318365、招标公告日期：2018-12-136、招标结果确定日期：2019-01-047、资格性及符合性审查情况：截至投标有效时间为止，共收到福州鼎航电子科技有限公司、厦门泛德科技开发有限公司、莆田市普尔计算机通信设备工程有限公司、莆田市广汇电脑有限公司四家公司递交投标文件，经审查，四家的资格均符合招标要求。8、中标情况：包1合同包品目号品目名称品牌规格型号数量单价总价11-1播控设备中广上洋SoClass N602457960元915920元服务要求或标的的基本概况详见投标文件中标供应商名称莆田市广汇电脑有限公司中标供应商地址莆田市城厢区梅园西路三信花园写字楼五层20号中标金额915920.00元9、收费金额：1.1万元 收费标准：向中标人收取中标服务费，按中标金额的1.2%进行计取10、其他（协议供货、定点采购项目信息）：无。11、评标委员会成员名单 采购人代表：俞振洋 (包1) 评审专家：陈敏,连燕鹛,刘志,林国顺12、公告期限为本公告之日起1个工作日。莆田中实招标有限公司2019年01月04日</t>
  </si>
  <si>
    <t>莆田第五中学教室高清录播设备</t>
  </si>
  <si>
    <t>[安远县]安远县公共资源交易中心关于安远县第二中学多功能报告厅及舞台音响项目（项目编号：AYJYZX2018-G007）电子化公开招标的成交结果公告</t>
  </si>
  <si>
    <t>AYJYZX2018-G007</t>
  </si>
  <si>
    <t>安远县公共资源交易中心</t>
  </si>
  <si>
    <t>安远县第二中学</t>
  </si>
  <si>
    <t>[2019-01-04]                        安远县公共资源交易中心受安远县第二中学的委托就AYJYZX2018-G007多功能报告厅及舞台音响项目进行电子化公开招标，活动于2019年1月3日9:30（北京时间）在安远县公共资源交易中心开标室举行。经评标小组评定和采购人确认，现将成交结果公示如下：                  货物名称                  数量                  单位                  品牌及规格型号                  成交金额（元）                  服务要求                  成交候选供应商                  成交候选供应商地址                          多功能报告厅专业音响会议扩声系统                  1                  批                  航天广电HT-L8等                  1260596                  签订合同后20天内完成安装调试                  赣州安佳智能安防科技有限公司                  江西省赣州市章贡区三明路 6-97 号                          会议全自动高清录播系统                  1                  批                  航天广电      HT-CRS03等                          集中控制系统                  1                  批                  航天广电      HT-6800P等                          会议音响扩声系统辅助材料                  1                  批                  联想      B415-B034等                          LED显示屏系统                  1                  批                  利亚德SV4等                          多功能舞台灯光系统                  1                  批                  SANYI      SY-440BEAM等            本成交结果公告公示期为一个工作日，各相关当事人对成交结果有异议的,可在本公告发布届满之日起七个工作日内,以书面形式提起质疑,逾期将不再受理.评标小组成员名单:赖晓涛（组长）、赖娟、郑华平、管筝、孔利华。采购单位：安远县第二中学地址：安远县欣山镇太平路7号电话：13879797348联系人：唐先生政府集中采购机构：安远县公共资源交易中心 电话：0797-3728438 传真：0797-3728662 联系人：孙俊芸政府采购监督电话：0797-3726961安远县公共资源交易中心本项目代理费用金额为0.0元标段编号：AYJYZX2018-G007评委姓名：赖晓涛,赖娟,郑华平,管筝,孔利华             附件下载：            中标通知书.pdf                          附件下载：            AYJYZX2018-G007.JXZF</t>
  </si>
  <si>
    <t>[安远县]安远县公共资源交易中心关于安远县第二中学多功能报告厅及舞台音响项目（项目编号：AYJYZX2018-G007）电子化公开招标的</t>
  </si>
  <si>
    <t>安徽六安技师学院精品录播教室建设项目竞争性谈判成交公告</t>
  </si>
  <si>
    <t>LACGZX-H2018468</t>
  </si>
  <si>
    <t>六安市</t>
  </si>
  <si>
    <t>六安市政府采购中心</t>
  </si>
  <si>
    <t>安徽六安技师学院</t>
  </si>
  <si>
    <t xml:space="preserve">安徽澳淘淘电子科技有限公司
</t>
  </si>
  <si>
    <t>柒拾玖万元整</t>
  </si>
  <si>
    <t>一、项目相关情况				项目名称：安徽六安技师学院精品录播教室建设项目				项目编号：LACGZX-H2018468								采购方式：竞争性谈判				采购公告发布日期：2018年 12 月29 日				开标日期：2019年1月4日								成交供应商名称：安徽澳淘淘电子科技有限公司				成交供应商联系地址：六安集中示范园区大学科技园 				成交金额：柒拾玖万元整（790000.00元）				主要成交或者成交标的的名称、规格型号、数量、单价、服务要求：				1. 全高清互动录播主机、AE-A7+、1台；				2. 视频资源管理平台、V3.1、1套；				3. 高清录播主机、AE-V6、1台等一批。				提供3年免费质保服务。								评审委员会名单：荣先丙、郁书好、袁宏培				采购人名称：安徽六安技师学院				地址：六安市佛子岭路				联系人：袁宏培				联系方式：0564-3359012								集中采购机构名称：六安市政府采购中心				地址：六安市梅山南路农业科技大厦4楼409室				项目负责人：赵静  联系电话：0564-5150912				收费标准：无 收费金额：零				公告期限：2019年1月4日至2019年1月7日				若投标供应商认为成交（成交）结果使自己的权益受到损害的，可以在知道或者应知其权益受到损害之日起七个工作日内（周一至周五，上午8:00-12:00，下午14:30-17:30，节假日休息）以书面形式向采购人、六安市政府采购中心提出质疑。				若投标供应商对质疑处理意见有异议，可在规定时间内以书面形式向六安市财政局政府采购监督管理办公室（地址：六安市金安区佛子岭路与淠望路交叉口，电话：0564-3378262、0564-3378214）提出投诉。				二、质疑提起的条件及不予受理的情形				根据《中华人民共和国政府采购法》、《中华人民共和国政府采购法实施条例》、《中华人民共和国财政部令第94号--政府采购质疑和投诉办法》等法律法规，现将质疑提起的条件及不予受理的情形告知如下：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三、其他				特此公告。												六安市政府采购中心				2019年1月4日</t>
  </si>
  <si>
    <t>安徽澳淘淘电子科技有限公司</t>
  </si>
  <si>
    <t>安徽六安技师学院精品录播教室建设项目竞争性</t>
  </si>
  <si>
    <t>肇基小学、葛武初中录播教室采购项目</t>
  </si>
  <si>
    <t>详见附件</t>
  </si>
  <si>
    <t>肇基小学、葛武初中录播</t>
  </si>
  <si>
    <t>新乡市铁路第二中学录播教室装修</t>
  </si>
  <si>
    <t xml:space="preserve">新乡市第二建筑工程有限公司
</t>
  </si>
  <si>
    <t>合同名称：										新乡市铁路第二中学录播教室装修														项目编号：										新乡政采定点采购-2018-225														项目名称：										新乡市铁路第二中学录播教室装修														采购人(甲方)：										新乡市铁路第二中学														供应商(乙方)：										新乡市第二建筑工程有限公司														合同金额：										10.856万元														合同签订日期：										2018-12-31														合同公告日期：										2019-01-03 15:43:00</t>
  </si>
  <si>
    <t>新乡市第二建筑工程有限公司</t>
  </si>
  <si>
    <t>新乡市铁路第二中学</t>
  </si>
  <si>
    <t>学区录播教室及校园电视台合同公告</t>
  </si>
  <si>
    <t>合同编号：合同名称：学区录播教室及校园电视台项目编号：安财竞谈-2018-45项目名称：学区录播教室及校园电视台采购人(甲方)：安阳市曙光学校供应商(乙方)：河南文人信息技术服务有限公司合同金额：62.797万元合同签订日期：2018-05-21合同公告日期：2019-01-02 18:17:53代理机构：安阳市国有资产交易中心（安阳市政府采购中心）政府采购合同：合同扫描件.doc</t>
  </si>
  <si>
    <t>学区录播教室及校园电</t>
  </si>
  <si>
    <t>云机房及录播教室设备采购（GXKLG20181378）合同</t>
  </si>
  <si>
    <t>GXKLG20181378</t>
  </si>
  <si>
    <t xml:space="preserve">广西富宇鹏电子科技有限公司
</t>
  </si>
  <si>
    <t>云机房及录播教室设备采购（GXKLG20181378）合同项目编号：GXKLG20181378 合同编号：GXKLG20181378合同名称：云机房及录播教室设备采购（GXKLG20181378）合同项目编号：GXKLG20181378项目名称：云机房及录播教室设备采购采购人(甲方)：广西南宁技师学院供应商(乙方)：广西富宇鹏电子科技有限公司预算金额（万元）：300合同金额（万元）：299.796合同签订日期：2018-12-12合同公告日期：2019-01-03代理机构：广西科联招标中心中标、成交公告：广西科联招标中心云机房及录播教室设备采购（GXKLG20181378）中标结果公告采购合同：附GXKLG20181378合同.docx免责声明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?相关新闻暂无相关公告</t>
  </si>
  <si>
    <t>广西富宇鹏电子科技有限公司</t>
  </si>
  <si>
    <t>云机房及录播教室设备采购（GXKLG20181</t>
  </si>
  <si>
    <t>关于江西省大余县职业中等专业学校录播教室等设备项目（项目编号：GZJD2018-DY-G007-2）电子化公开招标的中标结果公告</t>
  </si>
  <si>
    <t>GZJD2018-DY-G007-2）</t>
  </si>
  <si>
    <t>大余县</t>
  </si>
  <si>
    <t>大余县职业中等专业学校</t>
  </si>
  <si>
    <t xml:space="preserve">东莞市添顺广告装饰有限公司
东莞市东城街道东泰社
</t>
  </si>
  <si>
    <t>关于江西省大余县职业中等专业学校录播教室等设备项目（项目编号：GZJD2018-DY-G007-2）电子化公开招标的中标结果公告                        九鼎赣饶中介服务咨询有限公司受大余县职业中等专业学校的委托，对录播教室等设备项目（项目编号：GZJD2018-DY-G007-2）按照规定进行了电子化公开招标。招标活动于2019年1月2日15：00（北京时间）在大余县公共资源交易中心开标室举行，经评标委员会评定和采购人确认，现将结果公示如下：品目序号货物名称数量单位品牌及型号中标单价（元）中标总价（元）服务要求中标供应商中标供应商地址二1庾胜半身雕像1个定制37997.00695954.00签订合同后10天内交货上门包括安装调试东莞市添顺广告装饰有限公司东莞市东城街道东泰社区景湖名郡34号铺雕像底座2黄炎培全身雕像1个定制44997.00雕像底座3霍英东半身雕像1个定制37997.00雕像底座4鲁班半身雕像1个定制37997.00雕像底座5台阶上段 左右扶栏28.2米定制1850.00台阶中段扶栏5米定制1847.00台阶下段 左右扶栏20米定制1847.006台阶定制花盆8个定制2497.007宣传栏（诗栏）11个定制10997.008大厅工匠精神浮雕9.4平方定制2995.009校门口左右侧围墙改造45平方定制377.0010宣传栏5个定制5197.0011综合楼大厅装修320平方定制32.00250平方定制122.0042.5平方定制98.004块定制2597.0036.9平方定制320.005.83平方定制200.0012综合楼大厅包柱4根定制1297.0013运动场1块定制21997.0014实训楼左侧上坡处1块定制17997.0015图书馆1块定制18497.0016校门口右侧文化石3块定制11997.0017吸顶扇（学生宿舍用）220台美的FD140-11A87.0018吊扇30台美的FC140-BA117.0019篮球架4副健伦JL-0128997.00注：以上产品均为国产产品本中标结果公告公示期为一个工作日，各相关当事人对中标结果有异议的，可在本公告发布届满之日起七个工作日内，以书面形式提起质疑，逾期将不再受理。评标小组成员名单：李剑（召集人）、彭承昌、袁媛、梅慧芳、丁睿政府采购代理机构联系人：吴明政府采购代理机构联系电话：0797-8718991采购单位：大余县职业中等专业学校地址：大余县伯坚大道电话：0797-8730653联系人：丁先生政府采购监督电话：0797-8716109九鼎赣饶中介服务咨询有限公司</t>
  </si>
  <si>
    <t>东莞市添顺广告装饰有限公司</t>
  </si>
  <si>
    <t>东莞市东城街道东泰社</t>
  </si>
  <si>
    <t>关于江西省大余县职业中等专业学校录播教室等设备项目（项目编号：GZJD2018-DY-G007-2）电子化公开招标的</t>
  </si>
  <si>
    <t>九鼎赣饶中介服务咨询有限公司江西省大余县职业中等专业学校录播教室等设备项目（项目编号：GZJD2018-DY-G007-2）电子化公开招标的中标结果公告</t>
  </si>
  <si>
    <t>九鼎赣饶中介服务咨询有限公司受大余县职业中等专业学校的委托，对录播教室等设备项目（项目编号：GZJD2018-DY-G007-2）按照规定进行了电子化公开招标。招标活动于2019年1月2日15：00（北京时间）在大余县公共资源交易中心开标室举行，经评标委员会评定和采购人确认，现将结果公示如下：品目序号货物名称数量单位品牌及型号中标单价（元）中标总价（元）服务要求中标供应商中标供应商地址二1庾胜半身雕像1个定制37997.00695954.00签订合同后10天内交货上门包括安装调试东莞市添顺广告装饰有限公司 东莞市东城街道东泰社区景湖名郡34号铺  雕像底座2黄炎培全身雕像1个定制44997.00雕像底座3霍英东半身雕像1个定制37997.00雕像底座4鲁班半身雕像1个定制37997.00雕像底座5台阶上段   左右扶栏28.2米定制1850.00台阶中段扶栏5米定制1847.00台阶下段   左右扶栏20米定制1847.006台阶定制花盆8个定制2497.007宣传栏（诗栏）11个定制10997.008大厅工匠精神浮雕9.4平方定制2995.009校门口左右侧围墙改造45平方定制377.0010宣传栏5个定制5197.0011综合楼大厅装修320平方定制32.00250平方定制122.0042.5平方定制98.004块定制2597.0036.9平方定制320.005.83平方定制200.0012综合楼大厅包柱4根定制1297.0013运动场1块定制21997.0014实训楼左侧上坡处1块定制17997.0015图书馆1块定制18497.0016校门口右侧文化石3块定制11997.0017吸顶扇（学生宿舍用）220台美的FD140-11A87.0018吊扇30台美的FC140-BA117.0019篮球架4副健伦JL-0128997.00注：以上产品均为国产产品 本中标结果公告公示期为一个工作日，各相关当事人对中标结果有异议的，可在本公告发布届满之日起七个工作日内，以书面形式提起质疑，逾期将不再受理。评标小组成员名单：李剑（召集人）、彭承昌、袁媛、梅慧芳、丁睿政府采购代理机构联系人：吴明政府采购代理机构联系电话：0797-8718991采购单位：大余县职业中等专业学校地址：大余县伯坚大道电话：0797-8730653联系人：丁先生政府采购监督电话：0797-8716109  九鼎赣饶中介服务咨询有限公司本项目代理费用金额为12528.0元标段编号：GZJD2018-DY-G007-2品目二评委姓名：李剑,彭承昌,袁媛,梅慧芳</t>
  </si>
  <si>
    <t>九鼎赣饶中介服务咨询有限公司江西省大余县职业中等专业学校录播教室等设备项目（项目编号：GZJD2018-DY-G007-2）电子化公开招标的</t>
  </si>
  <si>
    <t>江夏区2018年改薄录播教室及互动终端设备-供应商武汉中兴力博高新技术有限公司</t>
  </si>
  <si>
    <t xml:space="preserve">武汉中兴力博高新技术有限公司
</t>
  </si>
  <si>
    <t>57.26 万元</t>
  </si>
  <si>
    <t>项目名称江夏区2018年改薄录播教室及互动终端设备 合同金额57.26 万元供应商名称武汉中兴力博高新技术有限公司签订日期2018-08-23备注无合同附件录播教室合同.pdf</t>
  </si>
  <si>
    <t>武汉中兴力博高新技术有限公司</t>
  </si>
  <si>
    <t>江夏区2018年改薄录播教室及互动终端设备-供应商武汉中兴力博高新</t>
  </si>
  <si>
    <t>江夏区2018年现代化学校录播教室及互动终端-供应商湖北谷泉科技有限公司</t>
  </si>
  <si>
    <t xml:space="preserve">湖北谷泉科技有限公司
</t>
  </si>
  <si>
    <t>57.572 万元</t>
  </si>
  <si>
    <t>项目名称江夏区2018年现代化学校录播教室及互动终端 合同金额57.572 万元供应商名称湖北谷泉科技有限公司签订日期2018-09-11备注无合同附件现代化学校录播教室合同.pdf</t>
  </si>
  <si>
    <t>湖北谷泉科技有限公司</t>
  </si>
  <si>
    <t>江夏区2018年现代化学校录播教室及互动终端-供应商湖北谷泉</t>
  </si>
  <si>
    <t>[大余县]九鼎赣饶中介服务咨询有限公司关于江西省大余县职业中等专业学校录播教室等设备项目（项目编号：GZJD2018-DY-G007-2）电子化公开招标的中标结果公告</t>
  </si>
  <si>
    <t>[2019-01-03]                        九鼎赣饶中介服务咨询有限公司受大余县职业中等专业学校的委托，对录播教室等设备项目（项目编号：GZJD2018-DY-G007-2）按照规定进行了电子化公开招标。招标活动于2019年1月2日15：00（北京时间）在大余县公共资源交易中心开标室举行，经评标委员会评定和采购人确认，现将结果公示如下：                  品目                  序号                  货物名称                  数量                  单位                  品牌及      型号                  中标单价（元）                  中标总价（元）                  服务      要求                  中标供应商                  中标供应商地址                          二                  1                  庾胜半身雕像                  1                  个                  定制                  37997.00                  695954.00                  签订合同后10天内交货上门包括安装调试                  东莞市添顺广告装饰有限公司                        东莞市东城街道东泰社区景湖名郡34号铺                                      雕像底座                          2                  黄炎培全身雕像                  1                  个                  定制                  44997.00                          雕像底座                          3                  霍英东半身雕像                  1                  个                  定制                  37997.00                          雕像底座                          4                  鲁班半身雕像                  1                  个                  定制                  37997.00                          雕像底座                          5                  台阶上段       左右扶栏                  28.2                  米                  定制                  1850.00                          台阶中段扶栏                  5                  米                  定制                  1847.00                          台阶下段       左右扶栏                  20                  米                  定制                  1847.00                          6                  台阶定制花盆                  8                  个                  定制                  2497.00                          7                  宣传栏（诗栏）                  11                  个                  定制                  10997.00                          8                  大厅工匠精神浮雕                  9.4                  平方                  定制                  2995.00                          9                  校门口左右侧围墙改造                  45                  平方                  定制                  377.00                          10                  宣传栏                  5                  个                  定制                  5197.00                          11                  综合楼大厅装修                  320                  平方                  定制                  32.00                          250                  平方                  定制                  122.00                          42.5                  平方                  定制                  98.00                          4                  块                  定制                  2597.00                          36.9                  平方                  定制                  320.00                          5.83                  平方                  定制                  200.00                          12                  综合楼大厅包柱                  4                  根                  定制                  1297.00                          13                  运动场                  1                  块                  定制                  21997.00                          14                  实训楼左侧上坡处                  1                  块                  定制                  17997.00                          15                  图书馆                  1                  块                  定制                  18497.00                          16                  校门口右侧文化石                  3                  块                  定制                  11997.00                          17                  吸顶扇（学生宿舍用）                  220                  台                  美的FD140-11A                  87.00                          18                  吊扇                  30                  台                  美的FC140-BA                  117.00                          19                  篮球架                  4                  副                  健伦JL-012                  8997.00                          注：以上产品均为国产产品            本中标结果公告公示期为一个工作日，各相关当事人对中标结果有异议的，可在本公告发布届满之日起七个工作日内，以书面形式提起质疑，逾期将不再受理。评标小组成员名单：李剑（召集人）、彭承昌、袁媛、梅慧芳、丁睿政府采购代理机构联系人：吴明政府采购代理机构联系电话：0797-8718991采购单位：大余县职业中等专业学校地址：大余县伯坚大道电话：0797-8730653联系人：丁先生政府采购监督电话：0797-8716109九鼎赣饶中介服务咨询有限公司本项目代理费用金额为12528.0元标段编号：GZJD2018-DY-G007-2品目二评委姓名：李剑,彭承昌,袁媛,梅慧芳             附件下载：            中标通知书.pdf                          附件下载：            DY-G007-2品目二招标文件（校园文化）.pdf</t>
  </si>
  <si>
    <t>[大余县]九鼎赣饶中介服务咨询有限公司关于江西省大余县职业中等专业学校录播教室等设备项目（项目编号：GZJD2018-DY-G007-2）电子化公开招标的</t>
  </si>
  <si>
    <t>山东省枣庄市市中区特殊教育中心创建学校录播教室采购项目中标公告</t>
  </si>
  <si>
    <t>山东阜源工程项目管理有限公司</t>
  </si>
  <si>
    <t>枣庄市市中区特殊教育中心</t>
  </si>
  <si>
    <t xml:space="preserve">山东省枣庄市市中区特殊教育中心创建学校
枣庄炳通信息技术有限公司
</t>
  </si>
  <si>
    <t>山东省枣庄市市中区特殊教育中心创建学校录播教室采购项目中标公告一、采购人：枣庄市市中区特殊教育中心地址：山东省枣庄市市中区安庆路5号联系方式：0632-8888958采购代理机构：山东阜源工程项目管理有限公司地址：山东省枣庄市市中县（区）各塔埠邵庄号锦绣花城B区6号楼东5号房联系方式：0632-3173266二、采购项目名称：山东省枣庄市市中区特殊教育中心创建学校录播教室采购项目采购项目编号（采购计划编号）：SDGP370402201802000024三、采购方式：公开招标四、中标情况：标包货物服务名称供应商名称地址中标结果A山东省枣庄市市中区特殊教育中心创建学校录播教室采购项目枣庄炳通信息技术有限公司山东省枣庄市市中区长乐路95号楼中单元2楼东户26.67万元/枣庄炳通信息技术有限公司五、评标委员会成员名单：标包A：鲁平、孙凯、杨洪涛、李晓冬、张兴华六、采购小组成员评审结果：详见附件七、公告期限：2019年1月4日 至 2019年1月4日八、采购项目联系方式：联系人：山东阜源工程项目管理有限公司联系方式：0632-3173266                                                                                                                                                                                                                                                                                                                    发布人：山东阜源工程项目管理有限公司                                                                                                                发布时间：2019年01月03日 11时51分35秒                                                                                                                                                                                        http://www.ccgp-shandong.gov.cn/sdgp2017/upload/attach/20190103115039_2000022763.pdf</t>
  </si>
  <si>
    <t>山东省枣庄市市中区特殊教育中心创建学校</t>
  </si>
  <si>
    <t>枣庄炳通信息技术有限公司</t>
  </si>
  <si>
    <t>山东省枣庄市市中区特殊教育中心创建学校录播教室采购</t>
  </si>
  <si>
    <t>福建省宁德第一中学宁德一中智慧校园建设项目中标公告</t>
  </si>
  <si>
    <t>[350900]HF[GK]2018015）</t>
  </si>
  <si>
    <t>宁德市恒福招标有限公司</t>
  </si>
  <si>
    <t>福建省宁德第一中学</t>
  </si>
  <si>
    <t xml:space="preserve">国脉科技股份有限公司
宁德市沃尔电脑有限公司
中标人在领取中标通知书时向招标公司
</t>
  </si>
  <si>
    <t>￥265.570000 万元</t>
  </si>
  <si>
    <t>公告概要：公告信息：采购项目名称宁德一中智慧校园建设项目品目货物/专用设备/专用仪器仪表/教学专用仪器采购单位福建省宁德第一中学行政区域福建省公告时间2019年01月03日  11:18本项目招标公告日期2018年12月10日中标日期2019年01月03日评审专家名单陈石龙,黄训瑞,周林树,刘卫兴，郑自栋总中标金额￥265.570000 万元（人民币）联系人及联系方式：项目联系人肖小姐项目联系电话18905934226采购单位福建省宁德第一中学采购单位地址福建省宁德市蕉城南路36号采购单位联系方式黄辉,13706033806代理机构名称宁德市恒福招标有限公司代理机构地址宁德市东桥经济开发区东湖御景10座803代理机构联系方式肖小姐,18905934226                　　宁德市恒福招标有限公司受福建省宁德第一中学的委托，就“宁德一中智慧校园建设项目”项目（项目编号：[350900]HF[GK]2018015）组织采购，评标工作已经结束，中标结果如下：一、项目信息项目编号：[350900]HF[GK]2018015项目名称：宁德一中智慧校园建设项目项目联系人：肖小姐联系方式：18905934226二、采购单位信息采购单位名称：福建省宁德第一中学采购单位地址：福建省宁德市蕉城南路36号采购单位联系方式：黄辉,13706033806三、项目用途、简要技术要求及合同履行日期：项目用途：教学专用简要技术要求：智慧校园系统、实验室管理系统、新高考走班排课系统、智慧校园硬件及安全设施、智慧课堂、电子班牌(20间)、录播系统升级改造等合同履行日期：合同签订后 ( 15) 天内交货四、采购代理机构信息采购代理机构全称：宁德市恒福招标有限公司采购代理机构地址：宁德市东桥经济开发区东湖御景10座803采购代理机构联系方式：肖小姐,18905934226五、中标信息招标公告日期：2018年12月10日中标日期：2019年01月03日总中标金额：265.57 万元（人民币）中标供应商名称、联系地址及中标金额：序号中标供应商名称中标供应商联系地址中标金额(万元)1国脉科技股份有限公司福州市马尾区江滨东大道116号201.2700002宁德市沃尔电脑有限公司宁德市闽东西路3号天福苑A幢703364.300000本项目招标代理费总金额：3.5785 万元（人民币）本项目招标代理费收费标准：100万元以下按中标总金额的1.5%收取，100万元～500万元，按中标总金额的1.1 %收取；服务费按差额定率累进法计算。中标人在领取中标通知书时向招标公司一次性付清。 合同包1服务费为人民币2.614万元，合同包2服务费为人民币0.9645万元。 开户名：宁德市恒福招标有限公司 开户行：中国建设银行股份有限公司宁德市东侨支行 账？？号：35001686107052518311评审专家名单：陈石龙,黄训瑞,周林树,刘卫兴，郑自栋中标标的名称、规格型号、数量、单价、服务要求：合同包1中标标的名称：教学专用仪器规格型号：天喻、GVSUN、一人一课表、华为等（详见货物说明一览表）、天喻智慧校园平台V3.0、庚商GVSUN实验室智能管理软件V2.0、V2.0软件平台、FusionServer RH2288 V3等（详见货物说明一览表）数量：1批单价：2012700元服务要求：本次采购合同包1提供三年免费维保服务合同包2中标标的名称：2-1 台式计算机规格型号：联想启天联想启天B425-D002 显示器TE20-14数量：60单价：3990元服务要求：本次采购合同包2设备及辅材原厂保修三年；技术参数中另行规定的从其规定。其余详见投标文件六、其它补充事宜公告期限为本公告之日起1个工作日。</t>
  </si>
  <si>
    <t>国脉科技股份有限公司</t>
  </si>
  <si>
    <t>宁德市沃尔电脑有限公司</t>
  </si>
  <si>
    <t>中标人在领取中标通知书时向招标公司</t>
  </si>
  <si>
    <t>福建省宁德第一中学宁德一中智慧校园建设</t>
  </si>
  <si>
    <t>档案数字化及档案数字化录播系统采购项目（第二次）（项目编号：GZSKCZ18/152）的最低价法成交公告</t>
  </si>
  <si>
    <t>广州穗科建设管理有限公司受潮州市档案局的委托，于2019 年01月02 日就档案数字化及档案数字化录播系统（445100-201812-CZS125-0017）采用竞争性谈判采购进行采购。现就本次采购的中标（成交）结果公告如下：一、采购项目编号：445100-201812-CZS125-0017二、采购项目名称：档案数字化及档案数字化录播系统三、采购项目预算金额（元）：1,498,114.40 四、采购方式：竞争性谈判采购五、中标供应商1：中标供应商名称潮州市创新智囊科技有限公司法人代表林淳彧地址潮州市新春路劳动大厦9-10号 六、报价明细        主要中标、成交标的名称规格型号数量单价（元）服务要求中标、成交金额（元）档案数字化及档案数字化录播系统采购项目（第二次）详见报价明细附件1项详见报价明细附件按招标文件要求执行1,491,300.00         报价明细附件 七、评审日期：2019-01-02评审地点：广东省潮州市潮州大道金田大厦4楼评审委员会（谈判小组、询价小组、磋商小组或单一来源采购小组）：负责人：苏彦奇成员： 廖泓源、张圳英、谢少伟、潘幼云八、本项目代理收费标准：按国家计委（计价格[2002]1980号）标准收取收费金额：按国家计委（计价格[2002]1980号）标准收取九、评审意见（非标采购方式或竞争性磋商采购方式采用书面推荐供应商参加采购活动的，还应当公告采购人和评审专家的推荐意见）最低评审价法成交候选人排序表序号报价人名称第一次报价最终报价推荐排名备注1潮州市多普办公设备有限公司￥1,496,493.00 ￥1,495,000.0022潮州市创新智囊科技有限公司￥1,497,230.00 ￥1,491,300.0013潮州市嘉旺机电设备工程有限公司￥1,497,550.00 ￥1,495,600.003 十、本公告期限1个工作日。中标、成交标的名称规格型号数量单价（元）服务要求中标、成交金额十一、联系事项：（一）采购项目联系人（代理机构）：陈先生联系电话：0768-2899998采购项目联系人（采购人）：林先生 联系电话：0768-2228361（二）采购代理机构 ：广州穗科建设管理有限公司 地址：广州市天河区燕岭路89号燕侨大厦1307、1308房联系人：曾冠联系电话：020-61371983传真：020-61371983邮编：510507（三）采购人：潮州市档案局地址：潮州市昌黎路70号联系人：潘幼云联系电话：0768-2228361传真：0768-2228361邮编：521000各有关当事人对中标、成交结果有异议的，可以在中标、成交公告发布之日起7个工作日内以书面形式向（政府采购代理机构）（或采购人）提出质疑，逾期将依法不予受理。附件：招标文件（竞争性谈判文件、询价通知书、竞争性磋商文件）竞争性谈判（磋商）文件/询价通知书发布人：广州穗科建设管理有限公司发布时间：2019年01月03日</t>
  </si>
  <si>
    <t>档案数字化及档案数字化录播系统采购项目（第二次）（项目编号：GZSKCZ18/152）的最低</t>
  </si>
  <si>
    <t>【枣庄】山东省枣庄市市中区特殊教育中心创建学校录播教室采购项目中标公告</t>
  </si>
  <si>
    <t>SDGP370402201802000024</t>
  </si>
  <si>
    <t>山东省枣庄市市中区特殊教育中心创建学校录播教室采购项目中标公告一、采购人：枣庄市市中区特殊教育中心地 址：山东省枣庄市市中区安庆路5号联系人：黄主任  联系电话：0632-8888958采购代理机构：山东阜源工程项目管理有限公司地  址：山东枣庄市市中区各塔埠邵庄锦绣花城B区6号楼东5号房联系人：常经理    电话：0632-3173266二、项目名称：山东省枣庄市市中区特殊教育中心创建学校录播教室采购项目采购项目编号：SDGP370402201802000024三、采购方式：公开招标四、中标情况：序号货物服务名称供应商名称地址中标结果1山东省枣庄市市中区特殊教育中心创建学校录播教室采购项目枣庄炳通信息技术有限公司山东省枣庄市市中区长乐路95号楼中单元2楼东户26.67万元五、评标委员会成员名单：鲁平、孙凯、杨洪涛、李晓冬、张兴华六、采购小组成员评审结果：详见附件七、公告期限：2019年1月4日至2019年1月4日八、采购项目联系方式：联系人：山东阜源工程项目管理有限公司    联系方式：0632-3173266</t>
  </si>
  <si>
    <t>【枣庄】山东省枣庄市市中区特殊教育中心创建学校录播教室采购</t>
  </si>
  <si>
    <t>建平县高级中学关于装备录播教室项目中标公示</t>
  </si>
  <si>
    <t>JPZFCG-GKZB-2018-112）</t>
  </si>
  <si>
    <t>朝阳市</t>
  </si>
  <si>
    <t>建平县政府采购中心</t>
  </si>
  <si>
    <t>建平县高级中学</t>
  </si>
  <si>
    <t xml:space="preserve">朝阳同创科技有限公司
</t>
  </si>
  <si>
    <t>749700.00 元</t>
  </si>
  <si>
    <t>建平县高级中学关于装备录播教室项目公开招标采购结果公示建平县高级中学关于装备录播教室项目（项目编号：JPZFCG-GKZB-2018-112）于2019年1月3日9:00时在建平县政府采购中心进行公开招标，经评标小组评审及采购人确认，现将采购结果公告如下：中标供应商：朝阳同创科技有限公司　  　地址：辽宁省朝阳市建平县叶柏寿街道永和社区荣和家园15号楼8号、9号商网　中标价：749700.00 元评委名单：陈中学　孟庆世　赵相伟　池亚彬　王玉芝此采购项目公示期1个工作日。如对上述中标结果有异议，请自即日起7个工作日内以书面形式提出质疑，逾期将不再受理。采购人：建平县高级中学地址：建平县叶柏寿街道向阳街55号联系人：张书江电话：7820220采购机构：建平县政府采购中心地 址：建平县红山街道人民路149段2号（西环岛农业发展银行东侧一楼）联系电话：0421-7835696建平县政府采购中心2019年 1月 3日</t>
  </si>
  <si>
    <t>朝阳同创科技有限公司</t>
  </si>
  <si>
    <t>建平县高级中学关于装备录播教室</t>
  </si>
  <si>
    <t>铜仁市实验小学智慧录播室设备采购及装修中标公示</t>
  </si>
  <si>
    <t>铜仁市实验小学智慧录播室设备采购及</t>
  </si>
  <si>
    <t>黑龙江护理高等专科学校_校园信息化建设采购及服务_SC[2018]5848中标公告</t>
  </si>
  <si>
    <t>SC[2018]5848</t>
  </si>
  <si>
    <t xml:space="preserve">黑龙江博慧栋材科技有限公司
黑龙江省信荣昌晟科技有限公司
黑龙江分众科技有限公司
</t>
  </si>
  <si>
    <t>项目编号：SC[2018]5848 采购方式：公开招标黑龙江护理高等专科学校_校园信息化建设采购及服务中标公告 一、项目基本情况采购人单位名称：黑龙江护理高等专科学校联系人：林伟静  电 话：13100875177 采购项目名称：黑龙江护理高等专科学校_校园信息化建设采购及服务采购计划编号：[2018]3943项目编号：SC[2018]5848采购方式：公开招标招标公告发布日期：2018-12-10 15:38评标日期：2019-01-03 09:00评标地点：哈尔滨市南岗区汉水路379号第一评标室 二、中标结果采购项目中标供应商中标金额(元)预算金额(元)合同履约日期882500890000 第1包 135700140000合同签订后30个日历日内维修黑龙江博慧栋材科技有限公司135700140000 第2包 746800750000合同签订后30个日历日内设备黑龙江博慧栋材科技有限公司746800750000 中标商品明细：序号商品名称品牌、型号（规格）中标数量单价(元)总金额(元)1维修计算机内存：联想 2G；投影机灯泡：富可视 原厂；计算机维修：联想售后；技术服务：博慧栋材1套1357001357002设备录播系统—录播主机: 博汇 LeC100-A7录播系统：博汇 EasyCast虚拟精品课制作系统：博汇EasyWeiK多画面显示监测报警系统：博汇 TrinityAres-Display资源管理平台：博汇 LeCCloud平台服务器：博汇 BHS100教师高清摄像机：博汇 LeC-A21学生高清摄像机：博汇 LeC-A22音频处理器：博汇 LeC-8800吊装拾音话筒：博汇 LeC-818音箱：博汇 LeC-06B中控：博汇 LeC-C200控制键盘：博汇 LeC-KZ线材：博汇 定制千兆交换机： H3C S1850-28P显示器：联想 T2224rbA笔记本： E52-80270展台：大恒 A7智能交互式一体机（智能电视黑板）：昊润 HR8460-S860机柜：图腾 GS6822写演讲台：海捷 HJ-NY02电动抠像布：博汇 定制桌椅：海捷 PJZ-KT06电视：海尔 H55E16C音箱：伊乐浦 E80LED灯：国产多媒体讲台：道图 F115A中控：赢祥 YX1080计算机：联想 Think Centre M710e-D001显示器：联想 T2224rbA投影机灯泡：索尼 原厂服务器：HP DL388GEN9图书馆集成管理系统：金盘 GDLISNET1套746800746800三、评审情况1、有效投标供应商排名情况：排名供应商名称得分维修 1黑龙江博慧栋材科技有限公司1002黑龙江省信荣昌晟科技有限公司96.433黑龙江分众科技有限公司91.78设备 1黑龙江博慧栋材科技有限公司99.92黑龙江省信荣昌晟科技有限公司80.843黑龙江分众科技有限公司80四、评委会成员名单序号专家姓名工作单位职称1高宁哈尔滨市标准化研究院高级工程师2王博黑龙江护理高等专科学校高级工程师3王晓鸥省农垦总局科技信息中心高级工程师4辛磊磨盘山水库管理处副高5张勇剑哈尔滨西客站站前地区管理办公室信息指挥中心计算机工程师五、询问与质疑各递交投标文件供应商自本公告发布之日起，可凭秘钥查询本企业资格、商务、技术评审结果和综合得分情况。本公告公示期为1个工作日。如供应商对评审过程和中标结果有异议，可在本公告公示期满之日起七个工作日内，向黑龙江省政府采购中心提出，逾期不予受理。具体详见招标文件第三章“七、询问和质疑”。   询问联系人：徐家崟    电话：0451-87220779   质疑联系人：毛绪斌    电话：0451-87220739   合同履约验收抽检举报联系人：陈喆  电话：0451-87220771  黑龙江省政府采购中心  2019-01-03</t>
  </si>
  <si>
    <t>黑龙江博慧栋材科技有限公司</t>
  </si>
  <si>
    <t>黑龙江省信荣昌晟科技有限公司</t>
  </si>
  <si>
    <t>黑龙江分众科技有限公司</t>
  </si>
  <si>
    <t>黑龙江护理高等专科学校_校园信息化建设采购及服务_SC[2018]58</t>
  </si>
  <si>
    <t>中标结果公告-WMU-2018037录播系统、智慧教室建设</t>
  </si>
  <si>
    <t>WMU-2018037</t>
  </si>
  <si>
    <t>温州市</t>
  </si>
  <si>
    <t>温州医科大学</t>
  </si>
  <si>
    <t>温州医科大学关于录播系统、智慧教室建设公开招标的中标结果公告 公告日期：2019年1月3日一、采购人名称：温州医科大学二、采购项目名称：录播系统、智慧教室建设三、采购编号：WMU-2018037四、采购组织类型：分散采购自行组织五、采购方式：公开招标六、采购公告发布日期：2018年12月7日七、定标日期：2019年1月3日八、中标结果：                          标段        项目        规格型号        中标商        中标价                      1        录播系统        V3.0等        帝杰曼科技股份有限公司        CNY1058900.00                      2        智慧教室建设        DS-NF1616S等        帝杰曼科技股份有限公司        CNY613340.00                  九、评标专家名单：郑建标、周慧芬、朱希洁、朱云洁、林益峰十、公告期限：1个工作日十一、其他事项：各参加政府采购活动的供应商认为该中标结果和采购过程等使自己的权益受到损害的，可以自本公告期限届满之日（本公告发布之日后第2个工作日）起7个工作日内，以书面形式向采购人提出质疑。质疑供应商对采购人的答复不满意或者采购人未在规定的时间内作出答复的，可以在答复期满后十五个工作日内向浙江省财政厅投诉。质疑函范本、投诉书范本请到浙江政府采购网下载专区下载。十二、联系方式:采购人名称：温州医科大学地点：温州医科大学茶山校区同心楼404-1室联系人：王老师联系电话：0577-86699052监督单位：温州医科大学监察处联系地址：温州医科大学茶山校区同心楼518室联系电话：0577-86689702同级政府采购监管管理部门：浙江省财政厅政府采购监管处联系人：倪文良监督投诉电话：0571-87057615地址：杭州市环城西路37号</t>
  </si>
  <si>
    <t>中标结果公告-WMU-2018037录播系统、</t>
  </si>
  <si>
    <t>四川省绵阳市教育技术和信息管理中心远程互动教学系统（二期）设备采购竞争性谈判成交公告</t>
  </si>
  <si>
    <t>5107012018001047</t>
  </si>
  <si>
    <t>绵阳市</t>
  </si>
  <si>
    <t xml:space="preserve">绵阳信安天下科技有限公司
</t>
  </si>
  <si>
    <t>免责申明：以下信息由采购人或代理机构发布，信息的真实性、合法性、有效性由采购人或代理机构负责。                   采购项目名称      四川省绵阳市教育技术和信息管理中心远程互动教学系统（二期）设备采购            采购项目编号    5107012018001047                      采购方式              竞争性谈判                                      行政区划              四川省绵阳市                                       公告发布时间              2019-01-03 16:37                                       代理机构              四川勤德建设工程造价咨询有限责任公司                                       代理机构联系电话              0816-2246156 18142560107（项目咨询）                                    代理机构地址            绵阳市科创园区玉泉南路15号田森.奥林春天三期---1号综合楼9楼                                代理机构联系人              卢蓉  李英                                       采购人              绵阳市教育技术和信息管理中心                                      采购人地址              绵阳市游仙区一环路56号                                      采购人联系电话              18081200561                                    采购人联系人            田老师                                      项目联系人              田老师                                      项目联系电话              18081200561                                    行业划分：                                            成交日期           2019-01-03 12:30                                本项目采购公告日期           2018-12-25 17:00                               谈判小组、询价小组成员名单及单一来源采购人名单             杨著文、彭声泽、景吉兴（采购人代表）                                  评审时间           2018-12-29 10:30                              项目用途、简要技术要求及合同履行日期             详见附件。                                          总成交额（单位：元）             446900.00                              成交详细内容             标的名称：便携式录播系统;规格型号：北京文香 V1.0;数量：2;单价：57200元;服务要求：详见附件.标的名称：无线便携录播一体机;规格型号：北京文香 WX-MS6;数量：2;单价：35000元;服务要求：详见附件.标的名称：其它远程互动教学系统设备;规格型号：/;数量：1;单价：196500元;服务要求：详见附件.标的名称：无线云台摄像机;规格型号：北京文香 WX-W300;数量：6;单价：11000元;服务要求：详见附件.                              成交供应商信息             供应商名称：绵阳信安天下科技有限公司;供应商地址:绵阳科创区创新中心3号楼304室;中标金额:114400.供应商名称：绵阳信安天下科技有限公司;供应商地址:绵阳科创区创新中心3号楼304室;中标金额:70000.供应商名称：绵阳信安天下科技有限公司;供应商地址:绵阳科创区创新中心3号楼304室;中标金额:196500.供应商名称：绵阳信安天下科技有限公司;供应商地址:绵阳科创区创新中心3号楼304室;中标金额:66000.           代理机构收费标准             采购代理费用参照国家计委【2002】1980号文件及国家计改发（2011）534号文件中关于货物收费标准执行，不足5000.00元按5000.00计，由成交单位在领取成交通知书前支付。                               代理机构收费金额             6704.00元                    采购文件             附件          评审情况             附件          其他补充事宜             本结果公告公示期为一个工作日              PPP项目标识    否</t>
  </si>
  <si>
    <t>绵阳信安天下科技有限公司</t>
  </si>
  <si>
    <t>四川省绵阳市教育技术和信息管理中心远程互动教学系统（二期）设备采购竞争性</t>
  </si>
  <si>
    <t>兴宁市龙田中心小学录播室升级改造项目成交公告</t>
  </si>
  <si>
    <t>GDQCZB18H091）</t>
  </si>
  <si>
    <t>梅州市</t>
  </si>
  <si>
    <t>广东启诚招投标代理有限公司</t>
  </si>
  <si>
    <t>兴宁市龙田中心小学</t>
  </si>
  <si>
    <t xml:space="preserve">兴宁市恒同办公设备有限公司
</t>
  </si>
  <si>
    <t>￥36.799000 万元</t>
  </si>
  <si>
    <t>公告概要：公告信息：采购项目名称兴宁市龙田中心小学录播室升级改造项目品目货物/其他货物/其他不另分类的物品采购单位兴宁市龙田中心小学行政区域广东省公告时间2019年01月03日  16:28本项目招标公告日期2018年12月26日成交日期2019年01月03日谈判小组、询价小组成员、磋商小组成员名单及单一来源采购人员名单负责人：魏湘东；成员：魏湘东、徐裕祥、陈志军总成交金额￥36.799000 万元（人民币）联系人及联系方式：项目联系人黄莹莹项目联系电话0753-2331399采购单位兴宁市龙田中心小学采购单位地址梅州市兴宁市273乡道附近采购单位联系方式陈老师0753-3581314代理机构名称广东启诚招投标代理有限公司代理机构地址梅州市梅江区三角镇客都大道东汇城D2写字楼D2-820室代理机构联系方式黄莹莹0753-2331399                　　广东启诚招投标代理有限公司受兴宁市龙田中心小学的委托，就“兴宁市龙田中心小学录播室升级改造项目”项目（项目编号：GDQCZB18H091）组织采购，评标工作已经结束，成交结果如下：一、项目信息项目编号：GDQCZB18H091项目名称：兴宁市龙田中心小学录播室升级改造项目项目联系人：黄莹莹联系方式：0753-2331399二、采购单位信息采购单位名称：兴宁市龙田中心小学采购单位地址：梅州市兴宁市273乡道附近采购单位联系方式：陈老师0753-3581314三、采购代理机构信息采购代理机构全称：广东启诚招投标代理有限公司采购代理机构地址：梅州市梅江区三角镇客都大道东汇城D2写字楼D2-820室采购代理机构联系方式：黄莹莹0753-2331399四、成交信息招标文件编号：GDQCZB18H091本项目招标公告日期：2018年12月26日成交日期：2019年01月03日总成交金额：36.799 万元（人民币）成交供应商名称、地址及成交金额：成交供应商名称：兴宁市恒同办公设备有限公司成交供应商地址：兴宁市兴城62号区岭东花园AB栋第八卡成交金额：人民币叁拾陆万柒仟玖佰玖拾元整（￥367,990.00）本项目代理费总金额：0.552 万元（人民币）本项目代理费收费标准：按中华人民共和国国家发展计划委员会颁布的计价格20021980号文《招标代理服务收费管理暂行办法》、国家发改委[2003]857号文及发改价格[2011]534号文规定计费标准计费。谈判小组、询价小组、磋商小组成员名单及单一来源采购人员名单：负责人：魏湘东；成员：魏湘东、徐裕祥、陈志军五、项目用途、简要技术要求及合同履行日期：/六、成交标的名称、规格型号、数量、单价、服务要求：成交标的名称：录播室升级改造； 规格型号：/；数量：1批；单价：/元； 服务要求：按询价文件要求七、其它补充事宜/</t>
  </si>
  <si>
    <t>兴宁市恒同办公设备有限公司</t>
  </si>
  <si>
    <t>兴宁市龙田中心小学录播室升级改造</t>
  </si>
  <si>
    <t>温州医科大学关于录播系统、智慧教室建设项目的结果公告</t>
  </si>
  <si>
    <t>一、采购人名称：温州医科大学二、采购项目名称：录播系统、智慧教室建设三、采购编号：WMU-2018037四、采购组织类型：分散采购自行组织五、采购方式：公开招标六、采购公告发布日期：2018年12月7日七、定标日期：2019年1月3日八、中标结果：标段项目规格型号中标商中标价1录播系统V3.0等帝杰曼科技股份有限公司CNY1058900.002智慧教室建设DS-NF1616S等帝杰曼科技股份有限公司CNY613340.00九、评标专家名单：郑建标、周慧芬、朱希洁、朱云洁、林益峰十、公告期限：1个工作日十一、其他事项：各参加政府采购活动的供应商认为该中标结果和采购过程等使自己的权益受到损害的，可以自本公告期限届满之日（本公告发布之日后第2个工作日）起7个工作日内，以书面形式向采购人提出质疑。质疑供应商对采购人的答复不满意或者采购人未在规定的时间内作出答复的，可以在答复期满后十五个工作日内向浙江省财政厅投诉。质疑函范本、投诉书范本请到浙江政府采购网下载专区下载。十二、联系方式:采购人名称：温州医科大学地点：温州医科大学茶山校区同心楼404-1室联系人：王老师联系电话：0577-86699052监督单位：温州医科大学监察处联系地址：温州医科大学茶山校区同心楼518室联系电话：0577-86689702同级政府采购监管管理部门：浙江省财政厅政府采购监管处联系人：倪文良监督投诉电话：0571-87057615地址：杭州市环城西路37号</t>
  </si>
  <si>
    <t>温州医科大学关于录播系统、智慧教室建设项</t>
  </si>
  <si>
    <t>广西科联招标中心关于龙胜教育局远程视频互动教学平台系统（GLZC2018-X1-14027-KLZB）成交公告</t>
  </si>
  <si>
    <t>龙胜各族自治县教育局</t>
  </si>
  <si>
    <t xml:space="preserve">广西影音客栈科技有限公司
</t>
  </si>
  <si>
    <t>玖拾玖万捌仟柒佰伍拾元整</t>
  </si>
  <si>
    <t>广西科联招标中心受龙胜各族自治县教育局的委托，根据《中华人民共和国政府采购法》等有关规定，于2018年12月24日就龙胜教育局远程视频互动教学平台系统采用询价采购方式进行采购，现就本次询价的成交结果公告如下：一、采购项目名称及编号：龙胜教育局远程视频互动教学平台系统（GLZC2018-X1-14027-KLZB）二、采购项目简要说明：数量及简要技术要求：项号货物名称数量单位项目基本概况介绍1防火墙穿越服务器1台用于龙胜教育局远程视频互动教学平台建设。2高清多点控制单元1台3主会场高清视频终端1台4分会场高清视频终端9套5高清录播服务器1台6高清软件终端2套7功放10台8音响20只9调音台10台10无线话筒10套1175英寸交互式平板一体机1台12电视机9台13HDMI矩阵1台14机柜11个15机柜29个16安装辅材1项如需进一步了解详细内容，详见询价通知书。合同履行日期：自签订合同之日起10天内到货，30天内全部安装调试合格并通过验收。货到学校有货物签收单由学校清点签收。三、公告媒体及日期：2018年12月18日在http://www.ccgp.gov.cn（中国政府采购网）、http:// www.gxzfcg.gov.cn（广西壮族自治区政府采购网）、http://zfcg.guilin.gov.cn（桂林市政府采购网）、http://glggzy.org.cn(桂林市公共资源交易中心网)上发布询价采购公告。 四、询价日期：2018年12月24日评审地点：桂林市公共资源交易中心（桂林市临桂区西城中路69号创业大厦西辅楼4楼）11号评标室询价小组成员名单：刘超红、王亚蓓、唐金红五、成交信息:1、成交供应商名称：广西影音客栈科技有限公司2、成交供应商地址：南宁市星湖路14号电子科技广场1号楼C308-3093、成交金额：玖拾玖万捌仟柒佰伍拾元整(?998750.00元)4、主要成交标的的名称、规格型号、数量、单价、服务要求：见附件。六、代理服务费：成交供应商领取成交通知书前，参照计价格[2002]1980号《招标代理服务收费管理暂行办法》货物类收费标准向成交供应商收取。七、联系事项：1、采购人：龙胜各族自治县教育局地址：龙胜各族自治县古龙街31号联系人：杨杰军联系电话：0773-75123272、采购代理机构：广西科联招标中心地址：桂林市七星区五里店路兴达大厦六楼联系人：欧阳清松联系电话： 0773-56300673、监督部门：桂林市政府采购管理办公室电话：0773-2862142八、成交结果公告期限：自成交结果公告发布之日起一个工作日。报价人认为成交结果使自己的权益受到损害的，可以在成交结果公告期限届满之日起七个工作日内以书面形式向广西科联招标中心提出质疑，逾期将不再受理。广西科联招标中心2018年12月25日</t>
  </si>
  <si>
    <t>广西影音客栈科技有限公司</t>
  </si>
  <si>
    <t>广西科联招标中心关于龙胜教育局远程视频互动教学平台系统（GLZC2018-X1-14027-KLZ</t>
  </si>
  <si>
    <t>梅列区农村小学办公云设备及机房改造与录播室采购项目结果公告</t>
  </si>
  <si>
    <t>[350402]SMGX[GK]2018098</t>
  </si>
  <si>
    <t>三明市梅列区教育局</t>
  </si>
  <si>
    <t xml:space="preserve">福建恩特计算机网络工程有限公司
</t>
  </si>
  <si>
    <t>￥76.780000 万元</t>
  </si>
  <si>
    <t>公告概要：公告信息：采购项目名称梅列区农村小学办公云设备及机房改造与录播室采购项目品目采购单位三明市梅列区教育局行政区域梅列区公告时间2019年01月03日  17:18本项目招标公告日期2019年01月03日中标日期2019年01月03日评审专家名单详见公告正文总中标金额￥76.780000 万元（人民币）联系人及联系方式：项目联系人魏老师项目联系电话05988267842采购单位三明市梅列区教育局采购单位地址梅列区政府大楼三层采购单位联系方式05988267842代理机构名称三明国信招投标有限公司代理机构地址三明市梅列区三明市梅列区沪明新村12幢9层18-20号代理机构联系方式05988955586  smgxzb1@126.com                1、项目名称：梅列区农村小学办公云设备及机房改造与录播室采购项目2、项目编号：[350402]SMGX[GK]20180983、采购人名称：三明市梅列区教育局地址：梅列区政府大楼三层项目负责人：魏老师联系电话：059882678424、代理机构名称：三明国信招投标有限公司地址：三明市梅列区三明市梅列区沪明新村12幢9层18-20号  评审部经办人：小刘联系电话：05988955586  smgxzb1@126.com5、招标公告日期：2018-12-086、招标结果确定日期：2019-01-037、资格性及符合性审查情况：经评审各投标人资格均符合。8、中标情况：包1合同包品目号品目名称品牌规格型号数量单价总价11-1其他计算机设备奥威亚等详见投标文件1143900元143900元服务要求或标的的基本概况详见投标文件中标供应商名称福建恩特计算机网络工程有限公司中标供应商地址三明市梅列区乾龙新村17幢（梅列工商联大厦）2702室中标金额143900.00元包2合同包品目号品目名称品牌规格型号数量单价总价22-1其他计算机设备深信服、鸿合等详见投标文件1623900元623900元服务要求或标的的基本概况详见投标文件中标供应商名称福建恩特计算机网络工程有限公司中标供应商地址三明市梅列区乾龙新村17幢（梅列工商联大厦）2702室中标金额623900.00元9、收费金额：1.1517万元 收费标准：第一合同包中标服务费为：2158.5元；第二合同包服务费为9358.5元。中标人应当在领取中标通知书前，按国家计委《招标代理服务收费管理暂行办法》（计价格[2002]1980号文）规定的收费标准向招标代理机构缴纳招标服务费，招标代理服务费不足叁仟元的按叁仟元整收取招标代理服务费，本项目的招标代理服务费以此条为准。缴后不退(中标服务费及招标过程的相关费用由中标人出）。  中标服务费专户：开 户 名：三明国信招投标有限公司 开 户 行：兴业银行三明列东支行 帐 号：181040100100023831  中标人退保证金：中标人与采购单位双方签订合同并盖章后，并在规定时间30天内上传政府采购系统备案，送三明国信招投标有限公司留存备案一份。10、其他（协议供货、定点采购项目信息）：无。11、评标委员会成员名单 采购人代表：邱荣辉 (包2;包1) 评审专家：杨天春,吴长城,温细茂,肖起通12、公告期限为本公告之日起1个工作日。三明国信招投标有限公司2019年01月03日</t>
  </si>
  <si>
    <t>福建恩特计算机网络工程有限公司</t>
  </si>
  <si>
    <t>梅列区农村小学办公云设备及机房改造与录播室采购</t>
  </si>
  <si>
    <t>稷山县教育科技局综合录播、直播项目中标公告</t>
  </si>
  <si>
    <t>Z14080001591827032401</t>
  </si>
  <si>
    <t>山西景宏建设工程项目管理有限公司</t>
  </si>
  <si>
    <t>稷山县教育科技局</t>
  </si>
  <si>
    <t xml:space="preserve">山西世纪创想电子有限公司
</t>
  </si>
  <si>
    <t>2398958元</t>
  </si>
  <si>
    <t>稷山县教育科技局综合录播、直播项目中标公告山西景宏建设工程项目管理有限公司受稷山县教育科技局的委托，对稷山县教育科技局综合录播、直播项目于2019年1月3日在运城市公共资源交易中心组织公开招标会议。现已完成评标工作，将评标结果公示如下：1.项目概况1.1项目名称：稷山县教育科技局综合录播、直播项目;1.2项目编号：Z14080001591827032401;1.3项目基本情况：(1)项目内容：具体内容详见招标文件;(2)交货期：签订合同后30日历天;(3)采购预算价：2676100元，评审价：2468315.5元;(4)交货地点：采购人指定地点。1.4公告发布时间：2018年12月11日。2.评标结果2.1中标价：2398958元2.2中标单位：山西世纪创想电子有限公司2.3交货期：签订合同后30日历天2.4质保期：3年2.5结果公示时间：2019年1月4日2.6评标专家组：组长：陈虎组员：陈滨风、许志伟、薛惠霞、刘中兴(采购人代表)本次结果公示同时在山西省政府采购网、运城市政府采购网、运城公共资源交易网上发布。3.联系方式采购人：稷山县教育科技局地址：稷山县稷峰西街电话：17835388885采购代理机构：山西景宏建设工程项目管理有限公司地址：运城市盐湖区工农东街218号电话：0359-2180678采购项目联系人：李女士联系电话：18636358608各有关当事人对结果公示如有异议的，应在结果公示发布之日起7个工作日内以书面形式提出质疑，逾期将不再受理。代理费收费标准:发改计价【2002】1980号代理费收费金额:3.34山西景宏建设工程项目管理有限公司2019年01月03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</si>
  <si>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山西世纪创想电子有限公司</t>
  </si>
  <si>
    <t>稷山县教育科技局综合录播、直播</t>
  </si>
  <si>
    <t>稷山县教育科技局综合录播、直播项目中标公示</t>
  </si>
  <si>
    <t>山西景宏建设工程项目管理有限公司受稷山县教育科技局的委托，对稷山县教育科技局综合录播、直播项目于2019年1月3日在运城市公共资源交易中心组织公开招标会议。现已完成评标工作，将评标结果公示如下：1.项目概况1.1项目名称：稷山县教育科技局综合录播、直播项目；1.2项目编号：Z14080001591827032401；1.3项目基本情况：（1）项目内容：具体内容详见招标文件；（2）交货期：签订合同后30日历天； （3）采购预算价：2676100元，评审价：2468315.5元；（4）交货地点：采购人指定地点。1.4公告发布时间：2018年12月11日。 2.评标结果2.1中标价：2398958元2.2中标单位：山西世纪创想电子有限公司2.3交货期：签订合同后30日历天2.4质保期：3年2.5结果公示时间：2019年1月4日2.6评标专家组：组长：陈虎 组员：陈滨风、许志伟、薛惠霞、刘中兴（采购人代表） 本次结果公示同时在山西省政府采购网、运城市政府采购网、运城公共资源交易网上发布。3.联系方式采 购 人：稷山县教育科技局 地 址：稷山县稷峰西街电 话：17835388885采购代理机构：山西景宏建设工程项目管理有限公司地 址：运城市盐湖区工农东街218号电 话：0359-2180678采购项目联系人：李女士联 系 电 话：18636358608   各有关当事人对结果公示如有异议的，应在结果公示发布之日起7个工作日内以书面形式提出质疑，逾期将不再受理。</t>
  </si>
  <si>
    <t>信息来源:广东省政府采购网采购项目编号:440515-201812-732-0010、440515-201812-732-0010                         一、采购人：汕头市澄海澄华中学二、合同编号：GDMALL2018137040三、合同名称：汕头市澄海澄华中学空调机等网上商城合同四、合同清单信息   采购项目编号：440515-201812-732-0010采购项目名称：录播室空调采购项目编号：440515-201812-732-0010采购项目名称：录播室空调   五、中标、成交供应商：广州超卓机电工程有限公司地址：马头岗大街1号之一302室联系人：谭石苟联系电话：020-81004201六、合同金额（元）：￥25,157.00采购项目预算金额（元）：￥25,200.00七、合同签订日期：2019年01月03日 10时29分八、合同公告日期：           2019年01月03日 10时39分                      九、联系事项（一）采购人：汕头市澄海澄华中学地址：汕头市澄海区澄华街道澄华路中段联系人：联系电话：      （本电子合同与纸质合同完全一致）</t>
  </si>
  <si>
    <t>龙港高级中学录播平板教室、生物综合探究实验室设备及装潢采购项目的合同公示</t>
  </si>
  <si>
    <t>CNDL2018574</t>
  </si>
  <si>
    <t>苍南超然招标代理有限公司</t>
  </si>
  <si>
    <t xml:space="preserve">温州川龙网络科技有限公司
</t>
  </si>
  <si>
    <t>一、 采购人名称：苍南县龙港镇人民政府							二、 供应商名称：温州川龙网络科技有限公司							三、 采购项目名称：龙港高级中学录播平板教室、生物综合探究实验室设备及装潢采购项目 							四、 采购项目编号：CNDL2018574  							五、 合同编号：2018-48228       							六、 合同内容：																						标项序号																标项名称																规格型号																单位																数量																单价(元)																合同总额(元)																预算金额(元)																								2																生物综合探究实验室设备及装潢																详见招标文件																项																1																																492810.00																496000																			付款方式、售后服务、违约责任详见合同附件。							服务要求或标的基本概况：    							七、联系方式							1、采购代理机构名称：苍南超然招标代理有限公司							联系人：陈仕盈        							联系电话：0577-68803069 							传真：0577-68803069              							地址：苍南县灵溪镇江湾路宋桥庭院26幢3单元201室							2、采购人名称：苍南县龙港镇人民政府							联系人：陶先生        							联系电话：0577-68803069							传真：0577-68803069							地址：龙港高级中学(龙宜公路以西，西三街以东)           							3、同级政府采购监督管理部门名称：苍南县政府采购监督管理办公室							联系人：陈先生							监督投诉电话：0577-59867927							传真：0577-59867927							地址：苍南县灵溪镇春晖路555号（苍南县行政审批中心对面）</t>
  </si>
  <si>
    <t>温州川龙网络科技有限公司</t>
  </si>
  <si>
    <t>龙港高级中学录播平板教室、生物综合探究实验室设备及装潢采购项</t>
  </si>
  <si>
    <t>一、 采购人名称：苍南县龙港镇人民政府							二、 供应商名称：温州川龙网络科技有限公司							三、 采购项目名称：龙港高级中学录播平板教室、生物综合探究实验室设备及装潢采购项目 							四、 采购项目编号：CNDL2018574  							五、 合同编号：2018-48224       							六、 合同内容：							 																						标项序号																标项名称																规格型号																单位																数量																单价(元)																合同总额(元)																预算金额(元)																								1																录播平板教室设备及装潢																详见招标文件																项																1																																489770.00																499424																			付款方式、售后服务、违约责任详见合同附件。							服务要求或标的基本概况：    							七、 联系方式							1、采购代理机构名称：苍南超然招标代理有限公司							联系人：陈仕盈        							联系电话：0577-68803069 							传真：0577-68803069              							地址：苍南县灵溪镇江湾路宋桥庭院26幢3单元201室							2、采购人名称：苍南县龙港镇人民政府							联系人：陶先生							联系电话：0577-68803069							传真：0577-68803069							地址：龙港高级中学(龙宜公路以西，西三街以东)							3、同级政府采购监督管理部门名称：苍南县政府采购监督管理办公室							联系人：陈先生							监督投诉电话：0577-59867927							传真：0577-59867927							地址：苍南县灵溪镇春晖路555号（苍南县行政审批中心对面）</t>
  </si>
  <si>
    <t>长寿区2018年危险化学品管道泄漏事故应急演练场地布置及拍摄中标结果</t>
  </si>
  <si>
    <t xml:space="preserve">重庆市长寿区心飞广告传媒有限公司
</t>
  </si>
  <si>
    <t>项目名称：																			长寿区2018年危险化学品管道泄漏事故应急演练场地布置及拍摄采购																													采购方式：																			询价																													采购人名称：																			长寿经济技术开发区管理委员会																													询价小组（3人以上单数）：																			狄佳、刘容、江大才、黄国耀、刘小波																													项目经办人：																			黄国耀、刘小波																													联系电话：																			13752908787,13594665829																													成交日期：																																																监督电话：																			区财政局：023-40241879																																													商品名称																			品牌、规格型号																			数量																			单价																			成交金额（元）																			成交供应商																													演练现场转录播、观摩区布置、采购器材道具等																			批																			1.00																			61200.00																			61200.00																			重庆市长寿区心飞广告传媒有限公司																													合计金额:61200.00</t>
  </si>
  <si>
    <t>重庆市长寿区心飞广告传媒有限公司</t>
  </si>
  <si>
    <t>长寿区2018年危险化学品管道泄漏事故应急演练场地布置及</t>
  </si>
  <si>
    <t>中国科学院大学经济与管理学院智慧教室建设项目中标公告</t>
  </si>
  <si>
    <t>TC180RABM）</t>
  </si>
  <si>
    <t xml:space="preserve">北京竹远科创科技股份有限公司
</t>
  </si>
  <si>
    <t>299.53 万元</t>
  </si>
  <si>
    <t>中招国际招标有限公司受中国科学院大学的委托，就“中国科学院大学经济与管理学院智慧教室建设项目”项目（项目编号：TC180RABM）组织采购，评标工作已经结束，中标结果如下：							一、项目信息							项目编号：TC180RABM							项目名称：中国科学院大学经济与管理学院智慧教室建设项目							项目联系人：沈老师							联系方式：010-88256170							二、采购单位信息							采购单位名称：中国科学院大学							采购单位地址：北京市石景山区玉泉路19号（甲）							采购单位联系方式：沈老师 010-88256170							三、项目用途、简要技术要求及合同履行日期：																													包号																													采购内容																			（包名称）																													数量																													用途																													预算																													简要技术要求																																															1																													中国科学院大学																			经济与管理学院智慧教室建设项目																													一批																													教学科研																													￥360万																													增加音频拾音设备、音频扩声设备、音频周边设备、视频前级设备、显示终端设备、视频周边设备、录播系统、面部指纹门禁系统、网络设备，运用数字多媒体技术进行教学，实现课堂互动，导师现场教学内容可以录制、存储，学员可通过校园网对课程进行下载及在线观看。																																															交货期：2019年2月1日前完成项目初步验收，初步验收完成后1个月内完成项目终验																																					交货地点：中国科学院大学经济与管理学院																											四、采购代理机构信息							采购代理机构全称：中招国际招标有限公司							采购代理机构地址：北京市海淀区皂君庙14号院9号楼520室							采购代理机构联系方式：徐威 010-62108234							五、中标信息							招标公告日期：2018年12月07日							中标日期：2019年01月02日							总中标金额：299.53 万元（人民币）							中标供应商名称、联系地址及中标金额：																						序号																中标供应商名称																中标供应商联系地址																中标金额(万元)																								1																北京竹远科创科技股份有限公司																北京市海淀区清河嘉园东区甲1号楼8层814、815、816、817室																299.530000																			本项目招标代理费总金额： 万元（人民币）							本项目招标代理费收费标准：							评审专家名单：							许少峰、丁 健、铁秀梅、李 君、张玲玲							中标标的名称、规格型号、数量、单价、服务要求：							详见附件：中标产品清单							序号 名称 规格型号 数量 单价							1 85英寸显示屏 康佳LED85G9100 2 27550							2 触控升降一体机 席媒XM-SDW15-WA/ZY01 71 6460							3 无纸化终端 席媒XM-SDW15-WA/ZY02 71 6460							4 全数字会议控制主机（含软件） 席媒XM-JA10-WA/100 1 44800							5 编解码器（含软件） 席媒XM-JC10-WA/100 1 30430							6 网络交换机 华为S5720-52X-PWR-SI-AC 4 9800							7 电子白板21.5寸 美克尔MB-322T 1 4770							8 高清投影机 爱普生CB-L1200U 1 195520							9 16路高清混合矩阵 博睿BR-MIX0808YG 1 28000							六、其它补充事宜							中标产品清单详见附件</t>
  </si>
  <si>
    <t>北京竹远科创科技股份有限公司</t>
  </si>
  <si>
    <t>中国科学院大学经济与管理学院智慧教室建设</t>
  </si>
  <si>
    <t>新乡市铁路第二中学录播教室装修项目合同公告</t>
  </si>
  <si>
    <t>合同编号：合同名称：新乡市铁路第二中学录播教室装修合同项目编号：新乡政采定点采购-2018-225项目名称：新乡市铁路第二中学录播教室装修项目采购人(甲方)：新乡市铁路第二中学供应商(乙方)：新乡市第二建筑工程有限公司合同金额：10.856万元合同签订日期：2018-12-31 16:34:00合同公告日期：2019-01-02 16:34:00代理机构：政府采购合同：微信图片_20190102163214.jpg微信图片_20190102163221.jpg微信图片_20190102163245.jpg微信图片_20190102163250.jpg微信图片_20190102163255.jpg</t>
  </si>
  <si>
    <t>蚌山区2018年录播教室设备采购项目中标公告皖C-2018-ZF-CG-Z-538</t>
  </si>
  <si>
    <t>蚌埠市政府采购中心</t>
  </si>
  <si>
    <t>蚌埠锦帆教育科技有限公司
在本公告期限届满之日起7个工作日内按蚌埠市公共资源交易中心网站</t>
  </si>
  <si>
    <t>193.39万元，</t>
  </si>
  <si>
    <t>蚌山区2018年录播教室设备采购项目中标公告  皖C-2018-ZF-CG-Z-538                                                            项目编号                                                所属地区                        蚌埠市                                                                                        项目名称                        蚌山区2018年录播教室设备采购项目                                                                    发布时间                            2019年01月02日                                                        截止时间                                                            见公告内容                                                                                                                蚌山区2018年录播教室设备采购项目中标公告 
项目编号：皖C-2018-ZF-CG-Z-538 
一、项目相关情况 
1、项目名称: 蚌山区2018年录播教室设备采购项目 
2、项目编号: 皖C-2018-ZF-CG-Z-538 
3、采购项目用途、数量、简要技术要求：2018年录播教室采购。 
4、合同履行日期：合同签订并接到采购人供货通知后30日内到货并安装调试完毕。 
5、招标方式：公开招标 
6、招标预算：212万元 
7、招标公告日期：2018年12月11日 
8、开标日期：2019年1月2日9:00 
9、评标委员会名单：陈新建(组长)、李育泽、牛朋、王维全、朱钰铧 
10、招标单位名称：蚌埠市蚌山区教育和体育局，地址：蚌埠市 
招标单位联系人：吴术兆，联系电话：13965283755 
11、招标代理机构名称：蚌埠市政府采购中心，地址：蚌埠市南湖路1000号 
项目负责人：蔡士通，联系电话：0552-2053260 
12、收费标准：无，收费金额：0 
13、公告期限：2019年1月2日至2019年1月3日 
14、监督人员：梅同杰 
15、中标人： 
名称: 蚌埠锦帆教育科技有限公司，地址：安徽省，成交金额:193.39万元， 
质量：/ 
业绩：/ 
获奖：/ 
项目负责人（姓名、相关证书名称和编号）：/ 
两阶段评标法技术标得分或综合评标法得分：/ 
主要中标或者成交标的的名称、规格型号、数量、单价、服务要求：见附件 
若投标供应商对上述结果有异议，可在本公告期限届满之日起7个工作日内按蚌埠市公共资源交易中心网站发布的《质疑函范本》格式，以书面形式在工作时间向采购人或其委托的招标采购代理机构提出质疑（异议），质疑材料递交地址：蚌埠市南湖路1000号，联系电话：0552-2074901。投标单位(供应商)在递交质疑函纸质版的同时，必须将与纸质版质疑函一致的电子版（为word或wps,可编辑模式）发送至3193956747@qq.com邮箱。 
若投标供应商对质疑处理意见有异议，可在规定时间内以书面形式向蚌埠市公共资源监督管理局提出投诉。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三、其他 
无 
特此公告。 
公告单位：蚌埠市蚌山区教育和体育局 
2019年1月2日 
附件： 
1、项目招标采购文件。 
2、分项报价表。 
3、投标响应表 
4、评审情况一览表</t>
  </si>
  <si>
    <t>蚌埠锦帆教育科技有限公司</t>
  </si>
  <si>
    <t>在本公告期限届满之日起7个工作日内按蚌埠市公共资源交易中心网站</t>
  </si>
  <si>
    <t>蚌山区2018年录播教室设备采购项目中标公告皖C-2018-ZF-CG</t>
  </si>
  <si>
    <t>广西大通建设监理咨询管理有限公司平果高级中学学生食堂原材料采购（项目编号：GXDTCG-2018-002-NN）中标公告</t>
  </si>
  <si>
    <t>GXDTCG-2018-002-NN）</t>
  </si>
  <si>
    <t>广西大通建设监理咨询管理有限公司</t>
  </si>
  <si>
    <t>平果高级中学</t>
  </si>
  <si>
    <t xml:space="preserve">平果县百旺食品配送有限公司
平果方圆食品有限公司
</t>
  </si>
  <si>
    <t>壹佰贰拾万零伍仟元整</t>
  </si>
  <si>
    <t>广西大通建设监理咨询管理有限公司受平果高级中学的委托，参照《中华人民共和国政府采购法》、《中华人民共和国政府采购法实施条例》、《政府采购货物和服务招标投标管理办法》等规定，于2018年12月28日就平果高级中学学生食堂原材料采购采用公开招标方式进行招标，现就本次项目的中标结果公告如下：一、招标项目名称：平果高级中学学生食堂原材料采购（项目编号：GXDTCG-2018-002-NN）二、招标项目简要说明：如需进一步了解详细内容，详见招标文件。分标序号货物名称单位需求量备注一分标1猪精肉斤45000猪肉鲜红、有弹性、刮毛干净、没有红斑，无搭配泡囊肉和碎肉，是当日宰杀的，经检疫部门检验合格的新鲜猪肉。2五花肉斤160003直骨斤70004同骨斤40005猪肝斤450006猪脚斤70007猪舌头斤7000二分标8冻鸭腿斤12000包装无损坏，食品没有紫红斑。9冻鸡腿斤8000三分标10水盘鸡（鲜鸡）斤89000果场鸡鸡肉鲜黄、有弹性、拔毛要干净，鸡皮没有紫红斑，无鸡头和鸡屁股。11水盘鸭（鲜鸭）斤23000养了90天及以上的鸭，鸭肉是当日宰杀的。四分标12鸡蛋件1300新鲜白皮蛋，8号蛋，一箱有12托，共360个。五分标13食用油件1600金家22L/件六分标14大米斤350000当年的晚稻米，颗粒大、纯白、大小均匀，非粮站米，最好本地有加工场。七分标15青菜（大白菜、空心菜、中花）斤128000豆角、四季豆、青椒、扁菜、酸菜、冬瓜、甜笋、茄瓜、葫芦瓜、香芹、西芹16其它配菜斤约6000017土豆斤3200018黄瓜斤1800019胡萝卜斤8000八分标20鸡米粒件30021无骨鸡柳件30022卡兹脆鸡排件300九分标23块煤吨500云南普阳，6000卡十分标24米粉斤96000最好本地有加工场。十一分标25水豆腐斤4000026豆腐泡斤7000十二分标27白鲢鱼斤6700本地要有固定专卖鱼的摊点，购买哪类视季节、营养配餐而定。十三分标28干粉件24029汤料件80三、中标公告媒体及日期：于2018年12月07日起在发布招标公告。四、评审信息：1、评审日期：2018年12月28日2、评审地点：平果县教育局四楼录播室（平果县铝城大道东段体育馆旁）3、评标委员会成员名单：黄润红、陆庆春、李妹旦、黄英锋、黄都永（业主评委）五、中标信息：一分标中标单位平果县百旺食品配送有限公司地址平果县大学路与古厘北路交叉口西侧中标价壹佰贰拾万零伍仟元整（￥1205000.00元）二分标中标单位平果县百旺食品配送有限公司地址平果县大学路与古厘北路交叉口西侧中标价壹拾肆万陆仟捌佰元整（￥146800.00元）三分标中标单位平果县百旺食品配送有限公司地址平果县大学路与古厘北路交叉口西侧中标价壹佰万零肆佰贰拾元整（￥1000420.00元）四分标中标单位平果县百旺食品配送有限公司地址平果县大学路与古厘北路交叉口西侧中标价贰拾玖万贰仟伍佰元整（￥292500.00元）五分标中标单位平果县百旺食品配送有限公司地址平果县大学路与古厘北路交叉口西侧中标价贰拾壹万陆仟元整（￥216000.00元）六分标中标单位平果县百旺食品配送有限公司地址平果县大学路与古厘北路交叉口西侧中标价捌拾捌万伍仟伍佰元整（￥885500.00元）七分标中标单位平果县百旺食品配送有限公司地址平果县大学路与古厘北路交叉口西侧中标价贰拾壹万壹仟贰佰肆拾元整（￥211240.00元）八分标中标单位平果方圆食品有限公司地址平果县马头镇巴赖路母娘山（十一万伏旁）中标价壹拾肆万捌仟伍佰元整（￥148500.00元）十二分标中标单位平果县百旺食品配送有限公司地址平果县大学路与古厘北路交叉口西侧中标价叁万零壹佰伍拾元整（￥30150.00元）十三分标中标单位平果县百旺食品配送有限公司地址平果县大学路与古厘北路交叉口西侧中标价叁万捌仟元整（￥38000.00元）六、九分标、十分标、十一分标因报名单位不足3家，暂停采购。七、本项目招标代理服务费：代理服务费按国家改革改革委办公厅文件 “关于招标代理服务收费有关问题的通知”（发改办价格【2003】857号）”规定计取，（货物招标类型）向中标人收取。领取中标通知书时，中标人应向招标代理机构一次付清代理服务费。八、联系事项：1、招标人：平果高级中学联系人：石老师 189776805592、招标代理机构名称：广西大通建设监理咨询管理有限公司地址：南宁市科园大道33号盛世龙腾A座13楼1312室项目联系人：陆工、许工、凌工    联系电话/传真：0771-381059233、监管部门：平果县教育局九、中标结果公告期限：自中标结果公告发布之日（2019年01月02日）起一个工作日。供应商认为中标结果使自己的权益受到损害的，可以在中标结果公告期限届满之日起七个工作日内以书面形式向招标单位（平果高级中学）或受托代理机构（广西大通建设监理咨询管理有限公司）提出质疑，逾期将不再受理。  招标代理机构：广西大通建设监理咨询管理有限公司2019年01月02日</t>
  </si>
  <si>
    <t>平果县百旺食品配送有限公司</t>
  </si>
  <si>
    <t>平果方圆食品有限公司</t>
  </si>
  <si>
    <t>广西大通建设监理咨询管理有限公司平果高级中学学生食堂原材料采购（项目编号：GXDTCG-2018-002-N</t>
  </si>
  <si>
    <t>宁德市中医院临床经验示教诊室录播系统货物类采购项目结果公告</t>
  </si>
  <si>
    <t>[350900]NDCG[XJ]2018031</t>
  </si>
  <si>
    <t>宁德市公共资源交易中心</t>
  </si>
  <si>
    <t>宁德市中医院</t>
  </si>
  <si>
    <t xml:space="preserve">福州海冠电子技术有限公司
</t>
  </si>
  <si>
    <t>￥9.456000 万元</t>
  </si>
  <si>
    <t>公告概要：公告信息：采购项目名称宁德市中医院临床经验示教诊室录播系统货物类采购项目品目采购单位宁德市中医院行政区域宁德市公告时间2019年01月02日  09:17本项目招标公告日期2019年01月02日成交日期2019年01月02日谈判小组、询价小组成员、磋商小组成员名单及单一来源采购人员名单详见公告正文总成交金额￥9.456000 万元（人民币）联系人及联系方式：项目联系人刘书见项目联系电话13706048606采购单位宁德市中医院采购单位地址宁德市东湖路16号采购单位联系方式13706048606代理机构名称宁德市公共资源交易中心代理机构地址宁德市镜台山路9号市行政服务中心5层代理机构联系方式0593-2250268                1、项目名称：宁德市中医院临床经验示教诊室录播系统货物类采购项目2、项目编号：[350900]NDCG[XJ]20180313、采购人名称：宁德市中医院地址：宁德市东湖路16号项目负责人：刘书见联系电话：137060486064、代理机构名称：宁德市公共资源交易中心地址：宁德市镜台山路9号市行政服务中心5层  经办人：郑智宏联系电话：0593-22502685、采购公告日期：2018-12-256、采购结果确定日期：2018-12-297、资格性及符合性审查情况：所有投标人均符合招标文件要求8、成交情况：包1合同包品目号品目名称品牌规格型号数量单价总价11-1行业应用软件PowerCreator录播管理系统V3.0194560元94560元服务要求或标的的基本概况详见投标文件中标供应商名称福州海冠电子技术有限公司中标供应商地址福建省福州市台江区国货西路303号4#楼一层39号中标金额94560.00元9、收费金额：0万元 收费标准：宁德市公共资源交易中心不收取代理服务费10、其他（协议供货、定点采购项目信息）：无11、询价小组成员名单 采购人代表：王贞波 (包1) 评审专家：高丽斌,胡国斌12、公告期限为本公告之日起1个工作日。宁德市公共资源交易中心2018年12月29日</t>
  </si>
  <si>
    <t>福州海冠电子技术有限公司</t>
  </si>
  <si>
    <t>宁德市中医院临床经验示教诊室录播系统货物类采购</t>
  </si>
  <si>
    <t>山东省临沂市兰陵县兰陵县教育体育局兰陵县30处中小学同城课堂（录播教室）设备采购项目合同公示</t>
  </si>
  <si>
    <t>SDGP371324201802000018</t>
  </si>
  <si>
    <t>临沂市</t>
  </si>
  <si>
    <t>山东正直建设项目管理有限公司</t>
  </si>
  <si>
    <t>兰陵县教育体育局</t>
  </si>
  <si>
    <t>466.7685 万元</t>
  </si>
  <si>
    <t>山东省临沂市兰陵县兰陵县教育体育局兰陵县30处中小学同城课堂（录播教室）设备采购项目采购合同公示                                                                                                                                                                                                                                                  一、采购项目名称：山东省临沂市兰陵县兰陵县教育体育局兰陵县30处中小学同城课堂（录播教室）设备采购项目                                                                                                                                                                                                                                                二、采购项目编码：SDGP371324201802000018                                                                                                                                                                                                                                                三、中标（成交）供应商：山东新华书店集团有限公司                                                                                                                                                                                                                                                地址：山东省济南市市中区英雄山路189号                                                                                                                                                                                                                                                联系人：赵俊颖                                                                                                                            联系方式：15966670529                                                                                                                                                                                                                                                四、合同金额：466.7685 万元                                                                                                                                                                                                                                                五、联系方式                                                                                                                                                                                                                                                1、采购人：兰陵县教育体育局                                                                                                                            地址：兰陵县县政府驻地                                                                                                                                                                                                                                                联系人：杜从理                                                                                                                            联系方式：0539-5125668                                                                                                                                                                                                                                                2、代理机构：山东正直建设项目管理有限公司                                                                                                                                                                                                                                                地址：山东省省临沂市市兰山区县（区、市）通达路街道（路、乡、镇）313号（村）/                                                                                                                                                                                                                                                联系人：杜启军                                                                                                                            联系方式：0539-7321605                                                                                                                                                                                                                                        附件：『山东省临沂市兰陵县兰陵县教育体育局兰陵县30处中小学同城课堂（录播教室）设备采购项目』                                                                                                                                                                                                                                                                                                                                                                                                                                            发布人：山东新华书店集团有限公司                                                                                                                发布时间：2019年01月02日 10时19分18秒</t>
  </si>
  <si>
    <t>山东省临沂市兰陵县兰陵县教育体育局兰陵县30处中小学同城课堂（录播教室）设备采购</t>
  </si>
  <si>
    <t>清江浦区教育局录播教室采购项目成交公告</t>
  </si>
  <si>
    <t>QJPZC-</t>
  </si>
  <si>
    <t>淮安市清江浦区教育局</t>
  </si>
  <si>
    <t xml:space="preserve">江苏皇岗建设集团有限公司
</t>
  </si>
  <si>
    <t>人民币贰拾柒万捌仟贰佰元整</t>
  </si>
  <si>
    <t>受淮安市清江浦区教育局的委托，淮安市公共资源交易中心清江浦分中心（政府采购中心）就清江浦区教育局录播教室采购项目进行竞争性谈判，按规定程序进行了开标、评标、定标，现就本次竞争性谈判的成交结果公布如下:  一、项目名称：清江浦区教育局录播教室采购项目 二、项目编号：QJPZC-谈判-2018085 三、项目简要说明：清江浦区教育局录播教室采购项目 四、招标公告媒体及日期：淮安市政府采购网清江浦区版块、淮安市公共资源交易网 2018年12月20日 -2018年12月26日  五、评标信息:  评委名单：孙苏、朱定权、张兴 评标日期：2018年12月28日14时30分 评标地点：淮安市北京北路100号清江浦区政务服务中心三楼评标一室 六、竞争性谈判结果信息：  第一成交候选人名称 ：江苏皇岗建设(集团)有限公司 成交金额:人民币贰拾柒万捌仟贰佰元整（278200.00） 成交单位地址：淮安市淮安市区石唐镇工业集中区88号 七、本次谈判联系事项： 采购单位联系人：黄波 采购单位联系号码：0517-83516371 采购单位联系地址：延安西路200号 采购中心：淮安市公共资源交易中心清江浦分中心（政府采购中心） 联系人：周大从电话：0517-83643002 联系地址：淮安市北京北路清江浦区政务服务中心505 邮政编码：223001 网址：zfcgzx.huaian.gov.cn  淮安市清江浦区教育局 二〇一九年一月 二日</t>
  </si>
  <si>
    <t>江苏皇岗建设集团有限公司</t>
  </si>
  <si>
    <t>清江浦区教育局录播教室采购</t>
  </si>
  <si>
    <t>[石城县]广州金盛建工程项目管理咨询有限公司关于江西省石城县教育局义务教育迎国检设备采购-高清专递课堂建设项目（编号：GZJSJ2018-SC-J009）竞争性谈判的成交结果公告</t>
  </si>
  <si>
    <t>GZJSJ2018-C-J009</t>
  </si>
  <si>
    <t>广州金盛建工程项目管理咨询有限公司</t>
  </si>
  <si>
    <t>石城县教育局</t>
  </si>
  <si>
    <t>[2019-01-02]                        广州金盛建工程项目管理咨询有限公司受石城县教育局的委托，对义务教育迎国检设备采购-高清专递课堂建设项目（编号：GZJSJ2018-SC-J009）进行了竞争性谈判。采购活动于2018年12月28日09:30在广州金盛建工程项目管理咨询有限公司举行，经谈判小组评定和采购人确认，现将成交结果公示如下：                  序号                  设备名称                  数量                  单位                  单价（元）                  品牌型号                  成交金额（元）                  服务要求                  成交供应商                  成交供应商地址                          1                  互动录播主机（国产产品）                  19                  台                  17600.00                   海康威视 DS-65VT2040R                  334400.00                   合同签订后15个工作日内交货，包括安装调试，质保期叁年                  江西泊霖信息科技有限公司                  江西省赣州市章贡区赣江源大道15号星海天城                          2                  教师特写摄像机（国产产品）                  15                  台                  6100.00                   海康威视 iDS-ECD8012XYZ-ABC/DEF                  91500.00                           3                  教师特写摄像机斜底座（国产产品）                  15                  个                  45.00                   海康威视 DS-1281ZJ-DM23                  675.00                           4                  教师特写摄像机支架（国产产品）                  15                  个                  85.00                   海康威视 DS-1273ZJ-130                  1275.00                           5                  学生全景图像采集摄像机（国产产品）                  15                  台                  5260.00                   海康威视 iDS-ECD8092XYZUV-ABCDEF                  78900.00                           6                  学生全景摄像机支架（国产产品）                  15                  个                  250.00                   海康威视 DS-1294ZJ-PF1                  3750.00                           7                  音频采集器（国产产品）                  30                  个                  1100.00                   艾力特 OS-8130E                  33000.00                           8                  互动录播可控输出终端设备1（国产产品）                  2                  台                  12900.00                   海康威视 DS-D5170TL/P                  25800.00                           9                  互动录播可控输出终端设备2（国产产品）                  13                  台                  11450.00                   海康威视 DS-D5165TL/P                  148850.00                           10                  互动录播显示终端（国产产品）                  6                  台                  3080.00                   创维 55M9                  18480.00                           11                  互动录播显示终端支架（国产产品）                  6                  套                  145.00                   国产 国标                  870.00                           12                  互动录播音频输出终端（国产产品）                  30                  只                  1460.00                   迪士普 DSP8063P                  43800.00                           13                  推拉黑板（国产产品）                  15                  块                  990.00                   嘉宏 JH-413                  14850.00                           14                  触摸控制键盘（国产产品）                  6                  台                  2895.00                   海康威视 DS-EFK15-M                  17370.00                           15                  交换机（国产产品）                  15                  台                  203.00                   海康威视 DS-3E0108-S                  3045.00                           16                  互动教学软件（国产产品）                  1                  套                  4800.00                   海康威视 iVMS-CIP                  4800.00                           17                  吊顶（国产产品）                  1                  项                  17900.00                   汇宜 RH98                  17900.00                           18                  四周墙壁吸音（国产产品）                  1                  项                  25900.00                   泊霖 BLDZ001                  25900.00                           19                  地面（国产产品）                  1                  项                  10800.00                   大巨龙 TJ-2100                  10800.00                           20                  设备集成、安装、培训及技术服务（国产产品）                  19                  套                  300.00                   泊霖 定制服务                  5700.00                           以上金额合计：881665.00元            本成交结果公告公示期为一个工作日，各相关当事人对成交结果有异议的，可在本公告发布届满之日起七个工作日内，以书面形式提起质疑，逾期将不再受理。谈判小组成员名单：陈青山（组长）、卢大萍、李凡采购单位：石城县教育局 地 址：琴江镇西华北路152号联系人：陈先生 电 话：13970125616代理机构：广州金盛建工程项目管理咨询有限公司地址：石城县清华大道吉祥花园联系人：温先生电话：18070268022政府采购监督电话：0797-5711579 广州金盛建工程项目管理咨询有限公司本项目代理费用金额为13225.0元标段编号：GZJSJ2018-SC-J009评委姓名：陈青山,卢大萍,李凡             附件下载：            中标通知书.pdf                          附件下载：            J009文件发售稿2.pdf</t>
  </si>
  <si>
    <t>[石城县]广州金盛建工程项目管理咨询有限公司关于江西省石城县教育局义务教育迎国检设备采购-高清专递课堂建设项目（编号：GZJSJ2018-SC-J009）竞争性谈判的</t>
  </si>
  <si>
    <t>常德职业技术学院智能录播室建设项目-合同公告</t>
  </si>
  <si>
    <t>常德市</t>
  </si>
  <si>
    <t xml:space="preserve">湖南智俊信息科技有限公司
湖南中投项目管理有限公司
</t>
  </si>
  <si>
    <t>合同编号：CDGP-201812278441合同名称：常德职业技术学院智能录播室建设项目政府采购合同项目编号：201811157781项目名称：常德职业技术学院智能录播室建设项目采购人(甲方)：常德职业技术学院供应商(乙方)：湖南智俊信息科技有限公司所属地域：常德市合同金额：合同金额小写：544350?大写：伍拾肆万肆仟叁佰伍拾元合同签订日期：2018-12-27合同公告日期：2019-01-02代理机构：湖南中投项目管理有限公司免责声明：本页面提供的政府采购合同是按照《中华人民共和国政府采购法实施条例》的要求由采购人发布的，信息的真实性、准确性、完整性由采购人负责。a href=&amp;quot;http://changd.ccgp-hunan.gov.cn/fs/download/a5b96072345b4ea6b78f4320016d2a68&amp;quot;</t>
  </si>
  <si>
    <t>湖南智俊信息科技有限公司</t>
  </si>
  <si>
    <t>湖南中投项目管理有限公司</t>
  </si>
  <si>
    <t>常德职业技术学院智能录播室建设项</t>
  </si>
  <si>
    <t>国家统计局浙江调查总队视频会议室录播服务器采购项目</t>
  </si>
  <si>
    <t xml:space="preserve">杭州国迈电子科技有限公司
国家统计局浙江调查总队
供应商自行录入公司
</t>
  </si>
  <si>
    <t>成交供应商：      杭州国迈电子科技有限公司       (受采购人委托，采购中心确定其为成交供应商)                  公告时间：      2019-01-02 15:22:52                  项目名称：      国家统计局浙江调查总队视频会议室录播服务器采购项目                  项目编号：      GDC-20181221111007481                          查看需求公告        查看公告           采购项目信息             采购单位：        国家统计局浙江调查总队        成交供应商：        杭州国迈电子科技有限公司                    采购单位联系人：        刘方超        成交供应商联系人：                                      潘俊阳                                                采购单位电话：        057156892342        成交供应商电话：                                      13666675976                                                采购单位邮箱：                成交供应商邮箱：        zhouweij@goodmicro.com                      需求公告发布时间：        2018-12-21 16:35:05        收货地点：        杭州市西湖区教工路79号天湖大厦                      报价截止时间：        2018-12-26 16:35:05        到货时间：        合同签订后7个日历日到货            纪检监察电话：                         资质要求               售后服务网点：         要求当地有售后服务网点        销售资质需求：                  协议供货商                                      专业资质需求：                                            售后上门服务要求：                上门服务年限:5年          上门服务时限：接到报修后48小时            电话技术支持服务响应要求：                7X24小时                          免费维保质保期：                  3年                     踏勘需求               踏勘地点：                  踏勘时间：                    无                               联系人：                   联系电话：                                          成交供应商报价情况                收货地点：          满足        到货时间：                   满足                     服务承诺：      1                   供应商简介：      (供应商自行录入公司简介，不代表本中心意见)                    报价总金额：      123,500.00                  供应商报价详情                  序号          供应商名称          投标总价          是否是小微企业          是否是环保产品          报价清单                                              1                  杭州国迈电子科技有限公司                    [协议供货代理商]                123,500.00                                                        否                                                                                        否                                                      查看详情                                        2                  神州数码（中国）有限公司                    [协议供货代理商]                124,200.00                                                        否                                                                                        否                                                      查看详情                                        3                  杭州亚明威计算机有限公司                    [协议供货代理商]                124,500.00                                                        否                                                                                        否                                                      查看详情                        采购人意见                                                                                                 注：请采购单位和成交供应商在规定的期限内及时签订书面采购合同，            采购中心感谢各方的积极参与。如有问题，请联系采购一处网上竞价电话(http://oa.zycg.cn/home/contactus)                              网上竞价平台自动选择原则              网上竞价按照满足竞价需求、有效报价最低的原则，确定成交供应商。网上竞价项目报价时间截止后，系统自动按以下原则确定成交供应商候选人排序，并由采购人确认：          （一）报价低的排序在先；          （二）报价相同，按报价时间的先后排序。            选择中标（成交）供应商应遵循的原则              采购人选择中标（成交）供应商时因遵循以下原则：采购人应按中标（成交）供应商候选人排序确认排名第一的中标（成交）供应商为中标（成交）供应商。但出现以下情形时，采购人可按照中标（成交）供应商候选人排序选择排名在次的候选人为中标（成交）供应商，依此类推：          （一）排名在先的中标（成交）供应商候选人放弃中标的；          （二）排名在先的中标（成交）供应商候选人未实质性响应采购人的竞价要求的，采购人可拒绝该中标候选人的报价，但应对拒绝原因予以详细说明。                                    提示:成交资格被拒绝的供应商可在成交公告发布之日起七个工作日内按照平台中公告的联系方式向采购人的纪检监察或其政府集中采购管理部门反映，也可向我中心综合处提出质疑。</t>
  </si>
  <si>
    <t>杭州国迈电子科技有限公司</t>
  </si>
  <si>
    <t>国家统计局浙江调查总队</t>
  </si>
  <si>
    <t>供应商自行录入公司</t>
  </si>
  <si>
    <t>国家统计局浙江调查总队视频会议室录播服</t>
  </si>
  <si>
    <t>南通市经济技术开发区能达小学、小海小学录播教室设备采购安装项目询价[成交公告]</t>
  </si>
  <si>
    <t>NTKFQXJ20181204001</t>
  </si>
  <si>
    <t>南通市经济技术开发区能达小学</t>
  </si>
  <si>
    <t xml:space="preserve">江苏奥威信息系统工程有限公司
</t>
  </si>
  <si>
    <t>伍拾陆万叁仟叁佰伍拾圆整</t>
  </si>
  <si>
    <t>南通市经济技术开发区能达小学、小海小学录播教室设备采购安装项目询价成交公告一、项目名称：南通市经济技术开发区能达小学、小海小学录播教室设备采购安装项目询价二、项目编号：NTKFQXJ20181204001三、采购单位：南通市经济技术开发区能达小学、南通市小海小学四、成交供应商：江苏奥威信息系统工程有限公司五、成交金额：伍拾陆万叁仟叁佰伍拾圆整（￥563350元）本次公告期限为一个工作日。有关当事人对成交结果有异议，可按询价文件的约定提出质疑。南通市经济技术开发区能达小学南通市小海小学2019年1月2日南通经济技术开发区能达小学、小海小学录播教室设备采购安装项目询价-CA12.19（终稿）.doc</t>
  </si>
  <si>
    <t>江苏奥威信息系统工程有限公司</t>
  </si>
  <si>
    <t>南通市经济技术开发区能达小学、小海小学录播教室设备采购安装项目询价</t>
  </si>
  <si>
    <t>广西大通建设监理咨询管理有限公司平果高级中学学生食堂原材料采购（项目编号：GXDTCG-2018-002-NN）公开中标公告</t>
  </si>
  <si>
    <t>广西大通建设监理咨询管理有限公司平果高级中学学生食堂原材料采购（项目编号：GXDTCG-2018-002-NN）</t>
  </si>
  <si>
    <t>2018年天长市教体局常态录播教室招标采购项目中标公告</t>
  </si>
  <si>
    <t>czcg201811-217</t>
  </si>
  <si>
    <t>安徽建苑工程项目管理有限公司</t>
  </si>
  <si>
    <t>天长市教育体育局</t>
  </si>
  <si>
    <t xml:space="preserve">安徽米阳智能科技有限公司
</t>
  </si>
  <si>
    <t>伍拾叁万伍仟伍佰元整</t>
  </si>
  <si>
    <t>2018年天长市教体局常态录播教室招标采购项目中标公告                                                            项目编号                                                所属地区                        滁州市                                                                                        项目名称                        2018年天长市教体局常态录播教室招标采购项目                                                                    发布时间                            2019年01月02日                                                        截止时间                                                            见公告内容                                                                                                                2018年天长市教体局常态录播教室招标采购项目中标公告
一、项目相关情况
项目名称：2018年天长市教体局常态录播教室招标采购项目 
项目编号：czcg201811-217 
招标方式： 公开招标
招标公告发布日期：2018年11月28日 
开标日期：2018年12月29日15时00分 
中标供应商名称：安徽米阳智能科技有限公司 
中标供应商联系地址：合肥市高新区香樟大道211号香枫创意园C座1202室
中标金额：伍拾叁万伍仟伍佰元整（￥535500元） 
主要中标或者成交标的的名称、规格型号、数量、单价等：详见附件。
评审委员会名单：陈爱轩、朱俊同、董标、刁文山、王杰
招标人名称：天长市教育体育局 
地址：天长市广陵路
联系人：李学军
联系方式：0550-7331119
招标机构名称：安徽建苑工程项目管理有限公司
地址：天长市建设大厦2F
项目负责人：李红燕 联系电话：0550-7312425 
收费标准：按滁招管[2014]5号文件的收费标准收取。
收费金额：￥6150元（含本次专家费用1850元）
公告期限：2019年01月02日至2019年01月03日（1个工作日）
若投标供应商对上述结果有异议，可在中标公告期限届满之日起7个工作日内以书面形式在工作时间向天长市教育体育局或安徽建苑工程项目管理有限公司提出质疑（异议），质疑材料递交地址：安徽省天长市天康大道建设大厦二楼，联系电话：0550-7312425 。
若投标供应商对质疑处理意见有异议，可在规定时间内以书面形式向公共资源交易监督管理机构提出投诉。
二、质疑提起的条件及不予受理的情形
根据《中华人民共和国政府采购法》、《中华人民共和国政府采购法实施条例》、财政部《政府采购质疑和投诉办法》等法律法规，现将质疑提起的条件及不予受理的情形告知如下：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质疑人为法人或者其他组织的，应当由法定代表人或其委托代理人（需有委托授权书）签字并加盖公章。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三、其他
特此公告。
采购人：天长市教育体育局
采购代理机构：安徽建苑工程项目管理有限公司
2019年01月02日</t>
  </si>
  <si>
    <t>安徽米阳智能科技有限公司</t>
  </si>
  <si>
    <t>2018年天长市教体局常态录播教室招标采购</t>
  </si>
  <si>
    <t>常州市实验初级中学移动录播设备中标（成交）公告</t>
  </si>
  <si>
    <t>常州市</t>
  </si>
  <si>
    <t>常州市教育基本建设与装备管理中心</t>
  </si>
  <si>
    <t>常州市实验初级中学</t>
  </si>
  <si>
    <t>常州市实验初级中学移动录播设备中标（成交）公告常教装采询[2018]88号常州市教育基本建设与装备管理中心受常州市实验初级中学委托，就其所需移动录播设备进行政府采购，现将本次的谈判结果公告如下：一、采购项目名称移动录播设备二、采购公告媒体及日期2018年12月19日起在常州市政府采购网，常州教育网，常州市教育基本建设与装备管理中心网站发布采购公告。三、评审信息评审日期：2018年12月29日评审地点：常州市教育基本建设与装备管理中心会议室（1）评审委员会名单：蒋达央 苏宝莉 肖海慧四、中标（成交）信息项目名称中标（成交）单位名称中标（成交）金额（元）移动录播设备常州市盛景网络技术有限公司64550.00五、本次采购联系事项1．采购人：常州市实验初级中学；地址：常州市县学街8号；联系人：周波；联系电话：13961402182。2．采购代理机构：常州市教育基本建设与装备管理中心；地址：常州市新市路9号；联系人：马泽万；联系电话：0519-86607039。公示期为自公告发布之日起1个工作日，各有关当事人对中标（成交）结果有异议的，可以在中标（成交）公告发布之日起七个工作日内，以书面形式提交至常州市教育基本建设与装备管理中心，逾期将不再受理。常州市教育基本建设与装备管理中心2019年01月02日</t>
  </si>
  <si>
    <t>常州市实验初级中学移动录播设备中标</t>
  </si>
  <si>
    <t>北京诚佳信工程管理有限公司录播室设备（项目编号：YLZC2018-J1-20238-CJXG）成交公告</t>
  </si>
  <si>
    <t>YLZC2018-J1-20238-CJXG）</t>
  </si>
  <si>
    <t>北京诚佳信工程管理有限公司</t>
  </si>
  <si>
    <t>玉林市第三中学</t>
  </si>
  <si>
    <t xml:space="preserve">北流市振德商贸有限公司
</t>
  </si>
  <si>
    <t>人民币肆拾壹万柒仟叁佰捌拾元肆角整</t>
  </si>
  <si>
    <t>北京诚佳信工程管理有限公司录播室设备（项目编号：YLZC2018-J1-20238-CJXG）成交公告北京诚佳信工程管理有限公司录播室设备（项目编号：YLZC2018-J1-20238-CJXG）成交公告北京诚佳信工程管理有限公司受玉林市第三中学的委托，于2018年12月28日就录播室设备进行竞争性谈判，现就本次谈判的成交结果公告如下：一、项目名称：录播室设备（项目编号：YLZC2018-J1-20238-CJXG）二、采购项目简要说明：采购内容：录播室设备；具体参数内容详见竞争性谈判文件。交付期：成交后30个工作日三、公告媒体及日期：本项目于2018年12月24日在广西壮族自治区政府采购网（www.gxzfcg.gov.cn）、中国玉林政府门户网站（www.yulin.gov.cn）发布竞标公告。四、评标信息:评标日期：2018年12月28日北京时间09时30分评标地点：玉林市玉州区公共资源交易中心（玉林市城站路8号）谈判小组成员：杨达志（组长）、牟慧、陈富烈（业主评委）五、定标日期：2018年12月29日六、成交信息：成交供应商：北流市振德商贸有限公司成交金额：人民币肆拾壹万柒仟叁佰捌拾元肆角整（￥417380.40元）交货时间：成交后30个工作日地 址：北流市二环西路106号（永顺名门23号楼9号商铺）七、联系事项：采购单位：玉林市第三中学采购代理机构：北京诚佳信工程管理有限公司地 址：玉林市玉州区 地 址：玉林市百利街34号联 系 人：陈工联 系 人：吕静如电 话：13317756873电 话：0775-2528666成交公告期限为１个工作日，各有关当事人对成交结果有异议的，可以在成交公告发布之日起七个工作日内以书面形式向玉林市第三中学或北京诚佳信工程管理有限公司提出质疑，逾期将不再受理。 采购代理机构：北京诚佳信工程管理有限公司2019年01月02日相关公告</t>
  </si>
  <si>
    <t>北流市振德商贸有限公司</t>
  </si>
  <si>
    <t>北京诚佳信工程管理有限公司录播室设备（项目编号：YLZC2018-J1-20238-CJX</t>
  </si>
  <si>
    <t>潞城市合室中学录播教室采购项目成交公告</t>
  </si>
  <si>
    <t>ZSZY201812085</t>
  </si>
  <si>
    <t>潞城市合室中学录播教室采购项目成交公告山西中盛卓远工程项目管理有限公司受潞城市合室中学的委托，于2019年1月2日组织了该项目的竞争性谈判采购，项目编号:ZSZY201812085，谈判小组依据谈判文件确定的谈判程序，经过客观公正的评审，按照评审委员会评定报告推荐意见，现将结果公告如下：1.采购单位名称：潞城市合室中学地址：潞城市合室乡合室村2.代理机构名称：山西中盛卓远工程项目管理有限公司地址：长治市保宁门西街世纪城7楼3.项目名称及合同履行日期：第一包：序号货物名称交货时间备注1录播教室采购项目合同签订后30天4.成交时间：2019年1月2日5.成交结果：第一包：录播教室采购项目,采购预算：28万元。序号中标单位中标金额(万元)地址联系人联系电话备注1潞城市春光科贸有限公司25.05山西省长治市潞城市一中实验楼下胡小军131911533427.谈判小组成员名单：王淑萍 徐翼 王银仓8.采购项目联系人及联系方式：采购单位：潞城市合室中学联系人：王先生联系电话：0355-6945888采购代理机构：山西中盛卓远工程项目管理有限公司联系人：郭艳敏联系电话：0355-2035588代理费收费标准:按照国家计委计价【2002】1980号文件规定的收费标准计取,由中标人支付代理费收费金额:0.42山西中盛卓远工程项目管理有限公司2019年01月02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</si>
  <si>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潞城市合室中学录播教室采购</t>
  </si>
  <si>
    <t>关于【惠州市第三中学录播室装饰项目采购工程预算审核服务】中选结果的通告</t>
  </si>
  <si>
    <t>我中心于2019-01-04 15:00，在中介服务中心为惠城区财政局公开摇珠选取工程造价咨询中介服务机构，现将中选结果相关事项通告如下：项目业主名称惠城区财政局采购项目名称惠州市第三中学录播室装饰项目采购工程预算审核服务项目编号4413020071915401812290133选取中介日期2019-01-04 15:00采购模式直购模式项目规模投资额（￥187,306.26元）服务类型工程造价咨询服务金额￥2,000.00元金额说明包干价2000元中选企业名称由于服务回避原则要求暂不予公示，待服务结束后公开。中选金额￥2,000.00元咨询电话0752-7809706监督电话0752-7809988相关中介企业对中选结果有异议的，可自本公告发布之日起七个工作日内书面提出。惠城区发展和改革局2019-01-04</t>
  </si>
  <si>
    <t>关于【惠州市第三中学录播室装饰项目采购工程预算审核服务】中</t>
  </si>
  <si>
    <t>新媒体</t>
  </si>
  <si>
    <t>中央电视台新媒体集成发布平台功能扩充（二）第三链路项目中标公告</t>
  </si>
  <si>
    <t>B0708-CMC18N7P43）</t>
  </si>
  <si>
    <t>中国机械进出口集团有限公司</t>
  </si>
  <si>
    <t xml:space="preserve">北京中视广信科技有限公司
</t>
  </si>
  <si>
    <t>￥188.000000 万元</t>
  </si>
  <si>
    <t>公告概要：公告信息：采购项目名称中央电视台新媒体集成发布平台功能扩充（二）第三链路项目品目货物/通用设备/广播、电视、电影设备/其他广播、电视、电影设备采购单位中央电视台行政区域北京市公告时间2019年01月31日  10:02本项目招标公告日期2018年12月28日中标日期2019年01月31日评审专家名单黄薇、何晶、周凤龙、李力、冯韫韬总中标金额￥188.000000 万元（人民币）联系人及联系方式：项目联系人赵鹏项目联系电话010-68991402采购单位中央电视台采购单位地址北京市海淀区复兴路11号采购单位联系方式龙老师；010-68508752代理机构名称中国机械进出口(集团)有限公司代理机构地址010-68991402、68991362代理机构联系方式赵鹏、金女士附件：附件17P43_中央电视台新媒体集成发布平台功能扩充（二）第三链路项目_招标文件_发售版_1228.pdf                　　中国机械进出口(集团)有限公司受中央电视台的委托，就“中央电视台新媒体集成发布平台功能扩充（二）第三链路项目”项目（项目编号：B0708-CMC18N7P43）组织采购，评标工作已经结束，中标结果如下：一、项目信息项目编号：B0708-CMC18N7P43项目名称：中央电视台新媒体集成发布平台功能扩充（二）第三链路项目项目联系人：赵鹏联系方式：010-68991402二、采购单位信息采购单位名称：中央电视台采购单位地址：北京市海淀区复兴路11号采购单位联系方式：龙老师；010-68508752三、项目用途、简要技术要求及合同履行日期：详见招标文件。四、采购代理机构信息采购代理机构全称：中国机械进出口(集团)有限公司采购代理机构地址：010-68991402、68991362采购代理机构联系方式：赵鹏、金女士五、中标信息招标公告日期：2018年12月28日中标日期：2019年01月31日总中标金额：188.0 万元（人民币）中标供应商名称、联系地址及中标金额：中标人：北京中视广信科技有限公司地址：北京市西城区复兴门外大街A2号中化大厦二层中标金额：&amp;amp;yen;1,880,000.00（人民币壹佰捌拾捌万元整）本项目招标代理费总金额：2.468 万元（人民币）本项目招标代理费收费标准：详见招标文件。评审专家名单：黄薇、何晶、周凤龙、李力、冯韫韬中标标的名称、规格型号、数量、单价、服务要求：主要设备名称：硬件编码器1（与硬件编码器2两台互为异构）；规格型号：Xstream2020；数量：1；单价：&amp;amp;yen;343,000.00六、其它补充事宜本公告公告期为自发出之日起1个工作日，若投标人对结果公告有异议，请于公告期结束之日起7个工作日内提出。</t>
  </si>
  <si>
    <t>北京中视广信科技有限公司</t>
  </si>
  <si>
    <t>中央电视台新媒体集成发布平台功能扩充（二）第三链路</t>
  </si>
  <si>
    <t>集团办、驻市地方频道办公设备采购结果公示</t>
  </si>
  <si>
    <t>20190122172656091</t>
  </si>
  <si>
    <t xml:space="preserve">请在三个工作日内以书面形式与安徽新媒体集团有限公司
安徽新媒体集团有限公司
</t>
  </si>
  <si>
    <t>安徽新媒体集团有限公司结果公示 项目名称：集团办、驻市地方频道办公设备采购项目编号：20190122172656091本项目通过网上公开询价，经采购人确认，现将结果公示如下：最终供应商：安徽鑫拓来摄影器材有限公司本项目采购公告视为采购人与成交供应商双方合同的一部分。如对以上公示有疑问，请在三个工作日内以书面形式与安徽新媒体集团有限公司联系。联系电话：0551-65183200最终以双方签订合同为准。安徽新媒体集团有限公司 2019年1月31日一、采购物资序号物资编码物资名称材质/品牌型号规格单位数量其他属性需求单位使用方向备注120190122001笔记本电脑8G内存、256固态、MX130 2G独显、14英寸屏、i7-8550CPU台3220190122002针式打印机爱普生LQ630KII台1320190122003色带原装爱普生LQ630KII原装个2420190122004针式电脑打印纸带编号、三联二等分件10物资采购详细要求无二、报名要求交货地址安徽省合肥市政务区潜山路1469号安徽报业大厦15楼诚信保障等级一级报价是否含税是，说明： 16%物资报价要求必须全部报价对供应商要求报价有效期填写是否上传报价单是经营模式生产厂家，经销批发，商业服务，招商代理，其他注册资金100万元以上基本证件组织机构代码证，工商营业执照，税务登记证，补充说明一次性报价，不分包三、报价须知1、报价截止时间：2019年01月28日17时33分2、报价方式： （1）登录“优质采电子交易平台”（http://www.youzhicai.com/）公告查看页面点击“我要报价”。请未注册的供应商及时办理注册审核，注册咨询电话：0551 - 62220088、62220099。因未及时办理注册审核手续影响报价的，责任自负。（2）供应商需完整填写报价信息，并按采购要求上传相应资料的扫描件，须在报价截止时间前提交报价，逾期责任自负。3、报价须响应条件序号条件名称条件内容1违约责任成交供应商延迟交货或提供商品服务不满足公告所列要求的视为违约，需承担违约赔偿责任，情节严重的，采购方有权取消其为成交供应商。2交货时间合同签订5日内3付款方式货物验收合格后30天转账对公支付四、注意事项1、供应商如有疑问可以在线提问并在线查看答疑澄清；2、供应商应合理安排报价时间，特别是网络速度慢的地区为防止在报价结束前网络拥堵无法操作。如果因计算机及网络故障无法报价，责任自负；3、报价过程中如有任何平台操作问题，请联系平台客服；五、联系方式单位：安徽新媒体集团有限公司地址：合肥市政务新区潜山路1469号联系人：徐敏联系电话：0551-65183200其他联系人：孙朋其他联系电话：18612913811</t>
  </si>
  <si>
    <t>请在三个工作日内以书面形式与安徽新媒体集团有限公司</t>
  </si>
  <si>
    <t>安徽新媒体集团有限公司</t>
  </si>
  <si>
    <t>集团办、驻市地方频道办公设备</t>
  </si>
  <si>
    <t>锶90敷贴器项目单一来源成交公告</t>
  </si>
  <si>
    <t>怀化市第一人民医院</t>
  </si>
  <si>
    <t xml:space="preserve">佛山汭峰贸易有限公司
</t>
  </si>
  <si>
    <t>16.8万元</t>
  </si>
  <si>
    <t>2019-01-31 11:50:46                                                           怀化市第一人民医院的锶90敷贴器单一来源采购项目于2019年01月24日结束，现将成交结果公告如下：一、项目名称：怀化市第一人民医院锶90敷贴器项目单一来源采购(预算金额：18万元)二、编号：1.招标编号：201901025003三、本项目符合下列情形之一，可以采用单一来源方式采购：（ &amp;amp;radic; ）只能从唯一供应商处采购的；（）发生了不可预见的紧急情况不能从其他供应商处采购的；（）必须保证原有采购项目一致性或者服务配套的要求，需要继续从原供应商处添购，且添购资金总额不超过原合同采购金额百分之十的。四、成交供应商名称、地址和成交金额成交供应商名称：佛山汭峰贸易有限公司成交供应商地址： 佛山市禅城区张槎街道物华路5-13号佛山新媒体产业园7座209 成交金额：16.8万元五、单一来源采购小组人员名单：谢赤敏、胡培建、黄阳辉六、1、采购人名称:怀化市第一人民医院 地址：湖南省怀化市锦溪南路144号联系人：胡先生 联系电话：0745-23837462、监管部门名称：怀化市第一人民医院监察室地址：湖南省怀化市锦溪南路144号联系电话：0745-2380105此中标(成交)公告的公告期限为1个工作日</t>
  </si>
  <si>
    <t>佛山汭峰贸易有限公司</t>
  </si>
  <si>
    <t>锶90敷贴器项目单一</t>
  </si>
  <si>
    <t>全媒体</t>
  </si>
  <si>
    <t>HQ-YHZFCG-2018-13700000000关于1000平米综艺演播厅全媒体直播车的合同</t>
  </si>
  <si>
    <t>玉环县</t>
  </si>
  <si>
    <t xml:space="preserve">中仪英斯泰克进出口有限公司
合同签署
</t>
  </si>
  <si>
    <t>采购人名称玉环市传媒中心中标（成交）供应商名称中仪英斯泰克进出口有限公司合同金额314.5万元 人民币合同期限年合同签署时间2019-01-31 11:34:03</t>
  </si>
  <si>
    <t>中仪英斯泰克进出口有限公司</t>
  </si>
  <si>
    <t>HQ-YHZFCG-2018-13700000000关于1000平米综艺演播厅全媒体</t>
  </si>
  <si>
    <t>中国农业电影电视中心新媒体中心《乡村振兴系列短视频》后期制作采购项目成交公告</t>
  </si>
  <si>
    <t>GXCZ-19630007）</t>
  </si>
  <si>
    <t>国信招标集团股份有限公司</t>
  </si>
  <si>
    <t>中国农业电影电视中心</t>
  </si>
  <si>
    <t xml:space="preserve">中视博瑞文化传媒北京有限公司
</t>
  </si>
  <si>
    <t>￥49.000000 万元</t>
  </si>
  <si>
    <t>公告概要：公告信息：采购项目名称中国农业电影电视中心新媒体中心《乡村振兴系列短视频》后期制作采购项目品目服务/文化、体育、娱乐服务/广播、电视、电影和音像服务/电视服务采购单位中国农业电影电视中心行政区域北京市公告时间2019年01月31日  13:10本项目招标公告日期2019年01月11日成交日期2019年01月31日谈判小组、询价小组成员、磋商小组成员名单及单一来源采购人员名单李跃森、唐健、李树声总成交金额￥49.000000 万元（人民币）联系人及联系方式：项目联系人梁超项目联系电话010-62105311、18910809508采购单位中国农业电影电视中心采购单位地址北京市海淀区中关村南大街10号采购单位联系方式牛静010-82101901代理机构名称国信招标集团股份有限公司代理机构地址北京市海淀区中关村南大街甲10号银海大厦南区三层310室代理机构联系方式梁超010-62105311、18910809508附件：附件1GXCZ-19630007-中国农业电影电视中心新媒体中心《乡村振兴系列短视频》后期制作采购项目-【磋商文件】终稿.docx附件2公告及分项.rar                　　国信招标集团股份有限公司受中国农业电影电视中心的委托，就“中国农业电影电视中心新媒体中心《乡村振兴系列短视频》后期制作采购项目”项目（项目编号：GXCZ-19630007）组织采购，评标工作已经结束，成交结果如下：一、项目信息项目编号：GXCZ-19630007项目名称：中国农业电影电视中心新媒体中心《乡村振兴系列短视频》后期制作采购项目项目联系人：梁超联系方式：010-62105311、18910809508二、采购单位信息采购单位名称：中国农业电影电视中心采购单位地址：北京市海淀区中关村南大街10号采购单位联系方式：牛静010-82101901三、采购代理机构信息采购代理机构全称：国信招标集团股份有限公司采购代理机构地址：北京市海淀区中关村南大街甲10号银海大厦南区三层310室采购代理机构联系方式：梁超010-62105311、18910809508四、成交信息招标文件编号：GXCZ-19630007本项目招标公告日期：2019年01月11日成交日期：2019年01月31日总成交金额：49.0 万元（人民币）成交供应商名称、地址及成交金额：成交供应商名称：中视博瑞文化传媒（北京）有限公司成交供应商地址：北京市丰台区菜户营58号1102室成交金额：49万元本项目代理费总金额：0.882 万元（人民币）本项目代理费收费标准：代理服务费收费标准参照国家计委《招标代理服务收费管理暂行办法》（计价格[2002]1980号）规定和《国家发展改革委办公厅关于招标代理服务收费有关问题的通知》（发改办价格[2003] 857号）服务类上浮20%计价，本项目所涉及的磋商代理服务费用由项目成交人支付。谈判小组、询价小组、磋商小组成员名单及单一来源采购人员名单：李跃森、唐健、李树声五、项目用途、简要技术要求及合同履行日期：详见附件六、成交标的名称、规格型号、数量、单价、服务要求：详见附件七、其它补充事宜</t>
  </si>
  <si>
    <t>中视博瑞文化传媒北京有限公司</t>
  </si>
  <si>
    <t>中国农业电影电视中心新媒体中心《乡村振兴系列短视频》后期制作采购</t>
  </si>
  <si>
    <t>黑龙江工程学院_复印胶版印制设备等采购_SC[2019]0076成交公告</t>
  </si>
  <si>
    <t>SC[2019]0076</t>
  </si>
  <si>
    <t xml:space="preserve">哈尔滨展通科技有限公司
非线性编辑工作站
哈尔滨市神笔数码科技有限公司
哈尔滨市大图科技有限责任公司
哈尔滨商业大学
</t>
  </si>
  <si>
    <t>项目编号：SC[2019]0076 黑龙江工程学院_复印胶版印制设备等采购成交公告 一、项目基本情况采购人单位名称：黑龙江工程学院联系人：马然  电 话：18946181891 采购项目名称：黑龙江工程学院_复印胶版印制设备等采购采购计划编号：[2018]4480项目编号：SC[2019]0076采购方式：竞争性谈判谈判公告发布日期：2019-01-15 16:33评审日期：2019-01-31 09:00评审地点：哈尔滨市南岗区汉水路379号第二评标室 二、成交结果采购项目成交供应商成交金额(元)预算金额(元)合同履约日期772700773900 第1包 772700773900合同签订后30日内录音设备哈尔滨展通科技有限公司8800088000 全媒体融合终端机哈尔滨展通科技有限公司4200042500 非线性编辑工作站哈尔滨展通科技有限公司5880058800 专业LED灯哈尔滨展通科技有限公司4500045000 色键控制面板哈尔滨展通科技有限公司7180072000 色键抠像器哈尔滨展通科技有限公司8500085000 复印胶版印制设备哈尔滨展通科技有限公司349500350000 交换机哈尔滨展通科技有限公司30003000 投影仪哈尔滨展通科技有限公司2960029600 成交商品明细：序号商品名称品牌、型号（规格）成交数量单价(元)总金额(元)1录音设备奥威亚 AVA AE-V61套88000880002全媒体融合终端机 HP Z4G41台42000420003非线性编辑工作站惠普 HP Z4 G41台58800588004专业LED灯光源  GY-LEDR10010台4500450005色键控制面板品牌：blackmagicdesign  型号：Ultimatte Smart Remote 41台71800718006色键抠像器品牌：blackmagicdesign 型号：Ultimatte 121台85000850007复印胶版印制设备品牌：柯尼卡美能达  型号：AccurioPress 61361台3495003495008交换机品牌：华为 型号：S5720S-52P1台300030009投影仪品牌：日立 型号 ：HCP-FX552台1480029600三、评审情况1、有效报价供应商排名情况： 排名供应商名称报价(元)1哈尔滨展通科技有限公司7727002哈尔滨市神笔数码科技有限公司7733003哈尔滨市大图科技有限责任公司7737002、响应无效原因：无四、谈判小组成员名单序号专家姓名工作单位职称1孔庆彦哈尔滨商业大学教授2刘贺黑龙江工程学院采购人3马本成恒大园林集团中级五、询问与质疑各递交响应文件供应商自本公告发布之日起，可凭秘钥查询本企业资格、商务、技术评审情况。本公告公示期为1个工作日。如供应商对评审过程和成交结果有异议，可在本公告公示期满之日起七个工作日内，向黑龙江省政府采购中心提出，逾期不予受理。具体详见竞争性谈判文件第三章“六、询问和质疑”。   询问联系人：王似玉   电话：0451-87220729   质疑联系人：毛绪斌   电话：0451-87220739   合同履约验收抽检举报联系人：陈喆  电话：0451-87220771     黑龙江省政府采购中心  2019-01-31</t>
  </si>
  <si>
    <t>哈尔滨展通科技有限公司</t>
  </si>
  <si>
    <t>非线性编辑工作站</t>
  </si>
  <si>
    <t>哈尔滨市神笔数码科技有限公司</t>
  </si>
  <si>
    <t>哈尔滨市大图科技有限责任公司</t>
  </si>
  <si>
    <t>哈尔滨商业大学</t>
  </si>
  <si>
    <t>黑龙江工程学院_复印胶版印制设备等采购_SC[2019]00</t>
  </si>
  <si>
    <t>辽宁电信（股份）省电子渠道2019年新媒体委托运营服务项目中选人公示</t>
  </si>
  <si>
    <t>公诚管理咨询有限公司</t>
  </si>
  <si>
    <t>详细页面                                                公告详情                                                公示标题 ：                    辽宁电信（股份）省电子渠道2019年新媒体委托运营服务项目中选人公示                    创建日期：                    2019-01-31 15:48:44                                                                         辽宁电信（股份）省电子渠道2019年新媒体委托运营服务项目评选委员会按照比选文件载明的评选方法和标准已完成对各参选人递交的参选文件的评选，根据评选结果，本项目中选结果如下：          序号         中选人             1         新东网科技有限公司        公示时间：2019年2月1日至2019年2月3日，共3天。 公示期间，对中选人有异议的，请以书面形式加盖单位公章后以纸质文件或电子扫描件的方式向比选人提出。 比选代理机构：公诚管理咨询有限公司 地址：辽宁省沈阳市浑南区沈阳国际软件园E01-507室 联系人：李东伟 电话：17740023783 邮箱：gctpmln@163.com 比选人：中国电信股份有限公司辽宁分公司 比选代理机构：公诚管理咨询有限公司 2019年1月31日</t>
  </si>
  <si>
    <t>辽宁电信（股份）省电子渠道2019年新媒体委托运营服务项</t>
  </si>
  <si>
    <t>漯河市人防微宣室设备采购项目中标公告（变更）</t>
  </si>
  <si>
    <t>大成工程咨询有限公司</t>
  </si>
  <si>
    <t>漯河市人民防空办公室</t>
  </si>
  <si>
    <t xml:space="preserve">北京科翔四方科技有限公司
</t>
  </si>
  <si>
    <t>公告概要：公告信息：采购项目名称漯河市人防微宣室设备采购项目品目采购单位漯河市人民防空办公室行政区域漯河市公告时间2019年01月31日  17:43本项目招标公告日期2019年01月31日中标日期2019年01月31日评审专家名单/总中标金额￥0.000000 万元（人民币）联系人及联系方式：项目联系人/项目联系电话/采购单位漯河市人民防空办公室采购单位地址漯河市采购单位联系方式/代理机构名称大成工程咨询有限公司代理机构地址/代理机构联系方式/                漯河市人防微宣室设备采购项目中标公告（变更）一、项目名称：漯河市人防微宣室设备采购项目二、采购编号：漯采磋商采购-2018-122三、采购内容：人防微宣室设备四部，微宣室运用计算机通信、互联网技术、融合当前新媒体、虚拟体感等新的传播、体验方式，全方位、多维度立体展示防空防灾知识。（具体详见竞争性磋商文件）四、竞争性磋商公告媒体及日期：本项目竞争性磋商公告于2018 年11月22日在《中国政府采购网》、《河南省政府采购网》、《漯河市政府采购网》、《漯河市公共资源交易信息网》上发布。五、磋商信息： 磋商日期：2018年 12月 3日磋商地点：漯河市公共资源交易中心（漯河市工商联大厦9楼）竞争性磋商采购小组名单：王艳丽、陈斌斌、宋丹六、中标公告（变更）情况原竞争性磋商结果公告于2018年12月03在《中国政府采购网》、《河南省政府采购网》、《漯河市政府采购网》、《漯河市公共资源交易信息网》发布。相关供应商在规定时间内提出了质疑和投诉，根据漯财政部门对本项目投诉事项的处理决定（漯财购〔2018〕15号），现本项目中标人变更为：中标人：北京科翔四方科技有限公司地址：北京市平谷区马坊物流基地东区227号中标金额：189000元供货及安装期：30天质量：合格质保期：三年，并且免费提供质保期内的维护管理主要中标标的信息： 序号货物名称（品牌）规格/型号数量单价（元）合计（元）1硬件模块科翔四方46000240002安全模块科翔四方45000200003显示模块科翔四方48000320004控制主机科翔四方47000280005功能模块科翔四方410000400006VR模块科翔四方48000320007云控运维系统科翔四方412750510008VR体验科翔四方413000520009联网要求科翔四方420080010售后服务科翔四方40011其他科翔四方400七、代理费收费参照国家发改委（2011）534号文的标准计取、发改办价格[2003] 857号文的规定向采购代理机构一次性支付，本次采购代理机构服务费由中标人支付：3225元。八、其他事项本次公告期为一个工作日。各有关当事人对中标结果如有异议，可以在中标公告期限结束之日起七个工作日内，以书面形式向大成工程咨询有限公司及招标人提出质疑(加盖单位公章且法人签字)，由法定代表人或其原授权代表亲自携带企业营业执照副本原件及本人身份证件（原件）一并提交（邮寄、传真件不予受理），并以质疑函接受确认日期作为受理时间。逾期不再受理。九、联系方式采购人：漯河市人民防空办公室地 址：漯河市大学路169号联系人： 陈先生 联系电话：0395-2953056 代理机构：大成工程咨询有限公司地址：漯河市会展中心企业总部大厦22楼联系人：刘女士联系方式：0395-3226898监督单位：漯河市财政局政府采购监督管理科电 话：0395-3150223</t>
  </si>
  <si>
    <t>北京科翔四方科技有限公司</t>
  </si>
  <si>
    <t>漯河市人防微宣室设备采购项目中标</t>
  </si>
  <si>
    <t>江苏新华日报社全媒体指挥中心项目中央信息厨房升级中标候选人公示</t>
  </si>
  <si>
    <t>http://zbwj.caizhaowang.com/czwzbwj/20190131/qnj5oqqyaxw.swf信息定制服务（江苏版）</t>
  </si>
  <si>
    <t>江苏新华日报社全媒体指挥中心项目中央信息厨房升级中</t>
  </si>
  <si>
    <t>湘潭日报社全媒体资源库服务系统平台建设项目单一来源成交结果公告</t>
  </si>
  <si>
    <t>湘潭市</t>
  </si>
  <si>
    <t>湖南省华新招标咨询有限公司</t>
  </si>
  <si>
    <t>湘潭日报社</t>
  </si>
  <si>
    <t xml:space="preserve">北京北大方正电子有限公司
</t>
  </si>
  <si>
    <t>510000元</t>
  </si>
  <si>
    <t>湘潭日报社(采购人)的 全媒体资源库服务系统平台建设 单一来源采购项目于 2019 年 1 月 30 日结束，现将成交结果公告如下： 一、项目名称：湘潭日报社全媒体资源库服务系统平台建设项目； 预算金额：580000元  二、编号： 1.政府采购计划： 潭市财采计（2019）0028号 2.采购代理编号 ： XTHX-20190106  三、本项目符合下列情形之一，可以采用单一来源方式采购： （&amp;amp;radic; ）只能从唯一供应商处采购的； （ ）发生了不可预见的紧急情况不能从其他供应商处采购的； （ ）必须保证原有采购项目一致性或者服务配套的要求，需要继续从原供应商处添购，且添购资金总额不超过原合同采购金额百分之十的。 四、成交供应商名称、地址和成交金额 成交供应商名称： 北京北大方正电子有限公司  地址： 北京市海淀区上地五街9号方正大厦  成交金额： 510000元  五、代理服务费：10200元 六、单一来源采购小组人员名单：冯迈杰（组长）、杨晓钟、王亚洪（业主授权委托）  七、采购人、代理机构、监管机构名称、联系人和联系方式 1.采购人名称： 湘潭日报社   地址： 湘潭市岳塘区湖湘南路1号  联系人： 王亚洪 联系电话： 0731-58276778  2.代理机构名称： 湖南省华新招标咨询有限公司  地址： 湘潭市建设中路3号美高梅大酒店7楼708室  联系人： 周恒、邓琪 联系电话： 0731-58563896  3.监管部门名称： 湘潭市政府采购管理办公室 地 址： 湘潭市大湖路  联系电话: 0731&amp;amp;mdash;58276064</t>
  </si>
  <si>
    <t>湘潭日报社全媒体资源库服务系统平台建设项目单一来源</t>
  </si>
  <si>
    <t>2019年度体彩在丽水市报纸及新媒体宣传报道采购项目的合同公示</t>
  </si>
  <si>
    <t>浙江大兴建设项目管理咨询有限公司</t>
  </si>
  <si>
    <t>丽水市体育彩票管理中心</t>
  </si>
  <si>
    <t xml:space="preserve">丽水日报社
</t>
  </si>
  <si>
    <t>一、 采购人名称：丽水市体育彩票管理中心	二、 供应商名称：丽水日报社	三、 采购项目名称：2019年度体彩在丽水市报纸及新媒体宣传报道采购项目 	四、 采购项目编号：浙大采招E2019 022号  	五、 合同编号：2019-12702       	六、 合同内容：	 										标项序号										标项名称										规格型号										单位										数量										单价(元)										合同总额(元)										预算金额(元)														1										丽水市体育彩票管理中心丽水日报新媒体宣传										详见第二章										项										1																				295000.00										299000							付款方式、售后服务、违约责任详见合同附件。	服务要求或标的基本概况：    	七、联系方式	1、采购代理机构名称：浙江大兴建设项目管理咨询有限公司	联系人：吴希伟        	联系电话：0578-2153329 	地址：丽水市丽青路141号            	2、采购人名称：丽水市体育彩票管理中心	联系人：曹莉        	联系电话：0578-2057151	地址：丽水市莲都区人民街565号            	3、同级政府采购监督管理部门名称：丽水市财政局             	联系人：柳先生	监督投诉电话：0578-2669165</t>
  </si>
  <si>
    <t>丽水日报社</t>
  </si>
  <si>
    <t>2019年度体彩在丽水市报纸及新媒体宣传报道采购项</t>
  </si>
  <si>
    <t>四川省南充市阆中市文化旅游广播影视局2019年春节互联网+新媒体广告宣传采购公开招标中标公告</t>
  </si>
  <si>
    <t>5113812019000005</t>
  </si>
  <si>
    <t xml:space="preserve">联通四川产业互联网有限公司
</t>
  </si>
  <si>
    <t>免责申明：以下信息由采购人或代理机构发布，信息的真实性、合法性、有效性由采购人或代理机构负责。              采购项目名称      四川省南充市阆中市文化旅游广播影视局2019年春节互联网+新媒体广告宣传采购            采购项目编号    5113812019000005                      采购方式              公开招标                                      行政区划              四川省南充市阆中市                                     代理机构            四川润沣招投标代理有限公司                  代理机构地址            阆中市七里办事处棕海国际1幢1单元11-11-2号                  代理机构联系方式           侯老师，08176307588                    采 购 人            四川省南充市阆中市文化旅游广播影视局                                                      采购人地址            阆中市文化旅游广播影视局                                    采购人联系方式            13398411007                                     项目联系人            蒲老师                         项目联系电话            13398411007                          公告发布时间           2019-01-30 08:28                      项目包个数            1                         开标时间           2019-01-28 10:30                        中标日期           2019-01-28 17:30                     本项目招标公告日期              2019-01-07 11:10                      总中标金额（元）            2957400.00                      中标详细内容             标的名称：2019年春节互联网+新媒体广告宣传采购;规格型号：、;数量：0;单价：2957400.00元;服务要求：详见招标文件.                     中标供应商信息             供应商名称：联通（四川）产业互联网有限公司;供应商地址:中国（四川）自由贸易试验区成都天府新区兴隆街道成都科学城湖畔路西段 99 号天府菁蓉中心 D 区;中标金额:2957400.00.                      代理机构收费标准                                            代理机构收费金额                                             评审委员会成员名单             焦全爱、刘昭猛、贾素红、邓强台  、谭云海（业主代表)                     评标委员会成员             焦全爱、刘昭猛、贾素红、邓强台                     项目用途、简要技术要求及合同履行日期             详见招标文件                     其它补充事宜             、                     候选人公告链接             http://www.ccgp-sichuan.gov.cn/view/staticpags/shiji_gkzbcg/40288687680dd5fd01681299a5e507bc.html                              采购人和评审专家的推荐意见（采用书面推荐供应商参加的采购活动必填）                       是否协议或定点采购    否                       行业划分           R879                      评审情况           附件                      备注                                    PPP项目标识    否</t>
  </si>
  <si>
    <t>联通四川产业互联网有限公司</t>
  </si>
  <si>
    <t>四川省南充市阆中市文化旅游广播影视局2019年春节互联网+新媒体广告宣传采购公开</t>
  </si>
  <si>
    <t>海门日报社采购全媒体采编软件及硬件项目中标公示</t>
  </si>
  <si>
    <t>海门市公共资源交易中心</t>
  </si>
  <si>
    <t>海门日报社</t>
  </si>
  <si>
    <t xml:space="preserve">南京利强科技有限公司
</t>
  </si>
  <si>
    <t>44.39万元</t>
  </si>
  <si>
    <t>根据政府采购相关法律法规的规定，海门市公共资源交易中心受海门日报社的委托，就海门日报社采购全媒体采编软件及硬件项目进行公开招标采购，按规定程序开标、评标、定标，中标结果公布如下：一、公开招标采购项目名称及项目编号：海门日报社采购全媒体采编软件及硬件项目,Z320684190006(ZB003)。二、公开招标采购项目简要说明： 海门日报社采购全媒体采编软件及硬件项目。三、公开招标公告媒体及日期： 2019年1月9日起在南通市公共资源交易网发布采购公告。四、评标信息：评标日期：2019年1月30日评标地点：海门市公共资源交易中心评标室五、中标候选人：中标候选人：南京利强科技有限公司中标金额：44.39万元六、评标委员会名单：钱雪峰、陈冰、吴璟、蒋永春、施海燕七、本次公开招标联系事项：联系人： 黄先生联系电话：0513-82100351 81261503传真电话：0513-82100351网址：http://ggzyjy.ntzw.gov.cn/。各有关当事人对中标候选人有异议的，可以在中标公告发布之日起7个工作日内，以书面形式向采购人或海门市公共资源交易中心提出质疑，逾期将不再受理。               海门市公共资源交易中心                       2019年1月30日</t>
  </si>
  <si>
    <t>南京利强科技有限公司</t>
  </si>
  <si>
    <t>海门日报社采购全媒体采编软件及硬件</t>
  </si>
  <si>
    <t>中央电视台新媒体集成发布平台功能扩充（二）多画面视频插播项目成交公告</t>
  </si>
  <si>
    <t>0722-196FE226LJO）</t>
  </si>
  <si>
    <t>中国远东国际招标有限公司</t>
  </si>
  <si>
    <t>￥141.800000 万元</t>
  </si>
  <si>
    <t>公告概要：公告信息：采购项目名称中央电视台新媒体集成发布平台功能扩充（二）多画面视频插播项目品目货物/通用设备/广播、电视、电影设备/其他广播、电视、电影设备,货物/通用设备/广播、电视、电影设备/视频节目制作和播控设备/电视录制及电视播出中心设备采购单位中央电视台行政区域北京市公告时间2019年01月30日  14:58本项目招标公告日期成交日期2019年01月30日谈判小组、询价小组成员、磋商小组成员名单及单一来源采购人员名单刘达、何晶、冯韫韬总成交金额￥141.800000 万元（人民币）联系人及联系方式：项目联系人贾文涛项目联系电话13269660572采购单位中央电视台采购单位地址北京市海淀区复兴路11号采购单位联系方式孙老师010-68508752代理机构名称中国远东国际招标有限公司代理机构地址北京市朝阳区和平街东土城路甲9号2层代理机构联系方式贾文涛13269660572附件：附件1中央电视台新媒体集成发布平台功能扩充（二）多画面视频插播项目1.14发售稿.docx附件2成交公告19-226.doc                　　中国远东国际招标有限公司受中央电视台的委托，就“中央电视台新媒体集成发布平台功能扩充（二）多画面视频插播项目”项目（项目编号：0722-196FE226LJO）组织采购，评标工作已经结束，成交结果如下：一、项目信息项目编号：0722-196FE226LJO项目名称：中央电视台新媒体集成发布平台功能扩充（二）多画面视频插播项目项目联系人：贾文涛联系方式：13269660572二、采购单位信息采购单位名称：中央电视台采购单位地址：北京市海淀区复兴路11号采购单位联系方式：孙老师010-68508752三、采购代理机构信息采购代理机构全称：中国远东国际招标有限公司采购代理机构地址：北京市朝阳区和平街东土城路甲9号2层采购代理机构联系方式：贾文涛13269660572四、成交信息招标文件编号：0722-196FE226LJO本项目招标公告日期：成交日期：2019年01月30日总成交金额：141.8 万元（人民币）成交供应商名称、地址及成交金额：序号成交供应商名称成交供应商联系地址成交金额(万元)1北京中视广信科技有限公司北京市西城区复兴门外大街A2号中化大厦二层141.800000本项目代理费总金额：1.9598 万元（人民币）本项目代理费收费标准：按文件规定谈判小组、询价小组、磋商小组成员名单及单一来源采购人员名单：刘达、何晶、冯韫韬五、项目用途、简要技术要求及合同履行日期：详细内容请见附件！六、成交标的名称、规格型号、数量、单价、服务要求：详细内容请见附件！七、其它补充事宜</t>
  </si>
  <si>
    <t>中央电视台新媒体集成发布平台功能扩充（二）多画面视频插播</t>
  </si>
  <si>
    <t>2018年度广东省广播影视奖评选服务项目(GZSW18162FC4129)成交公告</t>
  </si>
  <si>
    <t>GZSW18162FC4129</t>
  </si>
  <si>
    <t>广州顺招标采购有限公司</t>
  </si>
  <si>
    <t>广东省广播电视局</t>
  </si>
  <si>
    <t xml:space="preserve">广东省广播电影电视协会
</t>
  </si>
  <si>
    <t>广州顺为招标采购有限公司受广东省广播电视局的委托，于2019年1月16日就2018年度广东省广播影视奖评选服务项目采用竞争性磋商的方式进行采购。现就本次采购的中标（成交）结果公告如下：一、采购项目编号：GZSW18162FC4129二、采购项目名称：2018年度广东省广播影视奖评选服务项目三、采购项目预算金额（元）：人民币94万元四、采购方式：竞争性磋商五、成交供应商成交供应商名称：广东省广播电影电视协会 法人代表：胡国华  地址：广东省广州市越秀区环市东路331号六、报价明细主要中标、成交标的名称规格型号数量单价（元）服务要求中标、成交金额（元）2018年度广东省广播影视奖评选服务项目//1项/按磋商文件要求￥928,000.00七、评审日期：2019年1月28日   评审地点：广州市环市中路205号恒生大厦B座501室（广州顺为招标采购有限公司）八、评审意见综合评分法中标候选供应商排序表报价供应商最后报价（元）综合得分排名广州汇峰文化传媒股份有限公司￥939,900.0054.083广东省广播电影电视协会￥928,000.0090.001广东省网络视听新媒体协会￥936,000.0057.162九、本公告期限1个工作日。十、联系事项（一）采购人联系人：/         联系电话：/采购人项目联系人：/       联系电话：/（二）采购代理机构联系人：李小姐    联系电话：020-83592216采购代理机构项目联系人：韦小姐  联系电话：020-83592216-819各有关当事人对中标、成交结果有异议的，可以在中标、成交公告发布之日起7个工作日内以书面形式向（广州顺为招标采购有限公司）（或广东省广播电视局）提出质疑，逾期将依法不予受理。发布人：广州顺为招标采购有限公司              发布时间：2019年1月30日</t>
  </si>
  <si>
    <t>广东省广播电影电视协会</t>
  </si>
  <si>
    <t>2018年度广东省广播影视奖评选服务项目(GZSW18162FC412</t>
  </si>
  <si>
    <t>天津市农村工作委员会信息中心农业大数据处理中心数据库软件购置项目(项目编号:0615-184118011065)成交公告</t>
  </si>
  <si>
    <t>0615-184118011065）</t>
  </si>
  <si>
    <t>滨海新区</t>
  </si>
  <si>
    <t>天津国际招标有限公司</t>
  </si>
  <si>
    <t>天津市农村工作委员会信息中心</t>
  </si>
  <si>
    <t xml:space="preserve">向天津市财政局
</t>
  </si>
  <si>
    <t>天津市农村工作委员会信息中心农业大数据处理中心数据库软件购置项目 (项目编号:0615-184118011065)成交公告                受 天津市农村工作委员会信息中心 委托，天津国际招标有限公司 以 竞争性磋商 方式,对 天津市农村工作委员会信息中心农业大数据处理中心数据库软件购置项目 实施政府采购。现将成交结果公布如下：一、项目名称和编号1.项目名称：天津市农村工作委员会信息中心农业大数据处理中心数据库软件购置项目2.项目编号：0615-184118011065二、成交信息采购结果列表                                                                            包号                                中标（成交）金额(万元)                                供应商名称                                供应商地址                                                                                                                                                第1包                                57.884                                                                                                天津大道高科信息技术有限公司                                                                                                天津市滨海新区文三路105号读者新媒体大厦3层办公室A区311室                                                                                                                    详细商品信息列表                                                            商品名称                        规格型号                        服务要求                        计量单位                        数量                        单价(万元)                        总价(万元)                                                                                    农业大数据处理中心数据库软件购置                        -                        成交通知书下达后10个工作日内供货，特殊情况以合同约定为准                        套                        4.0                        14.471                                                57.884                                                                                        三、评标委员会成员名单邢军，边知录 于建美 四、项目联系人及联系方式1.联系人： 房克欣、周桐、常柳2.联系电话：022-23556623五、采购人的名称、地址和联系方式1.采购人名称：天津市农村工作委员会信息中心2.采购人地址：天津市河西区黑牛城道177号4层3.采购人联系人和联系电话：张保岩:022-88290615六、采购代理机构的名称、地址和联系方式1.采购代理机构名称：天津国际招标有限公司2.采购代理机构地址：天津市河西区卫津南路19号3.采购代理机构联系电话：022-23556623七、代理费用收费标准及金额代理费用收费标准依照中华人民共和国国家发展计划委员会计价格〔2002〕1980号文件及中华人民共和国国家发展和改革委员会发改办价格〔2003〕857号文件中所规定的全额标准，向成交供应商收取。代理费用收费金额(元)8682.60八、质疑、投诉方式参与本项目政府采购活动的供应商认为成交结果使自己的合法权益受到损害的，可以在成交结果公告期限届满之日起7个工作日内，以书面形式向天津市农村工作委员会信息中心、天津国际招标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                采购文件：文件.doc                                                                           天津国际招标有限公司                2019年1月30日</t>
  </si>
  <si>
    <t>向天津市财政局</t>
  </si>
  <si>
    <t>委员会</t>
  </si>
  <si>
    <t>天津市农村工作委员会信息中心农业大数据处理中心数据库软件购置项目(项目编号:0615-18411801106</t>
  </si>
  <si>
    <t>宁德市新媒体网络传媒有限公司《新闻三人品》直播间改造结果公告补充公告</t>
  </si>
  <si>
    <t>FJSHYZB-2019-006</t>
  </si>
  <si>
    <t>福建省鸿远招标有限公司</t>
  </si>
  <si>
    <t>宁德市新媒体网络传媒有限公司</t>
  </si>
  <si>
    <t>公告概要：公告信息：采购项目名称《新闻三人品》直播间改造品目货物/通用设备/广播、电视、电影设备/其他广播、电视、电影设备采购单位宁德市新媒体网络传媒有限公司行政区域宁德市公告时间2019年01月30日  20:02首次公告日期2019年01月28日更正日期2019年01月30日联系人及联系方式：项目联系人小郑项目联系电话0593-2916316采购单位宁德市新媒体网络传媒有限公司采购单位地址宁德市蕉城区蕉城北路15号闽东日报三楼采购单位联系方式吴先生13509560666代理机构名称福建省鸿远招标有限公司代理机构地址宁德市蕉城区蕉城南路40号锦绣茗苑1幢代理机构联系方式小郑 0593-2916316附件：附件1最终稿-FJSHYZB-2019-006《新闻三人品》直播间改造（参数修改）.pdf                项目名称：《新闻三人品》直播间改造项目编号：FJSHYZB-2019-006一、项目联系方式：项目联系人：小郑项目联系电话：0593-2916316二、原公告名称及地址时间等：首次公告日期：2019年01月28日本次变更日期：2019年01月30日原公告项目名称：《新闻三人品》直播间改造原公告地址：http://www.ccgp.gov.cn/cggg/dfgg/xjgg/201901/t20190122_11556380.htm三、更正事项、内容：原结果公告中现补充宁德市新媒体网络传媒有限公司《新闻三人品》直播间改造最终稿其余不变，特此公告！四、其它补充事宜：五、联系方式：采购单位名称：宁德市新媒体网络传媒有限公司采购单位地址：宁德市蕉城区蕉城北路15号闽东日报三楼采购单位联系方式：吴先生13509560666采购代理机构全称：福建省鸿远招标有限公司采购代理机构地址：宁德市蕉城区蕉城南路40号锦绣茗苑1幢采购代理机构联系方式：小郑 0593-2916316</t>
  </si>
  <si>
    <t>宁德市新媒体网络传媒有限公司《新闻三人品》直播间改造结果</t>
  </si>
  <si>
    <t>北京新媒体产业基地内部控制体系建设项目中标结果公示</t>
  </si>
  <si>
    <t>http://zbwj.caizhaowang.com/czwzbwj/20190130/imbjptnskkn.swf</t>
  </si>
  <si>
    <t>北京新媒体产业基地内部控制体系建设项目</t>
  </si>
  <si>
    <t>2019“山城手表”垫江半程马拉松赛中标结果</t>
  </si>
  <si>
    <t>垫江县</t>
  </si>
  <si>
    <t xml:space="preserve">重庆俞越文化传媒有限公司
</t>
  </si>
  <si>
    <t>采购单位（全称）													垫江县文化委员会																											项目名称																			2019“山城手表”重庆垫江半程马拉松赛																													项目编号																			19C0026																													采购品目																			货物类																													行业划分																			制造业																													项目内容																			负责2019“山城手表”重庆垫江半程马拉松赛的策划及运行																													采购预算																			￥840,000.00																													供应商信息																																																									供应商名称																															供应商地址																																																								重庆俞越文化传媒有限公司											重庆俞越文化传媒有限公司																																																															单一来源采购理由																			1.垫江首次举行半程马拉松赛事，赛事筹备时间紧、任务重，赛道、赛程设置复杂，人员招募难，且春节期间放假，无法正常开展工作，筹备期根据中国田协要求至少需要2个月。2.为保证赛事安全顺利完成，加快项目进度，向有实力有经验的企业进行采购，企业满足：①具备体育赛事活动策划和承办资质。②近一年内在重庆区县承办过5次及以上5000人规模大型路跑赛事。③拥有专业的宣传推广团队、独立运营的20万粉丝以上的新媒体平台和独立运营的直播车及团队。④在2年内执行过重庆区县举办的由中国田径协会认证的铜牌或以上全程马拉松赛事。																													公示开始日期-公示结束日期																			2019年1月30日 - 2019年2月11日																													采购单位联系人																			王真强																													采购单位联系人联系电话																			13896711115																													采购代理机构单位名称																			垫江县公共资源交易中心																													采购代理机构联系人																			陈老师																													采购代理机构联系人联系电话																			74528661																													财政部门单位名称																			重庆市垫江县财政局																													财政部门联系人																			采购办																													财政部门联系人监督电话																			023-74513909</t>
  </si>
  <si>
    <t>重庆俞越文化传媒有限公司</t>
  </si>
  <si>
    <t>2019“山城手表”垫江半程马拉</t>
  </si>
  <si>
    <t>2018年大连保税区报刊及新媒体党政新闻采编、制作及发表等服务采购项目</t>
  </si>
  <si>
    <t>DLZY-2018-0817）</t>
  </si>
  <si>
    <t>大连中远招标代理有限公司</t>
  </si>
  <si>
    <t>25万元</t>
  </si>
  <si>
    <t>大连中远招标代理有限公司受中国共产党大连保税区工作委员会党群工作部的委托，对2018年大连保税区报刊及新媒体党政新闻采编、制作及发表等服务采购项目（项目编号: DLZY-2018-0817）采取单一来源采购方式。采购工作已于2019年1月28日结束，现将中选结果公告如下：										1、采购名称：2018年大连保税区报刊及新媒体党政新闻采编、制作及发表等服务采购项目										2、采购编号：DLZY-2018-0817										3、采 购 人：中国共产党大连保税区工作委员会党群工作部										联 系 人：孙部长										电 话：0411-87546652										地 址：大连保税区管委会25楼										4、采购代理人：大连中远招标代理有限公司										联 系 人：袁博										电 话：0411－82209563										传 真：0411－82209563										电子邮箱：zhongyuan_dl@126.com										地 址：大连市中山区七星街14号										5、单一来源征求意见公示发布日期：2018年9月5日										6、采购内容：面向市党政机关报定向采购新闻及新媒体采编、制作、发表等服务										7、谈判小组成员名单：刘亚南、满涛、赵秀岩										8、中选单位：大连日报社 （成交价：25万元）										地 址：辽宁省大连市中山区世纪街76号										9、定选日期：2019年1月28日										10、公示期：自2019年1月29日至2019年1月30日</t>
  </si>
  <si>
    <t>2018年大连保税区报刊及新媒体党政新闻采编、制作及发表等</t>
  </si>
  <si>
    <t>禹州市文化广电新闻出版局370平米数字全媒体高清演播厅设备器材采购项目-结果公告</t>
  </si>
  <si>
    <t>YZCG-G2018380</t>
  </si>
  <si>
    <t>8935800.00元</t>
  </si>
  <si>
    <t>禹州市文化广电新闻出版局370平米数字全媒体高清演播厅设备器材采购项目中标结果公告一、项目名称和编号项目名称：禹州市文化广电新闻出版局370平米数字全媒体高清演播厅设备器材采购项目项目编号：YZCG-G2018380二、开评标信息：开标日期：2019年1月28日9时00分评标地点：禹州市公共资源交易中心第二评标室评审专家名单：杨盼盼、赵晓、李国有、陈新芳、郑志军三、中标信息中标人名称:郑州中豫视频科技有限公司地址:郑州市金水区花园北路与连霍高速交叉口河南电视台联系人:樊乾坤联系方式:13303835157预算金额:9485508.00元中标金额:8935800.00元 中标的概况（附后）：主要中标标的的名称、规格型号、数量、单价、服务要求等。四、采购文件（附后）五、公告期限本公告同时在以下网站发布：《中国政府采购网》、《河南省政府采购网》、《许昌市政府采购网》、《中国&amp;amp;middot;许昌 许昌市政府网》、《全国公共资源交易平台（河南省&amp;amp;middot;许昌市）》。中标结果公告期限为1个工作日。六、联系方式采购人名称：禹州市文化广电新闻出版地址： 禹州市颍河大街联系人：郑先生联系电话：13937458968代理机构名称：禹州市政府采购中心地址： 禹州市行政服务中心楼九楼联系人：侯女士联系电话：0374-2077111各有关当事人对中标结果有异议的，可以在中标结果公告期限届满之日起7个工作日内，以书面形式向采购人或采购代理机构提出质疑(加盖单位公章并法定代表人签字)，由法定代表人或其授权代表携带本人身份证件提交。逾期提交或未按照要求提交的质疑函将不予受理。禹州市政府采购中心     2019年1月29日                     附件下载：投标文件（供打印）中豫最终版_201901291103061.zip</t>
  </si>
  <si>
    <t>禹州市文化广电新闻出版局370平米数字全媒体高清演播厅设备器材采购项</t>
  </si>
  <si>
    <t>2018年大连保税区报刊及新媒体党政新闻采编、制作及发表等服务采购项目中标公示</t>
  </si>
  <si>
    <t>大连中远招标代理有限公司受中国共产党大连保税区工作委员会党群工作部的委托，对2018年大连保税区报刊及新媒体党政新闻采编、制作及发表等服务采购项目（项目编号: DLZY-2018-0817）采取单一来源采购方式。采购工作已于2019年1月28日结束，现将中选结果公告如下：1、采购名称：2018年大连保税区报刊及新媒体党政新闻采编、制作及发表等服务采购项目2、采购编号：DLZY-2018-08173、采 购 人：中国共产党大连保税区工作委员会党群工作部联 系 人：孙部长 电 话：0411-87546652地 址：大连保税区管委会25楼4、采购代理人：大连中远招标代理有限公司联 系 人：袁博电 话：0411－82209563传 真：0411－82209563电子邮箱：zhongyuan_dl@126.com地 址：大连市中山区七星街14号5、单一来源征求意见公示发布日期：2018年9月5日6、采购内容：面向市党政机关报定向采购新闻及新媒体采编、制作、发表等服务7、谈判小组成员名单：刘亚南、满涛、赵秀岩8、中选单位：大连日报社 （成交价：25万元） 地 址：辽宁省大连市中山区世纪街76号9、定选日期：2019年1月28日10、公示期：自2019年1月29日至2019年1月30日</t>
  </si>
  <si>
    <t>2018年大连保税区报刊及新媒体党政新闻采编、制作及发表等服务采购</t>
  </si>
  <si>
    <t>【中标公告】2018年大连保税区报刊及新媒体党政新闻采编、制作及发表等服务采购项目中标公告</t>
  </si>
  <si>
    <t>大连中远招标代理有限公司受中国共产党大连保税区工作委员会党群工作部的委托，对2018年大连保税区报刊及新媒体党政新闻采编、制作及发表等服务采购项目（项目编号: DLZY-2018-0817）采取单一来源采购方式。采购工作已于2019年1月28日结束，现将中选结果公告如下：1、采购名称：2018年大连保税区报刊及新媒体党政新闻采编、制作及发表等服务采购项目2、采购编号：DLZY-2018-08173、采 购 人：中国共产党大连保税区工作委员会党群工作部联 系 人：孙部长 电 话：0411-87546652地 址：大连保税区管委会25楼4、采购代理人：大连中远招标代理有限公司联 系 人：袁博电 话：0411－82209563传 真：0411－82209563电子邮箱：zhongyuan_dl@126.com地 址：大连市中山区七星街14号5、单一来源征求意见公示发布日期：2018年9月5日6、采购内容：面向市党政机关报定向采购新闻及新媒体采编、制作、发表等服务7、谈判小组成员名单：刘亚南、满涛、赵秀岩8、中选单位：大连日报社 （成交价：25万元） 地 址：辽宁省大连市中山区世纪街76号9、定选日期：2019年1月28日10、公示期：自2019年1月29日至2019年1月30日                                                                                                                                                                                                                                                                                                                                                                                                                                                                                                                                                                                 附件：招标文件.doc招标文件.doc</t>
  </si>
  <si>
    <t>【中标公告】2018年大连保税区报刊及新媒体党政新闻采编、制作及发表等服务采购</t>
  </si>
  <si>
    <t>中新天津生态城管理委员会机关中新天津生态城新媒体及新闻外宣工作服务项目_第1包(项目编号:ECO-CITYGP-2018-066)合同公告</t>
  </si>
  <si>
    <t>ECO-CITYGP-2018-066）</t>
  </si>
  <si>
    <t xml:space="preserve">天津滨海时报文化传媒有限公司
</t>
  </si>
  <si>
    <t>中新天津生态城管理委员会机关  中新天津生态城新媒体及新闻外宣工作服务项目_第1包 (项目编号: ECO-CITYGP-2018-066) 合同公告1.项目名称 ：中新天津生态城新媒体及新闻外宣工作服务项目_第1包2.项目编号 ：ECO-CITYGP-2018-0663.合同名称 ：中新天津生态城新媒体及新闻外宣工作服务项目_第1包4.合同编号 ：5.合同金额(万元) ：119.36.采购单位 ：中新天津生态城管理委员会机关7.中标供应商 ：天津滨海时报文化传媒有限公司8.发布日期 ：2018年12月10日 9.合同附件下载：066.PDF中新天津生态城管理委员会机关2019年01月29日</t>
  </si>
  <si>
    <t>天津滨海时报文化传媒有限公司</t>
  </si>
  <si>
    <t>中新天津生态城管理委员会机关中新天津生态城新媒体及新闻外宣工作服务项目_第1包(项目编号:ECO-CITYGP-2018-06</t>
  </si>
  <si>
    <t>2018年大连保税区报刊及新媒体党政新闻采编、制作及发表等服务项目中选结果公告</t>
  </si>
  <si>
    <t>大连中远招标代理有限公司受中国共产党大连保税区工作委员会党群工作部的委托，对2018年大连保税区报刊及新媒体党政新闻采编、制作及发表等服务采购项目（项目编号: DLZY-2018-0817）采取单一来源采购方式。采购工作已于2019年1月28日结束，现将中选结果公告如下：1、采购名称：2018年大连保税区报刊及新媒体党政新闻采编、制作及发表等服务采购项目2、采购编号：DLZY-2018-08173、采 购 人：中国共产党大连保税区工作委员会党群工作部联 系 人：孙部长 电  话：0411-87546652地  址：大连保税区管委会25楼4、采购代理人：大连中远招标代理有限公司联 系 人：袁博电  话：0411－82209563传  真：0411－82209563电子邮箱：zhongyuan_dl@126.com地  址：大连市中山区七星街14号5、单一来源征求意见公示发布日期：2018年9月5日6、采购内容：面向市党政机关报定向采购新闻及新媒体采编、制作、发表等服务7、谈判小组成员名单：刘亚南、满涛、赵秀岩8、中选单位：大连日报社  （成交价：25万元） 地  址：辽宁省大连市中山区世纪街76号9、定选日期：2019年1月28日10、公示期：自2019年1月29日至2019年1月30日</t>
  </si>
  <si>
    <t>2018年大连保税区报刊及新媒体党政新闻采编、制作及发表等服务项目</t>
  </si>
  <si>
    <t>四川教育电视台融媒体平台2019年新媒体大数据分析（管理）服务采购项目成交公告</t>
  </si>
  <si>
    <t>HHYT2019003）</t>
  </si>
  <si>
    <t>成都市</t>
  </si>
  <si>
    <t>四川汇合源招投标代理有限公司</t>
  </si>
  <si>
    <t>北京清博大数据科技有限公司
北京市海淀区成府路35号院</t>
  </si>
  <si>
    <t>￥20.000000 万元</t>
  </si>
  <si>
    <t>公告概要：公告信息：采购项目名称四川教育电视台融媒体平台2019年新媒体大数据分析（管理）服务采购项目品目服务/信息技术服务/数据处理服务/数据加工处理服务采购单位四川教育电视台行政区域四川省公告时间2019年01月29日  15:44本项目招标公告日期2019年01月23日成交日期2019年01月29日谈判小组、询价小组成员、磋商小组成员名单及单一来源采购人员名单余华玲、苗传英、徐东（采购人代表）总成交金额￥20.000000 万元（人民币）联系人及联系方式：项目联系人黄女士项目联系电话028-85256537采购单位四川教育电视台采购单位地址成都市学道街42号 采购单位联系方式联系人：徐老师；联系方式：028-85876836代理机构名称四川汇合源招投标代理有限公司代理机构地址成都市武侯区太平园中四路（星狮路818 号）大合仓星商界4栋4单元302号 代理机构联系方式联系人：黄女士；联系方式：028-85256537附件：附件1教育电视台2019新媒体大数据评审情况.docx附件2原公告.docx附件3HHYT2019003     四川教育电视台融媒体平台2019年新媒体大数据分析（管理）服务采购项目.docx                　　四川汇合源招投标代理有限公司受四川教育电视台的委托，就“四川教育电视台融媒体平台2019年新媒体大数据分析（管理）服务采购项目”项目（项目编号：HHYT2019003）组织采购，评标工作已经结束，成交结果如下：一、项目信息项目编号：HHYT2019003项目名称：四川教育电视台融媒体平台2019年新媒体大数据分析（管理）服务采购项目项目联系人：黄女士联系方式：028-85256537二、采购单位信息采购单位名称：四川教育电视台采购单位地址：成都市学道街42号 采购单位联系方式：联系人：徐老师；联系方式：028-85876836三、采购代理机构信息采购代理机构全称：四川汇合源招投标代理有限公司采购代理机构地址：成都市武侯区太平园中四路（星狮路818 号）大合仓星商界4栋4单元302号 采购代理机构联系方式：联系人：黄女士；联系方式：028-85256537四、成交信息招标文件编号：HHYT2019003本项目招标公告日期：2019年01月23日成交日期：2019年01月29日总成交金额：20.0 万元（人民币）成交供应商名称、地址及成交金额：序号成交供应商名称成交供应商联系地址成交金额(万元)1北京清博大数据科技有限公司北京市海淀区成府路35号院西楼2层202室20.000000本项目代理费总金额：0.7 万元（人民币）本项目代理费收费标准：按照代理委托协议收取。谈判小组、询价小组、磋商小组成员名单及单一来源采购人员名单：余华玲、苗传英、徐东（采购人代表）五、项目用途、简要技术要求及合同履行日期：详见上传附件。六、成交标的名称、规格型号、数量、单价、服务要求：本项目成交标的名称、规格型号、数量、单价、服务要求详见上传附件。七、其它补充事宜本结果公告期限为1个工作日。</t>
  </si>
  <si>
    <t>北京清博大数据科技有限公司</t>
  </si>
  <si>
    <t>北京市海淀区成府路35号院</t>
  </si>
  <si>
    <t>四川教育电视台融媒体平台2019年新媒体大数据分析（管理）服务采购</t>
  </si>
  <si>
    <t>衢州市广播电视总台服务器的在线询价结果</t>
  </si>
  <si>
    <t xml:space="preserve">在签订合同前提供原厂
</t>
  </si>
  <si>
    <t>基本信息                                                    询价单编号                2019012150235449                采购目录                服务器*                项目优先级                                  非紧急                                                            报价开始时间                2019-01-23 09:10:31                报价截止时间                2019-01-29 15:00:00                采购单位                衢州市广播电视总台                                            采购单位联系人                汪海波                联系方式                                  05708062060                                                  传真号码                                                                                        供应商规模要求                中型企业，小型企业，微型企业                                            供应商资格要求                基本要求：符合《中华人民共和国政府采购法》第二十二条的规定，符合《关于规范政府采购供应商资格设定及资格审查的通知》第六条规定且已在本系统注册并通过资质初审的供应商。                                            供应商区域范围要求                                                            成交规则及确认方式                                                      自动成交：询价单截止时间后，系统对所有参与供应商按照报价由低到高排序，以最低报价原则推荐出成交供应商，报价相同的以报价时间优先。                                                                                                                  询价商品清单                                                                                                    商品名称                    技术参数或配置要求                    建议品牌及型号                    数量                    控制总价(元)                                                                                                              服务器                                              主要参数：1.CPU: Intel Xeon 金牌5120 2.2G （14C/28T, 10.4GT/s 2UPI, 19.25M 缓存, Turbo, HT ）*22.内存：32GB 2Rx4 DDR4-2400P-R内存模块(总计:128GB)3.硬盘1：（读写密集型）960GB 6G SATA 2.5in EV S4510 SSD通用硬盘模块*8（大并发热点数据）4.硬盘2: 1.8TB 12G SAS 10K 2.5in EP 512e HDD通用硬盘模块*8(视频等冷数据)5.硬盘3: 240GB SATA M.2 SSD硬盘模块M.2转接模块(SATA接口)*1(虚拟系统引导)6.网卡1：1端口英特尔 XL710-QDA2  40G双端口网络适配器*17.网卡2:1端口10GE光口8.网卡3:4端口1000M电口9.阵列卡:Raid0/1/5/6等，支持硬盘直通模式10.电源：750W交流电源模块*211.保修：三年原厂免费保修，硬盘不返还服务。12.中标供应，负责安装调试系统．                         次要参数：                                                                                                                                                  戴尔/dell                                                                                                     ，惠普/hp                                                                                                       ，ibm                                                                                               5台                      438000.00                                                                                                                                              附件                                                                                    全媒体新闻中心采购服务器参数（在线询价）20190122.docx                                                                                                                            收货信息                                                    送货方式                送货上门                送货时间                工作日09：00至17：00                送货期限                合同生效后7个工作日内                                            送货地址                                                      浙江省 衢州市 柯城区                    白云街道 西区九龙南区28号衢州广电传媒集团                                                                                                  备注                                                                              商务要求                                                    商务要求                                                      1、二、商务要求：1.所投产品都须是原厂原装生产并且包装未拆封，序列号官网可查，配置和官网相一致，下单用户为:衢州广电传媒集团，如有不符，业主方有权拒收；2.为了保障产品来源及品质，要求所投产品提供五年质保期，中标单位在签订合同前提供原厂三年质保承诺函原件，不能提供的视为无效报价；原厂质保结束后，供货商提供2年上门保修服务；3.为了保障售后服务，中标品牌在衢州地区要有售后服务点，若报修，须在30分钟响应，1小时内赶到现场处理；4.以上商务条款中标供应商必须全部满足，否则报价无效。                                                                                                                    成交结果信息                                                                      中标供应商                  衢州市恒创电脑有限公司                  成交总价(元)                  437500.00                  报价时间                  2019-01-28 11:10:00                                                                                                      序号                  商品名称                  品牌                  型号                  数量                  单价(元)                                                                                                  1                    服务器                    戴尔                    戴尔                    5                    87500.00                                                                                                                    参与报价供应商情况                                                    序号                供应商名称                报价时间                                                                                      1                  衢州市恒创电脑有限公司                  2019-01-28 11:10:00                                                                2                  杭州崇恩科技有限公司                  2019-01-28 11:05:35                                                                3                  浙江省衢州市九越信息技术有限公司                  2019-01-24 12:40:51                                                                4                  衢州市南天电脑有限公司                  2019-01-28 13:15:12</t>
  </si>
  <si>
    <t>在签订合同前提供原厂</t>
  </si>
  <si>
    <t>衢州市广播电视总台服务器的</t>
  </si>
  <si>
    <t>天津市武清区人民检察院多功能厅设备购置项目(项目编号:ML2019-WQ-H005)成交公告</t>
  </si>
  <si>
    <t>ML2019-WQ-H005）</t>
  </si>
  <si>
    <t>武清区</t>
  </si>
  <si>
    <t>天津明朗科技咨询服务有限公司</t>
  </si>
  <si>
    <t>天津市武清区人民检察院</t>
  </si>
  <si>
    <t>天津市武清区人民检察院多功能厅设备购置项目 (项目编号:ML2019-WQ-H005)成交公告                受 天津市武清区人民检察院机关 委托，天津明朗科技咨询服务有限公司 以 竞争性磋商 方式,对 天津市武清区人民检察院多功能厅设备购置项目 实施政府采购。现将成交结果公布如下：一、项目名称和编号1.项目名称：天津市武清区人民检察院多功能厅设备购置项目2.项目编号：ML2019-WQ-H005二、成交信息采购结果列表                                                                            包号                                中标（成交）金额(万元)                                供应商名称                                供应商地址                                                                                                                                                第1包                                73.85                                                                                                北京华宇铭通科技有限公司                                                                                                西井路3号3号楼1822室                                                                                                                    详细商品信息列表                                                            商品名称                        规格型号                        服务要求                        计量单位                        数量                        单价(万元)                        总价(万元)                                                                                    多功能厅设备                        详见附件                        详见附件                        项                        1.0                        73.85                                                73.85                                                                                        三、评标委员会成员名单张薇，沈秀颖，曹有志（采购人代表）四、项目联系人及联系方式1.联系人： 刘维2.联系电话：022-27155065五、采购人的名称、地址和联系方式1.采购人名称：天津市武清区人民检察院机关2.采购人地址：天津市武清区雍阳西道424号3.采购人联系人和联系电话：曹老师:022-29373939六、采购代理机构的名称、地址和联系方式1.采购代理机构名称：天津明朗科技咨询服务有限公司2.采购代理机构地址：天津市和平区南马路创新大厦A座2109-21123.采购代理机构联系电话：022-27155065七、代理费用收费标准及金额代理费用收费标准代理费用收费标准按照国家发展计划委员会文件《计价格〔2002〕1980号》和发改办价格[2003]857号规定，本项目以成交通知书确定的成交金额作为收费的计算基数。代理费用收费金额(元)11078.00八、质疑、投诉方式参与本项目政府采购活动的供应商认为成交结果使自己的合法权益受到损害的，可以在成交结果公告期限届满之日起7个工作日内，以书面形式向天津市武清区人民检察院机关、天津明朗科技咨询服务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成交结果公告期限结果的公告期限为1个工作日。十一、竞争性磋商文件公告                    采购文件：ML2019-WQ-H005天津市武清区人民检察院新媒体设备购置项目.docx                                    附件文件：成交明细.docx                                                天津明朗科技咨询服务有限公司                2019年1月29日</t>
  </si>
  <si>
    <t>天津市武清区人民检察院多功能厅设备购置项目(项目编号:ML2019-WQ-H00</t>
  </si>
  <si>
    <t>海口广播电视台-广播电视制作播出设备高清化改造项目--（D4包：小型演播室系统改造—演播室系统集成）-合同公告</t>
  </si>
  <si>
    <t xml:space="preserve">艺超广州新媒体科技有限公司
</t>
  </si>
  <si>
    <t>合同编号                                    HHGF2018-053                                    合同名称                                    采购合同                                                                                                        项目编号                                    HHGF2018-053                                    项目名称                                    广播电视制作播出设备高清化改造项目--（D4包：小型演播室系统改造—演播室系统集成）                                                                                                                                             采购人(甲方)                                    海口广播电视台                                    供应商(乙方)                                    艺超（广州）新媒体科技有限公司                                                                                                                                              所属区域                                    海口市                                                       所属行业                                    信息传输、软件和信息技术服务业                                                                                                                    合同金额(万元)                                    485.5                                                       合同签订日期                                    2019-01-28                                                                                                             合同公告日期                                    2019-01-29                                           代理机构                                    惠华项目管理（海南）股份有限公司                                                                                                                                                         中标、成交公告                                                                                                             海口广播电视台-广播电视制作播出设备高清化改造项目--（D4包：小型演播室系统改造—演播室系统集成）-中标公告                                                                                                                                                                                                               合同附件                                                                                                             D4.pdf                                                                                                                                                                                    详细信息                        相关公告                                                                                                                                                       海口广播电视台-广播电视制作播出设备高清化改造项目--（D4包：小型演播室系统改造—演播室系统集成）-公开招标公告                                                        海口广播电视台-广播电视制作播出设备高清化改造项目--（D4包：小型演播室系统改造—演播室系统集成）-中标公告</t>
  </si>
  <si>
    <t>艺超广州新媒体科技有限公司</t>
  </si>
  <si>
    <t>海口广播电视台-广播电视制作播出设备高清化改造项目--（D4包：小型演播室系统改造—演播室系统集成</t>
  </si>
  <si>
    <t>全媒体,新媒体</t>
  </si>
  <si>
    <t>宁德市新媒体网络传媒有限公司《新宁德》新闻客户端二期项目--全媒体指挥中心硬件配套空调电脑项目成交公告</t>
  </si>
  <si>
    <t>FJSHYZB-2019-008-1）</t>
  </si>
  <si>
    <t xml:space="preserve">在领取中标通知书时向福建省鸿远招标有限公司
</t>
  </si>
  <si>
    <t>￥21.420000 万元</t>
  </si>
  <si>
    <t>公告概要：公告信息：采购项目名称《新宁德》新闻客户端二期项目--全媒体指挥中心硬件配套空调电脑项目品目货物/其他货物/其他不另分类的物品采购单位宁德市新媒体网络传媒有限公司行政区域宁德市公告时间2019年01月29日  17:31本项目招标公告日期2019年01月23日成交日期2019年01月29日谈判小组、询价小组成员、磋商小组成员名单及单一来源采购人员名单谢积钽、黄晓龙、吴道锷总成交金额￥21.420000 万元（人民币）联系人及联系方式：项目联系人小黄项目联系电话0593-2916316采购单位宁德市新媒体网络传媒有限公司采购单位地址宁德市蕉城区蕉城北路15号闽东日报三楼采购单位联系方式吴先生/13509560666代理机构名称福建省鸿远招标有限公司代理机构地址宁德市蕉城区蕉城南路40号锦绣茗苑1幢代理机构联系方式小黄/0593-2916316附件：附件1FJSHYZB-2019-008-1《新宁德》新闻客户端二期项目--全媒体指挥中心硬件配套空调电脑项目.pdf                　　福建省鸿远招标有限公司受宁德市新媒体网络传媒有限公司的委托，就“《新宁德》新闻客户端二期项目--全媒体指挥中心硬件配套空调电脑项目”项目（项目编号：FJSHYZB-2019-008-1）组织采购，评标工作已经结束，成交结果如下：一、项目信息项目编号：FJSHYZB-2019-008-1项目名称：《新宁德》新闻客户端二期项目--全媒体指挥中心硬件配套空调电脑项目项目联系人：小黄联系方式：0593-2916316二、采购单位信息采购单位名称：宁德市新媒体网络传媒有限公司采购单位地址：宁德市蕉城区蕉城北路15号闽东日报三楼采购单位联系方式：吴先生/13509560666三、采购代理机构信息采购代理机构全称：福建省鸿远招标有限公司采购代理机构地址：宁德市蕉城区蕉城南路40号锦绣茗苑1幢采购代理机构联系方式：小黄/0593-2916316四、成交信息招标文件编号：FJSHYZB-2019-008-1本项目招标公告日期：2019年01月23日成交日期：2019年01月29日总成交金额：21.42 万元（人民币）成交供应商名称、地址及成交金额：序号成交供应商名称成交供应商联系地址成交金额(万元)1宁德市科凌商贸有限公司宁德市鹤峰路6号金甸名苑3栋008号21.420000本项目代理费总金额：0.4 万元（人民币）本项目代理费收费标准：本项目招标代理服务费按4000元计取，由成交供应商在领取中标通知书时向福建省鸿远招标有限公司一次性付清。谈判小组、询价小组、磋商小组成员名单及单一来源采购人员名单：谢积钽、黄晓龙、吴道锷五、项目用途、简要技术要求及合同履行日期：详见成交供应商响应文件六、成交标的名称、规格型号、数量、单价、服务要求：中标标的名称：《新宁德》新闻客户端二期项目-全媒体指挥中心硬件配套空调电脑项目数量：1批成交总价：214200.00元服务要求：详见成交供应商响应文件七、其它补充事宜</t>
  </si>
  <si>
    <t>在领取中标通知书时向福建省鸿远招标有限公司</t>
  </si>
  <si>
    <t>宁德市新媒体网络传媒有限公司《新宁德》新闻客户端二期项目--全媒体指挥中心硬件配套空调电脑</t>
  </si>
  <si>
    <t>宁德市新媒体网络传媒有限公司《新宁德》新闻客户端二期项目-全媒体指挥中心硬件配套办公设备项目中标公告</t>
  </si>
  <si>
    <t>FJSHYZB-2019-011-1）</t>
  </si>
  <si>
    <t xml:space="preserve">在领取中标通知书时一次性支付给福建省鸿远招标有限公司
</t>
  </si>
  <si>
    <t>￥6.120000 万元</t>
  </si>
  <si>
    <t>公告概要：公告信息：采购项目名称《新宁德》新闻客户端二期项目-全媒体指挥中心硬件配套办公设备项目品目货物/家具用具/组合家具采购单位宁德市新媒体网络传媒有限公司行政区域宁德市公告时间2019年01月29日  17:16本项目招标公告日期2019年01月23日中标日期2019年01月29日评审专家名单谢积钽、黄晓龙、吴道锷总中标金额￥6.120000 万元（人民币）联系人及联系方式：项目联系人小吴项目联系电话0593-2916316采购单位宁德市新媒体网络传媒有限公司采购单位地址宁德市蕉城区蕉城北路15号闽东日报三楼采购单位联系方式吴先生/13509560666代理机构名称福建省鸿远招标有限公司代理机构地址福建省宁德市蕉城区蕉城南路40号锦绣茗苑1幢代理机构联系方式小吴/0593-2916316附件：附件1标书-《新宁德》新闻客户端二期项目-全媒体指挥中心硬件配套办公设备项目.pdf                　　福建省鸿远招标有限公司受宁德市新媒体网络传媒有限公司的委托，就“《新宁德》新闻客户端二期项目-全媒体指挥中心硬件配套办公设备项目”项目（项目编号：FJSHYZB-2019-011-1）组织采购，评标工作已经结束，中标结果如下：一、项目信息项目编号：FJSHYZB-2019-011-1项目名称：《新宁德》新闻客户端二期项目-全媒体指挥中心硬件配套办公设备项目项目联系人：小吴联系方式：0593-2916316二、采购单位信息采购单位名称：宁德市新媒体网络传媒有限公司采购单位地址：宁德市蕉城区蕉城北路15号闽东日报三楼采购单位联系方式：吴先生/13509560666三、项目用途、简要技术要求及合同履行日期：详见中标人投标文件。四、采购代理机构信息采购代理机构全称：福建省鸿远招标有限公司采购代理机构地址：福建省宁德市蕉城区蕉城南路40号锦绣茗苑1幢采购代理机构联系方式：小吴/0593-2916316五、中标信息招标公告日期：2019年01月23日中标日期：2019年01月29日总中标金额：6.12 万元（人民币）中标供应商名称、联系地址及中标金额：序号中标供应商名称中标供应商联系地址中标金额(万元)1宁德市质上家居有限公司宁德市东侨经济开发区金兰路8号（金域兰湾）3幢5026.120000本项目招标代理费总金额：0.3 万元（人民币）本项目招标代理费收费标准：合同包1招标代理服务费人民币叁仟元整（￥3000.00）包干，由项目中标供应商在领取中标通知书时一次性支付给福建省鸿远招标有限公司评审专家名单：谢积钽、黄晓龙、吴道锷中标标的名称、规格型号、数量、单价、服务要求：详见中标人投标文件。六、其它补充事宜</t>
  </si>
  <si>
    <t>在领取中标通知书时一次性支付给福建省鸿远招标有限公司</t>
  </si>
  <si>
    <t>宁德市新媒体网络传媒有限公司《新宁德》新闻客户端二期项目-全媒体指挥中心硬件配套办公设备</t>
  </si>
  <si>
    <t>温州广电全媒体广告有限公司下属分公司基本户开户银行招标项目的中标公告</t>
  </si>
  <si>
    <t>WZGD2018-QMTGG-001</t>
  </si>
  <si>
    <t>温州广电全媒体广告有限公司</t>
  </si>
  <si>
    <t xml:space="preserve">温州广电全媒体广告有限公司下属分公司基本户开户银行
中国农业银行股份有限公司温州分行
</t>
  </si>
  <si>
    <t>一．招标人名称：温州广电全媒体广告有限公司二．项目名称：温州广电全媒体广告有限公司下属分公司基本户开户银行招标项目三．项目编号：WZGD2018-QMTGG-001四．招标组织类型：自行招标 五．招标方式：公开招标（非政府采购） 六．招标公告发布日期：2019年1月8日 七．定标日期：2019年1月29日 八．中标结果： 序号标项内容投标报价中标单位（活期存款利率上浮率）（定期存款利率上浮率）一温州广电全媒体广告有限公司下属分公司基本户开户银行招标项目30.00%38.00%中国农业银行股份有限公司温州分行九．评审委员会名单：夏笑丽、赵乐夫、詹海霞、王碎元、朱陈武。 十．其它事项： 各参加采购活动的供应商认为该中标结果和采购过程等使自己的权益受到损害的，可以自本公告期限届满之日起7个工作日内，以书面形式向招标人提出质疑。1. 书面质疑受理地点：温州市新城大道39号广电中心大楼2503室集团监察室联系人： 徐雅莉 联系电话：0577-889223102. 招标人名称：温州广电全媒体广告有限公司联系地址：温州市新城大道39号广电中心大楼联系人:朱陈武，联系电话：13867708778。</t>
  </si>
  <si>
    <t>温州广电全媒体广告有限公司下属分公司基本户开户银行</t>
  </si>
  <si>
    <t>中国农业银行股份有限公司温州分行</t>
  </si>
  <si>
    <t>温州广电全媒体广告有限公司下属分公司基本户开户银行招标项</t>
  </si>
  <si>
    <t>长城新媒体集团有限公司健身推广视频服务采购项目竞争性谈判采购中标公示</t>
  </si>
  <si>
    <t>HBHY（2019）-05-20</t>
  </si>
  <si>
    <t>石家庄市</t>
  </si>
  <si>
    <t>河北华业招标有限公司</t>
  </si>
  <si>
    <t>长城新媒体集团有限公司</t>
  </si>
  <si>
    <t xml:space="preserve">河北青木影视文化传媒有限公司
</t>
  </si>
  <si>
    <t>长城新媒体集团有限公司健身推广视频服务采购项目中标公示报送时间：2019年1月29日项目名称：长城新媒体集团有限公司健身推广视频服务采购项目项目编号：HBHY(2019)-05-20采购人名称：长城新媒体集团有限公司采购人地址：石家庄市新华区西三庄街86号河北互联网大厦A座采购人联系方式：0311-89863387采购代理机构全称：河北华业招标有限公司采购代理机构地址：石家庄市红旗大街25号西清公寓6层采购代理机构联系方式：0311-83013188采购方式：竞争性谈判采购内容：健身推广视频服务采购（详见谈判文件）服务期限：按采购人要求项目实施地点：甲方指定地点 服务期限：按采购人要求质量要求：达到采购人要求采购公告日期：2019年1月24日定标日期：2019年1月29日竞争性谈判时间：2019年1月29日9时30分（北京时间）竞争性谈判地点：河北省石家庄市新华区西三庄街86号河北互联网大厦A座 14 层会议室谈判结果如下：谈判小组从质量和服务均能满足采购文件实质性响应要求的供应商中，按照最终报价由低到高的顺序推荐3名成交候选人，采购单位从谈判小组推荐的成交候选人中确定报价最低的供应商为成交供应商。成交候选人排名：第一名：河北青木影视文化传媒有限公司成交金额：小写：620000元    大写：陆拾贰万元整第二名：河北益和影视制作有限公司第三名：河北蓝光视觉文化传媒有限公司项目联系人：刘丽丽联系方式：0311-83013188传真电话：0311-83021585采购代理机构受理质疑电话：0311-83013188本公告发布媒体：</t>
  </si>
  <si>
    <t>河北青木影视文化传媒有限公司</t>
  </si>
  <si>
    <t>长城新媒体集团有限公司健身推广视频服务采购项目竞争性谈判</t>
  </si>
  <si>
    <t>政务微博微信宣传推广和粉丝助力活动项目（二次）</t>
  </si>
  <si>
    <t xml:space="preserve">安徽新媒体集团有限公司
</t>
  </si>
  <si>
    <t>采购人名称													滁州市人民政府办公室																			中标（成交）供应商名称													安徽新媒体集团有限公司																			合同金额													299,000元 人民币																			合同期限													1年																			合同签署时间													2019-01-28 00:00:00</t>
  </si>
  <si>
    <t>政务微博微信宣传推广和粉丝助力活动</t>
  </si>
  <si>
    <t>陕西陕西工业职业技术学院新媒体营销与数据分析实训室设备采购项目成交公示（一包：实验室建设）</t>
  </si>
  <si>
    <t>http://zbwj.caizhaowang.com/czwzbwj/20190128/cbgp5o2ft3z.swf</t>
  </si>
  <si>
    <t>陕西陕西工业职业技术学院新媒体营销与数据分析实训室设备采购项目成交公示（一包：</t>
  </si>
  <si>
    <t>长城新媒体集团有限公司“最河北”电子商务平台运营推广服务商项目长城新媒体集团有限公司“最河北”电子商务平台运营推广服务商项目中标公示</t>
  </si>
  <si>
    <t>河北省成套招标有限公司</t>
  </si>
  <si>
    <t>项目名称：长城新媒体集团有限公司“最河北”电子商务平台运营推广服务商项目分包编号：HBCT-190045-002招标内容：入围单位：河北掌云网络科技有限公司。投标单位：河北鸿搜网络科技有限公司、河北掌云网络科技有限公司、石家庄朗玛动画科技有限公司。公示开始时间：2019年01月28日公示结束时间：开标时间：2019年01月28日 09时30分业主单位名称：长城新媒体集团有限公司招标代理机构：河北省成套招标有限公司招标代理联系人：马郑地址：石家庄市工农路486号邮编：050000电话：0311-83086983传真：0311-83086930电子邮件：271134699备注：</t>
  </si>
  <si>
    <t>长城新媒体集团有限公司“最河北”电子商务平台运营推广服务商项目长城新媒体集团有限公司“最河北”电子商务平台运营推广服务商</t>
  </si>
  <si>
    <t>河北长城新媒体集团有限公司“最河北”电子商务平台运营推广服务商项目中标公示</t>
  </si>
  <si>
    <t>河北省</t>
  </si>
  <si>
    <t>http://zbwj.caizhaowang.com/czwzbwj/20190128/5r4onrxnpy4.swf</t>
  </si>
  <si>
    <t>河北长城新媒体集团有限公司“最河北”电子商务平台运营推广服务商</t>
  </si>
  <si>
    <t>宁德市新媒体网络传媒有限公司《新闻三人品》直播间改造成交公告</t>
  </si>
  <si>
    <t>FJSHYZB-2019-006）</t>
  </si>
  <si>
    <t xml:space="preserve">福建天视信息科技有限公司
</t>
  </si>
  <si>
    <t>￥17.307500 万元</t>
  </si>
  <si>
    <t>公告概要：公告信息：采购项目名称《新闻三人品》直播间改造品目货物/通用设备/广播、电视、电影设备/其他广播、电视、电影设备采购单位宁德市新媒体网络传媒有限公司行政区域宁德市公告时间2019年01月28日  14:53本项目招标公告日期2019年01月22日成交日期2019年01月28日谈判小组、询价小组成员、磋商小组成员名单及单一来源采购人员名单谢积钽、黄晓龙、张肇山总成交金额￥17.307500 万元（人民币）联系人及联系方式：项目联系人小郑项目联系电话0593-2916316采购单位宁德市新媒体网络传媒有限公司采购单位地址宁德市蕉城区蕉城北路15号闽东日报三楼采购单位联系方式吴先生13509560666代理机构名称福建省鸿远招标有限公司代理机构地址宁德市蕉城区蕉城南路40号锦绣茗苑1幢代理机构联系方式小郑 0593-2916316                　　福建省鸿远招标有限公司受宁德市新媒体网络传媒有限公司的委托，就“《新闻三人品》直播间改造”项目（项目编号：FJSHYZB-2019-006）组织采购，评标工作已经结束，成交结果如下：一、项目信息项目编号：FJSHYZB-2019-006项目名称：《新闻三人品》直播间改造项目联系人：小郑联系方式：0593-2916316二、采购单位信息采购单位名称：宁德市新媒体网络传媒有限公司采购单位地址：宁德市蕉城区蕉城北路15号闽东日报三楼采购单位联系方式：吴先生13509560666三、采购代理机构信息采购代理机构全称：福建省鸿远招标有限公司采购代理机构地址：宁德市蕉城区蕉城南路40号锦绣茗苑1幢采购代理机构联系方式：小郑 0593-2916316四、成交信息招标文件编号：FJSHYZB-2019-006本项目招标公告日期：2019年01月22日成交日期：2019年01月28日总成交金额：17.3075 万元（人民币）成交供应商名称、地址及成交金额：序号成交供应商名称成交供应商联系地址成交金额(万元)1福建天视信息科技有限公司福建省福州市马尾科技园茶山路1号B楼五层（自贸试验区内）17.3075本项目代理费总金额：0.35 万元（人民币）本项目代理费收费标准：本项目招标代理服务费人民币叁仟伍佰元整（￥3500.00）谈判小组、询价小组、磋商小组成员名单及单一来源采购人员名单：谢积钽、黄晓龙、张肇山五、项目用途、简要技术要求及合同履行日期：详见成交供应商响应文件六、成交标的名称、规格型号、数量、单价、服务要求：中标标的名称：《新闻三人品》直播间改造数量：1批成交总价：173075.00元服务要求：详见成交供应商响应文件七、其它补充事宜</t>
  </si>
  <si>
    <t>福建天视信息科技有限公司</t>
  </si>
  <si>
    <t>宁德市新媒体网络传媒有限公司《新闻三人品》直播间</t>
  </si>
  <si>
    <t>湖北长江报刊传媒（集团）有限公司“全媒体中心”内容生产平台和资源管理平台软件采购项目中标结果公示</t>
  </si>
  <si>
    <t xml:space="preserve">珠海启裕软件科技有限公司
山东源齐数媒信息技术有限公司
</t>
  </si>
  <si>
    <t>129.5万元</t>
  </si>
  <si>
    <t>湖北长江报刊传媒（集团）有限公司 “全媒体中心”内容生产平台和资源管理平台软件采购项目中标结果公示大华建设项目管理有限公司受湖北长江报刊传媒（集团）有限公司的委托，于2018年12月25日就“全媒体中心”内容生产平台和资源管理平台软件采购项目采用公开招标的方式进行招标。现就本次招标的中标结果公告如下：一、招标项目名称：“全媒体中心”内容生产平台和资源管理平台软件采购项目二、招标项目简要说明：详见招标文件；三、招标公告媒体及日期：于2018年12月25日在上发布了招标公告四、评标信息评标日期：2019年1月15日评标地点：湖北长江报刊传媒（集团）有限公司五、中标信息包一：“全媒体中心”内容生产平台中标单位：珠海启裕软件科技有限公司         中标金额：129.5万元  包二：“全媒体中心”内容资源管理平台中标单位：山东源齐数媒信息技术有限公司       中标金额：39.3万元    六、联系事项：代理机构联系人：祁智勇    联系电话：18907171778      各有关当事人对成交结果有异议的，可以在成交公告发布之日起三日内以书面形式向采购人或大华建设项目管理有限公司提出质疑，逾期将不再受理。                         湖北长江报刊传媒（集团）有限公司大华建设项目管理有限公司二O一九年一月二十八日</t>
  </si>
  <si>
    <t>珠海启裕软件科技有限公司</t>
  </si>
  <si>
    <t>山东源齐数媒信息技术有限公司</t>
  </si>
  <si>
    <t>湖北长江报刊传媒（集团）有限公司“全媒体中心”内容生产平台和资源管理平台软件采购项目</t>
  </si>
  <si>
    <t>湖北长江报刊传媒（集团）有限公司“全媒体中心”多功能厅改造工程中标结果公示</t>
  </si>
  <si>
    <t xml:space="preserve">湖北香榭丽舍幕墙装饰工程有限公司
</t>
  </si>
  <si>
    <t>32.93669万元</t>
  </si>
  <si>
    <t>湖北长江报刊传媒（集团）有限公司 “全媒体中心”多功能厅改造工程中标结果公示大华建设项目管理有限公司受湖北长江报刊传媒（集团）有限公司的委托，于2018年12月25日就其“全媒体中心”多功能厅改造工程采用公开招标的方式进行招标。现就本次招标的中标结果公告如下：一、招标项目名称：“全媒体中心”多功能厅改造工程二、招标项目简要说明：详见招标文件；三、招标公告媒体及日期：于2018年12月25日在上发布了招标公告四、评标信息评标日期：2019年1月15日评标地点：湖北长江报刊传媒（集团）有限公司五、中标信息中标单位：湖北香榭丽舍幕墙装饰工程有限公司       中标金额：32.93669万元   中标工期：60日历天六、联系事项：代理机构联系人：祁智勇    联系电话：18907171778      各有关当事人对成交结果有异议的，可以在成交公告发布之日起三日内以书面形式向采购人或大华建设项目管理有限公司提出质疑，逾期将不再受理。                        湖北长江报刊传媒（集团）有限公司大华建设项目管理有限公司二O一九年一月二十八日</t>
  </si>
  <si>
    <t>湖北香榭丽舍幕墙装饰工程有限公司</t>
  </si>
  <si>
    <t>湖北长江报刊传媒（集团）有限公司“全媒体中心”多功能厅改造工程</t>
  </si>
  <si>
    <t>中共哈尔滨市委宣传部哈尔滨市委外宣办（市政府新闻办）对外宣传推广及文化交流代理服务资质项目中标公告</t>
  </si>
  <si>
    <t>YJZD-181126</t>
  </si>
  <si>
    <t>黑龙江银箭正达项目管理咨询有限公司</t>
  </si>
  <si>
    <t>哈尔滨日报文化传媒股份有限公司
单个代理项目2019年财政局</t>
  </si>
  <si>
    <t>公告概要：公告信息：采购项目名称哈尔滨市委外宣办（市政府新闻办）对外宣传推广及文化交流代理服务资质项目品目服务/文化、体育、娱乐服务/新闻服务采购单位中共哈尔滨市委宣传部行政区域哈尔滨市公告时间2019年01月28日  16:11本项目招标公告日期2019年01月06日中标日期2019年01月28日评审专家名单汤颖、姚世琦、王莹、李莹、史丽娟、王大力、边丽艳总中标金额￥0.000000 万元（人民币）联系人及联系方式：项目联系人高女士项目联系电话0451-86758888转8009采购单位中共哈尔滨市委宣传部采购单位地址哈尔滨市松北区世纪大道1号采购单位联系方式边女士0451-87173525代理机构名称黑龙江银箭正达项目管理咨询有限公司代理机构地址哈尔滨市道里区丽江路2366号代理机构联系方式高女士0451-86758888转8009                　　黑龙江银箭正达项目管理咨询有限公司受中共哈尔滨市委宣传部的委托，就“哈尔滨市委外宣办（市政府新闻办）对外宣传推广及文化交流代理服务资质项目”项目（项目编号：HC[2019]0012）组织采购，评标工作已经结束，中标结果如下：一、项目信息项目编号：HC[2019]0012项目名称：哈尔滨市委外宣办（市政府新闻办）对外宣传推广及文化交流代理服务资质项目项目联系人：高女士联系方式：0451-86758888转8009二、采购单位信息采购单位名称：中共哈尔滨市委宣传部采购单位地址：哈尔滨市松北区世纪大道1号采购单位联系方式：边女士0451-87173525三、项目用途、简要技术要求及合同履行日期：项目名称：哈尔滨市委外宣办（市政府新闻办）对外宣传推广及文化交流代理服务资质项目项目编号：HC[2019]0012招标编号：YJZD-181126采购方式: 公开招标采 购 人: 中共哈尔滨市委宣传部采购人联系人：边女士电 话：0451-87173525地 址：哈尔滨市松北区世纪大道1号采购代理机构: 黑龙江银箭正达项目管理咨询有限公司地 址:哈尔滨市道里区丽江路2366号代理机构负责人:高女士 电话：0451-86758888开标日期：2019年1月28日9时30分开标地点：哈尔滨市道里区丽江路2366号评标委员会名单：汤颖、姚世琦、王莹、李莹、史丽娟、王大力、边丽艳评标结果：中标供应商名称地址中标金额(元)服务期哈尔滨日报文化传媒股份有限公司哈尔滨市道里区友谊路399号单个代理项目2019年财政局实际批复资金的6%项目合作期两年中标公告期限为1个工作日。黑龙江银箭正达项目管理咨询有限公司2019年1月28日四、采购代理机构信息采购代理机构全称：黑龙江银箭正达项目管理咨询有限公司采购代理机构地址：哈尔滨市道里区丽江路2366号采购代理机构联系方式：高女士0451-86758888转8009五、中标信息招标公告日期：2019年01月06日中标日期：2019年01月28日入围供应商、价格调整规则或优惠条件：/本项目招标代理费总金额：0.0 万元（人民币）本项目招标代理费收费标准：详见招标文件评审专家名单：汤颖、姚世琦、王莹、李莹、史丽娟、王大力、边丽艳中标标的名称、规格型号、数量、单价、服务要求：招标内容：设计、制作、发布、代理广告业务，对上对外新闻宣传代理服务，对外文化交流、推广活动代理服务，网络信息代理服务，新媒体宣传推广代理服务，纸质或视频等宣传品制作服务，舆情研判及应急响应服务、培训六、其它补充事宜无采购人和评审专家的推荐意见（采用书面推荐供应商参加采购活动的需填）：无</t>
  </si>
  <si>
    <t>哈尔滨日报文化传媒股份有限公司</t>
  </si>
  <si>
    <t>单个代理项目2019年财政局</t>
  </si>
  <si>
    <t>中共哈尔滨市委宣传部哈尔滨市委外宣办（市政府新闻办）对外宣传推广及文化交流代理服务资质</t>
  </si>
  <si>
    <t>公告概要：公告信息：采购项目名称新华社媒体资源聚合共享平台—“现场云”（现场新闻服务平台）建设子项品目服务/信息技术服务/软件开发服务/应用软件开发服务/通用应用软件开发服务,服务/信息技术服务/软件开发服务/应用软件开发服务/行业应用软件开发服务采购单位新华新媒文化传播有限公司行政区域北京市公告时间2019年01月28日  16:47本项目招标公告日期2019年01月04日中标日期2019年01月28日评审专家名单栾轶玫、何海燕、吕景刚、高天真、杨震、梁恒、马发展总中标金额￥2073.200000 万元（人民币）联系人及联系方式：项目联系人谢师艳、尹皓项目联系电话010-62688220、62688251采购单位新华新媒文化传播有限公司采购单位地址北京市西城区宣武门西大街57号采购单位联系方式郭贤安010-88053554代理机构名称中钢招标有限责任公司代理机构地址北京市海淀区海淀大街8号中钢国际广场16层代理机构联系方式谢师艳、尹皓010-62688220、62688251附件：附件11941STC60018_中标结果公告.doc附件21941STC60018_招标文件_新华社媒体资源聚合共享平台—“现场云”（现场新闻服务平台）建设子项.pdf                　　中钢招标有限责任公司受新华新媒文化传播有限公司的委托，就“新华社媒体资源聚合共享平台—“现场云”（现场新闻服务平台）建设子项”项目（项目编号：1941STC60018）组织采购，评标工作已经结束，中标结果如下：一、项目信息项目编号：1941STC60018项目名称：新华社媒体资源聚合共享平台—“现场云”（现场新闻服务平台）建设子项项目联系人：谢师艳、尹皓联系方式：010-62688220、62688251二、采购单位信息采购单位名称：新华新媒文化传播有限公司采购单位地址：北京市西城区宣武门西大街57号采购单位联系方式：郭贤安010-88053554三、项目用途、简要技术要求及合同履行日期：采购项目用途：自用简要技术要求：按照新华社整体业务战略方向和&amp;amp;ldquo;统一入口、统一标准、统一平台&amp;amp;rdquo;的整体要求，建设新华社媒体资源聚合共享平台&amp;amp;mdash; &amp;amp;ldquo;现场云&amp;amp;rdquo;（现场新闻服务平台）建设子项，完成开放性现场新闻、统一用户管理、云服务建设，以适应新媒体业务发展趋势，提高新华社客户端现场新闻的领先优势。具体详见招标文件第三部分技术需求书。合同履行日期：实施周期为合同签订之日起8个月内完成项目验收，服务周期为自双方签订合同并通过验收之日起一年。 四、采购代理机构信息采购代理机构全称：中钢招标有限责任公司采购代理机构地址：北京市海淀区海淀大街8号中钢国际广场16层采购代理机构联系方式：谢师艳、尹皓010-62688220、62688251五、中标信息招标公告日期：2019年01月04日中标日期：2019年01月28日总中标金额：2073.2 万元（人民币）中标供应商名称、联系地址及中标金额：中标供应商名称：开普云信息科技股份有限公司中标供应商地址：北京市海淀区知春路量子银座601中标金额：20,732,000元人民币本项目招标代理费总金额：9.633 万元（人民币）本项目招标代理费收费标准：按1980号文件执行评审专家名单：栾轶玫、何海燕、吕景刚、高天真、杨震、梁恒、马发展中标标的名称、规格型号、数量、单价、服务要求：详见其他补充事宜。六、其它补充事宜采购项目编号：1941STC60018中标公告期限：自发布之日起1个工作日。服务要求：按照新华社整体业务战略方向和&amp;amp;ldquo;统一入口、统一标准、统一平台&amp;amp;rdquo;的整体要求，建设新华社媒体资源聚合共享平台&amp;amp;mdash; &amp;amp;ldquo;现场云&amp;amp;rdquo;（现场新闻服务平台）建设子项，完成开放性现场新闻、统一用户管理、云服务建设，以适应新媒体业务发展趋势，提高新华社客户端现场新闻的领先优势。具体详见招标文件第三部分技术需求书。序号类别中标标的名称（软件）规格型号单价（元）数量1成品软件开普云全媒体矩阵管理云平台系统开普云全媒体矩阵管理云平台系统V2.0500,00012面向移动设备的数字内容管理平台面向移动设备的数字内容管理平台V1.0350,00013开普云集约化资源库云服务平台开普云集约化资源库云服务平台V3.02,300,00014开普互联新媒体内容平台软件开普互联新媒体内容平台软件v1.0250,00015开普智能互动平台软件开普智能互动平台软件V2.0450,00016开普基于安全云存储的政务云盘系统开普基于安全云存储的政务云盘系统V2.0200,00017开普互联信息采集系统UCAP WCAS开普互联信息采集系统UCAP WCASV5.2450,00018开普互联智慧门户用户行为分析系统开普互联智慧门户用户行为分析系统V1.0700,0001序号类别中标标的名称（软件）内容构成单价（元）数量1定制开发模块开放性现场新闻功能整体架构方案设计18,00025UI/UE设计18,0008现场云SDK开发18,00035功能模块接口开发18,00045现场云内容分发平台18,00040系统测试18,00082开放性现场新闻后台现场云运营管理后台18,00030数据统计体系18,00035互动体系建设18,00035现场云全媒体导播系统18,00045系统测试18,000103统一用户管理平台现场云分级账号体系18,00040全国媒体信息数据库18,00035系统测试18,00010序号类别中标标的名称（云服务）服务内容说明单价（元）数量1其他售后服务本项目验收后，提供为期一年的售后技术保障服务。1,000,00012驻场服务提供签订合同之日至项目完成售后服务期驻场服务。18,000223培训根据招标技术文件要求，将提供10次培训。50,000104负载均衡云服务租赁阿里云计算公司提供的云服务，租赁期限为12个月。78,00045OSS 云存储云服务租赁阿里云计算公司提供的云服务，租赁期限为12个月。660,00026云主机云服务租赁阿里云计算公司提供的云服务，租赁期限为12个月。11,000107云主机云服务租赁阿里云计算公司提供的云服务，租赁期限为12个月。5,700208云主机云服务租赁阿里云计算公司提供的云服务，租赁期限为12个月。3,200209云数据库云服务租赁阿里云计算公司提供的云服务，租赁期限为12个月。13,300210云数据库云服务租赁阿里云计算公司提供的云服务，租赁期限为12个月。23,000311CDN（流量包）云服务租赁阿里云计算公司提供的云服务，租赁期限为12个月。170,000512CDN（峰值带宽）云服务租赁阿里云计算公司提供的云服务，租赁期限为12个月。180,000813消息队列云服务租赁阿里云计算公司提供的云服务，租赁期限为12个月。2,400114视频云直播云服务租赁阿里云计算公司提供的云服务，租赁期限为12个月。320,000115视频云处理云服务租赁阿里云计算公司提供的云服务，租赁期限为12个月。290,000116系统集成系统集成费用1,000,000117安全检测服务提供web漏洞监测、页面木马监测、端口安全监测等安全体检服务500,0001</t>
  </si>
  <si>
    <t>泰顺县广播电视台全媒体广播直播间、无线调频广播单频网系统的合同公示</t>
  </si>
  <si>
    <t>TSCG201811030</t>
  </si>
  <si>
    <t>泰顺县公共资源交易与行政审批服务中心</t>
  </si>
  <si>
    <t xml:space="preserve">湖南双菱电子科技有限公司
</t>
  </si>
  <si>
    <t>一、 采购人名称：泰顺县广播电视台二、 供应商名称：湖南双菱电子科技有限公司三、 采购项目名称：泰顺县广播电视台全媒体广播直播间、无线调频广播单频网系统 四、 采购项目编号：TSCG201811030  五、 合同编号：2019-12511       六、 合同内容：  标项序号标项名称规格型号单位数量单价(元)合同总额(元)预算金额(元)1全媒体广播直播间见附件批不限/678000.00686900付款方式、售后服务、违约责任详见合同附件。服务要求或标的基本概况：详见本项目采购公告    七、 其它事项：无           八、 联系方式1、集中采购机构：泰顺县公共资源交易与行政审批服务中心联 系 人：吴先生联系电话：0577-67592508联系传真：0577-59291072联系地址：温州市泰顺县罗阳镇新城大道123号2、采购单位：泰顺县广播电视台联系人：夏先生联系电话：0577-59299063联系地址：温州市泰顺县罗阳镇爱民路216号3、同级政府采购监督管理部门：泰顺县财政局联 系 人：叶先生联系电话：0577-67583261联系地址：温州市泰顺县罗阳镇公园路48号标项一.rar</t>
  </si>
  <si>
    <t>湖南双菱电子科技有限公司</t>
  </si>
  <si>
    <t>泰顺县广播电视台全媒体广播直播间、无线调频广播单频网系</t>
  </si>
  <si>
    <t>泰顺县广播电视台300平米全媒体实景演播大厅的合同公示</t>
  </si>
  <si>
    <t>TSCG201811028</t>
  </si>
  <si>
    <t xml:space="preserve">浙江锐丰文化创意有限公司
</t>
  </si>
  <si>
    <t>一、 采购人名称：泰顺县广播电视台二、 供应商名称：浙江锐丰文化创意有限公司三、 采购项目名称：泰顺县广播电视台300平米全媒体实景演播大厅 四、 采购项目编号：TSCG201811028  五、 合同编号：2019-12515       六、 合同内容：  标项序号标项名称规格型号单位数量单价(元)合同总额(元)预算金额(元)1泰顺县广播电视台300平米全媒体实景演播大厅见附件项不限/3222800.003259474付款方式、售后服务、违约责任详见合同附件。服务要求或标的基本概况：见本项目招标公告   七、 其它事项：无           八、 联系方式1、集中采购机构：泰顺县公共资源交易与行政审批服务中心联 系 人：吴先生联系电话：0577-67592508联系传真：0577-59291072联系地址：温州市泰顺县罗阳镇新城大道123号2、采购单位：泰顺县广播电视台联系人：夏先生联系电话：0577-59299063联系地址：温州市泰顺县罗阳镇爱民路216号3、同级政府采购监督管理部门：泰顺县财政局联 系 人：叶先生联系电话：0577-67583261联系地址：温州市泰顺县罗阳镇公园路48号合同.rar</t>
  </si>
  <si>
    <t>浙江锐丰文化创意有限公司</t>
  </si>
  <si>
    <t>泰顺县广播电视台300平米全媒体实景演播大</t>
  </si>
  <si>
    <t>媒体云</t>
  </si>
  <si>
    <t>门头沟区融媒体云平台建设项目中标公告</t>
  </si>
  <si>
    <t>MTGXM-201812043312）</t>
  </si>
  <si>
    <t>门头沟区</t>
  </si>
  <si>
    <t>德汇工程管理北京有限公司</t>
  </si>
  <si>
    <t>北京市门头沟区广播电视新闻中心</t>
  </si>
  <si>
    <t xml:space="preserve">北京歌华有线电视网络股份有限公司
</t>
  </si>
  <si>
    <t>562.3158000 万元</t>
  </si>
  <si>
    <t>德汇工程管理（北京）有限公司受北京市门头沟区广播电视新闻中心的委托，就门头沟区融媒体云平台建设项目项目（项目编号：MTGXM-201812043312）组织采购，评标工作已经结束，中标结果如下：一、项目信息项目编号：MTGXM-201812043312项目名称：门头沟区融媒体云平台建设项目项目联系人：罗工联系方式：010-69840850二、采购单位信息采购单位名称：北京市门头沟区广播电视新闻中心采购单位地址：北京市门头沟区新桥大街36号采购单位联系方式：梁工 电子邮箱：dhzbdl001@163.com三、项目用途、简要技术要求及合同履行日期：采购用途：拟搭建集报纸、电视、政务门户网、两微一端等传播渠道于一体的统一调度平台&amp;amp;mdash;&amp;amp;mdash;门头沟融媒体云平台，具备集中指挥、采编调度、信息沟通、日常办公、绩效考核等基本功能，按照门头沟区融媒体云平台建设项目要求进行本项目。四、采购代理机构信息采购代理机构全称：德汇工程管理（北京）有限公司采购代理机构地址：门头沟区侯庄子新村五区九号采购代理机构联系方式：罗工  联系电话：010-69840850五、中标信息招标公告日期：2019年01月07日中标日期：2019年01月28日总中标金额：562.3158000 万元（人民币）中标供应商名称、联系地址及中标金额：中标人：北京歌华有线电视网络股份有限公司中标金额（人民币）: 5623158.00元（大 写）：伍佰陆拾贰万叁仟壹佰伍拾捌元整中标供应商地址：北京市海淀区花园北路35号(东门)本项目代理费总金额：6.4 万元（人民币）本项目代理费收费标准：代理费用按国家发展计划委员会计价格【2002】1980号、国家发改委发改办价格【2003】857号文件、发改价格【2011】534号文件的有关规定计取。评审专家名单：周国泰、陈爱民、瞿春荣、王翔、管洛艳中标标的名称、规格型号、数量、单价、服务要求：项目名称：门头沟区融媒体云平台建设项目数量：1包招标内容：搭建门头沟区融媒体云平台，包含硬件平台、指挥调度平台、内容管理平台、机房整备与宽带及运维、融媒体客户端等。中标金额（人民币）: 5623158.00元（大 写）：伍佰陆拾贰万叁仟壹佰伍拾捌元整六、其它补充事宜定标日期：2019年1月28日（公示期：2019年1月29日至2019年1月31日）公示期间若无异议，则确定&amp;amp;ldquo;北京歌华有线电视网络股份有限公司&amp;amp;rdquo;为中标人。                                                                                                                                                                                                                                                                                                                                                                                                                                                                                                                                                                                                                                                                                                                                                                                                                                                                                                                                                                                                                                                                                                                                                                                                                                                                                                                                                                                                                                                                                                                                                                                                                                                                                                                                                                                                                                                                                                                                                                                                                                                                                                                                                                                                                                                                                                                                                                                                                                                                                                                                                                                                                                                                                                                                                                                                                                                                                                                                                                                                                                                                                                                                                                                                                                                                                                                                                                                                                                                                                                                                                                                                                                                                                                                                                                                                                                                                                                                                                                                                                                                                                                                                                                                                                                                                                                                                                                                                                                                                                                                                                                                                                                                                                                                                                                                                                                                                                                                                                                                                                                                                                                                                                                                                                                                                                                                                                                                                                                                                                                                                                                                                                                                                                                                                                                                                                                                                                                                                                                                                                                                                                                                                                                                                                                                                                                                                                                                                                                                                                                                                                                                                                                                                                                                                                                                                                                                                                                                                                                                                                                                                                                                                                                                                                                                                                                                                                                                                                                                                                                                                                                                                                                                                                                                                                                                                                                                                                                                                                                                                                                                                                                                                                                                                                                                                                                                                                                                                                                                                                                                                                                                                                                                                                                                                                                                                                                                                                                                                                                                                                                                                                                                                                                                                                                                                                                                                                                                                                                                                                                                                                                                                                                                                                                                                                                                                                                                                                                                                                                                                                                                                                               招标文件-门头沟区融媒体云平台建设项目.pdf</t>
  </si>
  <si>
    <t>北京歌华有线电视网络股份有限公司</t>
  </si>
  <si>
    <t>门头沟区融媒体云平台建设</t>
  </si>
  <si>
    <t>屯溪龙山实验小学智慧校园新媒体及创客教育设备采购项目成交结果公告</t>
  </si>
  <si>
    <t>HZCG2019X004</t>
  </si>
  <si>
    <t xml:space="preserve">屯溪龙山实验小学
黄山市屯溪区教育局
黄山市屯溪区利港尚公馆
</t>
  </si>
  <si>
    <t>屯溪龙山实验小学智慧校园新媒体及创客教育设备采购项目成交结果公告                                                            项目编号                                                所属地区                        黄山市                                                                                        项目名称                        屯溪龙山实验小学智慧校园新媒体及创客教育设备采购项目                                                                    发布时间                            2019年01月28日                                                        截止时间                                                            见公告内容                                                                                                                本项目（项目编号：HZCG2019X004 ）以询价方式进行政府采购，现将具体成交情况公告如下：项目名称采购期限采购人采购代理机构成交供应商成交金额主要成交标的评审专家名单屯溪龙山实验小学智慧校园新媒体及创客教育设备采购项目中标签订合同后10日历天内完成供货、安装、调试及培训。名称：黄山市屯溪区教育局地址：黄山市屯溪区兴昱路7号区政府大楼10楼联系人：姚老师联系方式：0559-2596231名称：浙江兴业建设项目管理有限公司地址：黄山市屯溪区利港尚公馆2号楼11层项目负责人：王女士联系方式：0559-2324200收费标准：按合同约定收费金额：5000元名称：安徽仰止教育科技有限公司地址：安徽省合肥市高新区黄山路 601 号合肥科技创新公共服务中心 3 楼23.579万元名称：校园新媒体系统及创客教育设备品牌：希沃 规格型号：F86EA数量：3台单价：88500元鲍纯朴张树新方家树项目类别√货物类□服务类□工程类标的基本情况中标签订合同后10日历天内完成供货、安装、调试及培训。成交供应商业绩无其他1、采购公告（邀请书）发布日期：2019年1月22日；2、开标（采购）日期：2019年1月28日；3、本成交结果公告期限为2019年1月28日至2019年2月1日；4、对成交结果有质疑的，投标人最迟应在本成交结果公告期限届满之日起七个工作日内以书面形式在工作时间向代理机构提出质疑，质疑材料递交地址：黄山市屯溪区利港尚公馆2号楼11层，联系电话：0559-23242005、若投标人对质疑处理意见有异议，可在规定时间内以书面形式向黄山市公共资源交易监督管理局（联系电话：0559-2351788）提出投诉。质疑提起的条件及不予受理的情形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提起质疑的日期。质疑人为法人或者其他组织的,应当由法定代表人或其委托代理人(需有委托授权书)签字并加盖公章。质疑人需要修改、补充质疑材料的,应当在质疑期内提交修改或补充材料。l (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6、质疑事项已进入投诉处理、行政复议或行政诉讼程序的。</t>
  </si>
  <si>
    <t>屯溪龙山实验小学</t>
  </si>
  <si>
    <t>黄山市屯溪区教育局</t>
  </si>
  <si>
    <t>黄山市屯溪区利港尚公馆</t>
  </si>
  <si>
    <t>屯溪龙山实验小学智慧校园新媒体及创客教育设备采购项目</t>
  </si>
  <si>
    <t>武汉市国土规划舆情监测服务项目成交公告</t>
  </si>
  <si>
    <t>ZTHZB-2019-003）</t>
  </si>
  <si>
    <t>武汉中天衡工程造价咨询有限公司</t>
  </si>
  <si>
    <t>武汉市国土资源和规划信息中心</t>
  </si>
  <si>
    <t xml:space="preserve">武汉长江新媒体有限公司
</t>
  </si>
  <si>
    <t>25.0 万元</t>
  </si>
  <si>
    <t>公告概要：															公告信息：																			采购项目名称													武汉市国土规划舆情监测服务项目																			品目																			服务/信息技术服务/其他信息技术服务																								采购单位													武汉市国土资源和规划信息中心																			行政区域													武汉市													公告时间													2019年01月28日 16:57																			本项目招标公告日期													2019年01月21日													成交日期													2019年01月28日																			谈判小组、询价小组成员、磋商小组成员名单及单一来源采购人员名单													王晓军、郑言勇、张超																			总成交金额													￥25.000000 万元（人民币）																			联系人及联系方式：																			项目联系人													朱印雯																			项目联系电话													027-83603590																			采购单位													武汉市国土资源和规划信息中心																			采购单位地址													武汉市国土资源和规划信息中心																			采购单位联系方式													武汉市国土资源和规划信息中心																			代理机构名称													武汉中天衡工程造价咨询有限公司																			代理机构地址													武汉中天衡工程造价咨询有限公司																			代理机构联系方式													武汉中天衡工程造价咨询有限公司															武汉中天衡工程造价咨询有限公司受武汉市国土资源和规划信息中心的委托，就“武汉市国土规划舆情监测服务项目”项目（项目编号：ZTHZB-2019-003）组织采购，评标工作已经结束，成交结果如下：							一、项目信息							项目编号：ZTHZB-2019-003							项目名称：武汉市国土规划舆情监测服务项目							项目联系人：朱印雯							联系方式：027-83603590							二、采购单位信息							采购单位名称：武汉市国土资源和规划信息中心							采购单位地址：武汉市国土资源和规划信息中心							采购单位联系方式：武汉市国土资源和规划信息中心							三、采购代理机构信息							采购代理机构全称：武汉中天衡工程造价咨询有限公司							采购代理机构地址：武汉中天衡工程造价咨询有限公司							采购代理机构联系方式：武汉中天衡工程造价咨询有限公司							四、成交信息							招标文件编号：ZTHZB-2019-003							本项目招标公告日期：2019年01月21日							成交日期：2019年01月28日							总成交金额：25.0 万元（人民币）							成交供应商名称、地址及成交金额：																						序号																成交供应商名称																成交供应商联系地址																成交金额(万元)																								1																武汉长江新媒体有限公司																武汉市江岸区惠济二路3号1栋																25.000000																			本项目代理费总金额：0.5 万元（人民币）							本项目代理费收费标准：							按国家发改委价格[2015]299号文件的规定，经协商后按中标金额的2%向采购代理机构支付服务费。							谈判小组、询价小组、磋商小组成员名单及单一来源采购人员名单：							王晓军、郑言勇、张超							五、项目用途、简要技术要求及合同履行日期：							武汉市国土规划舆情监测服务项目							成交结果公告							武汉中天衡工程造价咨询有限公司受武汉市国土资源和规划信息中心的委托，就武汉市国土规划舆情监测服务项目进行询价采购，现就本次询价采购的成交结果公告如下：							一、采购项目名称：武汉市国土规划舆情监测服务项目							（项目编号：ZTHZB-2019-003）							二、询价日期：2019年01月28日							询价地点：武汉中天衡工程造价咨询有限公司会议室							评审委员会名单：王晓军、郑言勇、张超							三、成交信息：							成交服务商名称：武汉长江新媒体有限公司							成交金额：人民币贰拾伍万元整 （￥：250,000.00）							成交服务商地址：武汉市江岸区惠济二路3号1栋							四、联系事项：							采购代理机构：武汉中天衡工程造价咨询有限公司							联系人：朱印雯 联系电话：027-83603590							各有关当事人对成交结果有异议的，可以在成交结果公告发布之日起七个工作日内以书面形式向采购人或采购代理机构提出质疑，逾期将不予受理。							武汉中天衡工程造价咨询有限公司							2019年01月28日							六、成交标的名称、规格型号、数量、单价、服务要求：							详见公告							七、其它补充事宜							详见公告</t>
  </si>
  <si>
    <t>武汉长江新媒体有限公司</t>
  </si>
  <si>
    <t>武汉市国土规划舆情监测服务</t>
  </si>
  <si>
    <t>北京世纪北广广告有限公司2019年公关传播项目比选结果公告</t>
  </si>
  <si>
    <t>0722-1970FE020W</t>
  </si>
  <si>
    <t>朝阳区</t>
  </si>
  <si>
    <t xml:space="preserve">北京意扬安雅公关顾问有限公司
</t>
  </si>
  <si>
    <t>北京世纪北广广告有限公司2019年公关传播项目比选结果公告比选人名称：北京世纪北广广告有限公司招标代理机构全称：中国远东国际招标有限公司    招标代理机构地址：北京市朝阳区和平街东土城路甲9号   招标代理机构联系方式：010-64204344/64291720    比选项目名称：北京世纪北广广告有限公司2019年公关传播项目招标编号：0722-1970FE020WSS第1标段：传统公关传播服务：推荐入围服务商排序如下：第一名：北京意扬安雅公关顾问有限公司第二名：迈格道森市场咨询（北京）有限公司第三名：凝众智（北京）文化传媒有限公司。第2标段：新媒体公关传播服务：推荐入围服务商排序如下：第一名：北京意扬安雅公关顾问有限公司第二名：迈格道森市场咨询（北京）有限公司第三名：上海品数科技有限公司上述公示时间： 2019年 1月28日至2019年1月31日项目联系人：高冬冬联系方式：139-1191-7112                                   中国远东国际招标有限公司               2019年 1月 28 日</t>
  </si>
  <si>
    <t>北京意扬安雅公关顾问有限公司</t>
  </si>
  <si>
    <t>北京世纪北广广告有限公司2019年公关传播项目</t>
  </si>
  <si>
    <t>2019年第二届国际草莓品牌大会宣传项目采购评标结果公告</t>
  </si>
  <si>
    <t xml:space="preserve">南京金陵文化传播有限公司
</t>
  </si>
  <si>
    <t>294000.00元</t>
  </si>
  <si>
    <t>一、项目名称:2019年第二届国际草莓品牌大会宣传项目二、项目内容 2019年第二届国际草莓品牌大会前期预热宣传(2月份在各媒体发稿不低于30篇，新媒体产品制作不少于1个);大会开幕式当天的省市媒体邀请(包括传统媒体、网络媒体等不少于10家);开幕式当天各家参会媒体新闻通稿发布及1个新媒体产品制作;大会预热及举办期间，户外高炮广告制作并投放于机场高速醒目位置不少于30天。三、公告媒体及日期:南京市溧水区人民政府网站发布日期:2019年1月23日四、招标信息: 开标日期:2019年1月28日上午9点;招标地点:南京市溧水区农业局4楼会议室;评委成员:袁新怀、陶其旺、陈松、王军、吕孝伟。五、中标候选人:南京金陵文化传播有限公司(中标价:294000.00元)，以上中标企业请尽快与采购人联系。 联系人:南京市溧水区农业局 陈松 572118052019年1月28日</t>
  </si>
  <si>
    <t>南京金陵文化传播有限公司</t>
  </si>
  <si>
    <t>2019年第二届国际草莓品牌大会宣传项目采购</t>
  </si>
  <si>
    <t>方正飞腾创艺排版软件采购结果公告</t>
  </si>
  <si>
    <t xml:space="preserve">广西馨运诚科技有限公司
设备必须原厂
</t>
  </si>
  <si>
    <t>基本信息：申购单主题：方正飞腾创艺排版软件申购单类型：竞价类设备类别：图书\软件使用币种：人民币竞价开始时间：2019-01-17 17:33竞价结束时间：2019-01-22 17:42        竞价已结束             申购备注：申购设备详情：中标供应商设备名称数量品牌型号售后服务规格配置中标单价中标理由广西馨运诚科技有限公司方正飞腾创艺排版软件23方正飞腾飞腾创艺排版软件V5.11、供应商投标时必须提供所报设备的品牌和型号（品牌和型号均需提供），如不填写视为不满足；2、所有设备要求免费送货上门、免费安装调试、保修期内免费上门保修；3、设备必须原厂包装，必须当用户面拆封；4、不接受物流和快递送货。5、其他按行业标准提供服务；1）应完美支持操作系统WIN7、WIN8系统，而不仅是以兼容方式运行。  2）应支持自定义素材库，并且素材库能给其他装有同样排版软件的机器共享使用。  3）排版软件应支持Unicode码。  4）要支持自动存盘，且还应支持当软、硬件出现故障时，正在操作的版面可完美恢复而不需要再重头开始制作；  5）应提供排版文档打包操作，可将存储在各个服务器上的图片和文字字体列表数据都能打包到指定文件夹中，而不需要手动查找图片路径。  6）排版软件应具有直接生成PS和PDF的功能，且生成的PDF文件应具有印刷级精度和校对级精度等多种精度可选择，不需要进行第三方软件进行转换。  7）软件应提供浮动窗口和控制窗口，使操作更加直观，更加人性化；支持使用鼠标和轮滑缩放显示版面。  8）★系统应提供自定义专属人名、专属名词强制不拆行不换行功能。  9）排版软件应具有阴影、羽化、透明、图像勾边、图像去背、背景图、剪刀工具、矩形分割、随手画、路径运算、颜色渐变、透视工具、颜色吸管等一系统用于排版和创意结合的功能，加强文字与图片的创意，使报纸更加美观。  10）★文字工具应实现表格的多种操作，包括录入文字、选中表格和移动表线等，提高表格操作的易用性；  11）具有将版面上的表格输出为Excel支持的CSV格式的文件；提供自动生成跨页表的功能，将续排表自动调整为跨页表，使所有内容排入表格。  12）排版软件应提供文字样式和段落样式功能，可以将文字属性或段落格式保存为样式，需要时直接使用，从而简化操作；还可以设置复合字体；提供字体替换功能，批量替换字体；可以提供字体集管理的功能。可以从系统字中选择需要的字体定义为字体集，并应用该字体集；支持盒子操作。  13）排版软件还应该具有不通过第三方软件转换而直接导入Excel表格和WORD文档的能力，导入后的EXCEL表格和WORD文档，要支持在排版软件中进行任意方式的编辑。并可直接在排版软件中对表格的数据生成相应的柱状图、饼状图等图表。  14）安全性：排版软件应具有字体管理、图像管理，缺字缺图提醒；并且能够应用界面上对整个排版界面进行印刷前问题检查，查出会影响印刷效果的问题。  ★ 15）兼容性：排版软件应支持以下图像格式：TIF、EPS、PSD、PDF、BMP、JPG、PS、GIF；支持如下文本格式：Word、 Excel 、CSV、TXT、BD；并且要能兼容飞腾3.X、飞腾4.X、飞腾5.X系列文件。与单位现有的全媒体采编生产系统实现无缝衔接。8450.0单项低价原则</t>
  </si>
  <si>
    <t>广西馨运诚科技有限公司</t>
  </si>
  <si>
    <t>设备必须原厂</t>
  </si>
  <si>
    <t>方正飞腾创艺排版软件</t>
  </si>
  <si>
    <t>国网天津市电力公司2019年第一批定点采购项目中选结果公告</t>
  </si>
  <si>
    <t>tjfwdd1901）</t>
  </si>
  <si>
    <t xml:space="preserve">天津市测绘院
</t>
  </si>
  <si>
    <t>（采购编号：tjfwdd1901）							国网天津市电力公司2018年第一批定点采购项目的推荐的中选候选人公示已结束，现将中选结果公告如下：																																					包号																																		项目名称																																		成交候选人名称																																												001包1																																																								项目前期测绘服务																																		天津市测绘院																																												天津华铁工程咨询有限公司																																												天津市津典工程勘测有限公司																																												天津海滨工程勘察设计有限公司																																												天津市勘察院																																												海天地信科技有限公司																																												天津东晟图地理信息技术有限公司																																												天津津准工程勘测有限公司																																												山竹（天津）工程勘测设计有限公司																																												天津融汇测绘科技有限公司																																												天津市远景测绘有限公司																																												天津市陆海测绘有限公司																																												天津市宽达市政工程测绘有限公司																																												001包3																																		项目前期生态论证服务																																		天津宇正工程咨询有限公司																																												联合泰泽环境科技发展有限公司																																												天津环科未来生态技术有限公司																																												南京普环电力科技有限公司																																												天津市芃宣环保科技有限公司																																												天津惟精惟一环境咨询有限公司																																												001包4																																		项目前期用地服务																																		北京舜土规划顾问有限公司																																												天津舜土国土资源研究院有限公司																																												天津润土鼎鑫科技发展有限公司																																												002包1																																		数码快印																																		天津市正印先锋数码快印有限公司																																												天津市易佳合商贸中心（普通合伙）																																												002包2																																		传统排版印刷																																		天津午阳印刷股份有限公司																																												麦特锐思广告（天津）有限公司																																												天津德泰恒昌印务股份有限公司																																												天津市美奇纸品印刷有限公司																																												天津市正印先锋数码快印有限公司																																												天津市易佳合商贸中心（普通合伙）																																												天津市津源电印刷有限公司																																												003包1																																		视频制作																																		成都浩睿企业管理咨询有限公司																																												天津拓格企业策划有限公司																																												天津市青木堂文化传播有限公司																																												国网卓越科技文化（北京）有限公司																																												麦特锐思广告（天津）有限公司																																												天津德隆达广告有限公司																																												天津市宏博科技有限公司																																												深圳市优策企业管理顾问有限公司																																												天津市渤海新能科技有限公司																																												华智科达（天津）生产力促进有限公司																																												北京微动传媒科技有限公司																																												深白（天津）文化传播有限公司																																												天津乐彩文化传播有限公司																																												天津市谷德科技有限公司																																												天津市易佳合广告有限公司																																												天津市宝通环境艺术工程有限公司																																												天津市自由行商务信息咨询有限公司																																												天津三源电力信息技术股份有限公司																																												天津市融美致远科技有限公司																																												天津时代云创文化传媒有限公司																																												天津市融通视觉文化传播有限公司																																												天津市万博恒信科技有限公司																																												天津市普迅电力信息技术有限公司																																												天津津云新媒体集团股份有限公司																																												天津亿源时代科技有限公司																																												天津盛世荣华文化传播有限公司																																												天津市遐龄广告传媒有限公司																																												天津沃金科技发展有限公司																																												003包2																																		展览展示																																		天津津云新媒体集团股份有限公司																																												成都浩睿企业管理咨询有限公司																																												天津拓格企业策划有限公司																																												国网卓越科技文化（北京）有限公司																																												天津市融通视觉文化传播有限公司																																												天津市宏博科技有限公司																																												天津德隆达广告有限公司																																												麦特锐思广告（天津）有限公司																																												天津市万博恒信科技有限公司																																												天津市青木堂文化传播有限公司																																												天津市渤海新能科技有限公司																																												北京微动传媒科技有限公司																																												天津鑫源通贸科技发展有限公司																																												深白（天津）文化传播有限公司																																												天津市米乐星传媒科技有限公司																																												天津三源电力信息技术股份有限公司																																												天津市谷德科技有限公司																																												天津市特一特广告有限公司																																												天津市宝通环境艺术工程有限公司																																												天津市易佳合广告有限公司																																												天津市融美致远科技有限公司																																												天津时代云创文化传媒有限公司																																												天津鼎川广告有限公司																																												天津市道本致远科技有限公司																																												天津市普迅电力信息技术有限公司																																												天津锋达广告有限责任公司																																												责扬天下（北京）品牌文化传播有限公司																																												天津市遐龄广告传媒有限公司																																												天津市宏润莲商贸有限公司																																												天津市汇世传名广告策划有限公司																																												北京鹏图文化艺术传播有限公司																																												北京大良造品牌顾问有限责任公司																																												003包3																																		新媒体服务																																		天津德隆达广告有限公司																																												天津鸿翔中鼎科技有限公司																																												北京微动传媒科技有限公司																																												天津津云新媒体集团股份有限公司																																												天津市渤海新能科技有限公司																																												麦特锐思广告（天津）有限公司																																												天津市宏博科技有限公司																																												天津市融美致远科技有限公司																																												《国家电网报》社有限公司																																												华智科达（天津）生产力促进有限公司																																												天津三源电力信息技术股份有限公司																																												天津市易佳合广告有限公司																																												北京鹏图文化艺术传播有限公司																																												003包4																																		演出服务																																		天津德隆达广告有限公司																																												麦特锐思广告（天津）有限公司																																												天津鑫源通贸科技发展有限公司																																												天津三源电力信息技术股份有限公司																																												天津友好演艺发展有限公司																																												天津青年友好使者艺术团																																												天津市青木堂文化传播有限公司																																												深白（天津）文化传播有限公司																																												天津市遐龄广告传媒有限公司																																												天津市万博恒信科技有限公司																																												004包1																																		职工培训																																		厦门卡森管理咨询有限公司																																												北京数银英才咨询服务有限公司																																												北京博远嘉信企业管理咨询有限公司																																												四川克瑞斯管理顾问有限公司																																												华北电力大学																																												深圳市优策企业管理顾问有限公司																																												天津市宏博科技有限公司																																												成都浩睿企业管理咨询有限公司																																												广州博日信息科技有限公司																																												天津大学																																												天津数通美宝力科技发展有限公司																																												北京百年基业管理顾问有限责任公司																																												南开大学																																												天津恒卓企业管理咨询有限公司																																												北京科东电力控制系统有限责任公司																																												北京创引未来教育科技有限公司																																												西安和智方企业管理咨询有限公司																																												厦门市中锐企业管理咨询有限公司																																												北京新源绿网节能科技有限公司																																												天津众智芯科技有限公司																																												深圳市明镜台管理咨询有限公司																																												天津讯奇信息技术有限公司																																												天津市伯众人力资源开发有限公司																																												天津市世纪人才培训中心																																												北京万博智信企业管理咨询有限公司																																												北京正道智远管理咨询有限责任公司																																												东方瑞通（北京）咨询服务有限公司																																												北京中友科技有限公司																																												天津市渤海新能科技有限公司																																												北京易普斯咨询有限责任公司																																												005包1																																		决算审核服务																																		天津中鼎会计师事务所有限公司																																												北京大地津泰会计师事务所有限公司																																												中审华会计师事务所（特殊普通合伙）																																												天津倚天会计师事务所有限公司																																												006包1																																		生产辅助技改与大修、非生产性房屋维修造价咨询																																		华寅工程造价咨询有限公司																																												北京中瑞恒信造价咨询有限公司																																												天津倚天工程咨询有限公司																																												天津华夏信达工程咨询有限公司																																												007包1																																		专利代理																																		天津市三利专利商标代理有限公司																																												天津盛理知识产权代理有限公司																																												天津才智专利商标代理有限公司																																												天津创智天诚知识产权代理事务所(普通合伙)																																国网天津招标有限公司							2019年1月25日</t>
  </si>
  <si>
    <t>天津市测绘院</t>
  </si>
  <si>
    <t>国网天津市电力公司2019年第一批定点采购项目</t>
  </si>
  <si>
    <t>交通安全新媒体运营工作政务外包项目</t>
  </si>
  <si>
    <t>GXZC2018-C3-21611-GXYL</t>
  </si>
  <si>
    <t xml:space="preserve">广西新桂传媒有限公司
</t>
  </si>
  <si>
    <t>交通安全新媒体运营工作政务外包项目		项目编号：GXZC2018-C3-21611-GXYL																																		合同编号：																			GXZC2018-C3-21611-GXYL																													合同名称：																			交通安全新媒体运营工作政务外包项目																													项目编号：																			GXZC2018-C3-21611-GXYL																													项目名称：																			交通安全新媒体运营工作政务外包项目																													采购人(甲方)：																			广西壮族自治区公安厅																													供应商(乙方)：																			广西新桂传媒有限公司																													预算金额（万元）：																			40																													合同金额（万元）：																			39.9																													合同签订日期：																			2019-01-24																													合同公告日期：																			2019-01-25																													代理机构：																			云之龙招标集团有限公司																													中标、成交公告：																																														云之龙招标集团有限公司交通安全新媒体运营工作政务外包项目GXZC2018-C3-21611-GXYL成交结果公告																																																					采购合同：																																																																			附																																																				合同.pdf																																																																										免责声明																			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															相关新闻																							暂无相关公告</t>
  </si>
  <si>
    <t>广西新桂传媒有限公司</t>
  </si>
  <si>
    <t>交通安全新媒体运营工作</t>
  </si>
  <si>
    <t>公开招标：广东南方新媒体股份有限公司IPTV微信电视建设项目（0809-1841GDG13A45）中标结果公告</t>
  </si>
  <si>
    <t>0809-1841GDG13A45）</t>
  </si>
  <si>
    <t>广东华伦招标有限公司</t>
  </si>
  <si>
    <t>广东南方新媒体股份有限公司</t>
  </si>
  <si>
    <t xml:space="preserve">上海成思信息科技有限公司
</t>
  </si>
  <si>
    <t>89.1036万元</t>
  </si>
  <si>
    <t>广东华伦招标有限公司受广东南方新媒体股份有限公司的委托，就广东南方新媒体股份有限公司IPTV微信电视建设项目（项目编号：0809-1841GDG13A45）组织采购，评标工作已经结束，中标结果如下：																																一、项目信息																项目编号：0809-1841GDG13A45																项目名称：广东南方新媒体股份有限公司IPTV微信电视建设项目																项目联系人：孔工																联系方式：020-83172166																																二、采购单位信息																采购单位名称：广东南方新媒体股份有限公司																采购单位地址：广州市越秀区人民北路686路																采购单位联系方式：/																																三、项目用途、简要技术要求及合同履行日期：																详见招标文件																																四、采购代理机构信息																采购代理机构全称：广东华伦招标有限公司																采购代理机构地址：广州市广仁路1号广仁大厦6楼																采购代理机构联系方式：孔工 020-83172166																																五、中标信息																招标公告日期：2018年12月21日																中标日期：2019年01月25日																总中标金额：89.1036万元（人民币）																中标供应商名称、联系地址及中标金额：																中标人名称：上海成思信息科技有限公司																地址：上海沪宜公路1255号A－59																中标金额：人民币捌拾玖万壹仟零叁拾陆元整（￥891,036.00）																																本项目招标代理费总金额：￥1.3365万元（人民币）																																本项目招标代理费收费标准：																收费标准据委托协议相关约定执行。																																评审专家名单：																何俊强、陈维忠（民主推选为评委主任）、何俊强、文燕、方文杰（采购人代表）																																中标标的名称、规格型号、数量、单价、服务要求：																广东南方新媒体股份有限公司IPTV微信电视																																六、其它补充事宜																采购人和评审专家的推荐意见：																																																		项目名称：广东南方新媒体股份有限公司IPTV微信电视建设项目																												项目编号：0809-1841GDG13A45																												评审日期：2019年1月11日																																																										序号																																												投标人名称																																												是否通过初步审查																																												技术																												得分																																												商务																												得分																																												价格																												得分																																												综合																												得分																																												推荐排名																																																										1																																												上海成思信息科技有限公司																																												是																																												38.600																																												30.000																																												10.707																																												79.31																																												1																																																										2																																												上海视畅信息科技有限公司																																												是																																												32.600																																												18.000																																												15.900																																												66.50																																												2																																																										3																																												浙江优联视讯网络有限公司																																												是																																												7.000																																												0.000																																												30.000																																												37.00																																												3																																																										4																																												上海迈旗网络科技有限公司																																												是																																												9.200																																												7.6000																																												16.667																																												33.47																																												4																																																										5																																												上海百事灵多媒体科技有限公司																																												是																																												8.600																																												9.000																																												10.613																																												28.21																																												5																																																														广东华伦招标有限公司																2019年01月25日																																		.</t>
  </si>
  <si>
    <t>上海成思信息科技有限公司</t>
  </si>
  <si>
    <t>公开招标：广东南方新媒体股份有限公司IPTV微信电视建设项目（0809-1841GDG13A45）</t>
  </si>
  <si>
    <t>广州市广播电视台广州市广播电视台新媒体生产系统项目GZCQC1801HG12019的中标、成交结果公告</t>
  </si>
  <si>
    <t>GZCQC1801HG12019</t>
  </si>
  <si>
    <t>广州程启招标代理有限公司</t>
  </si>
  <si>
    <t xml:space="preserve">北京中科大洋信息技术有限公司
</t>
  </si>
  <si>
    <t>广州市广播电视台广州市广播电视台新媒体生产系统项目GZCQC1801HG12019的中标、成交结果公告                                                        广州程启招标代理有限公司受广州市广播电视台的委托，于2019年01月02日 16:36:31就                                广州市广播电视台新媒体生产系统项目GZCQC1801HG12019采用公开招标进行采购。现就本次采购的中标、成交结果公告如下：一、采购项目编号：GZCQC1801HG12019二、采购项目名称：广州市广播电视台新媒体生产系统项目三、采购项目预算金额（元）：2100000四、采购方式：公开招标五、中标、成交供应商名称：子项目：GZCQC1801HG12019001广州市广播电视台新媒体生产系统项目子项目0011、中标、成交供应商名称：北京中科大洋信息技术有限公司法人代表：李江地址：北京市海淀区中关村软件园11号楼207.209室六、中标成交的标的名称：子项目：GZCQC1801HG12019001广州市广播电视台新媒体生产系统项目子项目0011、中标成交的标的名称：广州市广播电视台新媒体生产系统项目规格型号：详见附件最终报价：1,390,000.00元商务得分:9.00技术得分：45.00价格得分：44.68诚信得分:0综合得分:98.68七、评审时间：2019-01-23 09:30:00评审地点： 广州市越秀区恒福路238号2楼（建设银行楼上）218室                    评审委员会（谈判小组、询价小组、磋商小组或单一来源采购小组）：                                          负责人：张思海，成员：黄茂珍，刘新一，刘颖，王杰                    八、评审意见：（非标采购方式或竞争性磋商采购方式采用书面推荐供应商参加采购活动的，还应当公告采购人和评审专家的推荐意见）                      详见附件                九、本公告期限1个工作日十、联系事项（一）子项目1名称：广州市广播电视台新媒体生产系统项目子项目001采购人：广州市广播电视台地址：联系人：潘先生联系电话：020-89213228（二）采购代理机构联系人：广州程启招标代理有限公司联系电话：广州市越秀区恒福路238号2楼（建设银行楼上）218室采购代理机构项目联系人：马小姐联系电话：020-83576900                                各有关当事人对中标、成交结果有异议的，可以在中标、成交公告发布之日起7个工作日内以书面形式向（政府采购代理机构）（或采购人）提出质疑，逾期将依法不予受理                                附件：                    1.报价明细-广州市广播电视台新媒体生产系统项目.pdf                     2.中标结果公告-广州市广播电视台新媒体生产系统项目.pdf 发布人：广州程启招标代理有限公司发布时间：2019年01月25日（免责声明：本页面提供的内容是按照政府采购有关法律法规要求由采购人或代理机构发布的，广州市政府采购平台对其内容概不负责，亦不承担任何法律责任。）</t>
  </si>
  <si>
    <t>北京中科大洋信息技术有限公司</t>
  </si>
  <si>
    <t>广州市广播电视台广州市广播电视台新媒体生产系统项目GZCQC1801HG12019的中标、</t>
  </si>
  <si>
    <t>广州市广播电视台新媒体生产系统项目(采购项目编号：GZCQC1801HG12019)的中标结果公告</t>
  </si>
  <si>
    <t>440100-201901-100433-0001</t>
  </si>
  <si>
    <t>广州程启招标代理有限公司受广州市广播电视台的委托，于2019 年01月02 日就新媒体生产系统平台（440100-201901-100433-0001）采用公开招标进行采购。现就本次采购的中标（成交）结果公告如下：一、采购项目编号：440100-201901-100433-0001二、采购项目名称：新媒体生产系统平台三、采购项目预算金额（元）：2,100,000 四、采购方式：公开招标五、中标供应商1：中标供应商名称北京中科大洋信息技术有限公司法人代表李江地址中关村软件园11号楼207、209室 六、报价明细                    主要中标、成交标的名称    规格型号    数量    单价（元）    服务要求    中标、成交金额（元）            广州市广播电视台新媒体生产系统项目    详见附件    详见附件    详见附件    详见招标文件￥1,390,000.00 （元）其中增值税率：16.00 （%)，不含增值税报价：￥1,198,275.86（元）                 报价明细附件 七、评审日期：2019-01-23评审地点：广东省广州市恒福路238号2楼218室评审委员会（谈判小组、询价小组、磋商小组或单一来源采购小组）：负责人：张思海成员： 黄茂珍、刘颖、刘新一、王杰八、本项目代理收费标准：根据《国家发展改革委关于进一步放开建设项目专业服务价格的通知发改价格》[2015] 299号的通知实行市场调节价，本项目的招标服务费执行以下价格；     （1）以预算金额作为收费的计算基数；     （2）预算金额在100万以下的，招标服务费按1.5%计算…     （3）招标代理服务收费按差额定率累进法计算。收费金额：28200元九、评审意见（非标采购方式或竞争性磋商采购方式采用书面推荐供应商参加采购活动的，还应当公告采购人和评审专家的推荐意见） 项目名称: 广州市广播电视台新媒体生产系统项目  采购项目编号: GZCQC1801HG12019  评审日期: 2019年1月23日序号投标人名称是否通过资格、符合性审查价格得分技术得分商务得分综合得分推荐排名45%45%10%100%01森德世纪（北京）科技发展有限公司是37.2828.802.0068.08502北京中科大洋信息技术有限公司是44.6845.009.0098.68103新奥特（北京）视频技术有限公司是45.0038.609.0092.60304杭州趣看科技有限公司是38.6531.607.0077.25405成都索贝数码科技股份有限公司是42.7444.009.0095.74206联奕科技有限公司是34.1026.207.5067.806 十、本公告期限1个工作日。中标、成交标的名称规格型号数量单价（元）服务要求中标、成交金额十一、联系事项：（一）采购项目联系人（代理机构）：吴小姐联系电话：020-83576900采购项目联系人（采购人）：潘先生 联系电话：020-89213228（二）采购代理机构 ：广州程启招标代理有限公司 地址：广东省广州市恒福路238号2楼218室联系人：马小姐联系电话：020-83576900传真：020-83499619邮编：510095（三）采购人：广州市广播电视台地址：广州市越秀区环市中路231号联系人：潘海东联系电话：020-89213228传真：020-89213228邮编：510310各有关当事人对中标、成交结果有异议的，可以在中标、成交公告发布之日起7个工作日内以书面形式向（政府采购代理机构）（或采购人）提出质疑，逾期将依法不予受理。附件：招标文件（竞争性谈判文件、询价通知书、竞争性磋商文件）招标文件发布人：广州程启招标代理有限公司发布时间：2019年01月25日</t>
  </si>
  <si>
    <t>广州市广播电视台新媒体生产系统项目(采购项目编号：GZCQC1801HG12019)的</t>
  </si>
  <si>
    <t>新奥特</t>
  </si>
  <si>
    <t>趣看</t>
  </si>
  <si>
    <t>合肥报业传媒集团全媒体新闻采编制作终端设备采购项目中标（成交）公告</t>
  </si>
  <si>
    <t>2018HFCZ5234</t>
  </si>
  <si>
    <t>安徽省政采项目管理咨询有限公司</t>
  </si>
  <si>
    <t xml:space="preserve">安徽航天信息科技有限公司
</t>
  </si>
  <si>
    <t>合肥报业传媒集团全媒体新闻采编制作终端设备采购项目中标（成交）公告一、项目相关情况项目名称：合肥报业传媒集团全媒体新闻采编制作终端设备采购项目项目编号：2018HFCZ5234 招标（采购）方式：公开招标招标（采购）公告发布日期：2019年01月04日开标（采购）日期：2019年1月25日中标供应商名称：安徽航天信息科技有限公司  中标供应商联系地址：安徽省&amp;#183;合肥市&amp;#183;蜀山区中标(成交)金额：人民币 伍佰壹拾捌万肆仟玖佰元（￥5184900.00元）  中标供应商资料公示：点此浏览企业信息  主要中标或者成交标的的名称、规格型号、数量、单价、服务要求：合肥报业传媒集团全媒体新闻采编制作终端设备采购等一批    评审委员会名单：周建民,石惠,孙伟伟,胡庆华,梁晟   招标（采购）人名称：合肥报业传媒集团地址：合肥市瑶海区临泉中路合肥报业大厦联系人：刘磊联系方式：0551-64244903招标（采购）代理机构名称： 安徽省政采项目管理咨询有限公司地址：合肥市滨湖新区南京路2588号（徽州大道与南京路交口）六楼项目负责人：尹家伟联系电话：0551-66223683、66223922公告期限：2019年01月25日至2019年01月28日  若投标供应商对上述结果有异议，可在中标（成交）公告发布之日起七个工作日内以书面形式在工作时间（周一至周五，上午9:00-12:00，下午13:00-17:00，节假日休息）向安徽省政采项目管理咨询有限公司提出质疑（异议），质疑材料递交地址：合肥要素市场A区639室，联系电话：0551-66223642。 若投标供应商对质疑处理意见有异议，可在规定时间内以书面形式向合肥市公共资源交易监督管理局提出投诉。二、质疑提起的条件及不予受理的情形根据《中华人民共和国政府采购法》、《中华人民共和国政府采购法实施条例》、《安徽省政府采购供应商质疑处理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自然人的，应当由本人签字；质疑人为法人或者其他组织的，应当由法定代表人、主要负责人，或者其授权代表签字或者盖章，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6、质疑事项已进入投诉处理、行政复议或行政诉讼程序的。三、其他（一）中标通知书发出情况：合肥报业传媒集团全媒体新闻采编制作终端设备采购项目中标通知书已发出，请中标（成交）供应商委派专人凭介绍信或公司授权书（须携带身份证）到安徽省政采项目管理咨询有限公司领取中标（成交）通知书。特此公告。安徽省政采项目管理咨询有限公司2019年01月25日</t>
  </si>
  <si>
    <t>安徽航天信息科技有限公司</t>
  </si>
  <si>
    <t>合肥报业传媒集团全媒体新闻采编制作终端设备采购项目中标</t>
  </si>
  <si>
    <t>云南大学新闻学院虚拟仿真实验室建设设备项目采购中标公告</t>
  </si>
  <si>
    <t>QHZB-201812KM0310）</t>
  </si>
  <si>
    <t>云南谦和招标有限公司</t>
  </si>
  <si>
    <t>云南大学</t>
  </si>
  <si>
    <t xml:space="preserve">尽快到云南谦和招标有限公司
</t>
  </si>
  <si>
    <t>云南大学新闻学院虚拟仿真实验室建设设备项目采购中标公告云南谦和招标有限公司受云南大学的委托，就云南大学新闻学院虚拟仿真实验室建设设备项目采购（招标编号：QHZB-201812KM0310）组织采购，评标工作已经结束，中标结果如下：一、项目信息采购项目名称：云南大学新闻学院虚拟仿真实验室建设设备项目采购招 标 编 号：QHZB-201812KM0310招 标 内 容：超清图像编辑系统、超融合节点等招标公告发布日期：2019年1月3日开 标 日 期：2019年1月24日定 标 日 期：2019年1月25日二、采购人信息采购人名称：云南大学地址：云南省昆明市呈贡区雨苍西路联系人姓名和电话：刘老师（0871-65032850）三、项目用途、数量、简要技术要求及合同履行日期项目用途、数量、简要技术要求：详见招标文件及公告合同履行日期：签订合同后25日历天完成四、采购代理机构信息采购代理机构：云南谦和招标有限公司采购代理机构地址：昆明市盘龙区白龙路375号世博旅游集团5楼邮政编码：650216项目联系人：刘莉、赵国超联系电话：0871-63100424 五、中标信息中标供应商名称：成都中铁信计算机工程有限公司中标供应商联系地址：成都市武侯区二环路南二段17号盛隆大厦六层1、2、3、4号中标金额：小写：￥5,286,000.00元 大写：人民币伍佰贰拾捌万陆仟元整主要中标标的名称、规格型号、数量、单价、服务要求或者标的的基本概况：序号主要中标标的名称型号和规格数量计量单位单价（元）1超融合节点ThinkSystem  DN8836服务器、ThinkCloud OpenStack超融合云平台软件3套178,000.002混合云管平台Thinkcloud Openstack1套88,000.003门户发布模块OnAir-云门户1套180,000.004新媒体快编OnAir-云快编系统V1.01套80,000.005数据可视化图形工作站Thinkstation P7202套32,000.006超清图像编辑系统Thinkstation P7202套33,000.00………………评标委员会成员名单：徐成云（评标委员会主任）、王力建、张虹、杨俊、陈宇（招标人代表）。六、招标代理服务费收取信息：按国家计委（2002）1980号文件和国家发展改革委员会发改办价格[2003]857号文《国家发展改革委办公厅关于招标代理服务费有关问题的通知》的规定下浮20%向中标人收取：￥49030.00元。 七、其它补充事宜：公告期：公告期限为1个工作日。质疑：相关供应商对中标或者成交结果提出质疑的，应在公告期限届满之日起七个工作日内按招标文件质疑处理相关要求书面提出。请中标单位尽快到云南谦和招标有限公司办理领取中标通知书事宜；感谢本项目所有投标人对政府采购工作的支持。特此公告。</t>
  </si>
  <si>
    <t>尽快到云南谦和招标有限公司</t>
  </si>
  <si>
    <t>云南大学新闻学院虚拟仿真实验室建设设备项目</t>
  </si>
  <si>
    <t>浙江大兴建设项目管理咨询有限公司关于2019年度体彩在丽水市报纸及新媒体宣传报道采购项目的结果公告</t>
  </si>
  <si>
    <t>人民币贰拾玖万伍仟元整</t>
  </si>
  <si>
    <t>浙江大兴建设项目管理咨询有限公司受丽水市体育彩票管理中心的委托，对其2019年度体彩在丽水市报纸及新媒体宣传报道采购项目采用单一来源方式进行采购。于2019年01月24日14：30在浙江大兴建设项目管理咨询有限公司举行谈判会。经采购人确认，将采购结果及相关事宜公告如下：1.采购编号：浙大采招E2019 022号2.采购项目：2019年度体彩在丽水市报纸及新媒体宣传报道采购项目3.采购内容：2019年度体彩在丽水市报纸及新媒体宣传报道4.采购单位：丽水市体育彩票管理中心5.成交结果：成交人：丽水日报社成交金额：人民币贰拾玖万伍仟元整（￥295000.00）6.合格供应商：1家7.谈判小组成员名单：谢礼军、陈建、李超玮8.联系人及电话：采购代理机构名称：浙江大兴建设项目管理咨询有限公司联系人：严勇军、吴希伟 联系电话：0578-2121173、2153329 传真：0578-2121173地址：丽水市丽青路141号采购人名称：丽水市体育彩票管理中心联系人：尤先生 联系电话：0578-2635757地址：丽水市莲都区人民路565号同级政府采购监督管理部门名称：丽水市财政局政府采购监管处联系人：柳先生 监督投诉电话：0578-2669165 传真：0578-2669165地址：丽水市北苑路190号9.公告媒体：浙江省政府采购网（www.zjzfcg.gov.cn）10.本公告发出一个工作日即为中标(成交)结果公告期限届满之日。丽水市体育彩票管理中心浙江大兴建设项目管理咨询有限公司2019年01月25日</t>
  </si>
  <si>
    <t>浙江大兴建设项目管理咨询有限公司关于2019年度体彩在丽水市报纸及新媒体宣传报道采购项</t>
  </si>
  <si>
    <t>[西湖区]江西诚信伟业招标咨询有限公司关于南昌市西湖区人民代表大会常务委员会采购APP代表履职系统项目（项目编号：1493-196101154014）竞争性磋商采购成交公告</t>
  </si>
  <si>
    <t>1493-196101154014）</t>
  </si>
  <si>
    <t>江西诚信伟业招标咨询有限公司</t>
  </si>
  <si>
    <t xml:space="preserve">北京超星数图信息技术有限公司
</t>
  </si>
  <si>
    <t>[2019-01-25]                        江西诚信伟业招标咨询有限公司受南昌市西湖区人民代表大会常务委员会委托,就其所需的南昌市西湖区人民代表大会常务委员会采购APP代表履职系统项目（项目编号：1493-196101154014）进行竞争性磋商采购，采购活动于2019年01月25日09:30时在江西省公共资源交易中心（地址：江西省南昌市丰和中大道1318号南昌建设大厦）四楼第三竞谈室举行，经磋商小组评定，采购人确认，成交结果如下：                  采购项目编号                  服务名称                  制造商名称                  型号和规格                  数量                  成交供应商名称                  成交金额      (人民币/元)                          西湖购2018B000154343                  智慧人大联络平台项目                  北京超星数图信息技术有限公司                  V1.0                  1项                  北京超星数图信息技术有限公司                  柒拾捌万捌仟叁佰元整      788300.00                          简要技术要求：利用互联网建立起智慧人大联络管理新模式，将人大工作与新媒体全方位接轨、提升管理水平和工作效率，详见采购文件。      竞争性磋商采购公告发布日期：2019年01月12日      定标日期：2019年01月25日      质保期：提供三年的免费质保期。      成交供应商地址：北京市海淀区上地三街9号C座C1209      磋商小组成员：胡贤文、查大元、陈兴阳（组长）            如有异议，自本公告发布之日起七个工作日内以书面形式向采购代理机构提出，逾期将不再受理。采购人名称：南昌市西湖区人民代表大会常务委员会 详细地址：抚生路369号 联系人：胡先生 联系电话：0791-86597823 采购代理机构名称：江西诚信伟业招标咨询有限公司详细地址：江西省南昌市红谷滩新区凤凰中大道890号萍钢大厦904室邮编：330038联系人：鲁希/黄金才联系电话：0791-83810722传真：0791-83811022电子函件：jxcxwygs@126.com本项目代理费用金额为11825.0元标段编号：1493-196101154014评委姓名：胡贤文,查大元,陈兴阳             附件下载：            中标通知书.pdf                          附件下载：            南昌市西湖区人民代表大会常务委员会采购APP代表履职系统项目.pdf</t>
  </si>
  <si>
    <t>北京超星数图信息技术有限公司</t>
  </si>
  <si>
    <t>[西湖区]江西诚信伟业招标咨询有限公司关于南昌市西湖区人民代表大会常务委员会采购APP代表履职系统项目（项目编号：1493-196101154014）竞争性磋商</t>
  </si>
  <si>
    <t>合肥报业传媒集团全媒体新闻采编制作终端设备采购中标公示</t>
  </si>
  <si>
    <t>合肥报业传媒集团全媒体新闻采编制作终端设备采购中标公示                                                            项目编号                                                所属地区                        合肥市                                                                                        项目名称                        合肥报业传媒集团全媒体新闻采编制作终端设备采购                                                                    发布时间                            2019年01月25日                                                        截止时间                                                            见公告内容                                                                                                                
合肥报业传媒集团全媒体新闻采编制作终端设备采购项目中标（成交）公告
一、项目相关情况
项目名称：合肥报业传媒集团全媒体新闻采编制作终端设备采购项目
项目编号：2018HFCZ5234
招标（采购）方式：公开招标
招标（采购）公告发布日期：2019年01月04日
开标（采购）日期：2019年1月25日
中标供应商名称：安徽航天信息科技有限公司  中标供应商联系地址：安徽省&amp;#183;合肥市&amp;#183;蜀山区中标(成交)金额：人民币 伍佰壹拾捌万肆仟玖佰元（￥5184900.00元）  中标供应商资料公示：点此浏览企业信息  主要中标或者成交标的的名称、规格型号、数量、单价、服务要求：合肥报业传媒集团全媒体新闻采编制作终端设备采购等一批  评审委员会名单：周建民,石惠,孙伟伟,胡庆华,梁晟   
招标（采购）人名称：合肥报业传媒集团
地址：合肥市瑶海区临泉中路合肥报业大厦
联系人：刘磊
联系方式：0551-64244903
招标（采购）代理机构名称： 安徽省政采项目管理咨询有限公司
地址：合肥市滨湖新区南京路2588号（徽州大道与南京路交口）六楼
项目负责人：尹家伟联系电话：0551-66223683、66223922公告期限：2019年01月25日至2019年01月28日 若投标供应商对上述结果有异议，可在中标（成交）公告发布之日起七个工作日内以书面形式在工作时间（周一至周五，上午9:00-12:00，下午13:00-17:00，节假日休息）向安徽省政采项目管理咨询有限公司提出质疑（异议），质疑材料递交地址：合肥要素市场A区639室，联系电话：0551-66223642。若投标供应商对质疑处理意见有异议，可在规定时间内以书面形式向合肥市公共资源交易监督管理局提出投诉。
二、质疑提起的条件及不予受理的情形
根据《中华人民共和国政府采购法》、《中华人民共和国政府采购法实施条例》、《安徽省政府采购供应商质疑处理办法》等法律法规，现将质疑提起的条件及不予受理的情形告知如下：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质疑人为自然人的，应当由本人签字；质疑人为法人或者其他组织的，应当由法定代表人、主要负责人，或者其授权代表签字或者盖章，并加盖公章。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三、其他
（一）中标通知书发出情况：
合肥报业传媒集团全媒体新闻采编制作终端设备采购项目中标通知书已发出，请中标（成交）供应商委派专人凭介绍信或公司授权书（须携带身份证）到安徽省政采项目管理咨询有限公司领取中标（成交）通知书。
特此公告。
安徽省政采项目管理咨询有限公司
2019年01月25日</t>
  </si>
  <si>
    <t>合肥报业传媒集团全媒体新闻采编制作终端设备</t>
  </si>
  <si>
    <t>新媒体融合生产编码系统购置B包-通用服务器项目成交公告</t>
  </si>
  <si>
    <t>HBGD20170113-075</t>
  </si>
  <si>
    <t xml:space="preserve">武汉威斯达科技有限公司
</t>
  </si>
  <si>
    <t>湖北广播电视台（集团）采购中心对新媒体融合生产编码系统购置B包-通用服务器项目进行了竞争性磋商采购，现就本次采购结果公告如下：一、采购项目名称及采购项目编号项目名称：新媒体融合生产编码系统购置B包-通用服务器项目编号：HBGD20170113-075/Z15014B二、采购项目简要说明2U通用机架服务器12台三、采购公告媒体及日期1.公告媒体：本项目的采购公告在湖北广播电视台(集团）采购信息网http://cgzx.hbtv.com.cn、千里马招标网http://www.qianlima.com/和采购与招标网http:///上发布。2.公告日期：2019年1月17日—2019年1月26日四、磋商信息1.磋商日期：2019年1月28日2.磋商地点：经视大厦22楼一号会议室五、成交供应商名称武汉威斯达科技有限公司六、联系事项本成交公告公示期为1个工作日。有关当事人对成交结果如有异议，可在成交结果公告发布之日起七个工作日内，向湖北广播电视台（集团）采购中心提出质疑。提出质疑时请提交书面质疑函一份（法人代表签字、单位公章），并附相关证据材料，同时将质疑函电子文档传至湖北广播电视台（集团）采购中心电子邮箱。联系人：王洪杰联系电话：027-87137566电子邮箱：cgzx@vip.163.com湖北广播电视台（集团）采购中心2019年01月31日2019-01-31湖北广播电视台（集团）采购信息网</t>
  </si>
  <si>
    <t>武汉威斯达科技有限公司</t>
  </si>
  <si>
    <t>新媒体融合生产编码系统购置B包-通用服务器</t>
  </si>
  <si>
    <t>徽采商城第七批入围供应商公开招标征集项目中标(入围)候选人公示</t>
  </si>
  <si>
    <t>2018AFCZ4587</t>
  </si>
  <si>
    <t>池州市</t>
  </si>
  <si>
    <t>安徽诚信项目管理有限公司</t>
  </si>
  <si>
    <t>徽采商城第七批入围供应商公开招标征集项目中标(入围)候选人公示	一、项目相关情况	项目名称：徽采商城第七批入围供应商公开招标征集	项目编号：2018AFCZ4587	招标（采购）方式：公开招标（征集）	招标（采购）公告发布日期：2018年12月30日	开标（采购）日期：2019年01月21日	标段（包）名称：徽采商城第七批入围供应商公开招标征集（2标段：供应商）	标段（包）编号：2018AFCZ4587-2		徽采商城第七批入围供应商公开招标征集（2标段：供应商）项目中标（入围）候选人结果公示如下：																	序号																			单位名称																							1																			安徽海金教育物资有限公司																							2																			合肥乐图商贸有限公司																							3																			合肥苏岩商贸有限公司																							4																			合肥市玉龙劳保防护用品有限公司																							5																			安徽欧睿克科技有限公司																							6																			安徽家需通电子商务有限公司																							7																			安徽振乾文化传媒有限公司																							8																			安徽中爱智能科技有限公司																							9																			安徽万顺酷风暖通设备销售有限公司																							10																			安徽省集优易品商贸有限公司																							11																			合肥长实广告装饰工程有限公司																							12																			合肥宏创美声电子科技有限公司																							13																			合肥海颐商贸有限公司																							14																			合肥卓亭科技有限公司																							15																			合肥灵动商贸有限公司																							16																			合肥欢波商贸有限公司																							17																			芜湖大天商贸有限公司																							18																			昆山市景运安全防护设备有限公司																							19																			合肥君浩商贸有限公司																							20																			合肥榕树网络科技有限公司																							21																			和县万龙电器销售有限公司																							22																			合肥曦敬商贸有限公司																							23																			安徽汉一信息科技有限公司																							24																			合肥晟丞电子科技有限公司																							25																			安徽顺程商贸有限公司																							26																			合肥天章纸品有限公司																							27																			合肥市小蜻蜓粮油有限责任公司																							28																			合肥雅川商贸有限公司																							29																			安徽铁建交通安全科技有限公司																							30																			安徽必优商贸有限公司																							31																			合肥奥轩信息科技有限公司																							32																			安徽泰佳电子有限公司																							33																			马鞍山开华商贸有限公司																							34																			广东迪欧家具实业有限公司																							35																			合肥保利新能源科技有限公司																							36																			芜湖县新广家电有限公司																							37																			安徽省京文教育技术装备有限公司																							38																			合肥润城广告装饰工程有限公司																							39																			上海启裕实业有限公司																							40																			合肥浩锦电子科技有限公司																							41																			合肥菲之采科技有限公司																							42																			安徽五棵树科技有限公司																							43																			合肥欣之茂商贸有限公司																							44																			安徽优品生活家文化科技有限公司																							45																			繁昌县名正商贸有限公司																							46																			合肥馨潭办公家具有限公司																							47																			合肥文墨堂文化用品有限公司																							48																			安徽敏思信息科技有限公司																							49																			安徽优岚科技有限公司																							50																			合肥八分材装饰建材有限公司																							51																			合肥富正信息技术有限公司																							52																			安徽皖瑞印务有限公司																							53																			合肥隆讯智能科技有限公司																							54																			合肥统旭智慧科技有限公司																							55																			合肥雪翠商贸有限公司																							56																			合肥市同新杰办公设备有限公司																							57																			合肥市荣诺商贸有限公司																							58																			安徽麦森广告工程有限公司																							59																			合肥市思远办公家具有限公司																							60																			合肥为学商贸有限公司																							61																			安徽徽雨燕贸易有限公司																							62																			安徽信科贸易有限公司																							63																			合肥彩之畔商贸有限公司																							64																			霍邱环宇办公设备科技有限公司																							65																			安徽东韶信息技术有限公司																							66																			合肥锦芃商贸有限公司																							67																			安徽鸿途电源科技有限公司																							68																			合肥金淮花经贸有限公司																							69																			安徽犇旺商贸有限公司																							70																			合肥瑞邦信息科技有限公司																							71																			巢湖市琼鑫商贸有限责任公司																							72																			安徽与言商贸有限责任公司																							73																			霍邱县美艺装饰工程有限公司																							74																			合肥市嘉祺商贸有限公司																							75																			安徽龙在川文化传播有限公司																							76																			合肥文铨网络科技有限公司																							77																			桐城市胜祥塑业有限公司																							78																			合肥丰诚商贸有限公司																							79																			芜湖美昂电器销售有限公司																							80																			芜湖长美电器销售有限公司																							81																			合肥朋来多办公设备有限公司																							82																			合肥研云智能科技有限公司																							83																			合肥尚采电子科技有限公司																							84																			安徽艾莫特商贸有限责任公司																							85																			合肥宜辰科技有限公司																							86																			合肥德洋商贸有限公司																							87																			合肥至源昌商贸有限公司																							88																			芜湖豪彩图文有限公司																							89																			合肥齐迦新能源科技有限公司																							90																			安徽恒耀建筑工程有限公司																							91																			宿州市申盈春厨具用品销售有限公司																							92																			合肥到周贸易有限公司																							93																			安徽业曙商贸有限公司																							94																			安徽智成泰和商贸有限公司																							95																			安徽沁华商贸有限公司																							96																			枞阳县九鼎百货贸易有限公司																							97																			安徽省徽之声智能科技有限公司																							98																			合肥富之谦礼品有限公司																							99																			合肥佰多匯商贸有限公司																							100																			泗县和瑞办公设备销售有限公司																							101																			蚌埠市天宇网络科技有限公司																							102																			合肥尚逸堂图文广告有限公司																							103																			合肥众廉捷商贸有限公司																							104																			安徽六庆茶业有限公司																							105																			安徽田桂坊农业科技有限公司																							106																			安徽科邦达智能科技有限公司																							107																			合肥皖卅机电工程有限公司																							108																			安徽迪创信息科技有限公司																							109																			安徽航天信息科技有限公司																							110																			合肥万思诚科技有限公司																							111																			合肥艾康贸易有限公司																							112																			安徽佳跃贸易有限公司																							113																			合肥方亿科技有限公司																							114																			合肥吉安大电子科技有限公司																							115																			安徽英之隽安全设备有限公司																							116																			安徽泓芮教育科技有限公司																							117																			安徽天辉信息科技有限公司																							118																			合肥蓝城智能科技有限公司																							119																			安徽正祥升贸易有限公司																							120																			无为博联商贸有限公司																							121																			合肥光森商贸有限公司																							122																			芜湖杰康家具有限公司																							123																			安徽引航人广告标识有限公司																							124																			合肥惠浦电子科技有限公司																							125																			合肥市言品商贸有限责任公司																							126																			安徽喜采商贸有限责任公司																							127																			天长市迈瑞电子商务有限公司																							128																			安徽再玖商贸有限公司																							129																			安徽依立腾工贸有限公司																							130																			安徽宏旺源电子信息科技有限公司																							131																			庐江县林骏商贸有限公司																							132																			合肥新昭环保科技有限公司																							133																			安徽创道贸易有限公司																							134																			芜湖山风网络科技有限公司																							135																			安徽辰讯信息科技有限公司																							136																			安徽梁丁贸易有限公司																							137																			合肥市欢元电子科技有限公司																							138																			寿县信达信息科技有限公司																							139																			安徽一鸣塑胶有限公司																							140																			合肥虹云数码科技有限公司																							141																			合肥市鼎言泰商贸有限公司																							142																			合肥锦川电子有限公司																							143																			合肥联志电子科技有限公司																							144																			合肥云里拿贸易有限公司																							145																			安徽徽采物业服务有限公司																							146																			安徽源泽交通设施工程有限公司																							147																			合肥市尚佑商贸有限公司																							148																			合肥叶华商贸有限公司																							149																			安徽玖量商贸有限公司																							150																			合肥恒创酒店用品有限公司																							151																			安徽兴宸飞信息科技有限公司																							152																			安徽先锋信息产业有限公司																							153																			合肥市展骥商贸有限公司																							154																			安徽优创信息科技有限公司																							155																			合肥奇艺电子科技有限公司																							156																			合肥瑞视智能系统有限公司																							157																			合肥佰茂数码科技有限公司																							158																			合肥斯派克仪器科技有限公司																							159																			安徽众恒电子信息科技有限公司																							160																			合肥迅格众泰网络有限公司																							161																			合肥帅展智能科技有限公司																							162																			合肥顺银商贸有限公司																							163																			合肥市高诺厨房电器设备有限公司																							164																			合肥捷络电子科技有限公司																							165																			合肥诗韵文化传媒有限公司																							166																			庐江县鸿业家具制造有限公司																							167																			合肥元记上品商贸有限公司																							168																			合肥吉凯隆商贸有限公司																							169																			合肥中夏文化传播有限公司																							170																			安徽水苒商贸有限公司																							171																			合肥崇宇商贸有限公司																							172																			安徽伟尔铭商贸有限公司																							173																			庐江县中诚电子产品销售有限公司																							174																			安徽文鹏电子科技有限公司																							175																			合肥徽采公共设施有限责任公司																							176																			安徽优典教育咨询管理有限公司																							177																			合肥翔宇无人机航拍技有限公司																							178																			安徽讯升科技有限公司																							179																			太和县阔睿医疗器械销售有限公司																							180																			安徽瑞易信息科技有限公司																							181																			合肥海科德信息科技有限公司																							182																			合肥普菲达贸易有限公司																							183																			安徽迅杰通商贸有限公司																							184																			安徽子锦堂商贸有限公司																							185																			合肥晟兴来办公用品有限公司																							186																			芜湖南京新百大厦有限公司																							187																			芜湖炎金机电设备有限公司																							188																			合肥联投科技有限公司																							189																			安徽盛鼎机电设备有限公司																							190																			安徽庐州印象广告文化传媒有限公司																							191																			合肥伟仁办公设备有限公司																							192																			合肥杰诚信息科技有限公司																							193																			合肥上雅电子科技有限公司																							194																			合肥聚石汇商贸有限公司																							195																			庐江县熙晨商贸有限公司																							196																			全科网络科技有限公司																							197																			庐江君荣商贸有限公司																							198																			合肥昊承信息科技有限公司																							199																			合肥市超创商贸有限责任公司																							200																			合肥裕圣达商贸有限公司																							201																			安徽亚硕办公设备有限责任公司																							202																			合肥浩之轩商贸有限公司																							203																			安徽米阳智能科技有限公司																							204																			合肥市都市铭月布艺有限公司																							205																			芜湖永春电器销售有限公司																							206																			芜湖市科特电线电缆有限公司																							207																			芜湖菱星智能家居销售有限公司																							208																			南陵远鑫电器销售有限公司																							209																			合肥正采商贸有限公司																							210																			安徽祥峰亿佳商贸有限公司																							211																			安徽广行体育设施有限公司																							212																			芜湖响水涧农业生态休闲有限公司																							213																			泗县宝能商贸有限公司																							214																			安徽晟典国际贸易有限责任公司																							215																			安徽金瑞杰节能科技有限公司																							216																			安徽高顺贸易有限公司																							217																			芜湖昌泰商贸有限公司																							218																			合肥索众通信科技有限公司																							219																			芜湖祥文电器销售有限公司																							220																			安徽松影数码科技有限公司																							221																			泗县腾嘉商贸有限公司																							222																			安徽省励豪信息科技有限公司																							223																			研朗科学仪器（上海）有限公司																							224																			合肥知行合一商贸有限公司																							225																			安徽优事达商贸有限公司																							226																			安徽扬安文化科技有限公司																							227																			合肥美印电子有限公司																							228																			合肥明高软件技术有限公司																							229																			合肥墨香办公用品有限公司																							230																			滁州金裕商贸有限公司																							231																			马鞍山市立森工业设备有限公司																							232																			合肥思友信息科技有限公司																							233																			巢湖新发光电科技工程有限公司																							234																			安徽龙正贸易有限公司																							235																			庐江县志爱商贸有限公司																							236																			合肥留宾商贸有限公司																							237																			合肥明驰信息科技有限公司																							238																			蒙城县晨曦办公家具有限公司																							239																			合肥宇信达商贸有限公司																							240																			合肥锐酷信息科技有限公司																							241																			合肥神宇数码电子有限公司																							242																			合肥国起办公用品有限公司																							243																			合肥爱扬电子有限公司																							244																			巢湖市美格电器有限公司																							245																			安徽元尔高新技术工程有限公司																							246																			安徽铛铛体育产业有限公司																							247																			合肥励耘志商贸有限责任公司																							248																			合肥锦成电子有限公司																							249																			庐江县瀚远文体用品销售有限公司																							250																			庐江县广坦电子产品销售有限公司																							251																			泗县弘儒商贸有限公司																							252																			长丰商场																							253																			庐江金然商贸有限公司																							254																			合肥金成鑫亿贸易有限公司																							255																			合肥心之缘贸易有限公司																							256																			合肥动彩光电科技有限公司																							257																			安徽欲野科技工程有限公司																							258																			合肥市博路信息科技发展有限公司																							259																			合肥文聚星商贸有限公司																							260																			芜湖双承暖通工程有限公司																							261																			合肥爱嘉智能科技有限公司																							262																			合肥市茹宝商贸有限公司																							263																			安徽财园商贸有限责任公司																							264																			合肥源江商贸有限公司																							265																			安徽原树数码科技有限公司																							266																			合肥美孚家具有限公司																							267																			安徽思科信息工程有限公司																							268																			淮南市希望办公设备有限公司																							269																			安徽省潜龙体育文化传播有限公司																							270																			合肥新方联信息科技有限公司																							271																			合肥宏烨商贸有限公司																							272																			安徽远志信息工程有限公司																							273																			合肥市通成办公设备有限公司																							274																			合肥铁木商贸有限公司																							275																			合肥辰宝电子科技有限公司																							276																			合肥迈达电子科技有限公司																							277																			合肥市超港食品有限公司																							278																			芜湖市飞翔智能科技有限责任公司																							279																			南陵辰远科教器材有限公司																							280																			合肥边城餐饮管理有限公司																							281																			安徽铭韵物联网有限公司																							282																			安徽省好堂网络工程有限公司																							283																			安徽鼎越信息技术有限公司																							284																			安徽帝峰服饰有限公司																							285																			安徽盛寰酒店用品销售有限公司																							286																			安徽侨力体育器材有限公司																							287																			安徽特斯佳商贸有限公司																							288																			安徽省双安安全防护装备有限公司																							289																			安徽孚嘉数码科技有限公司																							290																			安徽博瑞杰数码科技有限公司																							291																			合肥盛泓宁商贸有限公司																							292																			合肥恒岩电子科技有限公司																							293																			芜湖铂铭信锐信息科技有限公司																							294																			巢湖市盛宇信息科技有限公司																							295																			安徽朗生生涯教育咨询有限公司																							296																			合肥百米信息科技有限公司																							297																			安徽泽育科技有限公司																							298																			合肥恩则达电子科技有限公司																							299																			合肥佳越数码科技有限公司																							300																			合肥大力电器销售有限公司																							301																			庐江县昊普商贸有限公司																							302																			安徽思行汇信息科技有限公司																							303																			安徽鸿祎服饰设计有限公司																							304																			合肥佳芙龙电子科技有限公司																							305																			合肥芝凡风彗科技有限公司																							306																			合肥鸣人贸易有限公司																							307																			安徽云哨安防科技有限公司																							308																			安徽新博瀚电子科技有限公司																							309																			合肥宸茂信息技术有限公司																							310																			阜阳美创网络科技有限公司																							311																			安徽标朗科技有限公司																							312																			芜湖锐美电器销售有限公司																							313																			安徽晓强科技有限公司																							314																			安徽华一德智能储存设备有限公司																							315																			安徽万泰环境工程有限公司																							316																			安徽尚景文化旅游发展有限公司																							317																			芜湖豪达电子科技有限公司																							318																			合肥博雷电气有限公司																							319																			安徽省普强体育用品有限公司																							320																			安徽省雅泽安防器材有限公司																							321																			安徽茜之铭商贸有限公司																							322																			合肥市文都办公设备有限公司																							323																			六安市叶集区贺敏信息技术有限公司																							324																			阜阳市哲艺电子科技有限公司																							325																			合肥中朋广告装饰有限公司																							326																			安徽润宜家商业运营管理有限公司																							327																			安徽品涵贸易投资有限公司																							328																			合肥慧宇贸易有限公司																							329																			安徽大鹏科技有限公司																							330																			安徽禹泽文化传媒有限公司																							331																			合肥台肯迈得商贸有限公司																							332																			合肥正康电子科技有限公司																							333																			合肥隆腾数码科技有限公司																							334																			合肥格美电器有限责任公司																							335																			安徽省云泰信息技术有限公司																							336																			安徽汇晨国际贸易有限公司																							337																			安徽晓航办公设备有限公司																							338																			江西万友实业有限公司																							339																			安徽双馨智能科技有限公司																							340																			安徽智炜电子科技有限公司																							341																			合肥品恩商贸有限公司																							342																			安徽博奥家具制造有限公司																							343																			合肥斯维雅商贸有限公司																							344																			安徽广禄办公设备有限公司																							345																			安徽省世详数码科技有限公司																							346																			安徽亨瑞安保器材有限公司																							347																			合肥友鑫商贸有限公司																							348																			安庆市天宇科技发展有限责任公司																							349																			合肥鑫伟达科技有限公司																							350																			池州里仁商贸有限公司																							351																			合肥市绪安工程技术有限公司																							352																			合肥贝特实验用品有限公司																							353																			合肥思尚信息技术有限公司																							354																			合肥市石乐电子科技有限公司																							355																			合肥晟名教育设备有限公司																							356																			合肥市星斗信息科技有限公司																							357																			安徽均维信息科技有限公司																							358																			合肥端诚科教设备有限公司																							359																			巢湖市讯屏诺信息科技有限公司																							360																			合肥腾彩商贸有限公司																							361																			安徽羚电高新技术服务有限公司																							362																			合肥尤龙商贸有限公司																							363																			安徽广域贸易有限公司																							364																			合肥润民物流有限公司																							365																			合肥振业办公设备有限公司																							366																			合肥博纳德商贸有限公司																							367																			合肥项梓机电设备贸易有限公司																							368																			安徽磐拓商贸有限公司																							369																			合肥千优晶电子信息科技有限公司																							370																			合肥永舟信息科技有限公司																							371																			安徽寻芳阁商贸有限公司																							372																			安徽威立信息技术有限公司																							373																			天长市天亮文体用品销售有限公司																							374																			安徽睿讯科技有限公司																							375																			神州交通工程集团有限公司																							376																			徐州山峰乐器有限公司																							377																			合肥安能智控技术有限公司																							378																			安徽宏武贸易有限公司																							379																			合肥杭盖商贸有限公司																							380																			安徽乐城投资股份有限公司																							381																			合肥达斯辉机电设备有限公司																							382																			安徽极光视界科技有限公司																							383																			时代新媒体出版社有限责任公司																							384																			蚌埠乐丰电器商贸有限公司																							385																			上海顺享软件有限公司																							386																			安徽艺鉴信息科技有限公司																							387																			安徽凌通商贸有限公司																							388																			无为绿联办公设备有限公司																							389																			安徽天立泰科技股份有限公司																							390																			安徽正学图书有限公司																							391																			合肥冠力汽车零部件有限公司																							392																			安徽省皖翔体育文化产业发展有限公司																							393																			安徽弘创商贸有限公司																							394																			安徽军迷商贸有限公司																							395																			安徽吉泰电子通信设备有限公司																							396																			安徽福渡电子有限公司																							397																			合肥信德信息科技有限公司																							398																			安庆市万龙电器有限责任公司																							399																			安庆三品术贸易有限公司																							400																			安庆市金桂家电有限责任公司																							401																			芜湖腾湖商贸有限公司																							402																			合肥艾码仕条码设备有限公司																							403																			安徽梦乐岛科教设备有限公司																							404																			合肥市皓美数码科技有限公司																							405																			安徽铭跃医疗用品有限公司																							406																			安徽庆发不锈钢厨房设备有限公司																							407																			合肥诺之贤商贸有限公司																							408																			安徽南国农业发展有限公司																							409																			庐江甯阳商贸有限公司																							410																			合肥汉祥制冷设备有限公司																							411																			芜湖聚金电子科技有限公司																							412																			安徽高宇科技有限公司																							413																			安徽力诺智能科技有限公司																							414																			安徽玖月贸易有限责任公司																							415																			合肥天之乐家居用品有限公司																							416																			合肥骥鹏商贸有限公司																							417																			阜南沪赢商贸有限公司																							418																			合肥宁之杰办公设备有限公司																							419																			安徽红海警用装备制造有限公司																							420																			安徽超为防护用品有限公司																							421																			安徽盈利丰信息科技有限公司																							422																			安徽优辰信息科技有限公司																							423																			合肥兴门机电设备有限公司																							424																			巢湖市华美实木家具有限公司																							425																			合肥市聚平商贸有限公司																							426																			合肥资力通电子科技有限公司																							427																			合肥众业电子科技有限公司																							428																			安徽酷芦商贸有限公司																							429																			合肥舒唯商贸有限公司																							430																			安徽酷联贸易有限公司																							431																			合肥联帆电子科技有限公司																							432																			合肥亿巍办公用品有限公司																							433																			合肥晨铭装饰工程咨询服务有限公司																							434																			合肥瑞虎智能科技有限公司																							435																			安徽格莱特光电科技股份有限公司																							436																			合肥思迈科技有限公司																							437																			安徽省民康养老服务有限公司																							438																			安徽时时畅商贸有限公司																							439																			安徽硕彦家具有限公司																							440																			合肥市信天飞商贸有限公司																							441																			合肥义力佳科技有限公司																							442																			合肥佳恒数码科技有限公司																							443																			安徽皖邬商贸有限公司																							444																			安徽天勤载物信息科技有限公司																							445																			合肥友道商贸有限公司																							446																			合肥泰兴电子有限公司																							447																			安徽省快马印务有限责任公司																							448																			合肥俊禧商贸有限公司																							449																			合肥华夏电脑技术中心																							450																			合肥丹青冷暖工程有限公司																							451																			合肥颢予安防器材销售有限公司																							452																			芜湖瑞月暖通设备销售有限公司																							453																			安徽利永商贸有限公司																							454																			合肥星卫达科技有限公司																							455																			合肥得信商贸有限公司																							456																			合肥智兰科技有限公司																							457																			合肥新环艺广告装饰设计有限公司																							458																			合肥贞鑫商贸有限公司																							459																			合肥茗泰商贸有限公司																							460																			合肥欧博商贸有限公司																							461																			合肥艾图爱体育用品有限公司																							462																			安徽卓江贸易有限公司																							463																			宁国市阿尔特金属科技有限公司																							464																			合肥祥纸源商贸有限公司																							465																			合肥市竹梓商贸有限公司																							466																			合肥沃帅商贸有限公司																							467																			安徽省陋石铭商贸有限公司																							468																			合肥硕图商贸有限公司																							469																			合肥佰多欣百货有限公司																							470																			合肥靖涛商贸有限公司																							471																			安徽神码网络科技有限公司																							472																			合肥智海启源科技文化有限公司																							473																			安徽少凡科技有限公司																							474																			合肥一明电子销售有限公司																							475																			安徽置晟建筑有限公司																							476																			安徽俊采云电子商务有限公司																							477																			合肥宝恒电子科技有限公司																							478																			安徽颂瑞电子科技有限公司																							479																			合肥和朗贸易有限公司																							480																			安徽锐志影视技术有限公司																							481																			安徽万仞山商贸有限公司																							482																			安徽高协科技有限公司																							483																			安徽超远信息技术有限公司																							484																			灵璧县成就商贸有限公司																							485																			灵璧县琦逸网络科技有限公司																							486																			合肥叁足商贸有限公司																							487																			无为苒欣商贸有限公司																							488																			无为赫征商贸有限公司																							489																			合肥恒美时信息科技有限公司																							490																			芜湖朵烨商贸有限公司																							491																			安徽丰匠科技有限公司																							492																			合肥草莽信息技术有限公司																							493																			合肥市速亿巨腾办公设备有限公司																							494																			合肥会一文体商贸有限公司																							495																			芜湖博之瑞贸易有限公司																							496																			合肥伽蓝国际贸易有限公司																							497																			合肥鹏懿商贸有限公司																							498																			合肥讯飞安保消防技术有限公司																							499																			合肥市风声办公用品有限公司																							500																			合肥纳格瑞电子科技有限公司																							501																			合肥大壮广告装饰有限公司																							502																			芜湖市鸿德电器销售有限公司																							503																			合肥欢马科技发展有限公司																							504																			合肥璎珞信息科技有限公司																							505																			安徽千诺互联科技发展有限公司																							506																			安徽快动办公设备有限公司																							507																			合肥素琦家居用品科技有限公司																							508																			合肥市万杰电子科技有限公司																							509																			合肥延中数码科技有限公司																							510																			安徽安教信息科技有限公司																							511																			合肥百沁川商贸有限责任公司																							512																			安徽美地美电器销售有限公司																							513																			蚌埠利讯电子有限公司																							514																			蚌埠市淮电商贸有限公司																							515																			南京若宾服装有限公司																							516																			合肥永隆物资有限公司																							517																			安徽省勤业科技服务有限公司																							518																			合肥亮楠商贸有限公司																							519																			合肥皖锦网络科技有限公司																							520																			合肥开新电子科技有限公司																							521																			合肥市兴丰科技有限公司																							522																			长丰县长新家电销售有限公司																							523																			合肥崇崒商贸有限公司																							524																			合肥达捷测绘导航科技有限公司																							525																			合肥市洁雅办公用品有限公司																							526																			合肥优扬文化用品有限公司																							527																			合肥耀耀电子科技有限公司																							528																			安徽誉康电子科技有限公司																							529																			合肥铁布衫信息技术有限公司																							530																			合肥科瑞新泰信息科技有限公司																							531																			合肥浩通科技发展有限公司																							532																			安徽省徽商红府连锁超市有限责任公司																							533																			合肥华地通商贸有限公司																							534																			安徽全新科技有限公司																							535																			合肥市伯乐文化用品有限公司																							536																			安徽省未来博学信息技术有限公司																							537																			合肥硕耕贸易有限公司																							538																			安徽省金铭环保科技有限公司																							539																			合肥昌厨节能设备有限公司																							540																			合肥庆德电子科技有限公司																							541																			合肥新地计算机网络技术有限责任公司																							542																			合肥新兴蓝科电脑有限公司																							543																			合肥洪武科技有限公司																							544																			合肥保展商贸有限公司																							545																			合肥旭升电子科技有限公司																							546																			合肥辰午电子科技有限公司																							547																			阜阳乐彩办公设备有限公司																							548																			阜阳市归云信息技术有限公司																							549																			合肥斌鼎商贸有限公司																							550																			合肥昊祥信息科技有限公司																							551																			合肥嘉联商贸有限公司																							552																			河南柒柒电子商务有限公司																							553																			安徽鸿政科技有限公司																							554																			安徽龙邦世纪贸易有限公司																							555																			安徽维迈智贸易有限公司																							556																			安徽京麦通信科技有限公司																							557																			安徽中徽高科光电有限公司																							558																			合肥市科威家具有限公司																							559																			安徽金睿创信息科技有限公司																							560																			合肥市云强智能科技有限公司																							561																			安徽冠合贸易有限公司																							562																			长丰新兴信息科技有限公司																							563																			合肥鑫合兴礼品有限公司																							564																			合肥永慧网络科技有限公司																							565																			合肥协强电子科技有限公司																							566																			合肥摩卡文化用品有限公司																							567																			合肥幕燕年华贸易有限公司																							568																			合肥威斯顿商贸有限公司																							569																			安徽康美源节能设备有限公司																							570																			合肥忆蓝文化传播有限公司																							571																			凤阳县飞燕电器商贸有限公司																							572																			长丰县聚合再生资源有限责任公司																							573																			石家庄禾悦商贸有</t>
  </si>
  <si>
    <t>徽采商城第七批入围供应商公开招标征集项目中标(入围</t>
  </si>
  <si>
    <t>三门峡职业技术学院“印象三职院”新媒体中心办公设备采购及安装项目</t>
  </si>
  <si>
    <t>三门峡市</t>
  </si>
  <si>
    <t xml:space="preserve">河南讯飞科达信息技术有限公司
</t>
  </si>
  <si>
    <t>合同编号：											--									合同名称：										三门峡职业技术学院“印象三职院”新媒体中心办公设备采购及安装项目														项目编号：										三财采购【2018】第232号总第3461号三公资采【2018】176号														项目名称：										三门峡职业技术学院“印象三职院”新媒体中心办公设备采购及安装项目														采购人(甲方)：										三门峡职业技术学院														供应商(乙方)：										河南讯飞科达信息技术有限公司														合同金额：										26.3900万元														合同签订日期：										2018-11-10 11:08:00														合同公告日期：										2019-01-24 11:08:00														代理机构：										/														政府采购合同：</t>
  </si>
  <si>
    <t>河南讯飞科达信息技术有限公司</t>
  </si>
  <si>
    <t>三门峡职业技术学院“印象三职院”新媒体中心办公设备采</t>
  </si>
  <si>
    <t>吉林广电新媒体有限公司网络直播设备及相关器材采购项目中标公示</t>
  </si>
  <si>
    <t>HTZB2018-940</t>
  </si>
  <si>
    <t xml:space="preserve">长春市旭声科技有限公司
长春市小洋图像科技有限公司
吉林省恒亿博远信息技术有限公司
</t>
  </si>
  <si>
    <t>54.09万元</t>
  </si>
  <si>
    <t>吉林广电新媒体有限公司网络直播设备及相关器材采购项目中标公示 招标编号：HTZB2018-940吉林广电新媒体有限公司委托吉林省汇通招标投标代理有限公司，对吉林广电新媒体有限公司网络直播设备及相关器材采购项目进行公开招标，开标时间为2019年1月23日下午13:30时（北京时间），现已完成评标工作。将评标结果公示如下：吉林广电新媒体有限公司网络直播设备及相关器材采购项目：第一中标候选人：长春市旭声科技有限公司投标报价：54.09万元第二中标候选人：长春市小洋图像科技有限公司投标报价：54.119万元第三中标候选人：吉林省恒亿博远信息技术有限公司投标报价：54.14万元公示期为1个工作日。在公示期间如果没有异议，第一中标候选人将被确定为中标人，并向其发中标通知书。 如对上述评审结果有疑义，请与吉林省汇通招标投标代理有限公司联系。联系电话：0431-87933788  联系人：田先生吉林省汇通招标投标代理有限公司2019年1月24日</t>
  </si>
  <si>
    <t>长春市旭声科技有限公司</t>
  </si>
  <si>
    <t>长春市小洋图像科技有限公司</t>
  </si>
  <si>
    <t>吉林省恒亿博远信息技术有限公司</t>
  </si>
  <si>
    <t>吉林广电新媒体有限公司网络直播设备及相关器材采购</t>
  </si>
  <si>
    <t>银川市消防支队银川电视台《平安119》栏目制作播出招标采购项目中标公告</t>
  </si>
  <si>
    <t>BJJHRZNX-CW-2018009）</t>
  </si>
  <si>
    <t>北京江河润泽工程管理咨询有限公司宁夏分公司</t>
  </si>
  <si>
    <t xml:space="preserve">宁夏盛世华章文化传媒有限公司
</t>
  </si>
  <si>
    <t>￥51.950000 万元</t>
  </si>
  <si>
    <t>公告概要：公告信息：采购项目名称银川市消防支队银川电视台《平安119》栏目制作播出招标采购项目品目服务/专业技术服务/其他专业技术服务采购单位银川市消防支队行政区域市辖区公告时间2019年01月24日  09:43本项目招标公告日期2019年01月24日中标日期2019年01月24日评审专家名单王达娅  易玉平 袁倩雯总中标金额￥51.950000 万元（人民币）联系人及联系方式：项目联系人丁科长项目联系电话13995106783采购单位银川市消防支队采购单位地址银川市金凤区泰康街银川市消防支队 采购单位联系方式丁科长13995106783代理机构名称北京江河润泽工程管理咨询有限公司宁夏分公司代理机构地址宁夏银川市兴庆区凤凰北街世和&amp;#183;天玺国际B座代理机构联系方式王工13619598956                　　北京江河润泽工程管理咨询有限公司宁夏分公司受银川市消防支队的委托，就“银川市消防支队银川电视台《平安119》栏目制作播出招标采购项目”项目（项目编号：BJJHRZNX-CW-2018009）组织采购，评标工作已经结束，中标结果如下：一、项目信息项目编号：BJJHRZNX-CW-2018009项目名称：银川市消防支队银川电视台《平安119》栏目制作播出招标采购项目项目联系人：丁科长联系方式：13995106783二、采购单位信息采购单位名称：银川市消防支队采购单位地址：银川市金凤区泰康街银川市消防支队 采购单位联系方式：丁科长13995106783三、项目用途、简要技术要求及合同履行日期：银川市消防支队银川电视台《平安119》栏目制作播出招标采购项目单一来源采购项目中标公示北京江河润泽工程管理咨询有限公司宁夏分公司受银川市消防支队的委托，对银川市消防支队银川电视台《平安119》栏目制作播出招标采购项目采取单一来源方式进行政府采购，招标、评标工作已于2019年1月23日结束，现将评审结果公告如下：项目名称银川市消防支队银川电视台《平安119》栏目制作播出招标采购项目单一来源采购项目采购编号采购文件编号：BJJHRZNX-CW-2018009采购公告时间2019年1月16日中 标 人宁夏盛世华章文化传媒有限公司中标金额人民币伍拾壹万玖仟伍佰元整(￥519500.00元)中标内容2019年1月1日至2019年12月31日期间拍摄、制作和播出《平安119》栏目，在银川电视台生活频道和有较多受众的新媒体网络客户端发布，每期时长10分钟，全年首播次数52期，重播次数52期，每周四20：49首播，重播不限。 合同履行期合同签订后10日历天公示期自中标公告发布之日起1个工作日评委名单谈判小组专家：王达娅、易玉平采购人评标代表：袁倩雯中标公告发布媒介本次中标公告在中国政府采购网（www.ccgp.gov.cn）上发布。供应商如对中标结果有异议，请在《中标公示》公示期结束之日起7个工作日内，以书面形式向北京江河润泽工程管理咨询有限公司宁夏分公司提出，逾期不予受理。采购代理机构：北京江河润泽工程管理咨询有限公司宁夏分公司联系人：王工 联系方式：0951-8949940联系地址：银川市兴庆区凤凰北街世和&amp;amp;middot;天玺国际B座816采购单位：银川市消防支队联系人：丁科长 联系方式：13995106783北京江河润泽工程管理咨询有限公司宁夏分公司2019年1月23日四、采购代理机构信息采购代理机构全称：北京江河润泽工程管理咨询有限公司宁夏分公司采购代理机构地址：宁夏银川市兴庆区凤凰北街世和&amp;#183;天玺国际B座采购代理机构联系方式：王工13619598956五、中标信息招标公告日期：2019年01月24日中标日期：2019年01月24日总中标金额：51.95 万元（人民币）中标供应商名称、联系地址及中标金额：序号中标供应商名称中标供应商联系地址中标金额(万元)1宁夏盛世华章文化传媒有限公司宁夏银川市金凤宁安大街490号iBi育成中心一期1号楼802室51.950000本项目招标代理费总金额：0.78 万元（人民币）本项目招标代理费收费标准：评审专家名单：王达娅  易玉平 袁倩雯中标标的名称、规格型号、数量、单价、服务要求：2019年1月1日至2019年12月31日期间拍摄、制作和播出《平安119》栏目，在银川电视台生活频道和有较多受众的新媒体网络客户端发布，每期时长10分钟，全年首播次数52期，重播次数52期，每周四20：49首播，重播不限。 六、其它补充事宜</t>
  </si>
  <si>
    <t>宁夏盛世华章文化传媒有限公司</t>
  </si>
  <si>
    <t>银川市消防支队银川电视台《平安119》栏目制作播出招标采购</t>
  </si>
  <si>
    <t>北京新媒体产业基地内部控制体系建设项目中标候选人公示</t>
  </si>
  <si>
    <t>http://zbwj.caizhaowang.com/czwzbwj/20190124/5xw5bur3pyg.swf</t>
  </si>
  <si>
    <t>北京新媒体产业基地内部控制体系建设项目中</t>
  </si>
  <si>
    <t>北京市西城区文化委员会北京第五届天桥小年文化庙会暨老舍京味文化节经费成交公告</t>
  </si>
  <si>
    <t>TC190A094）</t>
  </si>
  <si>
    <t>北京市曲剧团有限责任公司
2015年11月划转北京演艺集团
全国地方戏创作演出重点院
人力资源和社</t>
  </si>
  <si>
    <t>99.5000000 万元</t>
  </si>
  <si>
    <t>中招国际招标有限公司受北京市西城区文化委员会的委托，就北京市西城区文化委员会北京第五届天桥小年文化庙会暨老舍京味文化节经费项目（项目编号：TC190A094）组织采购，评标工作已经结束，成交结果如下：一、项目信息项目编号：TC190A094项目名称：北京市西城区文化委员会北京第五届天桥小年文化庙会暨老舍京味文化节经费项目联系人：高任联系方式：010-62108181二、采购单位信息采购单位名称：北京市西城区文化委员会采购单位地址：北京市西城区后广平胡同26号　采购单位联系方式：张女士　010-63134732　　　三、采购代理机构信息采购代理机构全称：中招国际招标有限公司采购代理机构地址：北京市海淀区皂君庙14号院9号楼采购代理机构联系方式：010-62108181四、成交信息招标文件编号：TC190A094本项目招标公告日期：2019年01月18日成交日期：2019年01月24日总成交金额：99.5000000 万元（人民币）                成交供应商名称、地址及成交金额：北京市曲剧团有限责任公司，地址：北京市丰台区海户西里30号综合楼，中标金额：99.5万元。推荐理由：1、北京市曲剧团有限责任公司的前身为北京市曲剧团。2012年北京市曲剧团转企改制，2015年11月划转北京演艺集团，集文艺创作、表演和文艺培训为一体的国有独资企业。2013年底，被文化部确定为&amp;amp;ldquo;全国地方戏创作演出重点院团&amp;amp;rdquo;。2014年被文化部、人力资源和社会保障部评选为全国文化系统先进集体。北京曲剧和北京市曲剧团是全国艺术品种和艺术表演团体中的单一剧种和单一剧团。北京曲剧是北京唯一的地方戏，自1952年剧种命名至今已有60年的历史，已创排演出近200台剧目。近年来，创演剧目屡获殊荣，其中：《烟壶》获中宣部第五届&amp;amp;ldquo;五个一工程奖&amp;amp;rdquo;、文化部第六届&amp;amp;ldquo;文华新剧目奖&amp;amp;rdquo;、第三届中国少数民族戏剧会演剧目金奖；《龙须沟》获文化部第八届&amp;amp;ldquo;文华新剧目奖&amp;amp;rdquo;、北京市委宣传部&amp;amp;ldquo;十个一工程奖&amp;amp;rdquo;；《正红旗下》获&amp;amp;ldquo;国家舞台艺术精品工程精品剧目提名奖&amp;amp;rdquo;、第五届北京市文学艺术奖、第四届全国少数民族文艺会演剧目金奖。2、北京京演舞美文化有限责任公司是北京演艺集团完全控股子公司，是京演旗下专业舞美制作公司。北京演艺集团是北京市政府直属的国有大型独资文化旗舰企业，组建于 2009 年 5 月，肩负着整合资源，打造国有骨干文化企业，服务北京文化中心建设，发挥全国文化体制改革示范引领作用的重要使命。集团先后荣获三届&amp;amp;ldquo;全国文化企业 30 强&amp;amp;rdquo;、&amp;amp;ldquo;全国文化体制改革先进单位&amp;amp;rdquo;、&amp;amp;ldquo;亚洲品牌 500 强&amp;amp;rdquo;、&amp;amp;ldquo;中国品牌企业 500 强&amp;amp;rdquo;、第五届北京影响力&amp;amp;ldquo;影响百姓经济生活十大企业&amp;amp;rdquo;、&amp;amp;ldquo;中国演艺机构十强&amp;amp;rdquo;以及&amp;amp;ldquo;中国演艺集团三强&amp;amp;rdquo;等称号， 是全国文化体制改革的一面旗帜。3、北京和众创新文化传媒有限公司，是一家致力于原创追求，以提供优质内容为核心竞争力的跨媒体整合运营商。公司拥有国内一流的策划力量、导演团队和运营班底，以视频节目策划、拍摄制作、营销及大型活动策划、执行，新媒体传播为公司核心业务。擅长媒介战略管理、品牌策划和创意管理，和众创新力求在基于文化和传媒领域的发展创造，为客户提供最精妙的创意，最精准卓越的服务，最有价值的专业制作和营销平台。本项目代理费总金额：1.49 万元（人民币）本项目代理费收费标准：参照原国家计委计价格【2002】1980号文和国家发改委发改办价格【2003】857号文的收费标准收取。谈判小组、询价小组、磋商小组成员名单及单一来源采购人员名单：李跃森、田东海、张华 五、项目用途、简要技术要求及合同履行日期：项目用途：通过传统庙会展示、京味演出、讲座等呈现方式，打造具有西城特色的精品庙会，使之成为北京众多庙会中的一枝独秀，同时激发广大群众热爱北京、热爱北京文化的热情，提升节日文化内涵，彰显浓郁的城市节日感。简要技术要求：内容方面要求庙会展示、演出及讲座等能够充分展现京味文化，宣传方面要求能够在知名报刊、电视栏目等传统媒体及新媒体上进行有力地展现。合同履行期：自签订服务协议之日起至2019年2月2日。六、成交标的名称、规格型号、数量、单价、服务要求：中标标的名称：北京市西城区文化委员会北京第五届天桥小年文化庙会暨老舍京味文化节经费；规格型号：以小年庙会为核心内容，以西城区为根基，以民族文化为抓手，深挖北京古都文化特质，举办集庙会、讲座及演出等内容于一体的为期6天的小年庙会；数量：一项；单价：99.5万元；服务要求：内容方面要求庙会展示、演出及讲座等能够充分展现京味文化，宣传方面要求能够在知名报刊、电视栏目等传统媒体及新媒体上进行有力地展现。七、其它补充事宜                                                                                                                                                                                                                                                                                                                                                                                                                                                                                                                                                                                                                                                                                                                                                                                                                                                                                                                                                                                                                                                                                                                                                                                                                                                                                                                                                                                                                                                                                                                                                                                                                                                                                                                                                                                                                                                                                                                                                                                                                                                                                                                                                                                                                                                                                                                                                                                                                                                                                                                                                                                                                                                                                                                                                                                                                                                                                                                                                                                                                                                                                                                                                                                                                                                                                                                                                                                                                                                                                                                                                                                                                                                                                                                                                                                                                                                                                                                                                                                                                                                                                                                                                                                                                                                                                                                                                                                                                                                                                                                                                                                                                                                                                                                                                                                                                                                                                                                                                                                                                                                                                                                                                                                                                                                                                                                                                                                                                                                                                                                                                                                                                                                                                                                                                                                                                                                                                                                                                                                                                                                                                                                                                                                                                                                                                                                                                                                                                                                                                                                                                                                                                                                                                                                                                                                                                                                                                                                                                                                                                                                                                                                                                                                                                                                                                                                                                                                                                                                                                                                                                                                                                                                                                                                                                                                                                                                                                                                                                                                                                                                                                                                                                                                                                                                                                                                                                                                                                                                                                                                                                                                                                                                                                                                                                                                                                                                                                                                                                                                                                                                                                                                                                                                                                                                                                                                                                                                                                                                                                                                                                                                                                                                                                                                                                                                                                                                                                                                                                                                                                                                                                                                                                                                                                                                                                                                                                                                                                                                                               谈判文件（TC190A094).pdf</t>
  </si>
  <si>
    <t>北京市曲剧团有限责任公司</t>
  </si>
  <si>
    <t>2015年11月划转北京演艺集团</t>
  </si>
  <si>
    <t>全国地方戏创作演出重点院</t>
  </si>
  <si>
    <t>人力资源和社</t>
  </si>
  <si>
    <t>北京市西城区文化委员会北京第五届天桥小年文化庙会暨老舍京味文化节</t>
  </si>
  <si>
    <t>四川省眉山市青神县广播电视台新媒体运行维护服务采购项目竞争性磋商成交公告</t>
  </si>
  <si>
    <t>5114252019000012</t>
  </si>
  <si>
    <t>眉山市</t>
  </si>
  <si>
    <t xml:space="preserve">青神县映像文化传播有限公司
</t>
  </si>
  <si>
    <t>免责申明：以下信息由采购人或代理机构发布，信息的真实性、合法性、有效性由采购人或代理机构负责。                   采购项目名称      四川省眉山市青神县广播电视台新媒体运行维护服务采购项目            采购项目编号    5114252019000012                      采购方式              竞争性磋商采购                                      行政区划              四川省眉山市青神县                                       公告发布时间              2019-01-24 16:10                                       代理机构              四川唯实建设工程投资管理咨询有限公司                                       代理机构联系电话              028-38221120                                    代理机构地址            眉山市东坡区二环东路（北）49号2楼（乐山商业银行旁）                                代理机构联系人              万女士                                       采购人              青神县广播电视台                                      采购人地址              眉山市青神县大南街50号                                      采购人联系电话              18990362808                                    采购人联系人            胡女士                                      项目联系人              胡女士                                      项目联系电话              18990362808                                    行业划分：            I652                                成交日期           2019-01-24 15:30                                本项目采购公告日期           2019-01-11 15:30                               谈判小组、询价小组成员名单及单一来源采购人名单             金剑、萧扬、杨建文（采购人代表）                                  评审时间           2019-01-24 14:30                              项目用途、简要技术要求及合同履行日期             详见竞争性磋商文件                                          总成交额（单位：元）             585000                              成交详细内容             标的名称：新媒体运行维护服务采购;规格型号：新媒体运行维护服务 ;数量：1;单价：585000元;服务要求：详见竞争性磋商文件.                              成交供应商信息             供应商名称：青神县映像文化传播有限公司;供应商地址:青神县青城镇小南街29号三单元402号;中标金额:585000.           代理机构收费标准             详见竞争性磋商文件                               代理机构收费金额             8775                    采购文件             附件          评审情况             附件          其他补充事宜                           PPP项目标识    否</t>
  </si>
  <si>
    <t>青神县映像文化传播有限公司</t>
  </si>
  <si>
    <t>四川省眉山市青神县广播电视台新媒体运行维护服务采购项目竞争性</t>
  </si>
  <si>
    <t>山东商务职业学院实训系统采购中标公告</t>
  </si>
  <si>
    <t>山东环宇项目管理有限公司</t>
  </si>
  <si>
    <t>山东商务职业学院</t>
  </si>
  <si>
    <t xml:space="preserve">中教畅享北京科技有限公司
速卖通网店
</t>
  </si>
  <si>
    <t>公告概要：公告信息：采购项目名称山东商务职业学院实训系统采购品目采购单位山东商务职业学院,山东商务职业学院,山东商务职业学院,山东商务职业学院行政区域山东省公告时间2019年01月24日  16:22本项目招标公告日期详见公告正文中标日期详见公告正文评审专家名单详见公告正文总中标金额详见公告正文联系人及联系方式：项目联系人详见公告正文项目联系电话详见公告正文采购单位山东商务职业学院,山东商务职业学院,山东商务职业学院,山东商务职业学院采购单位地址详见公告正文采购单位联系方式详见公告正文代理机构名称山东环宇项目管理有限公司代理机构地址详见公告正文代理机构联系方式详见公告正文                山东商务职业学院实训系统采购中标公告一、采购人：山东商务职业学院,山东商务职业学院,山东商务职业学院,山东商务职业学院地址：山东省烟台市高新区金海路1001号(山东商务职业学院),山东省烟台市高新区金海路1001号(山东商务职业学院),山东省烟台市高新区金海路1001号(山东商务职业学院),山东省烟台市高新区金海路1001号(山东商务职业学院)联系方式：05356925181(山东商务职业学院)，05356925181(山东商务职业学院)，05356925181(山东商务职业学院)，05356925181(山东商务职业学院)采购代理机构：山东环宇项目管理有限公司地址：山东省省烟台市市莱山区县（区）观海大厦B座号五楼联系方式：0535-6263885二、采购项目名称：山东商务职业学院实训系统采购采购项目编号（采购计划编号）：SDGP370000201802002139三、采购方式：公开招标四、中标情况：标包货物服务名称供应商名称地址中标结果B创新创业基础实训系统中教畅享（北京）科技有限公司北京市海淀区中关村南大街12号119栋55号100000.00（元）CVR虚拟购物体验系统中教畅享（北京）科技有限公司北京市海淀区中关村南大街12号119栋55号192000.00（元）D新媒体营销实训系统中教畅享（北京）科技有限公司北京市海淀区中关村南大街12号119栋55号192000.00（元）E速卖通网店推广系统中教畅享（北京）科技有限公司北京市海淀区中关村南大街12号119栋55号115000.00（元）五、评标委员会成员名单：标包B：姜春磊、王超、王鹤涛、刘其成、孙琳、标包C：姜春磊、王超、王鹤涛、刘其成、孙琳、标包D：姜春磊、王超、王鹤涛、刘其成、孙琳、标包E：姜春磊、王超、王鹤涛、刘其成、孙琳六、采购小组成员评审结果：标包B：中教畅享（北京）科技有限公司（83.0、84.0、87.0、93.0、100.0）、山东中唐方德教育科技有限公司（75.04、78.04、82.04、82.04、86.04）、北京鸿科经纬科技有限公司（58.01、58.01、60.01、65.51、66.51）、北京学之维科技有限公司（56.47、57.97、59.47、68.47、68.47）标包C：中教畅享（北京）科技有限公司（90.0、90.0、95.5、99.0、100.0）、北京鸿科经纬科技有限公司（78.87、80.87、84.87、84.87、86.87）、北京学之维科技有限公司（76.74、79.74、84.74、86.24、89.74）标包D：中教畅享（北京）科技有限公司（91.0、91.0、96.0、96.5、100.0）、北京鸿科经纬科技有限公司（76.92、82.92、83.92、84.92、88.92）、北京学之维科技有限公司（76.74、83.74、83.76、86.24、86.74）标包E：中教畅享（北京）科技有限公司（88.0、89.0、96.5、98.0、100.0）、北京鸿科经纬科技有限公司（79.7、80.7、83.7、84.7、86.7）、北京学之维科技有限公司（77.57、83.57、83.57、86.57、88.05）七、公告期限：2019年1月25日 至 2019年1月25日八、采购项目联系方式：联系人：山东环宇项目管理有限公司联系方式：0535-6263885</t>
  </si>
  <si>
    <t>中教畅享北京科技有限公司</t>
  </si>
  <si>
    <t>速卖通网店</t>
  </si>
  <si>
    <t>山东商务职业学院实训系统</t>
  </si>
  <si>
    <t>全市智慧监控采集系统建设（一期）小区智慧监控采集系统项目二采购结果公告</t>
  </si>
  <si>
    <t>NJZC-2018GK2577</t>
  </si>
  <si>
    <t>南京市公共资源交易中心</t>
  </si>
  <si>
    <t>南京市公安局</t>
  </si>
  <si>
    <t>￥1158.026800 万元</t>
  </si>
  <si>
    <t>公告概要：公告信息：采购项目名称全市智慧监控采集系统建设（一期）小区智慧监控采集系统项目二品目货物采购单位南京市公安局行政区域南京市公告时间2019年01月24日  16:24本项目招标公告日期2019年01月03日中标日期2019年01月24日评审专家名单陈学林、朱建冰、姜潮、高波、倪杰、周新、巫荷才总中标金额￥1158.026800 万元（人民币）联系人及联系方式：项目联系人朱昊项目联系电话025-84428607采购单位南京市公安局采购单位地址南京市洪公祠1号采购单位联系方式025-84428607代理机构名称南京市公共资源交易中心代理机构地址南京市建邺区江东中路265号南京市政务服务中心大楼北区二楼代理机构联系方式025-68505990                编号：NJZC-2018GK2577南京市公共资源交易中心实施的全市智慧监控采集系统建设（一期）小区智慧监控采集系统项目二项目（项目名称 ）政府采购活动，已经按照法定程序结束，采购结果公告如下：一、项目编号：NJZC-2018GK2577二、项目名称：全市智慧监控采集系统建设（一期）小区智慧监控采集系统项目二三、项目简要说明：见采购文件四、采购公告媒体及日期：2019年01月03日五、采购方式：公开招标六、评标信息：评标委员会成员名单：陈学林、朱建冰、姜潮、高波、倪杰、周新、巫荷才评标地点：南京市江东中路265号1272 房间评标日期：2019年01月24日七、中标信息：？分包号 无中标供应商名称：江苏有线邦联新媒体科技有限公司中标供应商地址：南京经济技术开发区（白下区友谊河路2号）中标金额：￥11,580,268.00元（单位：人民币）主要中标标的的名称、规格型号、数量、单价、类型、服务要求：产品1产品名称: 星光级人脸抓拍摄像机产品品牌: 海康威视规格型号: DS-2CD7A4XYZUV-ABCDEF产品数量: 122台产品单价: 3150元（单位：人民币）产品类型: 核心产品？八、采购单位信息：采购单位名称：南京市公安局采购单位地址：南京市洪公祠1号采购项目联系人姓名：朱昊采购项目联系人电话：84428607九、政府采购中心信息地址：南京市建邺区江东中路265号南京市政务服务中心大楼北区二楼采购文件编制人姓名：孙祥采购文件编制人联系电话：025-68505990投标文件接收及合同签订见证人姓名：孙祥投标文件接收人联系电话：025-68505990十、备注1、供应商认为采购文件、采购过程和中标结果使自己的合法权益受到损害的，可以在知道或者应当知道其权益受到损害之日起七个工作日内，凭CA锁登录政府采购网上交易系统，进入“我要质疑”栏目，按照系统提示完成质疑提交和回复查看。2、自采购结果公告之日起七个工作日后，中标供应商在南京市公共资源交易中心西大厅1203房间领取《中标通知书》，凭《中标通知书》与采购人签订政府采购合同，并到南京市公共资源交易中心办理合同见证，如有疑问，请与南京市公共资源交易中心经办该项目的响应文件接受人联系。3、附：采购文件（免费下载地址 http://221.226.86.151/group1/M03/20/87/CsRgBlwtfI-AZodXABZ1ZA44YDc138.pdf ）南京市公共资源交易中心公告日期：2019年01月24日</t>
  </si>
  <si>
    <t>全市智慧监控采集系统建设（一期）小区智慧监控采集系统项目二</t>
  </si>
  <si>
    <t>成都市总工会成都籍农民工创业典型宣传推广服务采购项目中标公告</t>
  </si>
  <si>
    <t>SCYC-2018-F227）</t>
  </si>
  <si>
    <t>四川云灿招标代理有限公司</t>
  </si>
  <si>
    <t xml:space="preserve">湖南知了青年文化有限公司
</t>
  </si>
  <si>
    <t>￥189.600000 万元</t>
  </si>
  <si>
    <t>公告概要：公告信息：采购项目名称成都市总工会成都籍农民工创业典型宣传推广服务采购项目品目服务/其他服务采购单位成都市总工会行政区域成都市公告时间2019年01月24日  18:26本项目招标公告日期2019年01月03日中标日期2019年01月24日评审专家名单高晓芙、邓文友、张砺、熊海燕、姚倩（采购人代表）总中标金额￥189.600000 万元（人民币）联系人及联系方式：项目联系人王先生、廖先生项目联系电话028-81707888采购单位成都市总工会采购单位地址成都市青羊区贝森路2号采购单位联系方式姚老师，028-81715158代理机构名称四川云灿招标代理有限公司代理机构地址成都市青羊区光华北三路98号17栋6楼4号(光华中心B座604)代理机构联系方式王先生、廖先生，028-81707888附件：附件1农民工拍摄招标文件+评分表.rar                　　四川云灿招标代理有限公司受成都市总工会的委托，就“成都市总工会成都籍农民工创业典型宣传推广服务采购项目”项目（项目编号：SCYC-2018-F227）组织采购，评标工作已经结束，中标结果如下：一、项目信息项目编号：SCYC-2018-F227项目名称：成都市总工会成都籍农民工创业典型宣传推广服务采购项目项目联系人：王先生、廖先生联系方式：028-81707888二、采购单位信息采购单位名称：成都市总工会采购单位地址：成都市青羊区贝森路2号采购单位联系方式：姚老师，028-81715158三、项目用途、简要技术要求及合同履行日期：项目要求策划、拍摄3集（共3人，每人一集）短视频，并进行相关宣传推广活动。每位典型人物拍摄5分钟（上下浮动少于30秒）短视频，从2019年3月1日-4月20日在微博、秒拍、优酷、今日头条等全网新媒体上进行宣传推广播出。同时，举办成都籍农民工座谈会暨开机仪式。四、采购代理机构信息采购代理机构全称：四川云灿招标代理有限公司采购代理机构地址：成都市青羊区光华北三路98号17栋6楼4号(光华中心B座604)采购代理机构联系方式：王先生、廖先生，028-81707888五、中标信息招标公告日期：2019年01月03日中标日期：2019年01月24日总中标金额：189.6 万元（人民币）中标供应商名称、联系地址及中标金额：中标人：湖南知了青年文化有限公司 报价：人民币1,896,000.00元通讯地址：湖南长沙经济技术开发区远大三路6号远大城p8七楼70联系方式：叶女士，0731-86204378本项目招标代理费总金额：2.844 万元（人民币）本项目招标代理费收费标准：招标代理服务费以中标金额作为收费的计算基数,参考2002[1980]号文件收取评审专家名单：高晓芙、邓文友、张砺、熊海燕、姚倩（采购人代表）中标标的名称、规格型号、数量、单价、服务要求：一、项目概况为深入贯彻落实中央、省、市关于农民工工作的指示精神，实施好工会关爱服务农民工工作行动，成都市总工会拟对成都市农民工和农民企业家返乡创业典型进行宣传推广，需采购一家供应商提供相应服务。二、项目详细内容（一）项目背景农民工是伴随改革开放和城镇化、工业化发展而形成的，是当代工人阶级新鲜血液和重要组成部分，是建设国家的重要力量。作为农民工输出大省，四川省每年约有2500万农民工外出务工就业，其中成都市所辖金堂县、简阳市等区（市）县也是省内重要农民工输出地。在成都市经济社会平稳健康发展的背景下，在国家省市一系列支持农民工和农民企业家返乡创业政策措施的支持下，成都市涌现出一批具有代表性的返乡创业的农民工和农民企业家，他们是深入推进农业供给侧结构性改革、推进农业农村经济换挡升级的重要主体，为实现乡村振兴战略提供了重要保证。为深入贯彻落实中央、省、市关于农民工工作的指示精神，实施好工会关爱服务农民工工作行动，拟对成都市农民工和农民企业家返乡创业典型进行宣传报道，通过短视频的形式，呈现其在助力脱贫攻坚、乡村振兴和产业发展实践中的积极作为。同时，举办成都籍农民工座谈会暨开机仪式。服务报价：人民币1,896,000.00元六、其它补充事宜该项目共 4家投标人递交投标文件，分别是成都市广播电视台、湖南知了青年文化有限公司、北京顺合文化传媒有限公司、湖南马栏山上传媒有限公司，其中湖南马栏山上传媒有限公司因其未提供法定代表人身份证明原件及法定代表人身份证复印件，故不符合招标文件要求，未通过资格性审查，其余3家供应商均通过资格性和符合性审查。评分情况：排序投标人名称报价平均得分第一名湖南知了青年文化有限公司1,896,000.0091.90第二名成都市广播电视台1,530,000.0084.80第三名北京顺合文化传媒有限公司2,000,000.0040.88</t>
  </si>
  <si>
    <t>湖南知了青年文化有限公司</t>
  </si>
  <si>
    <t>成都市总工会成都籍农民工创业典型宣传推广服务采购</t>
  </si>
  <si>
    <t>新媒体工作室专用设备采购项目</t>
  </si>
  <si>
    <t>YLCZG20181002-</t>
  </si>
  <si>
    <t>崇左市</t>
  </si>
  <si>
    <t xml:space="preserve">深圳市普特斯科技有限公司
</t>
  </si>
  <si>
    <t>新媒体工作室专用设备采购项目		项目编号：YLCZG20181002-S																																		合同编号：																			YLCZG20181002-S																													合同名称：																			新媒体工作室专用设备采购项目																													项目编号：																			YLCZG20181002-S																													项目名称：																			新媒体工作室专用设备采购项目																													采购人(甲方)：																			广西壮族自治区崇左市人民检察院																													供应商(乙方)：																			深圳市普特斯科技有限公司																													预算金额（万元）：																			166.5432																													合同金额（万元）：																			165.7247																													合同签订日期：																			2018-06-06																													合同公告日期：																			2019-01-24																													代理机构：																			云之龙招标集团有限公司																													中标、成交公告：																																														广西云龙招标集团有限公司新媒体工作室专用设备采购项目YLCZG20181002-S中标结果公告																																																					采购合同：																																																																			附																																																				11.8合同扫描件g20181002-s.pdf																																																																										免责声明																			注：政府采购合同应当自合同签订之日2个工作日内公告。政府采购合同中涉及国家秘密、商业秘密的部分可以不公告外其他内容应当公告。合同标的的名称、规格型号、单价及合同金额等内容不得作为商业秘密。合同中涉及隐私的姓名、联系方式等内容，除征得权利人同意外，不得对外公告。																									?															相关新闻																							暂无相关公告</t>
  </si>
  <si>
    <t>深圳市普特斯科技有限公司</t>
  </si>
  <si>
    <t>新媒体工作室专用</t>
  </si>
  <si>
    <t>新媒体宣传推广服务项目-供应商湖北汉联创信息科技有限公司</t>
  </si>
  <si>
    <t xml:space="preserve">湖北汉联创信息科技有限公司
</t>
  </si>
  <si>
    <t>项目名称																新媒体宣传推广服务项目																								合同金额																9.7 万元																								供应商名称																湖北汉联创信息科技有限公司																								签订日期																2019-01-07																								备注																无																								合同附件</t>
  </si>
  <si>
    <t>湖北汉联创信息科技有限公司</t>
  </si>
  <si>
    <t>新媒体宣传推广服务项目-供应商湖北汉联创信息</t>
  </si>
  <si>
    <t>陕西工业职业技术学院新媒体营销与数据分析实训室设备采购项目成交候选人公示</t>
  </si>
  <si>
    <t>陕西工业职业技术学院新媒体营销与数据分析实训室设备采购项目成</t>
  </si>
  <si>
    <t>镇江市人民政府办公室市政府移动办公安全维保后续服务采购结果公告</t>
  </si>
  <si>
    <t>镇江市</t>
  </si>
  <si>
    <t>镇江市公共资源交易中心</t>
  </si>
  <si>
    <t>镇江市人民政府办公室</t>
  </si>
  <si>
    <t xml:space="preserve">江苏有线邦联新媒体科技有限公司
</t>
  </si>
  <si>
    <t>人民币285000.00元</t>
  </si>
  <si>
    <t>Report镇江市公共资源交易中心受镇江市人民政府办公室的委托，就镇江市人民政府办公室市政府移动办公安全维保后续服务采购 进行单一来源，经协商小组评审、镇江市公证处公证员现场公证，现已结束，现将结果公告如下: 一、项目情况：1、项目名称：镇江市人民政府办公室市政府移动办公安全维保后续服务采购文件编号：ZJZC-(2019)单字第0001号2、采购内容：详见本项目协商文件相关要求3、合同履行日期： 按合同签订日期二、协商公告媒体及日期：江苏政府采购网、镇江市公共资源交易网协商公告发布日期：2019年01月18日到2019年01月22日三、协商信息：协商日期：2019年01月23日协商地点：镇江市公共资源交易中心(镇江市冠城路8号工人大厦裙楼7楼) 协商小组成员名单：刘为、张贤玉、余华东四、成交信息：成交供应商：江苏有线邦联新媒体科技有限公司地址：南京经济开发区（白下区友谊河路2号）成交金额：人民币285000.00元（明细报价详见附件）；成交日期：2019年01月23日五、本次采购联系事项：1、采购人：镇江市人民政府办公室联系人：王骏电话：180061000112、采购代理机构：镇江市公共资源交易中心(镇江市冠城路8号工人大厦裙楼7楼)联系人：蔡静电话：0511-85026390本公告公告期限1个工作日，各有关当事人对采购结果有异议的，可以在应知其权益受到 侵害之日起七个工作日内，以书面形式向镇江市公共资源交易中心政府采购科提出质疑，逾期将不再受理。 镇江市公共资源交易中心2019年01月23日</t>
  </si>
  <si>
    <t>江苏有线邦联新媒体科技有限公司</t>
  </si>
  <si>
    <t>镇江市人民政府办公室市政府移动办公安全维保后续服务</t>
  </si>
  <si>
    <t>Z1302001900181201唐山职业技术学院现代教育技术中心LED屏、投影机、多媒体云桌面竞争性谈判中标结果公告</t>
  </si>
  <si>
    <t>Z130200190018</t>
  </si>
  <si>
    <t>唐山市</t>
  </si>
  <si>
    <t>唐山市政府采购中心</t>
  </si>
  <si>
    <t>唐山职业技术学院</t>
  </si>
  <si>
    <t xml:space="preserve">唐山万得福科技有限公司
</t>
  </si>
  <si>
    <t>采购项目名称：唐山职业技术学院现代教育技术中心LED屏、投影机、多媒体云桌面竞争性谈判成交结果公告采购项目标书编号：Z130200190018采购人名称：唐山职业技术学院采购人地址：唐山市丰南区正泰街29号采购人联系方式：王官电话：18331591900采购代理机构全称：唐山市政府采购中心采购代理机构地址：唐山市公共资源大厦（唐山市路北区长宁道与学院路交叉口，沿学院路北行350米路东） 邮编：063000采购代理机构联系方式：招标文件制作人:赵栋电话：0315-5398276开标联系人:王洋电话: 0315-5395257采购内容：（详细内容见招标文件）。采购方式：竞争性谈判项目实施地点：详见招标文件。供货时间：详见招标文件。招标公告日期：2019年01月16日定标日期：2019年01月22日开评标地点：唐山市政府采购中心 第一谈判室 第一谈判室包号：Z1302001900181201-3包名：唐山职业技术学院现代教育技术中心LED屏、投影机、多媒体云桌面竞争性谈判C包（多媒体云桌面管理系统）成交供应商名称：唐山万得福科技有限公司成交供应商地址：高新区宏扬花园D10-5-301成交供应商(投标报价)：183800.00元成交统一社会信用代码:911302936732020454评标委员会成员名单：李全文、张立山、李志鹏政府集中采购机构接受询问、质疑和投诉电话：0315-5398255本公告发布媒体: 河北省政府采购网、唐山市公共资源交易中心网、河北省公共资源交易服务平台</t>
  </si>
  <si>
    <t>唐山万得福科技有限公司</t>
  </si>
  <si>
    <t>Z1302001900181201唐山职业技术学院现代教育技术中心LED屏、投影机、多媒体云桌面竞争性谈判</t>
  </si>
  <si>
    <t>漯河日报社新媒体建设项目中标公告</t>
  </si>
  <si>
    <t xml:space="preserve">北京华林视通科技有限公司
</t>
  </si>
  <si>
    <t>￥1794306.00元</t>
  </si>
  <si>
    <t>项目名称：漯河日报社新媒体建设项目招标编号：漯采公开采购-2018-164号开标时间：2019年1月23日上午9：00开标地点：漯河市公共资源交易中心中标单位：北京华林视通科技有限公司中标金额：￥1794306.00元评审专家名单：彭红才  骆宜民  王玉林  陈新国  王晓东各有关当事人如有异议，可以在本公示发布之日起法定质疑期限内，以书面形式向采购代理机构提出质疑(加盖单位公章且法定代表人签字，邮寄、传真件不予受理)，采购代理机构将以质疑函接受确认日期作为受理时间。逾期未提交或未按照要求提交的质疑函过期不予受理。集采机构：漯河市政府采购中心采购机构地址：漯河市黄山路25号联系电话：0395-3186516监督单位：漯河市财政局联系电话：0395-3150223漯河市政府采购中心</t>
  </si>
  <si>
    <t>北京华林视通科技有限公司</t>
  </si>
  <si>
    <t>漯河日报社新媒体建设</t>
  </si>
  <si>
    <t>《安徽城市电视台全媒体公共服务平台——管理运营、发布系统》软硬件设备采购项目中标（成交）公告</t>
  </si>
  <si>
    <t>2018HFCZ4294</t>
  </si>
  <si>
    <t xml:space="preserve">成都索贝数码科技股份有限公司
</t>
  </si>
  <si>
    <t>《安徽城市电视台全媒体公共服务平台——管理运营、发布系统》软硬件设备采购项目中标（成交）公告一、项目相关情况项目名称：《安徽城市电视台全媒体公共服务平台——管理运营、发布系统》软硬件设备采购项目项目编号：2018HFCZ4294 招标（采购）方式：公开招标招标（采购）公告发布日期：2019年01月03日开标（采购）日期：2019年1月23日中标供应商名称：成都索贝数码科技股份有限公司  中标供应商联系地址：成都市高新区新园南二路2号中标(成交)金额：人民币 贰佰贰拾捌万伍仟贰佰元（￥2285200.00元）  中标供应商资料公示：点此浏览企业信息  主要中标或者成交标的的名称、规格型号、数量、单价、服务要求：《安徽城市电视台全媒体公共服务平台——管理运营、发布系统》软硬件设备采购一批。    评审委员会名单：唐治中,季红梅,丁勇勇,周原,葛骏浩   招标（采购）人名称：合肥市广播电视台地址：合肥市政务区天鹅湖路558号合肥广电中心联系人：葛骏浩联系方式：0551-63509679招标（采购）代理机构名称： 安徽省政采项目管理咨询有限公司地址：合肥市滨湖新区南京路2588号（徽州大道与南京路交口）六楼项目负责人：朱瑞联系电话：0551-66223648、66223922公告期限：2019年01月23日至2019年01月24日  若投标供应商对上述结果有异议，可在中标（成交）公告发布之日起七个工作日内以书面形式在工作时间（周一至周五，上午9:00-12:00，下午13:00-17:00，节假日休息）向安徽省政采项目管理咨询有限公司提出质疑（异议），质疑材料递交地址：合肥要素市场A区639室，联系电话：0551-66223642。 若投标供应商对质疑处理意见有异议，可在规定时间内以书面形式向合肥市公共资源交易监督管理局提出投诉。二、质疑提起的条件及不予受理的情形根据《中华人民共和国政府采购法》、《中华人民共和国政府采购法实施条例》、《安徽省政府采购供应商质疑处理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自然人的，应当由本人签字；质疑人为法人或者其他组织的，应当由法定代表人、主要负责人，或者其授权代表签字或者盖章，并加盖公章。（二）有下列情形之一的，不予受理：1、提起质疑的主体不是参与该政府采购项目活动的供应商；2、提起质疑的时间超过规定时限的；3、质疑材料不完整的；4、质疑事项含有主观猜测等内容且未提供有效线索、难以查证的；5、对其他供应商的投标文件详细内容质疑，无法提供合法来源渠道的；6、质疑事项已进入投诉处理、行政复议或行政诉讼程序的。三、其他（一）中标通知书发出情况：《安徽城市电视台全媒体公共服务平台——管理运营、发布系统》软硬件设备采购项目中标通知书已发出，请中标（成交）供应商委派专人凭介绍信或公司授权书（须携带身份证）到安徽省政采项目管理咨询有限公司领取中标（成交）通知书。特此公告。安徽省政采项目管理咨询有限公司2019年01月23日</t>
  </si>
  <si>
    <t>《安徽城市电视台全媒体公共服务平台——管理运营、发布系统》软硬件设备采购项目中标</t>
  </si>
  <si>
    <t>唐山职业技术学院现代教育技术中心（A包LED屏、B包投影机、C包多媒体云桌面）成交结果公示</t>
  </si>
  <si>
    <t>HB2019015040390004</t>
  </si>
  <si>
    <t xml:space="preserve">唐山鑫鸿电子工程安装有限公司
唐山万得福科技有限公司
</t>
  </si>
  <si>
    <t>￥48.020000 万元</t>
  </si>
  <si>
    <t>公告概要：公告信息：采购项目名称现代教育技术中心（A包LED屏、B包投影机、C包多媒体云桌面）品目采购单位唐山职业技术学院行政区域唐山市公告时间2019年01月23日  16:48本项目招标公告日期2019年01月15日中标日期2019年01月23日评审专家名单李全文 张立山 李志鹏 总中标金额￥48.020000 万元（人民币）联系人及联系方式：项目联系人赵栋项目联系电话0315-5398276采购单位唐山职业技术学院采购单位地址唐山市采购单位联系方式15230950083代理机构名称唐山市政府采购中心代理机构地址唐山市路北区学院北路1300号代理机构联系方式0315-5398276                项目名称：现代教育技术中心（A包LED屏、B包投影机、C包多媒体云桌面）项目编码：HB2019015040390004项目联系人：赵栋项目联系电话：0315-5398276采购人：唐山职业技术学院采购人地址：唐山市采购人联系方式：15230950083代理机构：唐山市政府采购中心代理机构地址：唐山市路北区学院北路1300号代理机构联系方式：0315-5398276本项目招标公告日期：2019-01-15定标日期：2019-01-23总中标金额：48.02万元合同履行日期：详见合同采购数量：现代教育技术中心（A包LED屏）,规格型号：详见分项报价表，数量：详见招标文件,单价：元,服务要求：详见招标文件现代教育技术中心（B包投影机）,规格型号：详见分项报价表，数量：详见招标文件,单价：元,服务要求：详见招标文件现代教育技术中心（C包多媒体云桌面）,规格型号：详见分项报价表，数量：详见招标文件,单价：元,服务要求：详见招标文件评审委员会成员名单：李全文 张立山 李志鹏 供货商信息：中标供应商名称：唐山鑫鸿电子工程安装有限公司中标供应商地址：唐山路北区市委党校中标供货商金额：14.77万元中标供应商名称：唐山万得福科技有限公司中标供应商地址：唐山市高新区大陆阳光201楼401室（租赁期限至2023年3月1日）中标供货商金额：14.87万元中标供应商名称：唐山万得福科技有限公司中标供应商地址：唐山市高新区大陆阳光201楼401室（租赁期限至2023年3月1日）中标供货商金额：18.38万元备注：</t>
  </si>
  <si>
    <t>唐山鑫鸿电子工程安装有限公司</t>
  </si>
  <si>
    <t>唐山职业技术学院现代教育技术中心（A包LED屏、B包投影机、C包多媒体云桌面）</t>
  </si>
  <si>
    <t>中山联通客服部校企新媒体运营合作服务外包项目（第二次）成交候选人公示</t>
  </si>
  <si>
    <t>Z-J-WZ-X-18-037</t>
  </si>
  <si>
    <t>中国联合网络通信有限公司中山市分公司</t>
  </si>
  <si>
    <t xml:space="preserve">中山市民飞广告有限公司
</t>
  </si>
  <si>
    <t>采购人：中国联合网络通信有限公司中山市分公司
项目编号：ZS-J-WZ-X-18-037
招标代理机构：公诚管理咨询有限公司
代理机构编号：07-02-04E-2018-D-C17321C01
项目名称：中山联通客服部校企新媒体运营合作服务外包项目（第二次）	
谈判时间：2019年1月23日（北京时间）
根据谈判文件载明的评审方法和标准，采购项目谈判小组对报价人递交的谈判响应文件进行评审，根据评审结果，成交候选人推荐如下:
第一成交候选人：中山市民飞广告有限公司
公示时间：2019年1月24日至2019年1月26日。
特此公示。
如报价人对上述项目评审结果有异议的，应当在成交候选人公示期间提出。
代理机构联系方式：
地址：广州市天河北路423号远晖商厦8楼
联系人：韦星
电话：18676192053
邮箱：gczbzslt@163.com
中山联通物资采购部联系方式：penglj7@chinaunicom.cn
中山联通纪检监察联系方式：0760-87812003,gd-guangdsltjw@chinaunicom.cn。
公诚管理咨询有限公司
2019年1月23日发布单位：公诚管理咨询有限公司</t>
  </si>
  <si>
    <t>中山市民飞广告有限公司</t>
  </si>
  <si>
    <t>中山联通客服部校企新媒体运营合作服务外包项目（第二次）成</t>
  </si>
  <si>
    <t>学习出版社联合生产中心建设项目成交公告</t>
  </si>
  <si>
    <t>1840STC41763）</t>
  </si>
  <si>
    <t>学习出版社</t>
  </si>
  <si>
    <t xml:space="preserve">新华智云科技有限公司
</t>
  </si>
  <si>
    <t>￥184.000000 万元</t>
  </si>
  <si>
    <t>公告概要：公告信息：采购项目名称学习出版社联合生产中心建设品目服务/信息技术服务/软件开发服务/应用软件开发服务/行业应用软件开发服务采购单位学习出版社行政区域北京市公告时间2019年01月23日  17:45本项目招标公告日期2019年01月10日成交日期2019年01月23日谈判小组、询价小组成员、磋商小组成员名单及单一来源采购人员名单陈玮，孟庆寿，尹力总成交金额￥184.000000 万元（人民币）联系人及联系方式：项目联系人高静楠、聂娅琼、马娟娟、陈俊项目联系电话 010-62688223、62688249、62686381、62688251采购单位学习出版社采购单位地址北京市崇文门外大街11号新成文化大厦B座11层采购单位联系方式010-63313136代理机构名称中钢招标有限责任公司代理机构地址北京市海淀区海淀大街8号中钢国际广场16层代理机构联系方式高静楠、聂娅琼、马娟娟、陈俊购买文件：010-62688223、516499184@qq.com项目问询：010-62686381、62688249附件：附件11840STC41763-成交公告_学习出版社联合生产中心建设2019.1.23.doc附件21840STC41763采购文件发售稿（竞磋推荐）-学习出版社联合生产中心建设2019.1.10.pdf附件31840STC41763-推荐意见_学习出版社联合生产中心建设2019.1.10.pdf                　　中钢招标有限责任公司受学习出版社的委托，就“学习出版社联合生产中心建设”项目（项目编号：1840STC41763）组织采购，评标工作已经结束，成交结果如下：一、项目信息项目编号：1840STC41763项目名称：学习出版社联合生产中心建设项目联系人：高静楠、聂娅琼、马娟娟、陈俊联系方式： 010-62688223、62688249、62686381、62688251二、采购单位信息采购单位名称：学习出版社采购单位地址：北京市崇文门外大街11号新成文化大厦B座11层采购单位联系方式：010-63313136三、采购代理机构信息采购代理机构全称：中钢招标有限责任公司采购代理机构地址：北京市海淀区海淀大街8号中钢国际广场16层采购代理机构联系方式：高静楠、聂娅琼、马娟娟、陈俊购买文件：010-62688223、516499184@qq.com项目问询：010-62686381、62688249四、成交信息招标文件编号：1840STC41763本项目招标公告日期：2019年01月10日成交日期：2019年01月23日总成交金额：184.0 万元（人民币）成交供应商名称、地址及成交金额：成交供应商名称：新华智云科技有限公司成交供应商地址：浙江省杭州市西湖区文一西路522号西溪科创园9号楼4F成交金额：1840000元本项目代理费总金额：2.172 万元（人民币）本项目代理费收费标准：按“国家计委关于印发《招标代理服务收费管理暂行办法》的通知”（计价格[2002]1980号）规定的收费标准计取。若按上述标准计取的费用低于1.5万元人民币，则按1.5万元计取谈判小组、询价小组、磋商小组成员名单及单一来源采购人员名单：陈玮，孟庆寿，尹力五、项目用途、简要技术要求及合同履行日期：项目用途：自用简要技术要求：本项目拟建设联合生产中心，为全媒体联合生产（包括门户、流程、工具与人工智能辅助等）提供统一平台/接口，并实现新媒体及出版物融媒体等创新产品的统一、共享、智能的编辑生产需求。数量：不适用。合同履行日期：自合同签订之日起7个月内完成软件开发建设与部署，开发完成后1个月内系统预上线工作，预上线工作完成后一个月内进行初验，初验完成后进行上线试运行，试运行3个月后进行终验。六、成交标的名称、规格型号、数量、单价、服务要求：见附件七、其它补充事宜</t>
  </si>
  <si>
    <t>新华智云科技有限公司</t>
  </si>
  <si>
    <t>学习出版社联合生产中心建设</t>
  </si>
  <si>
    <t>01141220181226021杭政储出[2018]41号地块商业、娱乐康体设施用房项目设计采购施工（EPC…</t>
  </si>
  <si>
    <t>01141220181226021</t>
  </si>
  <si>
    <t>台州市</t>
  </si>
  <si>
    <t>杭州运河集团投资发展有限公司</t>
  </si>
  <si>
    <t xml:space="preserve">浙江中南建设集团有限公司
中国建筑一局集团有限公司
浙江宝盛建设集团有限公司
</t>
  </si>
  <si>
    <t>11856.697929万元</t>
  </si>
  <si>
    <t>关于中标 候选人的公示市招示 (2019) 字施工资格后审第0048号公示期：2019-01-23至2019-01-27 兹有建设单位杭州运河集团投资发展有限公司的工程杭政储出[2018]41号地块商业、娱乐康体设施用房项目设计采购施工（EPC）总承包,项目编号为01141220181226021,已经评标委员会评审, 现对拟中标人予以公示。单位项目经理（总监）价格工期得分造价师第一候选人浙江中南建设集团有限公司傅军7468万元64595.8何叶峰第二候选人中国建筑一局（集团）有限公司曾有胜8099.8074万元64583.74陈敏艳第三候选人浙江宝盛建设集团有限公司、杭州千城建筑设计集团股份有限公司高铁军8405.4万元64582.25王荣建资格条件对业绩的要求：评标办法对业绩的评审标准：1.投标人2013年以来承担过合同价8000万元及以上的公共建筑类EPC总承包项目，每个项目得2分，最高得4分；（0-4分）2.投标人2013年以来承担过合同价8000万元及以上的公共建筑类EPC总承包项目（主体为钢结构的建筑），每个项目得4分，最高得4分；（0-4分）备注：以上两项合计最高得4分。如为联合体，各方有一方有上述业绩则得分。（证明材料为：中标通知书、 EPC合同，时间以合同签订时间为准。证明含钢结构建筑的，若以上资料无法证明，还需提供钢结构施工图、业主证明等资料反映出评审要素）投标人自2013年以来（以合同签订时间为准）起承担过含钢结构建筑业绩的，每个得1分，最高得4分；无则不得分。（0-4分）（证明文件：施工合同，若以上资料无法证明，还需提供钢结构施工图、业主证明等资料反映出评审要素）中标候选人业绩：第一中标候选人：浙江中南建设集团有限公司该业绩证明对象业绩名称建设单位（项目业主）与评审有关的业绩和各指标要求提交证明材料内容评审结论浙江中南建设集团有限公司中国动漫博物馆项目杭州市白马湖生态创意城管理委员会2014年12月8日签订的中国动漫博物馆项目，含钢结构建筑业绩提供合同原件符合浙江中南建设集团有限公司5万吨/年锂电池材料及配套项目总承包工程浙江巨化凯蓝新材料有限公司2016年11月3日签订的5万吨/年锂电池材料及配套项目总承包工程，含钢结构建筑业绩提供合同原件符合浙江中南建设集团有限公司沂水县泉庄镇尹家峪村田园综合体1#、3#、5#馆EPC项目山东峪泉田园农业综合开发有限公司EPC钢结构业绩：2019年1月4日签订了沂水县泉庄镇尹家峪村田园综合体1#、3#、5#馆EPC项目合同，合同金额：11856.697929万元提供中标通知书原件、合同原件符合浙江中南建设集团有限公司瑞安市东新产城汀田小微园(一期)建设工程项目EPC工程瑞安市东新产城开发建设投资有限公司EPC业绩：2017年12月28日签订的瑞安市东新产城汀田小微园(一期)建设工程项目EPC工程，合同金额：27314万元（提供中标通知书+合同原件）;提供中标通知书原件、合同原件符合浙江中南建设集团有限公司中国西柳国际物流园区EPC建设项目海城市西柳物流服务有限公司EPC业绩：2017年9月8日签订的中国西柳国际物流园区EPC建设项目合同，合同金额：55000万元提供中标通知书原件、合同原件、施工许可证复印件符合浙江中南建设集团有限公司滨江区体育馆项目杭州市滨江区社会发展局2014年5月8日签订的滨江区体育馆项目，含钢结构建筑业绩提供合同原件符合第二中标候选人：中国建筑一局（集团）有限公司该业绩证明对象业绩名称建设单位（项目业主）与评审有关的业绩和各指标要求提交证明材料内容评审结论中国建筑一局（集团）有限公司--2013年以来承担过含钢结构建筑业绩广西南宁项目 1 号地块土建及水电预埋（含钢结构）工程广西富雅投资有限公司开工日期：2015 年 6月 30日计划竣工日期：2018年 2 月 20日建筑面积：203250㎡质量要求：合格承包范围是否包含钢结构：是合同原件符合中国建筑一局（集团）有限公司--2013年以来承担过含钢结构建筑业绩浙江工业大学德清校区建设工程一标段总承包德清县建设开发有限公司开工日期：2017 年 8月 10日计划竣工日期：2019年 8 月 10日建筑面积：401498㎡质量要求：建筑工程确保获得“钱江杯”奖及绿色建筑二星标准；图书行政信息楼争创“鲁班奖”；园林景观工程确保获得浙江省“优秀园林工程”奖。承包范围是否包含钢结构：是合同原件符合中国建筑一局（集团）有限公司--2013年以来承担过含钢结构建筑业绩上海百汇医院新建项目上海百汇医院有限责任公司开工日期：2018 年 1月 30日计划竣工日期：2020年 1 月 29日建筑面积：81000㎡质量要求：合格承包范围是否包含钢结构：是合同原件符合中国建筑一局（集团 ）有限公司--2013 年以来承担过合同价 8000万元及以上的公共建筑类 EPC 总承包项目西昌中心医院项目设计—采购—施工总承包（EPC）西昌川投大健康科技有限公司合同额：170000万元开工日期：2017年9月29日计划竣工日期：2019年10月31日建筑面积：33.79 万㎡质量要求：合格合同价是否大于2.5亿：是合同原件、中标通知书原件符合中国建筑一局（集团 ）有限公司--2013 年以来承担过合同价 8000万元及以上的公共建筑类 EPC 总承包项目南京新媒体大厦项目设计施工总承包（EPC）南京报业集团有限责任公司南京市文化投资控股集团有限责任公司南京市体育产业集团有限责任公司南京城建项目建设管理有限公司合同额：1044182641.26元开工日期：2017年 12月 1 日计划竣工日期：2019年 12月 29 日建筑面积：155022.94㎡质量要求：确保“扬子杯”，争创鲁班奖，达到绿色二星验收标准合同价是否大于 2.5亿：是合同原件、中标通知书原件符合中国建筑一局（集团）有限公司--2013年以来承担过含钢结构建筑业绩中国摩（重庆）项目三期、 四期 （娱乐综合体项目）三五美国摩（重庆）发展有限公司开工日期：2018 年 6月 1 日计划竣工日期：2020年 6 月 30日建筑面积： 33.79 万㎡质量要求：合格承包范围是否包含钢结构：是合同原件符合第三中标候选人：浙江宝盛建设集团有限公司、杭州千城建筑设计集团股份有限公司该业绩证明对象业绩名称建设单位（项目业主）与评审有关的业绩和各指标要求提交证明材料内容评审结论浙江宝盛建设集团有限公司领胜移动互联产业城一期工程领胜城科技（江苏）有限公司合同签订时间：2014年4月，2014年12月18日完成，建筑面积37090平方米，钢结构一层，合格工程施工合同、钢结构分包合同、竣工验收证明书符合杭州千城建筑设计集团股份有限公司台州湾招商服务中心（EPC工程总承包）台州循环经济发展有限公司合同签订时间：2017年12月29日合同额：1.92亿元包含钢结构中标通知书、合同符合杭州千城建筑设计集团股份有限公司台州市路桥区档案馆新建工程EPC总承包台州市路桥区社会事业发展有限公司合同签订时间：2018年2月5日包含钢结构中标通知书、合同符合杭州千城建筑设计集团股份有限公司台州市路桥区青少年妇女活动中心、科普馆、博物馆、规划展示馆台州市路桥区社会事业发展有限公司合同签订时间：2018年3月7日合同额：3.38亿元包含钢结构符合杭州千城建筑设计集团股份有限公司北京师范大学台州实验学校项目EPC总承包台州市黄岩乐育小镇建设有限公司合同签订时间：2017年1月25日合同额：4.42亿元中标通知书、合同符合浙江宝盛建设集团有限公司湖州南方物流有限公司中转仓储及输送工程第I标段湖州南方物流有限公司合同签订时间：2016年5月，2017年4月10日完成，槐坎南方至长兴南方、白岘南方至长兴南方熟料输送系统（含长兴南方厂区内），钢结构输送廊道，合格工程施工合同、钢结构图纸符合否决投标原因及依据：无杭州市建设工程招标投标管理办公室 2019年01月23日</t>
  </si>
  <si>
    <t>浙江中南建设集团有限公司</t>
  </si>
  <si>
    <t>中国建筑一局集团有限公司</t>
  </si>
  <si>
    <t>浙江宝盛建设集团有限公司</t>
  </si>
  <si>
    <t>01141220181226021杭政储出[2018]41号地块商业、娱乐康体设施用房项目设计采购施</t>
  </si>
  <si>
    <t>《安徽城市电视台全媒体公共服务平台——管理运营、发布系统》软硬件设备采购中标公示</t>
  </si>
  <si>
    <t>《安徽城市电视台全媒体公共服务平台——管理运营、发布系统》软硬件设备采购中标公示                                                            项目编号                                                所属地区                        合肥市                                                                                        项目名称                        《安徽城市电视台全媒体公共服务平台——管理运营、发布系统》软硬件设备采购                                                                    发布时间                            2019年01月23日                                                        截止时间                                                            见公告内容                                                                                                                
《安徽城市电视台全媒体公共服务平台——管理运营、发布系统》软硬件设备采购项目中标（成交）公告
一、项目相关情况
项目名称：《安徽城市电视台全媒体公共服务平台——管理运营、发布系统》软硬件设备采购项目
项目编号：2018HFCZ4294
招标（采购）方式：公开招标
招标（采购）公告发布日期：2019年01月03日
开标（采购）日期：2019年1月23日
中标供应商名称：成都索贝数码科技股份有限公司  中标供应商联系地址：成都市高新区新园南二路2号中标(成交)金额：人民币 贰佰贰拾捌万伍仟贰佰元（￥2285200.00元）  中标供应商资料公示：点此浏览企业信息  主要中标或者成交标的的名称、规格型号、数量、单价、服务要求：《安徽城市电视台全媒体公共服务平台——管理运营、发布系统》软硬件设备采购一批。  评审委员会名单：唐治中,季红梅,丁勇勇,周原,葛骏浩   
招标（采购）人名称：合肥市广播电视台
地址：合肥市政务区天鹅湖路558号合肥广电中心
联系人：葛骏浩
联系方式：0551-63509679
招标（采购）代理机构名称： 安徽省政采项目管理咨询有限公司
地址：合肥市滨湖新区南京路2588号（徽州大道与南京路交口）六楼
项目负责人：朱瑞联系电话：0551-66223648、66223922公告期限：2019年01月23日至2019年01月24日 若投标供应商对上述结果有异议，可在中标（成交）公告发布之日起七个工作日内以书面形式在工作时间（周一至周五，上午9:00-12:00，下午13:00-17:00，节假日休息）向安徽省政采项目管理咨询有限公司提出质疑（异议），质疑材料递交地址：合肥要素市场A区639室，联系电话：0551-66223642。若投标供应商对质疑处理意见有异议，可在规定时间内以书面形式向合肥市公共资源交易监督管理局提出投诉。
二、质疑提起的条件及不予受理的情形
根据《中华人民共和国政府采购法》、《中华人民共和国政府采购法实施条例》、《安徽省政府采购供应商质疑处理办法》等法律法规，现将质疑提起的条件及不予受理的情形告知如下：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质疑人为自然人的，应当由本人签字；质疑人为法人或者其他组织的，应当由法定代表人、主要负责人，或者其授权代表签字或者盖章，并加盖公章。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三、其他
（一）中标通知书发出情况：
《安徽城市电视台全媒体公共服务平台——管理运营、发布系统》软硬件设备采购项目中标通知书已发出，请中标（成交）供应商委派专人凭介绍信或公司授权书（须携带身份证）到安徽省政采项目管理咨询有限公司领取中标（成交）通知书。
特此公告。
安徽省政采项目管理咨询有限公司
2019年01月23日</t>
  </si>
  <si>
    <t>《安徽城市电视台全媒体公共服务平台——管理运营、发布系统》软硬件设备</t>
  </si>
  <si>
    <t>线上验证测试计划</t>
  </si>
  <si>
    <t>项目名称： 线上验证测试计划			询价单位： 测试专用项目单位1			采购预算(元)： 2000.00			拟采购供应商： 央广新媒体文化传媒(北京)有限公司			采购内容及范围： 线上验证测试计划等的采购			单一来源采购理由： 唯一供应商采购			公示起止时间： 2019-01-23 21:15:45 - 2019-01-31 00:00:00				询价单位联系方式：					采购管理机构联系方式：					询价单位： 测试专用项目单位1					采购管理机构： 测试专用分子公司					联系人： 计划采购员1					联系人：					联系电话： 18600501545					联系电话：					电子邮箱： 11111111111@163.com					电子邮箱：					如有异议，请异议方在公示期内通过线上提出，发起异议须上传相关附件，包括并不限于以下内容：				1.阐明详细理由的书面异议函；				2.加盖单位公章的相关依据和证明材料；</t>
  </si>
  <si>
    <t>关于线上验证测试计划的单一来源公告</t>
  </si>
  <si>
    <t>关于线上验证测试计划的</t>
  </si>
  <si>
    <t>东风轻型车新媒体运营项目</t>
  </si>
  <si>
    <t>DF0027XJ19DG-0048</t>
  </si>
  <si>
    <t>东风武汉工程咨询有限公司</t>
  </si>
  <si>
    <t>东风轻型商用车营销有限公司</t>
  </si>
  <si>
    <t xml:space="preserve">北京口碑互联传媒广告有限公司
武汉多联星广告文化传播有限公司
北京艾欧塔广告有限公司
</t>
  </si>
  <si>
    <t>东风轻型车新媒体运营项目 询价采购 结果 公示发布时间：2019-01-22 8项目信息项目名称： 东风轻型车新媒体运营项目项目编号： DF0027XJ19DG-0048采购人名称：  东风轻型商用车营销有限公司采购人地址： 湖北省武汉经济技术开发区创业路58号联系人： 葛磊 联系电话（座机）： 13720379009代理机构名称：  东风（武汉）工程咨询有限公司代理机构地址： 湖北省武汉经济技术开发区振华路46号代理机构联系人： 张赢 联系电话（座机）： 027-84304806采购方式： 询价采购公示开始时间： 2019-01-22 15:00:00 公示截止时间： 2019-01-24 15:00:00询价采购结果包件名称： 东风轻型车新媒体运营项目包件编号： DF0027XJ19DG-0048供应商排名： 序号 供应商名称 排序 1 北京口碑互联传媒广告有限公司 1 2 武汉多联星广告文化传播有限公司 2 3 北京艾欧塔广告有限公司 3</t>
  </si>
  <si>
    <t>北京口碑互联传媒广告有限公司</t>
  </si>
  <si>
    <t>武汉多联星广告文化传播有限公司</t>
  </si>
  <si>
    <t>北京艾欧塔广告有限公司</t>
  </si>
  <si>
    <t>运城日报全媒体中心二期项目中标公告</t>
  </si>
  <si>
    <t>Z14080001591828250102</t>
  </si>
  <si>
    <t>运城市政府采购中心</t>
  </si>
  <si>
    <t>运城日报社</t>
  </si>
  <si>
    <t>6825970元</t>
  </si>
  <si>
    <t>运城日报全媒体中心二期项目中标公告				运城市政府采购中心受运城日报社的委托，对运城日报全媒体中心二期项目于2019年1月18日在运城市公共资源交易中心组织公开招标。现已完成，将中标结果公示如下：				 1.项目概况：				1.1项目名称：运城日报全媒体中心二期项目				1.2项目编号：Z14080001591828250102				1.3项目单位：运城日报社				1.4项目预算：6849014元				1.5项目内容：全媒体中心二期项目				1.6公告发布时间：2019年1月21日				 2.评标结果：				2.1中标单位：北京北大方正电子有限公司				地址：北京市海淀区上地五街9号方正大厦				2.2中标价：6825970元				2.3主要产品：方正畅享全媒体资源服务平台，品牌：北大方正，型号：V2.1，价格332000元；全媒体报道指挥系统，品牌：北大方正，型号：V1.0，价格466000元；方正翔宇内容管理系统软件，品牌：北大方正，型号：V5.1，价格440000元。				2.4工期：30日历天				2.5质量：合格				2.6结果公示时间：一个工作日				2.7评标专家组：				 组长：闫晓明 组员：曹月霞、吴晓霞、张丽君、罗国梁				 各有关当事人对结果公示如有疑议，应在结果公示发布之日起7个工作日内以书面形式提出质疑，逾期将不再受理。				 本次结果公示同时在山西省政府采购网、运城市政府采购网、运城市公众信息网、运城公共资源交易网上发布。				3.联系方式				采 购 人：运城日报社 采购代理机构：运城市政府采购中心				地 址：运城市河东东街3969号 地 址：运城市红旗东街350号				邮 编： 044000 邮 编：044000				联 系 人：罗先生 联 系 人：张女士				电 话：0359-2233186 电 话：0359-2666388				电子邮件： 无 电子邮件： 无				注：本招标文件所表述的时间均为北京时间。</t>
  </si>
  <si>
    <t>运城日报全媒体中心二期</t>
  </si>
  <si>
    <t>国网天津市电力公司2019年第一批定点采购项目推荐的成交候选人公示</t>
  </si>
  <si>
    <t>tjfwdd1901</t>
  </si>
  <si>
    <t>采购编号：tjfwdd1901							国网天津市电力公司2019年第一批定点采购项目的评审工作已结束，现将推荐的成交候选人公示如下：																																					包号																																		项目名称																																		成交候选人名称																																												001包1																																																								项目前期测绘服务																																		天津市测绘院																																												天津华铁工程咨询有限公司																																												天津市津典工程勘测有限公司																																												天津海滨工程勘察设计有限公司																																												天津市勘察院																																												海天地信科技有限公司																																												天津东晟图地理信息技术有限公司																																												天津津准工程勘测有限公司																																												山竹（天津）工程勘测设计有限公司																																												天津融汇测绘科技有限公司																																												天津市远景测绘有限公司																																												天津市陆海测绘有限公司																																												天津市宽达市政工程测绘有限公司																																												001包3																																		项目前期生态论证服务																																		天津宇正工程咨询有限公司																																												联合泰泽环境科技发展有限公司																																												天津环科未来生态技术有限公司																																												南京普环电力科技有限公司																																												天津市芃宣环保科技有限公司																																												天津惟精惟一环境咨询有限公司																																												001包4																																		项目前期用地服务																																		北京舜土规划顾问有限公司																																												天津舜土国土资源研究院有限公司																																												天津润土鼎鑫科技发展有限公司																																												002包1																																		数码快印																																		天津市正印先锋数码快印有限公司																																												天津市易佳合商贸中心（普通合伙）																																												002包2																																		传统排版印刷																																		天津午阳印刷股份有限公司																																												麦特锐思广告（天津）有限公司																																												天津德泰恒昌印务股份有限公司																																												天津市美奇纸品印刷有限公司																																												天津市正印先锋数码快印有限公司																																												天津市易佳合商贸中心（普通合伙）																																												天津市津源电印刷有限公司																																												003包1																																		视频制作																																		成都浩睿企业管理咨询有限公司																																												天津拓格企业策划有限公司																																												天津市青木堂文化传播有限公司																																												国网卓越科技文化（北京）有限公司																																												麦特锐思广告（天津）有限公司																																												天津德隆达广告有限公司																																												天津市宏博科技有限公司																																												深圳市优策企业管理顾问有限公司																																												天津市渤海新能科技有限公司																																												华智科达（天津）生产力促进有限公司																																												北京微动传媒科技有限公司																																												深白（天津）文化传播有限公司																																												天津乐彩文化传播有限公司																																												天津市谷德科技有限公司																																												天津市易佳合广告有限公司																																												天津市宝通环境艺术工程有限公司																																												天津市自由行商务信息咨询有限公司																																												天津三源电力信息技术股份有限公司																																												天津市融美致远科技有限公司																																												天津时代云创文化传媒有限公司																																												天津市融通视觉文化传播有限公司																																												天津市万博恒信科技有限公司																																												天津市普迅电力信息技术有限公司																																												天津津云新媒体集团股份有限公司																																												天津亿源时代科技有限公司																																												天津盛世荣华文化传播有限公司																																												天津市遐龄广告传媒有限公司																																												天津沃金科技发展有限公司																																												003包2																																		展览展示																																		天津津云新媒体集团股份有限公司																																												成都浩睿企业管理咨询有限公司																																												天津拓格企业策划有限公司																																												国网卓越科技文化（北京）有限公司																																												天津市融通视觉文化传播有限公司																																												天津市宏博科技有限公司																																												天津德隆达广告有限公司																																												麦特锐思广告（天津）有限公司																																												天津市万博恒信科技有限公司																																												天津市青木堂文化传播有限公司																																												天津市渤海新能科技有限公司																																												北京微动传媒科技有限公司																																												天津鑫源通贸科技发展有限公司																																												深白（天津）文化传播有限公司																																												天津市米乐星传媒科技有限公司																																												天津三源电力信息技术股份有限公司																																												天津市谷德科技有限公司																																												天津市特一特广告有限公司																																												天津市宝通环境艺术工程有限公司																																												天津市易佳合广告有限公司																																												天津市融美致远科技有限公司																																												天津时代云创文化传媒有限公司																																												天津鼎川广告有限公司																																												天津市道本致远科技有限公司																																												天津市普迅电力信息技术有限公司																																												天津锋达广告有限责任公司																																												责扬天下（北京）品牌文化传播有限公司																																												天津市遐龄广告传媒有限公司																																												天津市宏润莲商贸有限公司																																												天津市汇世传名广告策划有限公司																																												北京鹏图文化艺术传播有限公司																																												北京大良造品牌顾问有限责任公司																																												003包3																																		新媒体服务																																		天津德隆达广告有限公司																																												天津鸿翔中鼎科技有限公司																																												北京微动传媒科技有限公司																																												天津津云新媒体集团股份有限公司																																												天津市渤海新能科技有限公司																																												麦特锐思广告（天津）有限公司																																												天津市宏博科技有限公司																																												天津市融美致远科技有限公司																																												《国家电网报》社有限公司																																												华智科达（天津）生产力促进有限公司																																												天津三源电力信息技术股份有限公司																																												天津市易佳合广告有限公司																																												北京鹏图文化艺术传播有限公司																																												003包4																																		演出服务																																		天津德隆达广告有限公司																																												麦特锐思广告（天津）有限公司																																												天津鑫源通贸科技发展有限公司																																												天津三源电力信息技术股份有限公司																																												天津友好演艺发展有限公司																																												天津青年友好使者艺术团																																												天津市青木堂文化传播有限公司																																												深白（天津）文化传播有限公司																																												天津市遐龄广告传媒有限公司																																												天津市万博恒信科技有限公司																																												004包1																																		职工培训																																		厦门卡森管理咨询有限公司																																												北京数银英才咨询服务有限公司																																												北京博远嘉信企业管理咨询有限公司																																												四川克瑞斯管理顾问有限公司																																												华北电力大学																																												深圳市优策企业管理顾问有限公司																																												天津市宏博科技有限公司																																												成都浩睿企业管理咨询有限公司																																												广州博日信息科技有限公司																																												天津大学																																												天津数通美宝力科技发展有限公司																																												北京百年基业管理顾问有限责任公司																																												南开大学																																												天津恒卓企业管理咨询有限公司																																												北京科东电力控制系统有限责任公司																																												北京创引未来教育科技有限公司																																												西安和智方企业管理咨询有限公司																																												厦门市中锐企业管理咨询有限公司																																												北京新源绿网节能科技有限公司																																												天津众智芯科技有限公司																																												深圳市明镜台管理咨询有限公司																																												天津讯奇信息技术有限公司																																												天津市伯众人力资源开发有限公司																																												天津市世纪人才培训中心																																												北京万博智信企业管理咨询有限公司																																												北京正道智远管理咨询有限责任公司																																												东方瑞通（北京）咨询服务有限公司																																												北京中友科技有限公司																																												天津市渤海新能科技有限公司																																												北京易普斯咨询有限责任公司																																												005包1																																		决算审核服务																																		天津中鼎会计师事务所有限公司																																												北京大地津泰会计师事务所有限公司																																												中审华会计师事务所（特殊普通合伙）																																												天津倚天会计师事务所有限公司																																												006包1																																		生产辅助技改与大修、非生产性房屋维修																																		华寅工程造价咨询有限公司																																												北京中瑞恒信造价咨询有限公司																																												天津倚天工程咨询有限公司																																												天津华夏信达工程咨询有限公司																																												007包1																																		专利代理																																		天津市三利专利商标代理有限公司																																												天津盛理知识产权代理有限公司																																												天津才智专利商标代理有限公司																																												天津创智天诚知识产权代理事务所(普通合伙)																																一、业务咨询							本项目成交公告及成交通知书下发事项，请关注电子商务平台后续公告。							业务咨询对象：国网天津招标有限公司							业务咨询电话：022-24404150							二、异议							本公示的公示期为3日，应答人对以上结果如有异议，可以自公示之日起3日内，向采购人提出，具体要求和流程如下：							1.根据招标投标法及相关法规规定，应答人和其他利害关系人在招标投标活动中有疑问，认为招标投标活动使自己合法权益受到损害的，有权依法提出异议。有效异议时间截止至成交结果公示结束时。异议人不得排挤竞争对手，进行虚假、恶意投诉，阻碍招标投标活动的正常进行。经核查，确属以异议为名排挤竞争对手，阻碍招标投标活动的正常进行的，将按照国家电网公司供应商不良行为处理相关规定予以处理并公示。							2.提出异议时须提供异议书。异议书应当包括下列内容：							1）异议人的姓名、地址及有效联系方式；							2）异议的名称；							3）异议事项的基本事实；							4）相关请求及主张；							5）有效线索和相关证明材料。							法人当事人异议的，异议书必须由法定代表人签字加盖公章，并附法定代表人的有效身份证明、营业执照复印件。法定代表人委托他人异议的，异议书必须由受委托人签字加盖公章，并附受委托人的有效身份证明、法人授权书以及法定代表人的有效身份证明、营业执照复印件，由受委托人本人提交。							异议书有关材料是外文的，异议人应当同时提供其中文译本。							3.有下列情形之一的异议，不予接收：							1）异议人不是所异议招标投标活动的参与者，或者与异议项目无任何利害关系；							2）异议书面材料提供不完整的；							3）异议事项不具体，且未提供有效线索，难以查证的；							4）超过异议时效的；							5）已经答复，并且异议人没有提出新的证据的。							异议联系对象：国网天津市电力公司物资部							异议联系电话：022-24408411							异议联系邮箱：gwtjwzb@sina.com							三、党风廉政投诉举报							采购人、代理机构人员有徇私舞弊、受贿等违规违纪行为的，应答人可向纪检监察部门投诉举报，投诉举报材料内容参考异议书。							投诉对象：国网天津市电力公司监察部							投诉电话：022-24408834							投诉邮箱：lbyyytx@163.com							四、要求							为便于后期核查，请异议或投诉举报人按时完整上传上文所列书面材料至对应电子邮箱，最终受理以收到书面材料为准。														国网天津招标有限公司							2019年1月21日</t>
  </si>
  <si>
    <t>国网天津市电力公司2019年第一批定点采购项目推荐的成</t>
  </si>
  <si>
    <t>天津市河东区人民检察院机关新媒体工作室装饰工程_第1包(项目编号:CYZC-2018-106)合同公告</t>
  </si>
  <si>
    <t>CYZC-2018-106）</t>
  </si>
  <si>
    <t>河东区</t>
  </si>
  <si>
    <t>天津市河东区人民检察院</t>
  </si>
  <si>
    <t xml:space="preserve">天津市瑞景天成建筑有限公司
</t>
  </si>
  <si>
    <t>天津市河东区人民检察院机关  新媒体工作室装饰工程_第1包 (项目编号: CYZC-2018-106) 合同公告1.项目名称 ：新媒体工作室装饰工程_第1包2.项目编号 ：CYZC-2018-1063.合同名称 ：新媒体工作室装饰工程_第1包4.合同编号 ：5.合同金额(万元) ：21.90786.采购单位 ：天津市河东区人民检察院机关7.中标供应商 ：天津市瑞景天成建筑有限公司8.发布日期 ：2018年12月26日 9.合同附件下载：新媒体.rar天津市河东区人民检察院机关2019年01月22日</t>
  </si>
  <si>
    <t>天津市瑞景天成建筑有限公司</t>
  </si>
  <si>
    <t>天津市河东区人民检察院机关新媒体工作室装饰工程_第1包(项目编号:CYZC-2018-10</t>
  </si>
  <si>
    <t>淮南日报社全媒体报道指挥系统（软件）项目成交结果公告</t>
  </si>
  <si>
    <t>2018CG3464</t>
  </si>
  <si>
    <t>淮南众信政府采购代理服务有限公司</t>
  </si>
  <si>
    <t>淮南日报社</t>
  </si>
  <si>
    <t>淮南日报社全媒体报道指挥系统（软件）项目成交结果公告                                                            项目编号                                                所属地区                        淮南市                                                                                        项目名称                        淮南日报社全媒体报道指挥系统（软件）项目                                                                    发布时间                            2019年01月22日                                                        截止时间                                                            见公告内容                                                                                                                
淮南日报社全媒体报道指挥系统（软件）项目
成交结果公告
一、项目名称：淮南日报全媒体报道指挥系统（软件）项目 
二、项目编号：2018CG3464
三、采购方式：竞争性磋商
四、招标公告发布日期：2019年1月8日；开标日期：2019年1月21日
五、采购人：淮南日报社地址：淮南市田家庵区洞山中路66号
联系人：孙继奎 18055433327
六、采购代理机构：淮南众信政府采购代理服务有限公司 
联系人：柯博竞 联系电话： 0554-2687798 
地址：淮南市田家庵淮舜南路华茂大厦407 
七、中标单位：北京北大方正电子有限公司
地址：北京市海淀区上地五街9号,
中标金额（大写）：贰拾玖万捌仟元整；（小写）298000元
八、项目招标文件及中标（成交）标的基本情况：详见附件 
九、评标委员会: 黎承岳（组长）、丁华、孙继奎（业主评委） 
社会监督员： 
十、公告期限：发布之日起1个工作日 
十一、若投标供应商对上述结果有异议，可在中标公告期限届满之日起7个工作日内以书面形式在工作时间内可以向采购人或招标代理机构提出质疑。若投标供应商对质疑处理意见有异议，可在规定时间内以书面形式向淮南市政府采购监管部门提出投诉（0554-6818687）。
根据《中华人民共和国政府采购法》、《中华人民共和国政府采购法实施条例》、财政部《政府采购质疑和投诉办法》等法律法规，现将质疑提起的条件及不予受理的情形告知如下：（一）质疑应以书面形式实名提出，书面质疑材料应当包括以下内容：1、质疑人的名称、地址、邮编、联系人及联系电话；2、采购人名称、项目名称、项目编号、包别号（如有）；3、被质疑人名称；4、具体的质疑事项、基本事实及必要的证明材料；5、明确的请求及主张；6、必要的法律依据；7、提起质疑的日期。质疑人为法人或者其他组织的，应当由法定代表人或其委托代理人（需有委托授权书）签字并加盖公章。（二）有下列情形之一的，不予受理：1、提起质疑的主体不是参与该政府采购项目活动的供应商；2、提起质疑的时间超过规定时限的；3、质疑材料不完整的；4、质疑事项含有主观猜测等内容且未提供有效线索、难以查证的；
5、对其他供应商的投标文件详细内容质疑，无法提供合法来源渠道的；
十二、其他本项目无最低报价被否决情况；
招标文件无供应商业绩的公示要求；
代理费收费标准：0---100万：298000&amp;#215;1.500％=4470.000元 
收费金额：4470元
附件：1、采购文件
2、中标人的成交主要标的
3、中标人的业绩（招标文件无供应商业绩的公示要求）
淮南日报社
淮南众信政府采购代理服务有限公司</t>
  </si>
  <si>
    <t>淮南日报社全媒体报道指挥系统（软件）项目</t>
  </si>
  <si>
    <t>贵州广电新媒体产业发展有限公司办公室装饰装修二期工程施工招标中标结果公示</t>
  </si>
  <si>
    <t xml:space="preserve">贵州鸿泽建设工程有限公司
</t>
  </si>
  <si>
    <t>贵州广电新媒体产业发展有限公司办公室装饰装修二期工程施工招标招中标结果公示  根据法律、法规、规章和招标文件的规定，贵州广电新媒体产业发展有限公司 的贵州广电新媒体产业发展有限公司办公室装饰装修二期工程施工招标招S5200000000018943001001 已于2019年01月04日 11时00分在贵州省公共资源交易中心开标评标，根据评标委员会出具的评标报告，现公示下列内容：  开标地点：贵州省公共资源交易中心  经评标委员会评审，确定中标人为:   贵州鸿泽建设工程有限公司总分：90.75    项目经理：黎民建    中标价（元）：11179630.70</t>
  </si>
  <si>
    <t>贵州鸿泽建设工程有限公司</t>
  </si>
  <si>
    <t>贵州广电新媒体产业发展有限公司办公室装饰装修二期工程施工招标</t>
  </si>
  <si>
    <t>陕西陕西工业职业技术学院新媒体营销与数据分析实训室设备采购项目成交候选人公示</t>
  </si>
  <si>
    <t>http://zbwj.caizhaowang.com/czwzbwj/20190122/gsdzrx04gtj.swf</t>
  </si>
  <si>
    <t>陕西陕西工业职业技术学院新媒体营销与数据分析实训室设备采购项目成</t>
  </si>
  <si>
    <t>中安在线黄山频道办公设备采购结果公示</t>
  </si>
  <si>
    <t>20190114102444941</t>
  </si>
  <si>
    <t>安徽新媒体集团有限公司结果公示项目名称：中安在线黄山频道办公设备采购项目编号：20190114102444941本项目通过网上公开询价，经采购人确认，现将结果公示如下：最终供应商：合肥新兴蓝科科技有限公司本项目采购公告视为采购人与成交供应商双方合同的一部分。如对以上公示有疑问，请在三个工作日内以书面形式与安徽新媒体集团有限公司联系。联系电话：0551-65183200最终以双方签订合同为准。安徽新媒体集团有限公司
2019年1月22日</t>
  </si>
  <si>
    <t>中安在线黄山频道办公设备</t>
  </si>
  <si>
    <t>关于大荔县旅游新媒体运营项目的采购结果公告</t>
  </si>
  <si>
    <t>DZCDL2019001</t>
  </si>
  <si>
    <t>中建鼎正项目管理有限公司</t>
  </si>
  <si>
    <t xml:space="preserve">中联西北工程设计研究院有限公司
</t>
  </si>
  <si>
    <t>大荔县旅游新媒体运营项目采购项目已于2019年01月16日进行竞争性谈判，现谈判工作已结束，根据谈判小组的评审结论和采购人“成交复函”，现将谈判成交结果公告如下：        一、采购项目名称：大荔县旅游新媒体运营项目    二、采购项目编号：DZCDL2019001    三、采购人名称：大荔县旅游发展委员会        地址：大荔县城关街道府门前12号（县政府院内）        联系方式：0913-3238111    四、采购代理机构名称：中建鼎正项目管理有限公司    地址：大荔县城关镇西学巷53号    联系方式：13892368148    五、谈判成交信息                        1、成交供应商 ：中联西北工程设计研究院有限公司                     2、成交                             金额：209800.00元                                        3、地址 ：陕西省西安市雁塔区丈八四路16号                     4、联系人 ：李一村                     5、联系电话 ：029-88649137                     6、主要成交标的信息 ：    7、代理服务费：  3000.00元                 标的清单：最终报价.jpg    六、采购内容和要求：                                                                            包号                            采购内容                            数量/单位                            采购预算金额                            项目用途                            项目性质                            备注                                                                                            1                                     大荔县旅游新媒体运营项目                                     1 项                                     260000.00                                     大荔县旅游新媒体宣传                                                                         新媒体运营项目                                                    七、谈判小组名单：        蔡宗琰、高运华、雷治军        八、其他事宜：        九、采购项目联系人：李战锋    联系方式（电话/传真）：13892368148    十、各有关当事人若对本公告有异议，请按《中华人民共和国政府采购法》第五十二条之有关规定执行。    十一、本公告期限为自发布之日起1个工作日。        中建鼎正项目管理有限公司    2019-01-22       相关附件： 大荔县自媒体运营项目-谈判文件.doc</t>
  </si>
  <si>
    <t>中联西北工程设计研究院有限公司</t>
  </si>
  <si>
    <t>关于大荔县旅游新媒体运营项目的</t>
  </si>
  <si>
    <t>新华通讯社全媒体供稿及电子商务平台——智库云系统专区安全集成子项安全运维服务采购项目成交公告</t>
  </si>
  <si>
    <t>WKZB1811BJI301108）</t>
  </si>
  <si>
    <t>五矿国际招标有限责任公司</t>
  </si>
  <si>
    <t>新华通讯社办公厅</t>
  </si>
  <si>
    <t xml:space="preserve">太极计算机股份有限公司
</t>
  </si>
  <si>
    <t>￥64.970000 万元</t>
  </si>
  <si>
    <t>公告概要：公告信息：采购项目名称全媒体供稿及电子商务平台——智库云系统专区安全集成子项安全运维服务采购项目品目服务/信息技术服务/信息系统集成实施服务/软件集成实施服务,服务/信息技术服务/信息系统集成实施服务/安全集成实施服务,服务/信息技术服务/信息系统集成实施服务/其他系统集成实施服务采购单位新华通讯社办公厅行政区域北京市公告时间2019年01月22日  16:34本项目招标公告日期2018年12月21日成交日期2019年01月22日谈判小组、询价小组成员、磋商小组成员名单及单一来源采购人员名单王静、赵琛、杨萌。总成交金额￥64.970000 万元（人民币）联系人及联系方式：项目联系人刘畅、李文杰项目联系电话010-68494345/88821791采购单位新华通讯社办公厅采购单位地址北京市西城区宣武门西大街57号采购单位联系方式010-63075575代理机构名称五矿国际招标有限责任公司代理机构地址北京市海淀区三里河路5号中国五矿集团大厦D206室代理机构联系方式刘畅、李文杰 010-68494345/88821791附件：附件1智库磋商文件 发售版最新.pdf附件2附件：主要成交标的的分项报价表.pdf                　　五矿国际招标有限责任公司受新华通讯社办公厅的委托，就“全媒体供稿及电子商务平台——智库云系统专区安全集成子项安全运维服务采购项目”项目（项目编号：WKZB1811BJI301108）组织采购，评标工作已经结束，成交结果如下：一、项目信息项目编号：WKZB1811BJI301108项目名称：全媒体供稿及电子商务平台——智库云系统专区安全集成子项安全运维服务采购项目项目联系人：刘畅、李文杰联系方式：010-68494345/88821791二、采购单位信息采购单位名称：新华通讯社办公厅采购单位地址：北京市西城区宣武门西大街57号采购单位联系方式：010-63075575三、采购代理机构信息采购代理机构全称：五矿国际招标有限责任公司采购代理机构地址：北京市海淀区三里河路5号中国五矿集团大厦D206室采购代理机构联系方式：刘畅、李文杰 010-68494345/88821791四、成交信息招标文件编号：WKZB1811BJI301108本项目招标公告日期：2018年12月21日成交日期：2019年01月22日总成交金额：64.97 万元（人民币）成交供应商名称、地址及成交金额：成交供应商名称成交供应商地址成交金额(单位：人民币元)太极计算机股份有限公司北京市朝阳区容达路7号￥649,700.00本项目代理费总金额：0.6919 万元（人民币）本项目代理费收费标准：详见磋商文件。谈判小组、询价小组、磋商小组成员名单及单一来源采购人员名单：王静、赵琛、杨萌。五、项目用途、简要技术要求及合同履行日期：详见磋商文件。六、成交标的名称、规格型号、数量、单价、服务要求：主要成交标的的名称、规格型号、数量、单价、服务要求详见附件。七、其它补充事宜本公告的公告期限为1个工作日。</t>
  </si>
  <si>
    <t>太极计算机股份有限公司</t>
  </si>
  <si>
    <t>新华通讯社全媒体供稿及电子商务平台——智库云系统专区安全集成子项安全运维服务采购</t>
  </si>
  <si>
    <t>北京新媒体基地节日期间亮化工程中标结果公示</t>
  </si>
  <si>
    <t>http://zbwj.caizhaowang.com/czwzbwj/20190122/v01rpbm1fcd.swf</t>
  </si>
  <si>
    <t>北京新媒体基地节日期间亮化工程</t>
  </si>
  <si>
    <t>上海上海第一财经传媒有限公司2018年上海市主流媒体发展新媒体专项资金项目设备采购中标结果公示</t>
  </si>
  <si>
    <t>http://zbwj.caizhaowang.com/czwzbwj/20190122/kwfmhm0a2ra.swf</t>
  </si>
  <si>
    <t>上海上海第一财经传媒有限公司2018年上海市主流媒体发展新媒体专项资金项目设备采购</t>
  </si>
  <si>
    <t>中安在线黄山频道办公设备采购结果公示20190114102444941</t>
  </si>
  <si>
    <t>安徽新媒体集团有限公司结果公示 项目名称：中安在线黄山频道办公设备采购项目编号：20190114102444941本项目通过网上公开询价，经采购人确认，现将结果公示如下：最终供应商：合肥新兴蓝科科技有限公司本项目采购公告视为采购人与成交供应商双方合同的一部分。如对以上公示有疑问，请在三个工作日内以书面形式与安徽新媒体集团有限公司联系。联系电话：0551-65183200最终以双方签订合同为准。安徽新媒体集团有限公司 2019年1月22日一、采购物资序号物资编码物资名称材质/品牌型号规格单位数量其他属性需求单位使用方向备注1430040070020台式电脑联想（Lenovo）扬天M4000e 商用办公台式电脑整机（i3-6100处理器、4G 内存、500G硬盘 、1G独显、20英寸 ）台1黄山频道2430040070021单反相机佳能 (Canon) EOS 6D Mark II 套机（EF 24-105mm f/4L IS II USM 镜头、三脚架、闪光灯、64G内存卡）台1黄山频道3430040070022笔记本电脑联想（Lenovo） ideapad 320（14英寸、i5-7200U处理器、8G内存、1T+128G固态、皓月银、2G独立显卡）台1黄山频道4430040070023多功能打印复印一体机佳能（Canon） MF246dn 黑白A4激光多功能一体机（双面网络打印复印扫描传真） 官方标配台1黄山频道物资采购详细要求一次性报价，不分包报价。二、报名要求交货地址安徽省合肥市政务区潜山路1469号安徽报业大厦7楼诚信保障等级一级报价是否含税是，说明： 16%增值税物资报价要求必须全部报价对供应商要求报价有效期不填写是否上传报价单是经营模式生产厂家，经销批发，商业服务，招商代理，其他注册资金100万元以上基本证件组织机构代码证，工商营业执照，税务登记证，三、报价须知1、报价截止时间：2019年01月18日10时43分2、报价方式： （1）登录“优质采电子交易平台”（http://www.youzhicai.com/）公告查看页面点击“我要报价”。请未注册的供应商及时办理注册审核，注册咨询电话：0551 - 62220088、62220099。因未及时办理注册审核手续影响报价的，责任自负。（2）供应商需完整填写报价信息，并按采购要求上传相应资料的扫描件，须在报价截止时间前提交报价，逾期责任自负。3、报价须响应条件序号条件名称条件内容1付款方式货物验收合格后30天转账对公支付2违约责任成交供应商延迟交货或提供商品服务不满足公告所列要求的视为违约，需承担违约赔偿责任，情节严重的，采购方有权取消其为成交供应商。3交货时间合同签订5日内四、注意事项1、供应商如有疑问可以在线提问并在线查看答疑澄清；2、供应商应合理安排报价时间，特别是网络速度慢的地区为防止在报价结束前网络拥堵无法操作。如果因计算机及网络故障无法报价，责任自负；3、报价过程中如有任何平台操作问题，请联系平台客服；五、联系方式单位：安徽新媒体集团有限公司地址：合肥市政务新区潜山路1469号联系人：徐敏联系电话：0551-65183200其他联系人：吴昊（频道负责人）其他联系电话：18858033022</t>
  </si>
  <si>
    <t>中安在线黄山频道办公设备采购结果公示20190114102</t>
  </si>
  <si>
    <t>0809-1944QYG3A110</t>
  </si>
  <si>
    <t>佛山市新城物业发展有限公司</t>
  </si>
  <si>
    <t>一、项目概况																 1、项目名称：青少宫、图书馆公共区域弱电系统升级改造及系统维护工程																 2、项目编号：0809-1944QYG3A110																 3、招标人：佛山市新城物业发展有限公司																 4、项目地点：佛山市青少宫、图书馆																 5、招标内容：公共区域弱电系统升级改造及系统维护工程（详见附件预算书）																 6、招标控制价：人民币330,183.11元（大写：人民币叁拾叁万零壹佰捌拾叁圆壹角壹分）。本工程的最高投标限价下浮系数为：90.64%，投标单位的投标下浮系数必须小于或等于本工程的最高投标限价下浮系数，否则为无效标。																二、投标人资格要求																 1、★投标人须是中国大陆境内合法注册的独立法人且依法取得营业执照，能独立承担民事责任，如委托分公司投标的，须提供总公司授权原件。																 2、本项目不接受联合体投标。																 注：以上标注★条款为必须提供资料的条款。																三、投标时间																 1、投标截止时间：北京时间2019年1月29日9时30分。（投标截止时间之前30分钟开始接收文件）																 2、递交投标文件地点：佛山市顺德区乐从镇吉祥道10号北门佛山市新城物业发展有限公司3楼会议室递交投标资料，联系电话：谭小姐 0757-29836621。																 3、投标人代表递交投标文件须携带的资料：法定代表人证明书（原件）、法定代表人授权委托书（原件）（授权代表递交的须提供）、投标人代表身份证原件。																 4、投标文件递交方式：当面递交密封文件。																 5、招标代理联系方式：傅工：0757-83284195。																四、投标文件的组成																 1、投标文件包含的内容详见附件1投标文件索引表。																 投标文件一式叁份（其中正本壹份，副本贰份），并提供投标文件电子版，投标文件电子版形式：文字部份使用word，证件证书等扫描图像文件插入在word中。投标文件电子版电子光盘（带外光盘封套，须在光盘外注明投标单位及项目名称）放在投标文件密封袋内密封后按时送交招标人。无论中标与否，上述文件不予退还，逾期送达的文件或不符合要求的文件，招标人有权拒绝投标文件。																 2、投标文件的制作、不同文字文本的释义均以简体中文文本为准，重要的外文资料须附有中文译注。																 3、投标文件所使用的公章必须为企事业法人公章，且与投标人名称一致，不能以其它业务章或附属机构章代替，需签名之处必须是当事人的签名或盖章。																 4、投标文件必须装订成册，正副本分开分别装订；投标文件必须密封，正副本装在一个密封袋内，封口处盖公章。																五、投标报价																 本工程投标报价采用下浮系数的方式填报，由投标单位根据企业自身实力在招标控制价的基础上以总价下浮的方式在投标报价函中填写。其中：																 1、下浮系数=（企业投标报价/招标控制价）&amp;#215;100%；																 2、本工程的最高投标限价下浮系数为：90.64%，投标单位的投标下浮系数必须小于或等于本工程的最高投标限价下浮系数，否则为无效标；																 3、本项目暂以招标人编制的预算书作为投标报价的统一标准，项目实际施工内容以经招标人最终审定的施工图为准。投标人在投标报价时应根据招标人现有的资料（包括招标文件、本招标控制价说明、图纸等）、工期要求、工程款支付和结算方法、投标人应预见和不可预见的风险、市场因素、投标人自身综合实力等情况进行谨慎投标和报价。不接受投标单位对于上述情况以及施工图纸、招标控制价、最高投标限价下浮系数的异议。																 4、报价中必须包含完成本项目的应预见和不可预见的费用、相关税费、规费以及企业利润等。任何报价是以投标人可独立履行项目合同义务，并充分了解项目情况（包括现场施工条件等），通过合理预测与准确核算后，可达致预期效果，满足约定的验收标准和符合自身合法利益的前提下所作出的综合性合理报价，对在投标文件和合同书中未有明确列述、投标方案设计遗漏失误、市场剧变因素、应预见和不可预见的费用等均视为已完全考虑到并包括在投标报价之内。																 5、签订合同前，中标人须向广东华伦招标有限公司支付中标服务费，中标服务费金额=中标金额&amp;#215;1.5%，中标服务费已经包含在投标人投标报价成本内，但不单列。																六、评标办法																 1、开标环节																 （1）招标代理机构按招标文件约定的时间和地点组织开标，投标人须派员出席开标会，否则视为默认结果。																 （2）宣布递交投标文件时间截止后，招标代理机构将不再接收任何投标文件。																 （3）开标前，由递交投标文件顺序的前三名投标人代表全体投标人对全部投标文件的密封情况进行当众检查。经检查未按要求密封的投标文件不予启封并现场退还。																 （4）招标代理机构对经检查密封完好的投标文件进行启封唱标。																 （5）当投标截止时间到达时，如投标人少于三家的，投标文件将不予启封并现场退还，本项目招标失败。																 （6）招标代理机构将记录唱标内容，并当场公布。开标记录由唱标人、投标人代表和有关人员共同签字确认。如唱标内容与投标文件不一致时，投标人代表须当场提出，否则视为接受并同意开标记录。																 （7）招标单位不向投标人退还开标拆封后的投标文件。																 2、评标、定标环节																 本项目采用“评定分离”法定标																 2.1 评标环节																 （1）初步审查：初步审查包括资格性审查和符合性审查。																 ①招标代理机构先对各投标文件进行资格审查。																 ②招标代理机构对符合资格的投标人的投标文件进行符合性审查，以确定其是否满足招标文件的实质性要求。																 ③通过资格审查和符合性审查的合格投标人不足3家的，则本项目将视为招标失败。																 （2）招标代理机构对通过初步审查的投标人的投标文件提交至招标人进行定标环节。																 （3）澄清与补充说明（如有）。招标代理机构可以要求投标人对投标文件中不明确、表述不清晰或者有误的内容、文字作澄清、说明或补正。																 2.2定标环节：																 （1）采用投票法定标。由招标人组建评标委员会，并对通过初步审查的投标人递交的投标文件（包括但不限于：投标报价、企业资质及业绩情况、投标承诺、服务方案等）进行综合评价和比选，并以投票形式决定，最终以通过票数为评委成员数一半或以上且得票最多者为第一中标候选人，得票次多者为第二中标候选人。招标人不承诺投标报价最低者为中标人。																 （2）在评标过程中，评标委员会发现投标单位的投标价可能低于企业成本，评委会将通过少数服从多数的原则，以书面形式认定投标单位是否低于企业自身成本竞价，若经评标委员会评定，投标报价低于企业成本价或高于最高投标限价的，评标委员会将该投标文件视为没有在实质上响应招标文件要求，作废标处理。																 （3）当出现投标报价中文大写金额和小写金额不一致的，以中文大写金额为准；若出现总价金额与按单价汇总金额不一致的，以单价汇总金额为准。																七、项目结算方式及项目进度款支付																 1、项目结算方式：																 （1）采用单价承包方式承包，按实结算。本项目结算价最终以财政部门或招标人（或其委托的第三方造价咨询单位）审定为准。																 （2）本工程合同总价（中标价）仅作为本工程的暂定合同价。																 （3）结算公式如下：本工程结算价=经财政部门或招标人（或其委托的第三方造价咨询单位）审定的中标人实际完成的本工程工程量&amp;#215;经财政部门或招标人（或其委托的第三方造价咨询单位）审定的本工程综合单价&amp;#215;中标下浮系数。																 2、支付方式：																 （1）维护工程每3个月支付一次费用，服务费在下个月月初支付，支付额度=3个月实际维护工程量的合同价；																 （2）系统升级改造工程完工后，中标人提交请款申请后，招标人向中标人支付至经财政部门或招标人（或其委托的第三方造价咨询单位）审定费用的80%；																 完成竣工验收和结算手续后，中标人提交请款申请后，招标人向中标人支付至本工程结算价的97%；																 本工程结算价余款在质量保修期（12个月）满后十天内支付完毕，付款时扣除应扣的各种款项，不计利息。																八、合同工期																 维护工程的服务期为12个月；系统升级改造工程20个日历天内完成，工期每延误一日，罚款人民币5000元。																九、验收要求																 按现行相关规范或标准，达到“合格”或以上。																十、工程保修期及责任																 （1）本工程质量保修期为12个月。																 （2）保质期内，如本工程出现重大质量缺陷，中标人须在接到招标人通知后第二个工作日开始对本工程进行修复。修复的责任、风险与费用由中标人自行承担。																 （3）保质期内中标人负责所有因施工质量问题以及施工过程中遗留而产生的一切费用。																十一、合同签订																 中标人按照《中标通知书》的要求，在收到《中标通知书》后30天内与招标人签订合同，合同范本由招标人提供。合同从双方签字盖章之日起生效。																十二、维护工作要求																（一）维护工作内容包括：																 1、在合同期内对规定范围内所有设备定期检查、维修维护，每次巡检需填写完整的经用户签名的巡检记录一式两份。																 2、应急响应服务，提供7天&amp;#215;12小时的技术支持（包括电话咨询、远程协助、现场支持）；7天&amp;#215;24小时的电话服务；																 3、中标人接报时应及时填写维保确认单，署明报修人、接报人、报修人联系电话、报修设备地点、接报时间。维修工作完成时，应在服务确认单上署明到达现场时间、修复项目及时间、场地清理情况，并请报修人签字确认。																（二）双方责任及义务																 1、维修人员需挂牌工作，维护维修时，场地清洁工作由中标人负责。																 2、中标人应严格遵守招标人各项规章制度，并对自己的安全负完全责任。																 3、中标人不得损坏招标人财产，否则按损坏情况照价赔偿。																 4、中标人对招标人包干维保设备承担保全责任，确保相关设备正常安全运行。更换下的所有已损部件应交回招标人物资设备处确认，未经许可不得自行处理。除已损部件外，未经招标人物资设备处许可，不得更换其他部件。																 5、中标人在维保过程中，对招标人重要数据资料有保密并不对外泄露的义务。																 6、招标人应对中标人的工作提供支持及配合。																 7、招标人使用的设备、系统应保证原装正品，如发现伪品，（由招标人自行承担造成的损失）。																 8、维保过程中，因设备问题而产生的总维修费用不超过合同总金额的15%，超出部分费用由招标人承担。																（三）验收标准、方法及提出异议期限:																 维护维修后的设备必须保证能正常安全使用，或达到国家标准和行业规范规定，以及招标人要求的技术参数指标,方认定合格。																（四）维保期内责任																 1、进场前，甲乙双方各派代表一同检测本项目维保范围和区域内的所有系统设备，以确保本项目的所有系统设备交付中标人维保前均可正常运行，检测过程中发现的任何问题由招标人负责，检测完毕后双方签名确认，确认后出现的任何问题由中标人负责。																 2、维保期内，如本工程出现重大质量缺陷，中标人须在接到招标人通知后第二个工作日开始对本项目进行修复。修复的责任、风险与费用由中标人自行承担。																 3、维保期内中标人负责所有因维保质量问题以及维保过程中遗留而产生的一切费用。																 4、中标人在维保过程中需文明工作，车辆运输及维保期间的安全责任由中标人负全责，给他人造成伤害的，由中标人承担一切后果。																																附件：（下载详见：https://pan.baidu.com/s/1Fs9WjlMe1aA1_VEElGz2bQ）																1.投标文件索引表																2.预算书																 3.合同范本																																佛山市新城物业发展有限公司																2019年1月21日																																		.</t>
  </si>
  <si>
    <t>徐州精神病院迁建二期康复疗养病房楼及连廊工程徐州精神病院迁建二期康复疗养病房楼智能化工程</t>
  </si>
  <si>
    <t>徐州精神病院</t>
  </si>
  <si>
    <t xml:space="preserve">蓝深远望科技股份有限公司
</t>
  </si>
  <si>
    <t>江苏省工程建设项目评标结果公示																																																										编号：E3203010319000034004003																																																										根据工程招标投标的有关法律、法规、规章和该工程招标文件的规定，徐州精神病院的徐州精神病院迁建二期康复疗养病房楼智能化工程的评标工作已经结束，中标候选人已经确定。本项目采用合理低价法的评标办法，现将评标结果公示如下：																																																										1、中标候选人情况																																																																																																		第一名																															第二名																															第三名																																																	中标候选人名称																															蓝深远望科技股份有限公司																															徐州红太阳建设集团有限公司																															江苏有线邦联新媒体科技有限公司																																																	投标报价(元)																															2083374.33																															2075007.11																															2071880.00																																																	项目负责人																															赵磊																															吕军																															谈蕊																																																	暂估价(万元)																															工程																															0.00																																																	材料																															0.000000000																																																	企业业绩(包含项目名称、项目地点、获奖情况等内容)																																																																																																													项目经理业绩(包含项目名称、项目地点、获奖情况等内容)																																																																																																																											1.1、中标候选人企业业绩																																																																			单位名称																															工程名称																															建设单位																															中标时间																															中标金额																																																															1.2、中标候选人项目经理业绩																																																																			单位名称																															工程名称																															建设单位																															中标时间																															中标金额																																																															2.1、资格预审结果名单及原因																																																																			序号																															单位名称																															项目负责人																															项目负责人奖项																															资审是否通过																															不通过原因																															得分																																																																																																																																																																																																																																																																																																										2.2、资格后审不合格名单及原因																																																																			序号																															单位名称																															不合格原因																																																	--																															--																															--																																																															3、废标及原因																																																																			序号																															单位名称																															废标原因																																																	--																															--																															--																																																															4、报价修正																																																																			序号																															单位名称																															修正原因																															修正依据																															修正前报价																															修正后报价																																																	--																															--																															--																															--																															--																															--																																																															5、所有投标人技术标评分情况																																																																			序号																															单位名称																															评委A																															评委B																															评委C																															评委D																															评委E																															评委F																															评委G																																																	1																															江苏铭骏智能建筑科技有限公司																															-																															-																															-																															-																															-																															-																															-																																																	2																															江苏联发建设工程有限公司																															-																															-																															-																															-																															-																															-																															-																																																	3																															徐州红太阳建设集团有限公司																															-																															-																															-																															-																															-																															-																															-																																																	4																															江苏隆创信息技术有限公司																															-																															-																															-																															-																															-																															-																															-																																																	5																															江苏有线邦联新媒体科技有限公司																															-																															-																															-																															-																															-																															-																															-																																																	6																															江苏鼎驰电子科技有限公司																															-																															-																															-																															-																															-																															-																															-																																																	7																															浙江鸿远科技有限公司																															-																															-																															-																															-																															-																															-																															-																																																	8																															江苏科安电子科技发展有限公司																															-																															-																															-																															-																															-																															-																															-																																																	9																															蓝深远望科技股份有限公司																															-																															-																															-																															-																															-																															-																															-																																																	10																															徐州市中宇建设工程有限公司																															-																															-																															-																															-																															-																															-																															-																																																															6、所有投标人及其拟派项目负责人类似工程业绩、奖项、投标报价、投标报价合理性等得分情况																																																																			序号																															单位名称																															得分项																															合计得分																																																	类似工程业绩																															项目经理奖项																															信用评价																															投标报价(元)																															投标报价得分																															投标报价合理性																															施工组织设计																															综合标得分																																																	企业业绩																															项目经理业绩																																																	1																															江苏有线邦联新媒体科技有限公司																																																																																																															2071880.00																															98.89																																																																																											98.89																																																	2																															江苏鼎驰电子科技有限公司																																																																																																															2044490.22																															98.10																																																																																											98.10																																																	3																															浙江鸿远科技有限公司																																																																																																															2395017.50																															85.53																																																																																											85.53																																																	4																															江苏科安电子科技发展有限公司																																																																																																															2229839.80																															92.68																																																																																											92.68																																																	5																															蓝深远望科技股份有限公司																																																																																																															2083374.33																															99.01																																																																																											99.01																																																	6																															徐州市中宇建设工程有限公司																																																																																																															2293106.10																															89.94																																																																																											89.94																																																	7																															江苏铭骏智能建筑科技有限公司																																																																																																															1974359.30																															96.17																																																																																											96.17																																																	8																															江苏联发建设工程有限公司																																																																																																															2334060.34																															88.17																																																																																											88.17																																																	9																															徐州红太阳建设集团有限公司																																																																																																															2075007.11																															98.98																																																																																											98.98																																																	10																															江苏隆创信息技术有限公司																																																																																																															2115617.47																															97.62																																																																																											97.62																																																															7、拟确定中标人：蓝深远望科技股份有限公司																																																										本评标结果公示期自2019/1/21 0:00:00起，至2019/1/24止。投标人或者其他利害关系人对上述评标结果有异议的，应当在公示期间向招标人提出。公示期满对评标结果没有异议的，招标人将发布中标公告并签发中标通知书。																																																																																							招标人：徐州精神病院																													日期：2019/1/21 0:00:00</t>
  </si>
  <si>
    <t>蓝深远望科技股份有限公司</t>
  </si>
  <si>
    <t>徐州精神病院迁建二期康复疗养病房楼及连廊工程徐州精神病院迁建二期康复疗养病房</t>
  </si>
  <si>
    <t>2019年太子湾花展美食广场（含综合服务点）招商项目中标结果公示</t>
  </si>
  <si>
    <t>FYZC2019-NGZ008</t>
  </si>
  <si>
    <t>杭州泛亚工程咨询有限公司</t>
  </si>
  <si>
    <t>杭州西湖风景名胜区杭州市园林文物局</t>
  </si>
  <si>
    <t>一．招标人：杭州西湖风景名胜区（杭州市园林文物局）花港管理处				二．项目名称：2019年太子湾花展美食广场（含综合服务点）招商项目				三．项目编号：FYZC2019-NGZ008				四．招标方式：公开招标				五．招标公告发布日期：2019年1月14日				六．定标日期：2019年1月18日				七. 中标结果																								序号																								招标内容																								中标价																								租赁期限																								中标人																								备注																														（元）																														1																								2019年太子湾花展美食广场（含综合服务点）项目租赁																								1260000																								拟定为2019年3月8日至4月21日（以合同签订为准）																								杭州西湖小游伴新媒体有限公司																										八.联系方式				招标人：杭州西湖风景名胜区（杭州市园林文物局）花港管理处				地址：杭州市西湖景区三台山路161号				联系人：来工 联系电话：0571-87967384				招标代理机构名称：杭州泛亚工程咨询有限公司				地址：杭州市天目山路181号天际大厦804				联系人：童工				联系电话：0571-87993215 传真：0571-87993775																杭州西湖风景名胜区（杭州市园林文物局）花港管理处				杭州泛亚工程咨询有限公司				2019年1月21日</t>
  </si>
  <si>
    <t>2019年太子湾花展美食广场（含综合服务点）招商项目</t>
  </si>
  <si>
    <t>2019年新媒体日常运营支撑及策划支撑服务中阶段重点线上活动项目-采购项目中标公示</t>
  </si>
  <si>
    <t>南县</t>
  </si>
  <si>
    <t xml:space="preserve">湖南爱橙信息科技有限公司
</t>
  </si>
  <si>
    <t>详细页面                                                公告详情                                                公示标题 ：                    2019年新媒体日常运营支撑及策划支撑服务中阶段重点线上活动项目-采购项目中标公示                    创建日期：                    2019-01-21 10:26:24                                                                        2019年新媒体日常运营支撑及策划支撑服务中阶段重点线上活动项目-项目评标工作已经完成，现将中标人公示如下：中标人：【湖南爱橙信息科技有限公司】自本中标结果公示之日三日内，对中标结果没有异议，招标人将签发中标通知书。感谢各供应商对本次招标工作的合作和支持！</t>
  </si>
  <si>
    <t>湖南爱橙信息科技有限公司</t>
  </si>
  <si>
    <t>2019年新媒体日常运营支撑及策划支撑服务中阶段重点线上活动项目-采购</t>
  </si>
  <si>
    <t>福建云锋招标有限公司关于华侨大学经济与金融学院新媒体营销平台软件采购的中标公告</t>
  </si>
  <si>
    <t>YFCG20190121）</t>
  </si>
  <si>
    <t>福建云锋招标有限公司</t>
  </si>
  <si>
    <t>华侨大学物资采购中心</t>
  </si>
  <si>
    <t xml:space="preserve">南京奥派信息产业股份公司
</t>
  </si>
  <si>
    <t>￥25.000000 万元</t>
  </si>
  <si>
    <t>公告概要：公告信息：采购项目名称华侨大学经济与金融学院新媒体营销平台软件采购品目货物/通用设备/计算机设备及软件/其他计算机设备及软件采购单位华侨大学物资采购中心行政区域福建省公告时间2019年01月21日  11:32本项目招标公告日期2018年12月29日中标日期2019年01月21日评审专家名单黄松茂（组长）、赵飞、黄思育、曾华维、陈荣海总中标金额￥25.000000 万元（人民币）联系人及联系方式：项目联系人庄先生项目联系电话(0595)22988718、28131778采购单位华侨大学物资采购中心采购单位地址华侨大学施良侨科技大楼二楼采购单位联系方式洪、傅老师，联系电话：0595-22693878代理机构名称福建云锋招标有限公司代理机构地址福建云锋招标有限公司（地址：泉州市区温陵路南段178号二楼）。代理机构联系方式庄先生、饶先生(0595)22988718、28131778                　　福建云锋招标有限公司受华侨大学物资采购中心的委托，就“华侨大学经济与金融学院新媒体营销平台软件采购”项目（项目编号：YFCG20190121）组织采购，评标工作已经结束，中标结果如下：一、项目信息项目编号：YFCG20190121项目名称：华侨大学经济与金融学院新媒体营销平台软件采购项目联系人：庄先生联系方式：(0595)22988718、28131778二、采购单位信息采购单位名称：华侨大学物资采购中心采购单位地址：华侨大学施良侨科技大楼二楼采购单位联系方式：洪、傅老师，联系电话：0595-22693878三、项目用途、简要技术要求及合同履行日期：详见采购文件四、采购代理机构信息采购代理机构全称：福建云锋招标有限公司采购代理机构地址：福建云锋招标有限公司（地址：泉州市区温陵路南段178号二楼）。采购代理机构联系方式：庄先生、饶先生(0595)22988718、28131778五、中标信息招标公告日期：2018年12月29日中标日期：2019年01月21日总中标金额：25.0 万元（人民币）中标供应商名称、联系地址及中标金额：序号中标供应商名称中标供应商联系地址中标金额(万元)1南京奥派信息产业股份公司南京市鼓楼区燕江路201号25.000000本项目招标代理费总金额：0.3 万元（人民币）本项目招标代理费收费标准：1、收费标准以单个合同包的中标总金额为准，按差额定率累进法计取，具体标准如下：各基数段收费比例(0,100万元]1.2%(100万元,500万元]0.88%2、若按上述标准计取的采购代理服务费不足3000元的，则采购代理服务费按3000元计取。评审专家名单：黄松茂（组长）、赵飞、黄思育、曾华维、陈荣海中标标的名称、规格型号、数量、单价、服务要求：合同包1中标供应商为南京奥派信息产业股份公司（地址：南京市鼓楼区燕江路201号），中标金额为人民币贰拾肆万玖仟壹佰捌拾捌元整（￥: 249188.00元），中标货物为：奥派新媒体营销平台一项。六、其它补充事宜投标人对中标结果有异议的，请在中标公告发布之日起七个工作日内，以书面的形式向福建云锋招标有限公司提出质疑。采购人和评审专家的推荐意见（采用书面推荐供应商参加采购活动的需填）：采购项目及数量：华侨大学经济与金融学院新媒体营销平台软件采购一批（内容详见采购文件）。</t>
  </si>
  <si>
    <t>南京奥派信息产业股份公司</t>
  </si>
  <si>
    <t>福建云锋招标有限公司关于华侨大学经济与金融学院新媒体营销平台软件采</t>
  </si>
  <si>
    <t>呼和浩特市旅游发展委员会关于新媒体宣传(第二包）的结果公示</t>
  </si>
  <si>
    <t>呼和浩特市</t>
  </si>
  <si>
    <t>陕西海特建筑工程咨询有限公司内蒙古分公司</t>
  </si>
  <si>
    <t>828000元</t>
  </si>
  <si>
    <t>2019-01-21 14:47    陕西海特建筑工程咨询有限公司内蒙古分公司受呼和浩特市旅游发展委员会委托，于2019年1月21日 10时17分就新媒体宣传采用公开招标进行采购。现就本次采购的中标(成交)结果公示如下。    1、采购项目名称：新媒体宣传    批准文件编号：7118009022    2、中标（成交）供应商名称及中标（成交）价格：    包号货物、服务和工程名称数量技术规格、参数及要求预算金额（元）附件材料详见招标文件。                                        包号                                        货物、服务和工程名称                                        数量                                        技术规格、参数及要求                                        预算金额（元）                                        附件材料                                                        1                                        其他服务                                        1                                        见附件                                        830000                                                                                                        供应商：内蒙古酷熊网络科技有限公司；中标金额：828000元。                                                请中标供应商在公告期间到我单位领取通知书并办理相关手续，按规定时限和程序签订政府采购合同。    3、公告时间：    2019-01-21 — 2019-01-28    4、评委：    采购人代表:艾煜松(采购人代表)；艾煜松    专家: 郭锐,李雪静,李成兵,董志,艾煜松        如投标人认为中标结果使自己的合法权益受到损害的，可在中标结果公示有效期内，按招标文件第二章投标须知中有关质疑的规定向采购机构和采购代理机构提出质疑。    采购代理机构名称：陕西海特建筑工程咨询有限公司内蒙古分公司    地址：内蒙古自治区呼和浩特市新城区海东路和二环东路交汇处曙光培训大厦6层620-621（共一间） 邮政编码：010070联 系 人： 杨友林 赵旭东 联系电话：0471-3241176        陕西海特建筑工程咨询有限公司内蒙古分公司    2019年01月21日</t>
  </si>
  <si>
    <t>呼和浩特市旅游发展委员会关于新媒体宣传(第二包</t>
  </si>
  <si>
    <t>呼和浩特市旅游发展委员会关于新媒体宣传(第一包）的结果公示</t>
  </si>
  <si>
    <t>1160000元</t>
  </si>
  <si>
    <t>2019-01-21 14:47    陕西海特建筑工程咨询有限公司内蒙古分公司受呼和浩特市旅游发展委员会委托，于2019年1月21日 10时16分就新媒体宣传采用公开招标进行采购。现就本次采购的中标(成交)结果公示如下。    1、采购项目名称：新媒体宣传    批准文件编号：7118009022    2、中标（成交）供应商名称及中标（成交）价格：    包号货物、服务和工程名称数量技术规格、参数及要求预算金额（元）附件材料详见招标文件。                                        包号                                        货物、服务和工程名称                                        数量                                        技术规格、参数及要求                                        预算金额（元）                                        附件材料                                                        1                                        其他服务                                        1                                        见附件                                        1260000                                                                                                        供应商：内蒙古众媒互联网信息服务有限公司；中标金额：1160000元。                                                请中标供应商在公告期间到我单位领取通知书并办理相关手续，按规定时限和程序签订政府采购合同。    3、公告时间：    2019-01-21 — 2019-01-28    4、评委：    采购人代表:艾煜松(采购人代表)；艾煜松    专家: 郭锐,李雪静,李成兵,董志,艾煜松        如投标人认为中标结果使自己的合法权益受到损害的，可在中标结果公示有效期内，按招标文件第二章投标须知中有关质疑的规定向采购机构和采购代理机构提出质疑。    采购代理机构名称：陕西海特建筑工程咨询有限公司内蒙古分公司    地址：内蒙古自治区呼和浩特市新城区海东路和二环东路交汇处曙光培训大厦6层620-621（共一间） 邮政编码：010070联 系 人： 杨友林 冯亚亮 联系电话：0471-3241176        陕西海特建筑工程咨询有限公司内蒙古分公司    2019年01月21日</t>
  </si>
  <si>
    <t>呼和浩特市旅游发展委员会关于新媒体宣传(第一包</t>
  </si>
  <si>
    <t>呼和浩特市旅游发展委员会关于新媒体宣传第二包）的结果公示</t>
  </si>
  <si>
    <t xml:space="preserve">内蒙古酷熊网络科技有限公司
</t>
  </si>
  <si>
    <t>陕西海特建筑工程咨询有限公司内蒙古分公司受呼和浩特市旅游发展委员会委托，于2019年01月21日就新媒体宣传(第二包）HTNM-ZC-20180016-02，采用公开招标进行采购。现就本次采购的中标（成交）结果公告如下。　　一、采购项目名称：新媒体宣传(第二包）　　批准文件编号：7118009022　　二、中标（成交）供应商名称及中标（成交）价格： 包号货物、服务和工程名称数量技术规格、参数及要求预算金额(元)附件材料 1其他服务1见附件830000 1、供应商：内蒙古酷熊网络科技有限公司 ；中标金额：828000元。　　请中标供应商在公告期间到我单位领取通知书并办理相关手续，按规定时限和程序签订政府采购合同。　　三、公告时间：　　2019年01月21日　—　2019年01月28日　　四、评委：　　艾煜松　　如投标人认为中标结果使自己的合法权益受到损害的，可在中标结果公示有效期内，按招标文件第二章投标须知中有关质疑的规定向采购机构和采购代理机构提出质疑。　　代理机构名称：陕西海特建筑工程咨询有限公司内蒙古分公司　　地址：内蒙古自治区呼和浩特市新城区海东路和二环东路交汇处曙光培训大厦6层620-621（共一间）　　邮政编码：010070　　联系人：杨友林 赵旭东　　联系电话：0471-3241176　　采购单位名称：呼和浩特市旅游发展委员会　　地址：未填写　　邮政编码：010070　　联系人：张乙宁　　联系电话：00000000　　 陕西海特建筑工程咨询有限公司内蒙古分公司　　备注：采购方式涉及竞争性谈判、询价、单一来源的成交结果公告请以附件形式上传竞争性谈判文件、询价通知书、单一来源协商情况记录。</t>
  </si>
  <si>
    <t>内蒙古酷熊网络科技有限公司</t>
  </si>
  <si>
    <t>呼和浩特市旅游发展委员会关于新媒体宣传第二包</t>
  </si>
  <si>
    <t>呼和浩特市旅游发展委员会关于新媒体宣传第一包）的结果公示</t>
  </si>
  <si>
    <t xml:space="preserve">内蒙古众媒互联网信息服务有限公司
</t>
  </si>
  <si>
    <t>陕西海特建筑工程咨询有限公司内蒙古分公司受呼和浩特市旅游发展委员会委托，于2019年01月21日就新媒体宣传(第一包）HTNM-ZC-20180016-01，采用公开招标进行采购。现就本次采购的中标（成交）结果公告如下。　　一、采购项目名称：新媒体宣传(第一包）　　批准文件编号：7118009022　　二、中标（成交）供应商名称及中标（成交）价格： 包号货物、服务和工程名称数量技术规格、参数及要求预算金额(元)附件材料 1其他服务1见附件1260000 1、供应商：内蒙古众媒互联网信息服务有限公司 ；中标金额：1160000元。　　请中标供应商在公告期间到我单位领取通知书并办理相关手续，按规定时限和程序签订政府采购合同。　　三、公告时间：　　2019年01月21日　—　2019年01月28日　　四、评委：　　艾煜松　　如投标人认为中标结果使自己的合法权益受到损害的，可在中标结果公示有效期内，按招标文件第二章投标须知中有关质疑的规定向采购机构和采购代理机构提出质疑。　　代理机构名称：陕西海特建筑工程咨询有限公司内蒙古分公司　　地址：内蒙古自治区呼和浩特市新城区海东路和二环东路交汇处曙光培训大厦6层620-621（共一间）　　邮政编码：010070　　联系人：杨友林 冯亚亮　　联系电话：0471-3241176　　采购单位名称：呼和浩特市旅游发展委员会　　地址：未填写　　邮政编码：010070　　联系人：张乙宁　　联系电话：00000000　　 陕西海特建筑工程咨询有限公司内蒙古分公司　　备注：采购方式涉及竞争性谈判、询价、单一来源的成交结果公告请以附件形式上传竞争性谈判文件、询价通知书、单一来源协商情况记录。</t>
  </si>
  <si>
    <t>内蒙古众媒互联网信息服务有限公司</t>
  </si>
  <si>
    <t>呼和浩特市旅游发展委员会关于新媒体宣传第一包</t>
  </si>
  <si>
    <t>徐州精神病院迁建二期康复疗养病房楼及连廊工程徐州精神病院迁建中标候选人公示</t>
  </si>
  <si>
    <t>江苏省工程建设项目评标结果公示                  编号E3203010319000034004003                  根据工程招标投标的有关法律、法规、规章和该工程招标文件的规定，徐州精神病院的徐州精神病院迁建二期康复疗养病房楼智能化工程的评标工作已经结束，中标候选人已经确定。本项目采用合理低价法的评标办法，现将评标结果公示如下：1、中标候选人情况                                                                              第一名第二名第三名中标候选人名称蓝深远望科技股份有限公司                      徐州红太阳建设集团有限公司                      江苏有线邦联新媒体科技有限公司                      投标报价（万元）208.337433                      207.500711                      207.188                      暂估价                        （万元）工程0.00                      材料0.00                      项目负责人赵磊                      吕军                      谈蕊                      负责人证号00886549                                                                  项目负责人业绩                                                                  企业业绩                                                                  1.1、中标候选人项目管理人员情况                                                                              单位名称人员类别姓名职务身份证号码职业资格证书证书编号徐州红太阳建设集团有限公司项目负责人吕军项目经理32030419621110****机电工程一级;00334446;江苏有线邦联新媒体科技有限公司项目负责人谈蕊13040319831028****机电工程二级;苏232171723990;蓝深远望科技股份有限公司项目负责人赵磊32108819860802****机电工程二级;00886549;共：3条 第：1/1首页上一页1下一页尾页                                                                                                                                          1.1、中标候选人企业业绩                                                                              单位名称工程名称建设单位中标时间中标金额(万元)共：0条 第：1/0首页上一页下一页尾页                                                                                                                                          1.2、中标候选人项目经理业绩                                                                              单位名称工程名称建设单位中标时间中标金额(万元)共：0条 第：1/0首页上一页下一页尾页                                                                                                                                          2.1、资格预审结果名单及原因                                                                              序号单位名称项目负责人项目负责人奖项资审是否通过不通过原因得分共：0条 第：1/0首页上一页下一页尾页                                                                                                                                          2、资格后审不合格名单及原因                                                                              序号单位名称不合格原因共：0条 第：1/0首页上一页下一页尾页                                                                                                                                                                3.废标及原因                     序号单位名称废标原因共：0条 第：1/0首页上一页下一页尾页                                                                                                                                                                 4、报价修正                    序号单位名称修正原因修正依据修正前报价修正后报价共：0条 第：1/0首页上一页下一页尾页                                                                                                                                                                 5、所有投标人技术标评分情况（至少5人）                                          序号单位名称评委A评委B评委C评委D评委E评委F评委G1                           徐州市中宇建设工程有限公司                                                  -------2                           蓝深远望科技股份有限公司                                                  -------3                           江苏科安电子科技发展有限公司                                                  -------4                           浙江鸿远科技有限公司                                                  -------5                           江苏鼎驰电子科技有限公司                                                  -------6                           江苏有线邦联新媒体科技有限公司                                                  -------7                           江苏隆创信息技术有限公司                                                  -------8                           徐州红太阳建设集团有限公司                                                  -------9                           江苏联发建设工程有限公司                                                  -------10                           江苏铭骏智能建筑科技有限公司                                                  -------共：10条 第：1/1首页上一页1下一页尾页6、所有投标人及其拟派项目负责人类似工程业绩、奖项、投标报价、投标报价合理性等得分情况                                      序号单位名称企业业绩项目经理业绩项目经理奖项信用评价投标报价(元)投标报价得分投标报价合理性施工组织设计综合标得分合计得分1                           江苏隆创信息技术有限公司                                                  2115617.4797.6297.622                           徐州红太阳建设集团有限公司                                                  2075007.1198.9898.983                           江苏联发建设工程有限公司                                                  2334060.3488.1788.174                           江苏铭骏智能建筑科技有限公司                                                  1974359.396.1796.175                           徐州市中宇建设工程有限公司                                                  2293106.189.9489.946                           蓝深远望科技股份有限公司                                                  2083374.3399.0199.017                           江苏科安电子科技发展有限公司                                                  2229839.892.6892.688                           浙江鸿远科技有限公司                                                  2395017.585.5385.539                           江苏鼎驰电子科技有限公司                                                  2044490.2298.1098.1010                           江苏有线邦联新媒体科技有限公司                                                  207188098.8998.89共：10条 第：1/1首页上一页1下一页尾页                  首页上一页下一页尾页                                                                                                                                                                 7、拟确定中标人：蓝深远望科技股份有限公司                                          8、备注：                    本评标结果公示期自：2019/1/21起，至2019/1/24止。投标人或者其他利害关系人对上述评标结果有异议的，应当在公示期间向招标人提出。公示期满对评标结果没有异议的，招标人将发布中标公告并签发中标通知书。招标人：徐州精神病院                      日期：2019/1/18                      ()                          第一名第二名第三名中标候选人名称蓝深远望科技股份有限公司                      徐州红太阳建设集团有限公司                      江苏有线邦联新媒体科技有限公司                      投标报价（万元）208.337433                      207.500711                      207.188                      暂估价                        （万元）工程0.00                      材料0.00                      项目负责人赵磊                      吕军                      谈蕊                      负责人证号00886549                                                                  项目负责人业绩                                                                  企业业绩                                                                  第一名                                            第二名                                            第三名                                                                                    中标候选人名称                                                                    蓝深远望科技股份有限公司                                                                    徐州红太阳建设集团有限公司                                                                    江苏有线邦联新媒体科技有限公司                                                                                    投标报价（万元）                                                                    208.337433                                                                    207.500711                                                                    207.188                                                                暂估价                        （万元）                                            工程                                                                    0.00                                                                                    材料                                                                    0.00                                                                                    项目负责人                                                                    赵磊                                                                    吕军                                                                    谈蕊                                                                                    负责人证号                                                                    00886549                                                                                                                                                                                                                            项目负责人业绩                                                                                                                                                                                                                                                                                                                    企业业绩                                                                                                                                                                                                                                                                                             单位名称人员类别姓名职务身份证号码职业资格证书证书编号                            徐州红太阳建设集团有限公司                                                  项目负责人                                                  吕军                                                  项目经理                                                  32030419621110****                                                  机电工程一级;                                                  00334446;                                                    江苏有线邦联新媒体科技有限公司                                                  项目负责人                                                  谈蕊                                                                                                    13040319831028****                                                  机电工程二级;                                                  苏232171723990;                                                    蓝深远望科技股份有限公司                                                  项目负责人                                                  赵磊                                                                                                    32108819860802****                                                  机电工程二级;                                                  00886549;                          单位名称工程名称建设单位中标时间中标金额(万元)  单位名称工程名称建设单位中标时间中标金额(万元)  序号单位名称项目负责人项目负责人奖项资审是否通过不通过原因得分  序号单位名称不合格原因  序号单位名称废标原因  序号单位名称修正原因修正依据修正前报价修正后报价  序号单位名称评委A评委B评委C评委D评委E评委F评委G  1                                                      徐州市中宇建设工程有限公司                                                                            -                                                  -                                                  -                                                  -                                                  -                                                  -                                                  -                          2                                                      蓝深远望科技股份有限公司                                                                            -                                                  -                                                  -                                                  -                                                  -                                                  -                                                  -                          3                                                      江苏科安电子科技发展有限公司                                                                            -                                                  -                                                  -                                                  -                                                  -                                                  -                                                  -                          4                                                      浙江鸿远科技有限公司                                                                            -                                                  -                                                  -                                                  -                                                  -                                                  -                                                  -                          5                                                      江苏鼎驰电子科技有限公司                                                                            -                                                  -                                                  -                                                  -                                                  -                                                  -                                                  -                          6                                                      江苏有线邦联新媒体科技有限公司                                                                            -                                                  -                                                  -                                                  -                                                  -                                                  -                                                  -                          7                                                      江苏隆创信息技术有限公司                                                                            -                                                  -                                                  -                                                  -                                                  -                                                  -                                                  -                          8                                                      徐州红太阳建设集团有限公司                                                                            -                                                  -                                                  -                                                  -                                                  -                                                  -                                                  -                          9                                                      江苏联发建设工程有限公司                                                                            -                                                  -                                                  -                                                  -                                                  -                                                  -                                                  -                          10                                                      江苏铭骏智能建筑科技有限公司                                                                            -                                                  -                                                  -                                                  -                                                  -                                                  -                                                  -                          序号单位名称企业业绩项目经理业绩项目经理奖项信用评价投标报价(元)投标报价得分投标报价合理性施工组织设计综合标得分合计得分  1                                                      江苏隆创信息技术有限公司                                                                                                                                                                                                                                                                                    2115617.47                                                  97.62                                                                                                                                                                                                        97.62                          2                                                      徐州红太阳建设集团有限公司                                                                                                                                                                                                                                                                                    2075007.11                                                  98.98                                                                                                                                                                                                        98.98                          3                                                      江苏联发建设工程有限公司                                                                                                                                                                                                                                                                                    2334060.34                                                  88.17                                                                                                                                                                                                        88.17                          4                                                      江苏铭骏智能建筑科技有限公司                                                                                                                                                                                                                                                                                    1974359.3                                                  96.17                                                                                                                                                                                                        96.17                          5                                                      徐州市中宇建设工程有限公司                                                                                                                                                                                                                                                                                    2293106.1                                                  89.94                                                                                                                                                                                                        89.94                          6                                                      蓝深远望科技股份有限公司                                                                                                                                                                                                                                                                                    2083374.33                                                  99.01                                                                                                                                                                                                        99.01                          7                                                      江苏科安电子科技发展有限公司                                                                                                                                                                                                                                                                                    2229839.8                                                  92.68                                                                                                                                                                                                        92.68                          8                                                      浙江鸿远科技有限公司                                                                                                                                                                                                                                                                                    2395017.5                                                  85.53                                                                                                                                                                                                        85.53                          9                                                      江苏鼎驰电子科技有限公司                                                                                                                                                                                                                                                                                    2044490.22                                                  98.10                                                                                                                                                                                                        98.10                          10                                                      江苏有线邦联新媒体科技有限公司                                                                                                                                                                                                                                                                                    2071880                                                  98.89                                                                                                                                                                                                        98.89                                                                                            招标人：徐州精神病院                                                                                    日期：2019/1/18</t>
  </si>
  <si>
    <t>徐州精神病院迁建二期康复疗养病房楼及连廊工程徐州精神病院迁建中</t>
  </si>
  <si>
    <t>长城新媒体集团有限公司采访用车采购项目长城新媒体集团有限公司采访用车采购项目中标公示</t>
  </si>
  <si>
    <t>保定市</t>
  </si>
  <si>
    <t xml:space="preserve">保定五洲汽车销售服务有限公司长城北大街分公司
保定市顺捷物资贸易有限公司
顺平县佳华汽车销售服务有限公司
长城新媒体集团有限公司
</t>
  </si>
  <si>
    <t>102.3万元</t>
  </si>
  <si>
    <t>项目名称：长城新媒体集团有限公司采访用车采购项目分包编号：HBCT-190034-001招标内容：访用车采购第一中标候选人：保定五洲汽车销售服务有限公司长城北大街分公司中标金额：102.3万元大写中标金额：壹佰零贰万叁仟元第二中标候选人：保定市顺捷物资贸易有限公司第三中标候选人：顺平县佳华汽车销售服务有限公司投标单位：顺平县佳华汽车销售服务有限公司、保定五洲汽车销售服务有限公司长城北大街分公司、保定市顺捷物资贸易有限公司。公示开始时间：2019年01月21日公示结束时间：开标时间：2019年01月21日 09时30分业主单位名称：长城新媒体集团有限公司招标代理机构：河北省成套招标有限公司招标代理联系人：田卫华地址：石家庄市工农路486号邮编：050000电话：0311-83086930传真：0311-83086909电子邮件：1158837211备注：</t>
  </si>
  <si>
    <t>保定五洲汽车销售服务有限公司长城北大街分公司</t>
  </si>
  <si>
    <t>保定市顺捷物资贸易有限公司</t>
  </si>
  <si>
    <t>顺平县佳华汽车销售服务有限公司</t>
  </si>
  <si>
    <t>长城新媒体集团有限公司采访用车采购项目长城新媒体集团有限公司采访用车采购</t>
  </si>
  <si>
    <t>呼和浩特市旅游发展委员会新媒体宣传第二包）成交结果公示</t>
  </si>
  <si>
    <t>陕西海特建筑工程咨询有限公司内蒙古分公司受呼和浩特市旅游发展委员会委托，于2019年01月21日就新媒体宣传(第二包）HTNM-ZC-20180016-02，采用公开招标进行采购。现就本次采购的中标（成交）结果公告如下。　　一、采购项目名称：新媒体宣传(第二包）　　批准文件编号：7118009022　　二、中标（成交）供应商名称及中标（成交）价格： 包号货物、服务和工程名称数量技术规格、参数及要求预算金额(元)附件材料1其他服务1见附件8300001、供应商：内蒙古酷熊网络科技有限公司 ；中标金额：828000元。　　请中标供应商在公告期间到我单位领取通知书并办理相关手续，按规定时限和程序签订政府采购合同。　　三、公告时间：　　2019年01月21日　—　2019年01月28日　　四、评委：　　艾煜松　　如投标人认为中标结果使自己的合法权益受到损害的，可在中标结果公示有效期内，按招标文件第二章投标须知中有关质疑的规定向采购机构和采购代理机构提出质疑。　　代理机构名称：陕西海特建筑工程咨询有限公司内蒙古分公司　　地址：内蒙古自治区呼和浩特市新城区海东路和二环东路交汇处曙光培训大厦6层620-621（共一间）　　邮政编码：010070　　联系人：杨友林 赵旭东　　联系电话：0471-3241176　　采购单位名称：呼和浩特市旅游发展委员会　　地址：未填写　　邮政编码：010070　　联系人：张乙宁　　联系电话：00000000　　陕西海特建筑工程咨询有限公司内蒙古分公司　　备注：采购方式涉及竞争性谈判、询价、单一来源的成交结果公告请以附件形式上传竞争性谈判文件、询价通知书、单一来源协商情况记录。</t>
  </si>
  <si>
    <t>呼和浩特市旅游发展委员会新媒体宣传第二包）</t>
  </si>
  <si>
    <t>中国移动湖北公司2019-2021年本地论坛广告投放项目预中标公示</t>
  </si>
  <si>
    <t>随州市</t>
  </si>
  <si>
    <t>中国移动通信集团湖北有限公司</t>
  </si>
  <si>
    <t xml:space="preserve">武汉上德至诚广告传媒有限公司
襄阳千年孔明网络科技有限公司
湖北遗爱网网络科技有限公司
黄冈新视窗传媒有限公司
湖北云海林信息技术有限公司
罗田论坛文化传媒有限公司
湖北鸿网科技有限公司
孝感日报传媒集团有限责任公司
沙洋县大地广告有限公司
荆门优点互动新媒体传媒有限公司
湖北优阳电子商务有限公司
随州市随网文化传媒有限公司
湖北新领域文化传媒有限公司
潜江市奕讯文化传媒有限公司
</t>
  </si>
  <si>
    <t>中国移动湖北公司2019-2021年本地论坛广告投放项目_中选候选人公示湖北信通通信有限公司组织的中国移动湖北公司2019-2021年本地论坛广告投放项目于2019年01月07日14时00分开标，已按比选文件规定的评选方法及相关规定的要求完成评审工作，现将中选候选人公示如下：标包1中选候选人：武汉上德至诚广告传媒有限公司标包2中选候选人：襄阳千年孔明网络科技有限公司标包6中选候选人：湖北遗爱网网络科技有限公司标包7中选候选人：黄冈新视窗传媒有限公司标包8中选候选人：湖北云海林信息技术有限公司标包9中选候选人：罗田论坛文化传媒有限公司标包10中选候选人：黄冈网络传媒中心标包11中选候选人：湖北鸿网科技有限公司标包12中选候选人：孝感日报传媒集团有限责任公司标包14中选候选人：沙洋县大地广告有限公司标包15中选候选人：荆门优点互动新媒体传媒有限公司标包16中选候选人：湖北优阳电子商务有限公司标包17中选候选人：咸宁日报网络传媒中心标包18中选候选人：随州市随网文化传媒有限公司标包19中选候选人：湖北新领域文化传媒有限公司标包20中选候选人：潜江市奕讯文化传媒有限公司中选候选人公示期为公示之日起连续3日，公示截止时间为2019年1月24日。公示期内，如对中选候选人存在疑问，可以书面形式实名向采购人/采购代理机构提出。特此公示。采购代理机构人员姓名：周旭采购代理机构人员电话：13886172525采购代理机构人员邮箱：13886172525@139.com应答人认为采购人员在采购过程中存在违规违纪行为的，可以通过以下渠道提出异议：异议电话：15727030106（受理时间为工作日9:00-17:30）邮箱：15727030106@139.com采购人名称/采购代理机构名称：中国移动通信集团湖北有限公司/湖北信通通信有限公司2019年01月21日</t>
  </si>
  <si>
    <t>武汉上德至诚广告传媒有限公司</t>
  </si>
  <si>
    <t>襄阳千年孔明网络科技有限公司</t>
  </si>
  <si>
    <t>湖北遗爱网网络科技有限公司</t>
  </si>
  <si>
    <t>黄冈新视窗传媒有限公司</t>
  </si>
  <si>
    <t>湖北云海林信息技术有限公司</t>
  </si>
  <si>
    <t>中国移动湖北公司2019-2021年本地论坛广告投放项</t>
  </si>
  <si>
    <t>广东华伦招标有限公司受广东南方新媒体股份有限公司的委托，就广东南方新媒体股份有限公司IPTV微信电视建设项目（项目编号：0809-1841GDG13A45）组织采购，评标工作已经结束，中标结果如下：一、项目信息项目编号：0809-1841GDG13A45项目名称：广东南方新媒体股份有限公司IPTV微信电视建设项目项目联系人：孔工联系方式：020-83172166二、采购单位信息采购单位名称：广东南方新媒体股份有限公司采购单位地址：广州市越秀区人民北路686路采购单位联系方式：/三、项目用途、简要技术要求及合同履行日期：详见招标文件四、采购代理机构信息采购代理机构全称：广东华伦招标有限公司采购代理机构地址：广州市广仁路1号广仁大厦6楼采购代理机构联系方式：孔工 020-83172166五、中标信息招标公告日期：2018年12月21日中标日期：2019年01月21日总中标金额：89.1036万元（人民币）中标供应商名称、联系地址及中标金额：中标人名称：上海成思信息科技有限公司地址：上海沪宜公路1255号A－59中标金额：人民币捌拾玖万壹仟零叁拾陆元整（￥891,036.00）本项目招标代理费总金额：￥1.3365万元（人民币）本项目招标代理费收费标准：收费标准据委托协议相关约定执行。评审专家名单：何俊强、陈维忠（民主推选为评委主任）、何俊强、文燕、方文杰（采购人代表）中标标的名称、规格型号、数量、单价、服务要求：广东南方新媒体股份有限公司IPTV微信电视六、其它补充事宜采购人和评审专家的推荐意见：项目名称：广东南方新媒体股份有限公司IPTV微信电视建设项目项目编号：0809-1841GDG13A45评审日期：2018年12月27日序号投标人名称是否通过初步审查技术得分商务得分价格得分综合得分推荐排名1上海成思信息科技有限公司是38.60030.00010.70779.3112上海视畅信息科技有限公司是32.60018.00015.90066.5023浙江优联视讯网络有限公司是7.0000.00030.00037.0034上海迈旗网络科技有限公司是9.2007.600016.66733.4745上海百事灵多媒体科技有限公司是8.6009.00010.61328.215广东华伦招标有限公司2019年01月21日                                                                                      .</t>
  </si>
  <si>
    <t>海口广播电视台-广播电视制作播出设备高清化改造项目-（R3包：全台多媒体生产平台-多媒体生产平台）-中标公告</t>
  </si>
  <si>
    <t>HHGF2018-071</t>
  </si>
  <si>
    <t>惠华项目管理海南股份有限公司</t>
  </si>
  <si>
    <t xml:space="preserve">新奥特北京视频技术有限公司
成都索贝数码科技股份有限公司
智宇科技股份有限公司
</t>
  </si>
  <si>
    <t>一、招标项目                                                                                               项目编号                                    HHGF2018-071                                                             项目名称                                    广播电视制作播出设备高清化改造项目-（R3包：全台多媒体生产平台-多媒体生产平台）                                                                                                   采购品目                                    货物                                    是否备案                                                                        是                                                                                                                                                                      项目或项目包是否属于流标废标重新采购                                                                        否                                                                        采购方式                                                                        公开招标                                                                                                                                        采购单位                                    海口广播电视台                                    是否进口产品                                                                        否                                                                                                                                                                                             行政区域(预算次级)                                    海口市                                                   是否属于多包项目                                                                        否                                                                                                                                        项目概况                                    详见招标文件                                                                                                     收费标准                                                                        0                                                                        收费金额(万元)                                                                        0                                                                                                                         二、中标供应商                                                                                                                            中标供应商名称                                    新奥特（北京）视频技术有限公司                                    中标金额(万元)                                    1660.0                                                                                                      中标供应商地址                                    北京市海淀区五棵松路49号新奥特科技大厦8层                                                                                                                     三、中标基本概况                                                                                                                                中标标的名称、规格型号、数量、单价、服务要求                                    详见附件                                                                                                   附件                                  下载                                                                                                                                               四、评标委员会                                                                                                                                评标委员会成员名单                                    姜春勤、贾峰安、庞兆森、罗文生、林海文、陈斌、张瑾                                                                                    五、联系方式                                                                                                项目联系人                                    梁工                                    项目联系电话                                    0898-65337566                                                                                                   采购单位名称                                    海口广播电视台                                    采购单位联系方式                                    0898-66833792                                                                                                    采购单位地址                                    海口市中沙路15号                                                                                                   代理机构名称                                    惠华项目管理（海南）股份有限公司                                    代理机构联系方式                                    0898-65337566                                                                                                               代理机构地址                                    海南省海口市美兰区大英山东一路10号海阔天空国瑞城（铂仕苑）办公楼2单元1001房                                                                                    六、招标文件                                                招标文件                                                                        点击下载招标文件                                                                                                            详细信息                        相关公告                                                            广播电视制作播出设备高清化改造项目-（R3包：全台多媒体生产平台-多媒体生产平台）中标公告受海口广播电视台的委托，我公司对该单位所委托广播电视制作播出设备高清化改造项目-（R3包：全台多媒体生产平台-多媒体生产平台）组织公开招标采购工作，采购活动已顺利结束，现将中标结果公告如下：一、招标项目基本概况1、项目名称：广播电视制作播出设备高清化改造项目-（R3包：全台多媒体生产平台-多媒体生产平台）；2、项目编号：HHGF2018-0713、项目概况：海口广播电视台开展全台多媒体生产平台的建设将采用先进的IT技术，打造具有海口广播电视台特色的全媒体协同生产平台，突破采编发流程再造关键环节，精心设置组织架构，形成&amp;amp;ldquo;一次采集、多种工具生产、多渠道媒体传播&amp;amp;rdquo;的工作格局。推进广电传统媒体与新媒体从&amp;amp;ldquo;业务相加&amp;amp;rdquo;到&amp;amp;ldquo;业务协同&amp;amp;rdquo;，做强做大广播电视传统主流传播平台，拓展占领新型主流传播阵地，全力打造本地特色的移动传播矩阵，传播主流新闻价值，引领主流思想舆论。4、交货期：合同签订后120日历天；交货地点：海口广播电视台用户指定地点5、预算金额：1692万元；资金来源：财政资金。二、中标结果信息序号中标候选人中标价（万元）交货期排名1新奥特（北京）视频技术有限公司1660合同签订后100日历天12成都索贝数码科技股份有限公司1668.8合同签订后120日历天23智宇科技股份有限公司1672合同签订后120日历天3三、评标委员会：姜春勤、贾峰安、庞兆森、罗文生、林海文、陈斌、张瑾公示期：2019年1月22日至2019年 1月23日， 如有质疑（或异议），请在 公示期内提出。四、采购人联系方式：采购单位：海口广播电视台地 址：海南省海口市中沙路15号联系人：张先生电 话：0898-66833297招标代理机构: 惠华项目管理（海南）股份有限公司地址: 海口市国瑞大厦北座十楼1001室联 系 人:梁工联系电话: 0898-65337566                                                                                                                            海口广播电视台-广播电视制作播出设备高清化改造项目-（R3包：全台多媒体生产平台-多媒体生产平台）-公开招标公告                                                        海口广播电视台-广播电视制作播出设备高清化改造项目-（R3包：全台多媒体生产平台-多媒体生产平台）-更正公告</t>
  </si>
  <si>
    <t>新奥特北京视频技术有限公司</t>
  </si>
  <si>
    <t>智宇科技股份有限公司</t>
  </si>
  <si>
    <t>海口广播电视台-广播电视制作播出设备高清化改造项目-（R3包：全台多媒体生产平台-多媒体生产平台</t>
  </si>
  <si>
    <t>河北长城新媒体集团有限公司采访用车采购项目中标公示</t>
  </si>
  <si>
    <t>http://zbwj.caizhaowang.com/czwzbwj/20190121/gpb0oicwf14.swf</t>
  </si>
  <si>
    <t>河北长城新媒体集团有限公司采访用车采购</t>
  </si>
  <si>
    <t>山东青岛市广播电视台爱青岛新媒体电视基础内容采购项目成交结果公示</t>
  </si>
  <si>
    <t>山东省</t>
  </si>
  <si>
    <t>http://zbwj.caizhaowang.com/czwzbwj/20190121/aqh3xlvljzb.swf</t>
  </si>
  <si>
    <t>山东青岛市广播电视台爱青岛新媒体电视基础内容采购项目</t>
  </si>
  <si>
    <t>天津市卫生健康委员会机关天津市卫健委卫生计生舆情预警及分析报告服务(项目编号:TJTF-2018-A-044)中标公告</t>
  </si>
  <si>
    <t>TJTF-2018-A-044）</t>
  </si>
  <si>
    <t>和平区</t>
  </si>
  <si>
    <t>天房天津项目管理有限公司</t>
  </si>
  <si>
    <t xml:space="preserve">宁波中青华云新媒体科技有限公司
</t>
  </si>
  <si>
    <t>天津市卫生健康委员会机关 天津市卫健委卫生计生舆情预警及分析报告服务 (项目编号:TJTF-2018-A-044)中标公告																			受 天津市卫生健康委员会机关 委托，天房（天津）项目管理有限公司 以 公开招标 方式,对 天津市卫健委卫生计生舆情预警及分析报告服务 实施政府采购。现将中标结果公布如下：													一、项目名称和编号													1.项目名称：天津市卫健委卫生计生舆情预警及分析报告服务													2.项目编号：TJTF-2018-A-044													二、中标信息													采购结果列表																																														包号																												中标（成交）金额(万元)																												供应商名称																												供应商地址																																												第1包																												45.8																												宁波中青华云新媒体科技有限公司																												宁波市鄞州区首南街道科创大厦																																											详细商品信息列表																																														商品名称																												规格型号																												服务要求																												计量单位																												数量																												单价(万元)																												总价(万元)																																												天津市卫健委卫生计生舆情预警及分析报告服务																												详见招标文件																												详见项目需求书																												组																												1.0																												45.8																												45.8																																											三、评标委员会成员名单													苗华敏、李建和、杨晓惠、徐宝珠、 王慧													四、项目联系人及联系方式													1.联系人： 刘晓辉													2.联系电话：022-60952222													五、采购人的名称、地址和联系方式													1.采购人名称：天津市卫生和计划生育委员会机关													2.采购人地址：和平区贵州路94号													3.采购人联系人和联系电话：王工:022-23337661													六、采购代理机构的名称、地址和联系方式													1.采购代理机构名称：天房（天津）项目管理有限公司													2.采购代理机构地址：天津市滨海高新区华苑产业园区鑫茂军民园1号楼A座二层													3.采购代理机构联系电话：022-60994444													七、代理费用收费标准及金额													代理费用收费标准													根据国家计委关于印发《招标代理服务收费管理暂行办法的通知（计价格[2002]1980号）》和《国家发展改革委办公厅关于招标代理服务收费有关问题的通知（发改办价格[2003]857号）》的文件规定													代理费用收费金额(元)													6870													八、质疑、投诉方式													参与本项目政府采购活动的供应商认为中标结果使自己的合法权益受到损害的，可以在中标结果公告期限届满之日起7个工作日内，以书面形式向天津市卫生健康委员会机关、天房（天津）项目管理有限公司提出质疑，逾期不予受理。供应商对质疑答复不满意的，或者采购人、采购代理机构未在规定期限内作出答复的，供应商可以在质疑答复期满后15个工作日内，向天津市财政局提出投诉，逾期不予受理。													九、未通过资格审查投标人的名称和其不符合项													被推荐潜在投标人名单和推荐理由													采购人和评审专家推荐意见													十、中标结果公告期限													结果的公告期限为1个工作日。													十一、公开招标文件公告													采购文件：044天津市卫健委卫生计生舆情预警及分析报告服务项目(1).docx																			天房（天津）项目管理有限公司																			2019年1月18日</t>
  </si>
  <si>
    <t>宁波中青华云新媒体科技有限公司</t>
  </si>
  <si>
    <t>天津市卫生健康委员会机关天津市卫健委卫生计生舆情预警及分析报告服务(项目编号:TJTF-2018-A-04</t>
  </si>
  <si>
    <t>长城新媒体集团有限公司三级宣传网络合作服务商入围项目中标公示</t>
  </si>
  <si>
    <t>HBHY（2018）-05-315</t>
  </si>
  <si>
    <t>项目名称：长城新媒体集团有限公司三级宣传网络合作服务商入围项目项目编号：HBHY(2018)-05-315采购人名称：长城新媒体集团有限公司采购人地址：石家庄市新华区西三庄街86号河北互联网大厦A座采购人联系方式：0311-89863387采购代理机构全称：河北华业招标有限公司采购代理机构地址：石家庄市红旗大街25号西清公寓6层采购代理机构联系方式：0311-83013188采购方式：公开招标采购内容：本项目为供应商入围，共分四个合同包A包：三级宣传网络大屏展示系统；B包：三级宣传网络办公、网络及信息安全服务；C包：三级宣传网络演播室建设；D包：三级宣传网络环境建设设计施工。入围服务商数量：五家/合同包入围期限：合同签订之日起至2019年12月31日采购公告日期：2018年12月28日定标日期：2019年1月18日开评标地点：河北省石家庄市新华区西三庄街86号河北互联网大厦A座 14层会议室入围单位及相关信息内容如下：A包：三级宣传网络大屏展示系统排序拟入围单位名称承诺在入围有效期内每一具体项目招标中，我方被确定为该项目中标人后，以该项目招标中标价为基准，我方承诺再优惠  %备注1河北佳千电子科技有限公司15%2河北冠美电子科技有限公司15%3河北顺琪通信科技有限公司15%4河北移通佳讯网络科技有限公司15%5石家庄七彩联创光电科技有限公司10%B包：三级宣传网络办公、网络及信息安全服务排序拟入围单位名称承诺在入围有效期内每一具体项目招标中，我方被确定为该项目中标人后，以该项目招标中标价为基准，我方承诺再优惠  %备注1河北数迅信息技术有限公司15%2河北诺创通信设备科技有限公司15%3河北移通佳讯网络科技有限公司15%4河北顺琪通信科技有限公司15%5石家庄众联科技有限公司15%C包：三级宣传网络演播室建设排序拟入围单位名称承诺在入围有效期内每一具体项目招标中，我方被确定为该项目中标人后，以该项目招标中标价为基准，我方承诺再优惠  %备注1河北佳千电子科技有限公司12%2河北广电传媒技术有限公司15%3河北腾博电子科技有限公司10%4河北均旭电子科技有限公司10%5河北哈曼电子科技有限公司10%D包：三级宣传网络环境建设设计施工排序拟入围单位名称承诺在入围有效期内每一具体项目招标中，我方被确定为该项目中标人后，以该项目招标中标价为基准，我方承诺再优惠  %备注1深圳市设计装饰工程有限公司13%2石家庄常宏建筑装饰工程有限公司12%3河北东润建设工程有限公司12%4浙江开达装饰工程有限公司10%5河北天森建工集团有限公司11%评标委员会成员名单：李海龙、张哲、赵宝森、冯英洲、马辉(采购人代表)项目联系人：刘丽丽联系方式：0311-83013188传真电话：0311-83021585采购代理机构受理质疑电话：0311-87118664本公告发布媒体：</t>
  </si>
  <si>
    <t>长城新媒体集团有限公司三级宣传网络合作服务商入围</t>
  </si>
  <si>
    <t>天津市卫生健康委员会机关 天津市卫健委卫生计生舆情预警及分析报告服务 (项目编号:TJTF-2018-A-044)中标公告受 天津市卫生健康委员会机关 委托，天房（天津）项目管理有限公司 以 公开招标 方式,对 天津市卫健委卫生计生舆情预警及分析报告服务 实施政府采购。现将中标结果公布如下：一、项目名称和编号1.项目名称：天津市卫健委卫生计生舆情预警及分析报告服务2.项目编号：TJTF-2018-A-044二、中标信息采购结果列表包号中标（成交）金额(万元)供应商名称供应商地址第1包45.8宁波中青华云新媒体科技有限公司宁波市鄞州区首南街道科创大厦详细商品信息列表商品名称规格型号服务要求计量单位数量单价(万元)总价(万元)天津市卫健委卫生计生舆情预警及分析报告服务详见招标文件详见项目需求书组1.045.845.8三、评标委员会成员名单苗华敏、李建和、杨晓惠、徐宝珠、 王慧四、项目联系人及联系方式1.联系人： 刘晓辉2.联系电话：022-60952222五、采购人的名称、地址和联系方式1.采购人名称：天津市卫生和计划生育委员会机关2.采购人地址：和平区贵州路94号3.采购人联系人和联系电话：王工:022-23337661六、采购代理机构的名称、地址和联系方式1.采购代理机构名称：天房（天津）项目管理有限公司2.采购代理机构地址：天津市滨海高新区华苑产业园区鑫茂军民园1号楼A座二层3.采购代理机构联系电话：022-60994444七、代理费用收费标准及金额代理费用收费标准根据国家计委关于印发《招标代理服务收费管理暂行办法的通知（计价格[2002]1980号）》和《国家发展改革委办公厅关于招标代理服务收费有关问题的通知（发改办价格[2003]857号）》的文件规定代理费用收费金额(元)6870八、质疑、投诉方式参与本项目政府采购活动的供应商认为中标结果使自己的合法权益受到损害的，可以在中标结果公告期限届满之日起7个工作日内，以书面形式向天津市卫生健康委员会机关、天房（天津）项目管理有限公司提出质疑，逾期不予受理。供应商对质疑答复不满意的，或者采购人、采购代理机构未在规定期限内作出答复的，供应商可以在质疑答复期满后15个工作日内，向天津市财政局提出投诉，逾期不予受理。九、未通过资格审查投标人的名称和其不符合项被推荐潜在投标人名单和推荐理由采购人和评审专家推荐意见十、中标结果公告期限结果的公告期限为1个工作日。十一、公开招标文件公告采购文件：044天津市卫健委卫生计生舆情预警及分析报告服务项目(1).docx       天房（天津）项目管理有限公司2019年1月18日</t>
  </si>
  <si>
    <t>如东县公安局监管场所基础信息化升级改造项目合同备案</t>
  </si>
  <si>
    <t>如东县</t>
  </si>
  <si>
    <t>如东县公安局监管场所基础信息化升级改造项目项目合同公告               合同编号    Z320623180091(ZB046)-1        合同名称    如东县公安局监管场所基础信息化升级改造项目合作协议书        项目编号    Z320623180091(ZB046)        项目名称    如东县公安局监管场所基础信息化升级改造项目        合同签订日期    2018年12月15日        采购人    如东县公安局        供应商    江苏有线邦联新媒体科技有限公司        公告时间    2018年12月15日        合同金额    2875559.5元   发布时间：2018年12月15日    doc00484220181224152113.pdf</t>
  </si>
  <si>
    <t>如东县公安局监管场所基础信息化升级改造</t>
  </si>
  <si>
    <t>中视体育2018-2020年度系列赛事新媒体转播制作服务(增补)项目中标结果公告</t>
  </si>
  <si>
    <t>0701-184050060223</t>
  </si>
  <si>
    <t>昌平区</t>
  </si>
  <si>
    <t>中技国际招标有限公司</t>
  </si>
  <si>
    <t>中视体育娱乐有限公司</t>
  </si>
  <si>
    <t>北京冠华盛嘉传媒文化有限公司
北京市朝阳区朝阳北路白家楼桥东300米车峰汇院
中视正飞北京文化传媒有限公司
中视柏莱特北京文化传播有限公司</t>
  </si>
  <si>
    <t>一、采购项目名称：中视体育2018-2020年度系列赛事新媒体转播制作服务(增补)项目招标编号：0701-184050060223二、采购人名称：中视体育娱乐有限公司采购人地址：北京市朝阳区光华路15-1号院1号楼16层采购人联系方式：010-52813333三、采购代理机构：中技国际招标有限公司采购代理机构地址：北京市丰台区西三环中路90号通用技术大厦1110室采购代理机构联系方式：010-63348262                    四、本项目招标公告日期：2018年12月20日五、采购方式：公开招标六、确定中标日期：2019年1月18日七、中标候选人名称、地址及中标金额：货物/服务名称中标候选人名称中标金额中标人地址2018-2020年度系列赛事新媒体转播制作服务(增补)北京冠华盛嘉传媒文化有限公司￥5,920,000.00北京市朝阳区朝阳北路白家楼桥东300米车峰汇院内西侧中视正飞（北京）文化传媒有限公司￥6,152,000.00北京市昌平区回龙观街道太平庄北街吉晟别墅2-16中视柏莱特（北京）文化传播有限公司￥6,240,000.00北京市朝阳区金盏乡金盏南路701号柏莱特影视文化产业园八、本项目服务采购数量、简要技术要求：项目名称采购内容服务期中视体育系列赛事新媒体转播制作服务为2018-2020年度中视体育系列赛事提供整体新媒体转播制作服务及制片保障工作。2年招标项目性质及用途服务招标，用于2019-2020年度中视体育系列赛事期间约不少于80场的转播等服务需求。 九、评标委员会名单：刘长占、刘志彬、沈聪、赵晓光、张萍莉、吴然、张奇琛十、本项目联系人：高妍宁  联系电话：010-63348262中技国际招标有限公司                                                              2019年1月18日</t>
  </si>
  <si>
    <t>北京冠华盛嘉传媒文化有限公司</t>
  </si>
  <si>
    <t>北京市朝阳区朝阳北路白家楼桥东300米车峰汇院</t>
  </si>
  <si>
    <t>中视正飞北京文化传媒有限公司</t>
  </si>
  <si>
    <t>中视柏莱特北京文化传播有限公司</t>
  </si>
  <si>
    <t>中视体育2018-2020年度系列赛事新媒体转播制作服务(增补)项目</t>
  </si>
  <si>
    <t>[定南县]定南县爱信项目管理有限公司关于江西省定南县公共就业人才服务局定南县2019年就业创业宣传服务外包采购项目（采购编号：DNAX2019-DN-C001）成交结果公告</t>
  </si>
  <si>
    <t>DNAX2019-DN-C001）</t>
  </si>
  <si>
    <t>定南县爱信项目管理有限公司</t>
  </si>
  <si>
    <t>定南县公共就业人才服务局</t>
  </si>
  <si>
    <t>[2019-01-18]                        定南县爱信项目管理有限公司受定南县公共就业人才服务局委托就定南县2019年就业创业宣传服务外包采购项目（采购编号：DNAX2019-DN-C001）进行竞争性磋商。采购活动于2019年1月17日10:00（北京时间）在定南县爱信项目管理有限公司进行。经评审小组推荐，采购人确定，成交结果如下：                   采购项目编号                  项目名称                  简要技术说明                  数量                  成交金额（元）                  服务要求                  成交供应商名称                  成交供应商地址                          DNAX2019-DN-C001                  定南县2019年就业创业宣传服务外包采购（国内服务）                  一、企业用工招聘服务:      （一）举办定南县春季企业用工招聘大会（春风行动）      1、总体要求是：招聘活动主题突出，内容丰富，招聘现场氛围浓厚，安全、文明、有序。      2、具体要求是：      （1）时间：2019年2月（春节期间）      （2）举办天数：6天      （3）举办地点：文体中心或大世界广场      （4） 参加招聘会企业：30家以上      （5）招聘会规模：2000人次/天      （6）现场举办文体活动：文体演出活动或文体活动      （7）宣传要求：      ① 新媒体宣传：公众号、定南发布、定南电视台、微信平台、定南通讯等。      ② 发放宣传单：印刷发放用工信息宣传单。      ③ 宣传车流动宣传。      ④ 悬挂标语宣传。      （8）现场布置：帐篷搭建、桌椅摆设、彩虹门、音响设备和音效控制、企业门头制作、舞台和招聘背景设计与制作、招聘服务区等。      （9）现场秩序：安全、有序、文明。      （10）服务内容综合描述：招聘会活动组织与人员组织，现场主持控场工作，现场引导和服务工作，数据统计工作，现场安保工作，其他公共服务等。      （二）举办就业援助月活动（包括帮扶就业困难人员就业创业宣传和岗位招聘活动、高校毕业生就业创业宣传和岗位招聘活动等）      1、总体要求是：招聘活动主题突出，内容丰富，招聘现场氛围浓厚，安全、文明、有序。      2、具体要求是：      （1）时间：2019年12月前完成      （2）招聘会举办场次：1场（2天以上）      （3）举办地点：文体中心或大世界广场      （4）参加招聘会企业：30家以上      （5）招聘会规模：1500人次/场      （6）宣传要求：      ①新媒体宣传：公众号、定南发布、定南电视台、微信平台、定南通讯等。      ②发放宣传单：印刷发放用工信息宣传单。      ③宣传车流动宣传。      ④悬挂标语宣传。      （7）现场布置：帐篷搭建、桌椅摆设、彩虹门、音响设备和效果控制、企业门头制作、舞台和招聘背景设计与制作、招聘服务区等。      （8）现场秩序：安全有序、文明。      （9）服务内容综合描述：招聘会活动组织与人员组织，现场主持控场工作，现场引导和服务工作，数据统计工作，现场安保工作，其他公共服务等。      （三）举办企业用工专场（专岗）招聘会      1、总体要求是：招聘活动主题突出，内容丰富，招聘现场氛围浓厚，安全、文明、有序。      2、具体要求是：      （1）时间：2019年12月前完成      （2）招聘会举办场次：4场（每场1天）      （3）举办地点：县人力资源市场或各乡镇      （4）招聘会规模：250人次/场      （5）宣传要求：      ①新媒体宣传：公众号、定南发布、定南电视台、微信平台、定南通讯等。      ②发放宣传单：印刷发放用工信息宣传单。      ③宣传车流动宣传。      ④悬挂标语宣传。      （6）现场布置：帐篷（或展位）搭建、桌椅摆设、彩虹门、音响设备和效果控制、企业门头制作、招聘会背景设计与制作、招聘服务区等。      （7）现场秩序：安全有序、文明。      （8）服务内容综合描述：招聘会活动组织与人员组织，现场主持控场工作，现场引导和服务工作、数据统计工作，现场安保工作，其他公共服务等。      （四）举办高校、劳务输入基地招聘会      1、总体要求是：招聘活动主题突出，内容丰富，招聘现场氛围浓厚，安全、文明、有序。      2、具体要求是：      （1）时间：2019年12月前完成      （2）招聘会举办场次：10场。      （3）举办地点：①相关高校；②劳务输入基地（四川、贵州、云南等省）      （4）招聘会规模：250人次/场      （5）宣传要求：      ①当地新媒体宣传。      ②发放宣手册：印刷发放定南县企业用工宣传手册。      ③悬挂标语宣传。      （6）现场布置：帐篷（或展位）搭建、桌椅摆设、彩虹门、音响设备和效果控制、企业门头制作、招聘会背景设计与制作、招聘服务区等。      （7）现场秩序：安全有序、文明。      （8）服务内容综合描述：招聘会活动组织与人员组织，现场主持控场工作，现场引导和服务工作、数据统计工作，现场安保工作，其他公共服务等。      二、园区企业稳工暖心宣传活动：      （一）主要内容：组织举办园区企业稳工暖心系列宣传活动。      （二）总体要求：主题突出，组织有序，内容丰富，氛围浓厚，宣传广泛，反馈良好。      （三）具体包括：      1、活动整体方案包括活动前期宣传准备，活动的具体组织实施，活动后期的媒体宣传。      2、评选园区企业优秀员工，给优秀员工发放奖品。      3、利用传统节假日组织在我县外来务工人员召开稳工送温暖主题座谈会或茶话会，全年不低于两场。      4、组织我县园区务工人员举办运动会或文体活动（具体形式待定），激发园区企业团队精神。      三、定南好大嫂品牌宣传推广服务：      （一）主要内容：全年共打造定南好大嫂统一标识形象冠名店3家。      （二）总体要求：主题突出，标识统一醒目，辨识度高，宣传广泛，效果良好，通过宣传推广定南好大嫂品牌促进就业。      （三）具体包括：定南好大嫂品牌设计、注册、统一标识制作、统一形象推广（包括门头改造、授牌等）、定南好大嫂从业人员典型塑造和宣传推广、定南好大嫂创业人员典型塑造和宣传推广。活动宣传方案包括公众号等新媒体宣传和单页宣传等。                  1项                  797900.00                  按规定时间节点完成相应服务内容，服务期限至2019年12月31日止。                  江西卓恒人力资源有限公司                  赣州市章贡区红旗大道31号23栋（B）二层写字楼            本成交结果公告公示期为一个工作日，各相关当事人对成交结果有异议的，可在本公告发布之日起七个工作日内，以书面形式提起质疑，逾期将不再受理。竞争性磋商小组成员名单：李 倩（组长）、郭家荣、张 城政府采购代理机构联系人：廖志明政府采购代理机构联系电话：0797-4299199政府采购代理机构联系地址：定南县历市镇龙腾路9号18-21采购单位：定南县公共就业人才服务局采购单位联系人：张先生采购单位联系电话：18070375196采购单位联系地址：定南县行政服务中心七楼政府采购监督电话：0797-4298258定南县爱信项目管理有限公司本项目代理费用金额为11968.5元标段编号：DNAX2019-DN-C001评委姓名：李  倩  ,郭家荣,张城             附件下载：            中标通知书.pdf                          附件下载：            C001就业局-外包服务.pdf</t>
  </si>
  <si>
    <t>[定南县]定南县爱信项目管理有限公司关于江西省定南县公共就业人才服务局定南县2019年就业创业宣传服务外包采购项目（采购编号：DNAX2019-DN-C001）</t>
  </si>
  <si>
    <t>厦门市旅游发展委员会海外社交媒体平台运行及宣传推广服务类采购项目结果公告</t>
  </si>
  <si>
    <t>[350200]ZTH[GK]2018022-1</t>
  </si>
  <si>
    <t>厦门正通和招标代理有限公司</t>
  </si>
  <si>
    <t xml:space="preserve">北京亿起联科技有限公司
</t>
  </si>
  <si>
    <t>1986800.00元</t>
  </si>
  <si>
    <t>1、项目名称：厦门市旅游发展委员会海外社交媒体平台运行及宣传推广服务类采购项目2、项目编号：[350200]ZTH[GK]2018022-13、采购人名称：厦门市旅游发展委员会地址：福建省厦门市思明区湖滨北路６７-4项目负责人：李洁联系电话：0592-28926084、代理机构名称：厦门正通和招标代理有限公司地址：厦门市思明区厦门市思明区金榜路61-67号第五层19室  评审部经办人：黄先生联系电话：0592-60276575、招标公告日期：2018-12-296、招标结果确定日期：2019-01-187、资格性及符合性审查情况：经审查，五家投标人均通过资格性及符合性审查。8、中标情况：包1合同包品目号品目名称品牌规格型号数量单价总价11-1其他服务厦门旅游海外新媒体整合营销宣传推广服务11986800元1986800元服务要求或标的的基本概况详见投标文件中标供应商名称北京亿起联科技有限公司中标供应商地址北京市大兴区西环中路6号中标金额1986800.00元9、收费金额：2.2894万元 收费标准：参照国家发改委《招标代理服务收费管理暂行办法》（计价格[2002]1980号）服务类招标代理收费标准，按差额定率累进法计算。10、其他（协议供货、定点采购项目信息）：无11、评标委员会成员名单 采购人代表：陈少泓 (包1) 评审专家：侯剑辉,谢永红,郑书群,郑东12、公告期限为本公告之日起1个工作日。厦门正通和招标代理有限公司2019年01月18日</t>
  </si>
  <si>
    <t>北京亿起联科技有限公司</t>
  </si>
  <si>
    <t>厦门市旅游发展委员会海外社交媒体平台运行及宣传推广服务类采购</t>
  </si>
  <si>
    <t>北京中新网信息科技有限公司中新网全球华文新媒体编辑云平台政府采购项目中标公告</t>
  </si>
  <si>
    <t>HCZB-2018-ZB1124）</t>
  </si>
  <si>
    <t>丰台区</t>
  </si>
  <si>
    <t>北京华采招标代理有限公司</t>
  </si>
  <si>
    <t>北京中新网信息科技有限公司</t>
  </si>
  <si>
    <t xml:space="preserve">东软集团股份有限公司
</t>
  </si>
  <si>
    <t>￥296.000000 万元</t>
  </si>
  <si>
    <t>公告概要：公告信息：采购项目名称中新网全球华文新媒体编辑云平台政府采购项目品目服务/信息技术服务/软件开发服务/应用软件开发服务/行业应用软件开发服务采购单位北京中新网信息科技有限公司行政区域北京市公告时间2019年01月18日  17:19本项目招标公告日期2018年12月28日中标日期2019年01月18日评审专家名单郭慧馨、罗燕翔、杨波、李金芳、殷圣忠总中标金额￥296.000000 万元（人民币）联系人及联系方式：项目联系人业务七部 姚钰春、孙佳睿、楼雅静项目联系电话010-63509799-820、831采购单位北京中新网信息科技有限公司采购单位地址北京市西城区百万庄南街12号采购单位联系方式010-88388041代理机构名称北京华采招标代理有限公司代理机构地址北京市丰台区广安路9号国投财富广场6号楼1518室代理机构联系方式业务七部 姚钰春、孙佳睿、楼雅静 010-63509799-820、831附件：附件11124中标公告.pdf附件22018-1124中新网全球华文新媒体编辑云平台政府采购项目发售版.pdf                　　北京华采招标代理有限公司受北京中新网信息科技有限公司的委托，就“中新网全球华文新媒体编辑云平台政府采购项目”项目（项目编号：HCZB-2018-ZB1124）组织采购，评标工作已经结束，中标结果如下：一、项目信息项目编号：HCZB-2018-ZB1124项目名称：中新网全球华文新媒体编辑云平台政府采购项目项目联系人：业务七部 姚钰春、孙佳睿、楼雅静联系方式：010-63509799-820、831二、采购单位信息采购单位名称：北京中新网信息科技有限公司采购单位地址：北京市西城区百万庄南街12号采购单位联系方式：010-88388041三、项目用途、简要技术要求及合同履行日期：简要技术要求/招标项目的性质：全球华文新媒体编辑云平台合同履行日期：2019年01月18日-2019年02月17日采购用途：自用四、采购代理机构信息采购代理机构全称：北京华采招标代理有限公司采购代理机构地址：北京市丰台区广安路9号国投财富广场6号楼1518室采购代理机构联系方式：业务七部 姚钰春、孙佳睿、楼雅静 010-63509799-820、831五、中标信息招标公告日期：2018年12月28日中标日期：2019年01月18日总中标金额：296.0 万元（人民币）中标供应商名称、联系地址及中标金额：序号中标供应商名称中标供应商联系地址中标金额(万元)1东软集团股份有限公司沈阳市浑南新区新秀街2号296.000000本项目招标代理费总金额：5.92 万元（人民币）本项目招标代理费收费标准：详见招标文件评审专家名单：郭慧馨、罗燕翔、杨波、李金芳、殷圣忠中标标的名称、规格型号、数量、单价、服务要求：详见附件六、其它补充事宜</t>
  </si>
  <si>
    <t>东软集团股份有限公司</t>
  </si>
  <si>
    <t>北京中新网信息科技有限公司中新网全球华文新媒体编辑云平台政府采购</t>
  </si>
  <si>
    <t>宜昌市人民政府网站群运维服务外包项目中标公告</t>
  </si>
  <si>
    <t>YCZ0683-201801-01F</t>
  </si>
  <si>
    <t>永明项目管理有限公司</t>
  </si>
  <si>
    <t>宜昌市智慧城市建设办公室</t>
  </si>
  <si>
    <t xml:space="preserve">宜昌三峡日报新媒体有限责任公司
</t>
  </si>
  <si>
    <t>贰佰贰拾壹万玖仟壹佰元</t>
  </si>
  <si>
    <t>Report依据湖北省宜昌市财政局宜采计备[2018]XM5998号采购计划要求，永明项目管理有限公司受宜昌市智慧城市建设办公室的委托，于2019年01月17日就宜昌市人民政府网站群运维服务外包项目采用公开招标方式进行采购。现就本次招标结果公告如下：一、项目名称：宜昌市人民政府网站群运维服务外包项目二、项目编号：YCZ0683-201801-01F三、采购预算：222.00万元四、采购内容：宜昌市人民政府网站群服务中心，负责75个部门网站的规划建设、运维服务、网站普查监测及站群发展研究五、公告发布媒体及日期：湖北政府采购网、宜昌公共资源交易信息网，2019年01月18日六、评标信息：评审日期：2019年01月17日评审地点：宜昌市公共资源交易中心（政府采购中心）9楼902（城东大道2号） 评标委员会：万波、裴之强、冯伟、田昊、李世宁七、中标信息：中标供应商名称：宜昌三峡日报新媒体有限责任公司中标供应商地址：湖北省宜昌市西陵区东山大道119号中标金额(元)：贰佰贰拾壹万玖仟壹佰元(2219100元)主要中标内容：见附件.八、中标通知书领取地址：宜昌市黄河路住邦科技园A区13号楼2单元5楼九、公告期限：自公告发布之日起1个工作日。十、质疑：各有关当事人对中标结果有异议的，可在中标公告期限届满之日起7个工作日内，向永明项目管理有限公司提出质疑。质疑时请提交书面质疑函一份（法人代表签字、加盖单位公章），并附相关证据材料。十一、联系方式：采购代理机构：永明项目管理有限公司联系人：李芳联系电话：0717-6941164地址：宜昌市黄河路住邦科技园A区13号楼2单元5楼采购人：宜昌市智慧城市建设办公室联系人：裴之强联系电话：0717-6256952联系地址：宜昌市沿江大道102号永明项目管理有限公司2019年01月18日</t>
  </si>
  <si>
    <t>宜昌三峡日报新媒体有限责任公司</t>
  </si>
  <si>
    <t>宜昌市人民政府网站群运维服务外包</t>
  </si>
  <si>
    <t>上海上海第一财经传媒有限公司2018年上海市主流媒体发展新媒体专项资金项目设备采购中标候选人公示</t>
  </si>
  <si>
    <t>http://zbwj.caizhaowang.com/czwzbwj/20190118/xlzkqrpmkct.swf</t>
  </si>
  <si>
    <t>上海上海第一财经传媒有限公司2018年上海市主流媒体发展新媒体专项资金项目设备采购中</t>
  </si>
  <si>
    <t>山西广播电视台农村广播新媒体设备及电话采访机采购项目成交公告</t>
  </si>
  <si>
    <t>0632-1911HW3L0018）</t>
  </si>
  <si>
    <t>山西省国际招标有限公司</t>
  </si>
  <si>
    <t>3.2085 万元</t>
  </si>
  <si>
    <t>公告概要：															公告信息：																			采购项目名称													农村广播新媒体设备及电话采访机采购项目																			品目																			货物/通用设备/广播、电视、电影设备/广播和电视接收设备																								采购单位													山西广播电视台																			行政区域													太原市													公告时间													2019年01月17日 16:43																			本项目招标公告日期													2019年01月10日													成交日期													2019年01月17日																			谈判小组、询价小组成员、磋商小组成员名单及单一来源采购人员名单													赵明山、孙立新、乔哲																			总成交金额													￥3.208500 万元（人民币）																			联系人及联系方式：																			项目联系人													刘鹏																			项目联系电话													0351-7882993																			采购单位													山西广播电视台																			采购单位地址													山西省太原市迎泽大街318号																			采购单位联系方式													王亮0351-8302293																			代理机构名称													山西省国际招标有限公司																			代理机构地址													山西省太原市长风文化商务区长兴南街8号阳光环球金融中心写字楼9层																			代理机构联系方式													刘鹏0351-7882993																			附件：																			附件1													1911HW3L0018成交公告.docx															山西省国际招标有限公司受山西广播电视台的委托，就“农村广播新媒体设备及电话采访机采购项目”项目（项目编号：0632-1911HW3L0018）组织采购，评标工作已经结束，成交结果如下：							一、项目信息							项目编号：0632-1911HW3L0018							项目名称：农村广播新媒体设备及电话采访机采购项目							项目联系人：刘鹏							联系方式：0351-7882993							二、采购单位信息							采购单位名称：山西广播电视台							采购单位地址：山西省太原市迎泽大街318号							采购单位联系方式：王亮0351-8302293							三、采购代理机构信息							采购代理机构全称：山西省国际招标有限公司							采购代理机构地址：山西省太原市长风文化商务区长兴南街8号阳光环球金融中心写字楼9层							采购代理机构联系方式：刘鹏0351-7882993							四、成交信息							招标文件编号：0632-1911HW3L0018							本项目招标公告日期：2019年01月10日							成交日期：2019年01月17日							总成交金额：3.2085 万元（人民币）							成交供应商名称、地址及成交金额：																													序号																													成交单位																													成交金额																			（万元）																													地址																													联系人																													联系电话																													备注																																					1																													山西鑫必徕科技有限公司																													3.2085																													太原市迎泽区东岗路217号																													白小利																													13633414630																																					本项目代理费总金额：0.0 万元（人民币）							本项目代理费收费标准：							无							谈判小组、询价小组、磋商小组成员名单及单一来源采购人员名单：							赵明山、孙立新、乔哲							五、项目用途、简要技术要求及合同履行日期：							5.采购内容：							5.1本次询价采购共一包。																													序号																													货物名称																													数量																													技术要求（详见询价通知书）																													备注																																					1																													电话采访机																													1台																													释放时间 2秒																													进口产品																																					2																													三脚架																													1支																													脚管节数4节																																															3																													独脚架																													1支																													材质碳纤维																																															4																													无人机																													1套																													有效像素 2000万																																															5																													SD卡																													1张																													读取速度160MB/秒																																															6																													减光镜																													1套																													滤镜ND减光镜/偏振镜UV保护镜																																															7																													话筒																													1支																													信噪比58dB																																															8																													音频线A																													3根																													规格一米																																															9																													音频线B																													1根																													规格两米																																															10																													V型支架																													2个																													底部有热靴																																															11																													横型支架																													1个																													有标准相机螺口接口和闪光灯热靴座，可同时固定相机和闪光灯																																															12																													话筒夹																													1个																													通用话筒夹																																															13																													手机夹																													2个																													三脚架摄影桌面手机直播金属折叠手机夹通用																																															14																													补光灯																													1个																													光源：112颗LED灯珠																																					注：上述表格中未特别标注为“进口产品”字样的，均必须采购国产产品。所采购的货物、服务必须符合国家的强制性标准。							5.2范围包括：货物的供应、运输、安装、调试、培训和售后服务等。具体报价范围、采购范围及所应达到的具体要求，以本询价通知书中商务、技术和服务的相应规定为准。							5.3交货时间：自合同签订之日起20个工作日内完成运输、安装、调试、培训，达到验收标准。							5.4交货地点：山西广播电视台指定地点。							六、成交标的名称、规格型号、数量、单价、服务要求：							详见附件							七、其它补充事宜							无</t>
  </si>
  <si>
    <t>山西广播电视台农村广播新媒体设备及电话采访机采购</t>
  </si>
  <si>
    <t>辽宁广联视通新媒体有限公司教育频道招标项目中标结果公示</t>
  </si>
  <si>
    <t>辽宁省</t>
  </si>
  <si>
    <t>http://zbwj.caizhaowang.com/czwzbwj/20190117/t35rl1fqxdj.swf</t>
  </si>
  <si>
    <t>辽宁广联视通新媒体有限公司教育频道招标项目</t>
  </si>
  <si>
    <t>非法网约车有奖举报活动服务项目结果公示</t>
  </si>
  <si>
    <t>JSDY-2019F003</t>
  </si>
  <si>
    <t>江苏大友招标代理咨询有限公司</t>
  </si>
  <si>
    <t xml:space="preserve">南京广电猫猫新媒体有限公司
</t>
  </si>
  <si>
    <t>壹拾伍万元</t>
  </si>
  <si>
    <t>非法网约车有奖举报活动服务项目已经按照法定程序结束，采购结果公告如下：一、项目名称：非法网约车有奖举报活动服务项目二、项目编号：JSDY-2019F003三、项目简要说明：为整治打击非法网约车，协助采购人进行非法网约车举报活动，举报核实后奖励举报人加油电子券。四、采购公告媒体及日期江苏大友招标代理咨询有限公司网站，网站http://www.jsdayou.cn/发布日期：2019.1.10五、采购方式：自主采购六、结果信息成交单位：南京广电猫猫新媒体有限公司成交金额：壹拾伍万元(150000元)评审小组：叶峥嵘、马永跃、周永兴（采购人代表）七、采购单位信息：采购单位名称：南京市客运交通管理处联系人：许科长联系电话：17788381009联系地址：秦淮区东止马营7号八、代理机构代理机构名称：江苏大友招标代理咨询有限公司代理机构地址：南京市鼓楼区江东北路95号3楼代理机构联系人：丁莹代理机构联系电话：025-69576328各有关当事人对成交结果持有异议的，可以在成交结果公告发布之日起三个工作日内以书面形式向本公司提出质疑，逾期将不再受理。</t>
  </si>
  <si>
    <t>南京广电猫猫新媒体有限公司</t>
  </si>
  <si>
    <t>非法网约车有奖举报活动服务</t>
  </si>
  <si>
    <t>国家税务总局南京市税务局南京市税务局业务专网专线采购中标公告</t>
  </si>
  <si>
    <t>QC-2018121838D）</t>
  </si>
  <si>
    <t>江苏柒采招标代理有限公司</t>
  </si>
  <si>
    <t>国家税务总局南京市税务局</t>
  </si>
  <si>
    <t xml:space="preserve">中国电信股份有限公司南京分公司
中国移动通信集团江苏有限公司
江苏有线邦联新媒体科技有限公司
</t>
  </si>
  <si>
    <t>￥419.312000 万元</t>
  </si>
  <si>
    <t>公告概要：公告信息：采购项目名称南京市税务局业务专网专线采购品目服务/电信和其他信息传输服务/电信服务/基础电信服务采购单位国家税务总局南京市税务局行政区域南京市公告时间2019年01月17日  15:45本项目招标公告日期2018年12月27日中标日期2019年01月17日评审专家名单李元康、鲍宁远、冯小芳、陈云萍、陆迅（采购人）总中标金额￥419.312000 万元（人民币）联系人及联系方式：项目联系人佟工项目联系电话025-83370296采购单位国家税务总局南京市税务局采购单位地址南京市秦淮区白下路300号采购单位联系方式联系人：周主任/联系电话：025-84570837代理机构名称江苏柒采招标代理有限公司代理机构地址江苏省南京市建邺区应天大街772号产业园1栋705代理机构联系方式联系人：佟工         联系电话：025-83370296（15380802210）附件：附件138D市税务局业务专网专线采购项目公开招标（最终稿）12.26.pdf                　　江苏柒采招标代理有限公司受国家税务总局南京市税务局的委托，就“南京市税务局业务专网专线采购”项目（项目编号：QC-2018121838D）组织采购，评标工作已经结束，中标结果如下：一、项目信息项目编号：QC-2018121838D项目名称：南京市税务局业务专网专线采购项目联系人：佟工联系方式：025-83370296二、采购单位信息采购单位名称：国家税务总局南京市税务局采购单位地址：南京市秦淮区白下路300号采购单位联系方式：联系人：周主任/联系电话：025-84570837三、项目用途、简要技术要求及合同履行日期：服务期限：3年四、采购代理机构信息采购代理机构全称：江苏柒采招标代理有限公司采购代理机构地址：江苏省南京市建邺区应天大街772号产业园1栋705采购代理机构联系方式：联系人：佟工         联系电话：025-83370296（15380802210）五、中标信息招标公告日期：2018年12月27日中标日期：2019年01月17日总中标金额：419.312 万元（人民币）中标供应商名称、联系地址及中标金额：序号中标供应商名称中标供应商联系地址中标金额(万元)1中国电信股份有限公司南京分公司南京市中央路2号151.9920002中国移动通信集团江苏有限公司南京市虎踞路59号75.5000003中国移动通信集团江苏有限公司南京市虎踞路59号46.5000004江苏有线邦联新媒体科技有限公司南京市白下区友谊河路2号46.0200005中国电信股份有限公司南京分公司南京市中央路2号76.8000006中国移动通信集团江苏有限公司南京市虎踞路59号22.500000本项目招标代理费总金额：9.825 万元（人民币）本项目招标代理费收费标准：：根据国家计委颁布的《招标代理服务收费管理暂行办法》（计价格【2002】1980号）以及国家发改委办公厅发布的《国家发展改革委办公厅关于招标代理服务收费有关问题的通知》（发改办价格【2003】857号）规定计算。评审专家名单：李元康、鲍宁远、冯小芳、陈云萍、陆迅（采购人）中标标的名称、规格型号、数量、单价、服务要求：分包一：市局机房之间和市局到分局之间主用线路分包二：市局到分局之间备用线路分包三：分局办公大楼主、备互联线路分包四：分局大楼到分局延伸办公点主用线路分包五：分局大楼到分局延伸办公点备用线路六、其它补充事宜无</t>
  </si>
  <si>
    <t>中国电信股份有限公司南京分公司</t>
  </si>
  <si>
    <t>中国移动通信集团江苏有限公司</t>
  </si>
  <si>
    <t>国家税务总局南京市税务局南京市税务局业务专网专线</t>
  </si>
  <si>
    <t>广东南方新媒体股份有限公司2018年芳村机房空调系统扩容建设项目-中标公示</t>
  </si>
  <si>
    <t>0612-1840D0820177）</t>
  </si>
  <si>
    <t>清远市</t>
  </si>
  <si>
    <t>广东南方新媒体股份有限公司2018年芳村机房空调系统扩容建设项目中标结果公示（招标编号：0612-1840D0820177）广东省机电设备招标有限公司受广东南方新媒体股份有限公司的委托，就“广东南方新媒体股份有限公司2018年芳村机房空调系统扩容建设项目”进行国内公开招标，经评标委员会的评审推荐和招标人的确认，现将中标结果公布如下：一、 本项目招标内容：广东南方新媒体股份有限公司2018年芳村机房空调系统扩容建设项目（详见招标文件用户需求）二、 本项目中标结果公示日期：2019年1月18日至2019年1月22日。三、 中标公示内容：名次投标人名称综合得分投标总价(人民币元)（含增值税）1天讯瑞达通信技术有限公司82.22 879,483.00 2广东广信通信服务有限公司59.45 887,696.00 3清远讯安电子科技有限公司57.67 861,848.00 五、 招标人和招标代理机构的名称、地址和联系方式：1、 招标人：广东南方新媒体股份有限公司联系人：郑先生2、 代理机构：广东省机电设备招标有限公司 地 址：广州市环市中路316号金鹰大厦10-11楼 联 系 人：刘工电 话：020-83544332六、质疑联系方式：质疑受理机构：广东省机电设备招标有限公司地址：广州市环市中路316号金鹰大厦10-11楼电话：020-83544332传真：020-83565537 广东省机电设备招标有限公司 2019年1月17日</t>
  </si>
  <si>
    <t>广东南方新媒体股份有限公司2018年芳村机房空调系统扩容建设项</t>
  </si>
  <si>
    <t>[省本级]江西省机电设备招标有限公司关于江西省妇幼保健院网络准入管理系统采购项目（招标编号：JXTC2018040747）公开招标中标公告</t>
  </si>
  <si>
    <t>JXTC2018040747）</t>
  </si>
  <si>
    <t>江西省妇幼保健院</t>
  </si>
  <si>
    <t xml:space="preserve">江西新媒体协同创新股份有限公司
江西省南昌市红谷滩新区学
</t>
  </si>
  <si>
    <t>[2019-01-17]                        根据赣购2018J000055042号采购计划确定的公开招标采购方式，江西省机电设备招标有限公司就江西省妇幼保健院网络准入管理系统采购项目（招标编号：JXTC2018040747）按照规定进行了电子化公开招标采购。开标大会于2019年1月11日14:30 时（北京时间）在在江西省南昌公共资源交易中心（南昌市红谷滩丰和大道1318号）四楼7号开标大厅举行。经评标委员会评审和采购人确认，中标结果如下：招标公告发布日期：2018年12月20日定标日期：2019年1月17日                  采购计划编号                  货物名称                  规格/型号                  数量                  单价                  中标金额                  中标供应商                          赣购2018J000055042                  准入管理系统                  ASM6507-3000S                  1台                  28.85万元人民币                  28.85万元人民币                  江西新媒体协同创新股份有限公司                          简约技术要求：详见附件招标文件                          交货期：合同签订后15天内交货。签订合同后跟进安装，在安装验收后15天内完成所有的设备安装调试工作。                          服务要求：质量保证期为三年，从项目验收合格双方签字之日起计算                          中标供应商地址：江西省南昌市红谷滩新区学府大道219号文化城3楼                          评标委员会名单：陈祖林、肖莉、张红星、王德锋、余爱国                          招标文件：详见附件                          采购人名称：江西省妇幼保健院      采购人地址：江西省南昌市东湖区八一大道318号      联系人：江科长      联系电话：0791-86310463                          采购代理机构名称：江西省机电设备招标有限公司      采购代理机构地址：江西省南昌市东湖区省政府大院北二路92号（咨询大厦）      联系人：张润      联系电话：0791-86259341            中标公告期限为1个工作日。特此公告！江西省机电设备招标有限公司本项目代理费用金额为4328.0元标段编号：JXTC2018040747评委姓名：陈祖林,肖莉,张红星,王德锋,余爱国             附件下载：            中标通知书.pdf                          附件下载：            JXTC2018040747.JXZF</t>
  </si>
  <si>
    <t>江西新媒体协同创新股份有限公司</t>
  </si>
  <si>
    <t>江西省南昌市红谷滩新区学</t>
  </si>
  <si>
    <t>[省本级]江西省机电设备招标有限公司关于江西省妇幼保健院网络准入管理系统采购项目（招标编号：JXTC2018040747）公开</t>
  </si>
  <si>
    <t>中国（福建）自由贸易试验区福州片区管理委员会媒体策划宣传服务成交公告</t>
  </si>
  <si>
    <t>[350100]FJXXZB[CS]2018001-2）</t>
  </si>
  <si>
    <t>福建鑫祥招标有限公司</t>
  </si>
  <si>
    <t xml:space="preserve">福建战马文化传播有限公司
</t>
  </si>
  <si>
    <t>￥59.800000 万元</t>
  </si>
  <si>
    <t>公告概要：公告信息：采购项目名称中国（福建）自由贸易试验区福州片区管理委员会媒体策划宣传服务品目服务/商务服务/其他商务服务采购单位中国（福建）自由贸易试验区福州片区管理委员会行政区域福州市公告时间2019年01月17日  17:40本项目招标公告日期2018年12月26日成交日期2019年01月17日谈判小组、询价小组成员、磋商小组成员名单及单一来源采购人员名单磋商小组：张玉兰（组长）、苏必杰、吴遥（业主评委）总成交金额￥59.800000 万元（人民币）联系人及联系方式：项目联系人汪冬冬项目联系电话0591-83712303采购单位中国（福建）自由贸易试验区福州片区管理委员会采购单位地址福州市马尾区湖里路27号采购单位联系方式吴遥 28327018代理机构名称福建鑫祥招标有限公司代理机构地址福州市鼓楼区铜盘路466-3号大自然创意园1栋4层代理机构联系方式汪冬冬 0591-83712303                　　福建鑫祥招标有限公司受中国（福建）自由贸易试验区福州片区管理委员会的委托，就“中国（福建）自由贸易试验区福州片区管理委员会媒体策划宣传服务”项目（项目编号：[350100]FJXXZB[CS]2018001-2）组织采购，评标工作已经结束，成交结果如下：一、项目信息项目编号：[350100]FJXXZB[CS]2018001-2项目名称：中国（福建）自由贸易试验区福州片区管理委员会媒体策划宣传服务项目联系人：汪冬冬联系方式：0591-83712303二、采购单位信息采购单位名称：中国（福建）自由贸易试验区福州片区管理委员会采购单位地址：福州市马尾区湖里路27号采购单位联系方式：吴遥 28327018三、采购代理机构信息采购代理机构全称：福建鑫祥招标有限公司采购代理机构地址：福州市鼓楼区铜盘路466-3号大自然创意园1栋4层采购代理机构联系方式：汪冬冬 0591-83712303四、成交信息招标文件编号：[350100]FJXXZB[CS]2018001-2本项目招标公告日期：2018年12月26日成交日期：2019年01月17日总成交金额：59.8 万元（人民币）成交供应商名称、地址及成交金额：序号成交供应商名称成交供应商联系地址成交金额(万元)1福建战马文化传播有限公司福建省福州市鼓楼区安泰街道加洋路27号办公（档案）、综合楼1层A01室59.800000本项目代理费总金额：0.897 万元（人民币）本项目代理费收费标准：收费标准参照国家计委“计价格【2002】1980号”文件规定的标准，按差额定率累进法计算。 招标代理服务费收取方式：招标代理服务费收费以银行转账、电汇、汇票或现金等付款方式支付。招标代理服务费汇款账号如下： 招标代理服务费账号：694902255；开户名：福建鑫祥招标有限公司； 开户银行：中国民生银行福州湖东支行谈判小组、询价小组、磋商小组成员名单及单一来源采购人员名单：磋商小组：张玉兰（组长）、苏必杰、吴遥（业主评委）五、项目用途、简要技术要求及合同履行日期：包1 合同包品目号品目名称品牌规格型号数量单价总价11-1广告服务福建战马文化传播有限公司中央媒体、新媒体1598000元598000元服务要求或标的的基本概况详见投标文件中标供应商名称福建战马文化传播有限公司中标供应商地址福建省福州市鼓楼区安泰街道加洋路27号办公（档案）、综合楼1层A01室中标金额598000.00元六、成交标的名称、规格型号、数量、单价、服务要求：详见项目用途、简要技术要求及合同履行日期七、其它补充事宜资格性及符合性情况：根据竞争性磋商文件要求，磋商小组成员经对响应文件认真审核，对各报价人竞争性磋商响应文件进行了符合性和资格性审查，各报价人的资格性及符合性审查均通过</t>
  </si>
  <si>
    <t>福建战马文化传播有限公司</t>
  </si>
  <si>
    <t>中国（福建）自由贸易试验区福州片区管理委员会媒体策划宣传</t>
  </si>
  <si>
    <t>中国（福建）自由贸易试验区福州片区管理委员会媒体策划宣传服务类采购项目结果公告</t>
  </si>
  <si>
    <t>[350100]FJXXZB[CS]2018001-2</t>
  </si>
  <si>
    <t>598000.00元</t>
  </si>
  <si>
    <t>1、项目名称：中国（福建）自由贸易试验区福州片区管理委员会媒体策划宣传服务类采购项目2、项目编号：[350100]FJXXZB[CS]2018001-23、采购人名称：中国（福建）自由贸易试验区福州片区管理委员会地址：福州市马尾区湖里路27号项目负责人：吴遥联系电话：283270184、代理机构名称：福建鑫祥招标有限公司地址：福州市鼓楼区鼓西街道  经办人：汪冬冬联系电话：0591-837123035、采购公告日期：2018-12-266、采购结果确定日期：2019-01-177、资格性及符合性审查情况：根据竞争性磋商文件要求，磋商小组成员经对响应文件认真审核，对各报价人竞争性磋商响应文件进行了符合性和资格性审查，各报价人的资格性及符合性审查均通过8、成交情况：包1合同包品目号品目名称品牌规格型号数量单价总价11-1广告服务福建战马文化传播有限公司中央媒体、新媒体1598000元598000元服务要求或标的的基本概况详见投标文件中标供应商名称福建战马文化传播有限公司中标供应商地址福建省福州市鼓楼区安泰街道加洋路27号办公（档案）、综合楼1层A01室中标金额598000.00元9、收费金额：0.897万元 收费标准：收费标准参照国家计委“计价格【2002】1980号”文件规定的标准，按差额定率累进法计算。 招标代理服务费收取方式：招标代理服务费收费以银行转账、电汇、汇票或现金等付款方式支付。招标代理服务费汇款账号如下： 招标代理服务费账号：694902255；开户名：福建鑫祥招标有限公司； 开户银行：中国民生银行福州湖东支行10、其他（协议供货、定点采购项目信息）：无11、磋商小组成员名单 采购人代表：吴遥 (包1) 评审专家：苏必杰,张玉兰12、公告期限为本公告之日起1个工作日。</t>
  </si>
  <si>
    <t>中国（福建）自由贸易试验区福州片区管理委员会媒体策划宣传服务类采购</t>
  </si>
  <si>
    <t>公开招标：广东南方新媒体股份有限公司IPTV应用商城建设项目（0809-1841GDG13A46）中标公告</t>
  </si>
  <si>
    <t>0809-1841GDG13A46）</t>
  </si>
  <si>
    <t>广东华伦招标有限公司受广东南方新媒体股份有限公司的委托，就广东南方新媒体股份有限公司IPTV应用商城建设项目（项目编号：0809-1841GDG13A46）组织采购，评标工作已经结束，中标结果如下：一、项目信息项目编号：0809-1841GDG13A46项目名称：广东南方新媒体股份有限公司IPTV应用商城建设项目项目联系人：孔先生联系方式：020-83172166二、采购单位信息采购单位名称：广东南方新媒体股份有限公司采购单位地址：/ 采购单位联系方式：/三、项目用途、简要技术要求及合同履行日期：详见招标文件四、采购代理机构信息采购代理机构全称：广东华伦招标有限公司采购代理机构地址：广州市广仁路1号广仁大厦6楼采购代理机构联系方式：孔先生 020-83172166五、中标信息招标公告日期：2018年12月13日中标日期：2019年01月17日总中标金额：89.1036万元（人民币）中标供应商名称、联系地址及中标金额：中标人名称：上海成思信息科技有限公司地址：上海沪宜公路1255号A-59中标金额：人民币捌拾玖万壹仟零叁拾陆元（￥891,036.00）本项目招标代理费总金额：￥1.3365万元（人民币）本项目招标代理费收费标准：收费标准据委托协议相关约定执行。评审专家名单：姚宇江（民主推选为评标主任）、贺伟、刘思亮、李丽娜、周敏（采购人代表）中标标的名称、规格型号、数量、单价、服务要求：广东南方新媒体股份有限公司IPTV应用商城建设项目六、其它补充事宜采购人和评审专家的推荐意见：项目名称：广东南方新媒体股份有限公司IPTV应用商城建设项目项目编号：0809-1841GDG13A46评审日期：2019年01月03日序号投标人名称是否通过初步审查技术得分商务得分价格得分综合得分推荐排名1上海成思信息科技有限公司是39.8030.0030.0099.8012上海思华科技股份有限公司是18.4015.0029.8763.2723浙江优联视讯网络有限公司是13.805.0029.9348.7334杭州当虹科技股份有限公司是8.009.0029.7346.734广东华伦招标有限公司2018年1月17日                                                                                      .</t>
  </si>
  <si>
    <t>公开招标：广东南方新媒体股份有限公司IPTV应用商城建设项目（0809-1841GDG13A4</t>
  </si>
  <si>
    <t>长沙市城市管理和行政执法局长沙市城管执法局与长沙广电集团宣传服务项目合同公告</t>
  </si>
  <si>
    <t>长沙市城市管理和行政执法局</t>
  </si>
  <si>
    <t xml:space="preserve">广播电视集团
长沙市城管执法局与长沙广电集团
</t>
  </si>
  <si>
    <t>服务类政府采购合同协议书 （新增合同） 采购人（甲方）：长沙市城市管理和行政执法局 合同编号： CSCG-DY-201812100031-1 供应商（乙方）：长沙 广播电视集团 为了保护甲、乙双方合法权益，根据《中华人民共和国合同法》、《中华人民共和国政府采购法》及其他有关法律、法规、规章，双方签订本合同协议书。 1.项目管理信息（1）采购方式： 单一来源 （2）项目名称：长沙市城管执法局与长沙广电集团宣传服务项目 （3）采购计划编号：CSCG-201812100031 2.合同标的及金额 标段号标的名称总价1长沙市城管执法局与长沙广电集团宣传服务项目745000合计金额小写：745000.00 合计金额大写：柒拾肆万伍仟元整 合同标的及金额明细： 最后报价的分项价格表 项目名称：长沙市城管执法局与长沙广电集团宣传服务项目媒 体形 式栏 目时长及频次单 价（单位：元）折后总费用（单位：元）新闻频道开设《城市管理看长沙》专栏《长沙新闻》18:30—19:001分钟左右24期4万/期240000策划专栏《晚间新闻》22：00—22：201-2分钟12期2万/期120000专题制作《长沙观察》周一至周六22：20—22:3010分钟4期5万/期75000政法频道开设专栏《长沙城管在行动》《政法报道》18:00—19:302-3分钟24期4万/期240000“今日聚焦”特别策划《政法报道》18:00—19:3010分钟左右2期（含赠送1期）5万/期50000新媒体宣传专题及策划推送智慧长沙APP政法频道官微长沙观察官微重要内容同步推送根据城管局工作需要20000制作抖音新媒体推送——2期赠送合计： 745000元报价金额合计：小写：745000 元 人民币 大写：柒拾肆万伍仟元 人民币 合同价格形式: 3.履行合同的时间，地点及方式 （一）服务时间及地点1.服务期限：11个月。2.服务地点：长沙市城市管理和行政执法局指定地点。3,服务方式：成交供应商按照采购人要求进行服务，完成所有工作，提交所有成果并达到验收要求。 服务期限从起 至止4.付款人及付款方式（4.1）付款人：长沙市城市管理和行政执法局通过 国库集中支付 双控账户支付 自行支付 国库集中支付元（4.2）付款方式：约定支付分期及金额 总支付次数2次 第1次支付223500元， 第2次支付521500元， 支付说明 （二）结算方法1.付款人：长沙市城市管理和行政执法局（国库集中支付）。2.付款方式：项目合同签订生效后，支付30%合同款项，项目完成经采购人验收合格后，付清剩余70%合同款项。3.本项目采用费用包干方式建设，投标人应根据项目要求和现场情况，综合考虑项目所需的软件开发、技术支持以及所有人工、管理、财务等所有费用，如一旦成交，在项目实施中出现任何遗漏，均由成交投标人免费提供，采购人不再支付任何费用。乙方请求甲方付款前应当向甲方开具符合甲方要求的增值税专用发票，如因乙方的原因未及时开具相应发票，甲方付款时间相应顺延。甲方支付合同价款时，一律不向乙方以外的任何第三方办理付款手续。开户行和账号以本合同签订的为准，如果乙方要求变更的，则乙方必须提供加盖了财务专用章、法人代表签字的证明文件，报经甲方审查同意。 5.合同履约验收方式甲方在收到乙方交付的货物后按如下方式进行验收:合同在第 2 次支付前组织验收简易程序验收  一般程序验收 6.解决合同纠纷方式首先通过双方协商解决，协商解决不成，则通过以下途径之一解决纠纷提请仲裁  向人民法院提起诉讼 7.组成合同的文件本协议书与下列文件一起构成合同文件，如下述文件之间有任何抵触、矛盾或歧义，应按以下顺序解释：（1）在采购或合同履行过程中乙方作出的承诺以及双方协商达成的变更或补充协议（2）成交通知书（3）响应文件（4）政府采购合同格式条款及其附件（5）专用合同条款（6）通用合同条款（如果有）（7）标准、规范及有关技术文件，图纸，已标价工程量清单或预算书（如果有）（8）其他合同文件。8、合同生效期本合同自生效9、合同份数本合同一式 份， 采购人执份 ， 供应商执 份， 均具有同等法律效力其他约定内容 违约条款：（一）乙方未按本合同约定履行宣传义务的，经甲方通知后，乙方应当按合同约定及时履行宣传义务，并按甲方要求及时补正，否则甲方有权解除合同，乙方应退还甲方已支付的全部费用并向甲方支付本合同总价款的20%作为违约金。（二）因乙方原因造成宣传发布的内容错误或者遗漏、迟延发布的，甲方可以选择要求乙方在3日内补发纠正，且乙方应赔偿甲方因此受到的全部损失或者甲方有权解除本合同，乙方应退还甲方已支付的全部费用并向甲方支付本合同总费用的20%作为违约金。（三）本合同所称违约金系合同双方共同协商确定，旨在约束合同的更好履行，具有惩罚及补偿的双重性质，双方同意违约方不得以任何理由要求裁决机构进行调整。（四）本合同所指损失，包括直接经济损失、预期可得利益损失以及守约方为维护权利支付的诉讼费、鉴定费、律师费、差旅费等其他相关费用。合同备案时间：（甲方盖章后自动生成）合同签订地点： 甲方（公章）  乙方（公章）  法定代表人：  法定代表人：  委托代理人：  委托代理人：  电话：  电话：  传真：  传真：  开户银行：  帐号：</t>
  </si>
  <si>
    <t>广播电视集团</t>
  </si>
  <si>
    <t>长沙市城管执法局与长沙广电集团</t>
  </si>
  <si>
    <t>长沙市城市管理和行政执法局长沙市城管执法局与长沙广电集团宣传服务</t>
  </si>
  <si>
    <t>广东南方新媒体股份有限公司IPTV应用商城建设项目（0809-1841GDG13A46）中标公告</t>
  </si>
  <si>
    <t>广东华伦招标有限公司受广东南方新媒体股份有限公司的委托，就广东南方新媒体股份有限公司IPTV应用商城建设项目（项目编号：0809-1841GDG13A46）组织采购，评标工作已经结束，中标结果如下： 一、项目信息项目编号：0809-1841GDG13A46项目名称：广东南方新媒体股份有限公司IPTV应用商城建设项目项目联系人：孔先生联系方式：020-83172166 二、采购单位信息采购单位名称：广东南方新媒体股份有限公司采购单位地址：/采购单位联系方式：/  三、项目用途、简要技术要求及合同履行日期：详见招标文件 四、采购代理机构信息采购代理机构全称：广东华伦招标有限公司采购代理机构地址：广州市广仁路1号广仁大厦6楼采购代理机构联系方式：孔先生 020-83172166  五、中标信息招标公告日期：2018年12月13日中标日期：2019年01月17日总中标金额：89.1036万元（人民币）中标供应商名称、联系地址及中标金额：中标人名称：上海成思信息科技有限公司地址：上海沪宜公路1255号A-59中标金额：人民币捌拾玖万壹仟零叁拾陆元（￥891,036.00）本项目招标代理费总金额：￥1.3365万元（人民币）本项目招标代理费收费标准：收费标准据委托协议相关约定执行。评审专家名单：姚宇江（民主推选为评标主任）、贺伟、刘思亮、李丽娜、周敏（采购人代表）中标标的名称、规格型号、数量、单价、服务要求：广东南方新媒体股份有限公司IPTV应用商城建设项目 六、其它补充事宜  采购人和评审专家的推荐意见：项目名称：广东南方新媒体股份有限公司IPTV应用商城建设项目项目编号：0809-1841GDG13A46评审日期：2019年01月03日序号投标人名称是否通过初步审查技术得分商务得分价格得分综合得分推荐排名1上海成思信息科技有限公司是39.8030.0030.0099.8012上海思华科技股份有限公司是18.4015.0029.8763.2723浙江优联视讯网络有限公司是13.805.0029.9348.7334杭州当虹科技股份有限公司是8.009.0029.7346.734广东华伦招标有限公司2019年1月17日</t>
  </si>
  <si>
    <t>广东南方新媒体股份有限公司IPTV应用商城建设项目（0809-1841GDG13A4</t>
  </si>
  <si>
    <t>中共长沙市委宣传部长沙未成年人网建设运营合同公示CSCG-GK-201807240007-1</t>
  </si>
  <si>
    <t xml:space="preserve">湖南星辰在线新媒体有限公司
</t>
  </si>
  <si>
    <t>服务类政府采购合同协议书 （新增合同） 采购人（甲方）：中共长沙市委宣传部 合同编号： CSCG-GK-201807240007-1 供应商（乙方）：湖南星辰在线新媒体有限公司 为了保护甲、乙双方合法权益，根据《中华人民共和国合同法》、《中华人民共和国政府采购法》及其他有关法律、法规、规章，双方签订本合同协议书。 1.项目管理信息（1）采购方式： 公开招标 （2）项目名称：长沙未成年人网建设运营 （3）采购计划编号：CSCG-201807240007 2.合同标的及金额 标段号标的名称总价1长沙未成年人网建设运营980000合计金额小写：980000.00 合计金额大写：玖拾捌万元整 合同标的及金额明细： 项目项目内容经费长沙未成年人网运营维护网站日常更新；首页、二级栏目页日常微调；美工、图片设计；技术巡检、安全及故障处理。300000元/年长沙未成年人网官微运营维护栏目更新；工作日推送；配套美术服务；配套技术服务。150000元/年网络项目实施专题活动；走读活动；名师课堂活动。330000元/年其他设备、耗材（含活动物料制作等）。200000元/年总计980000元/年合同价格形式: 3.履行合同的时间，地点及方式 服务时间：三年，合同一年一签。请投标人根据自己情况报出最快的时间安排。服务地点：采购人指定地点。备注（本项目为定点合同，服务期限三年，合同一年一签，本合同为第一年。） 服务期限从起 至止4.付款人及付款方式（4.1）付款人：中共长沙市委宣传部通过 国库集中支付 双控账户支付 自行支付 国库集中支付元（4.2）付款方式：约定支付分期及金额 总支付次数4次 第1次支付245000元， 第2次支付245000元， 第3次支付245000元， 第4次支付245000元， 支付说明 付款方式：按季度支付，每季度初10日内，付清上季度款项。 5.合同履约验收方式甲方在收到乙方交付的货物后按如下方式进行验收:合同在第 4 次支付前组织验收简易程序验收  一般程序验收 6.解决合同纠纷方式首先通过双方协商解决，协商解决不成，则通过以下途径之一解决纠纷提请仲裁  向人民法院提起诉讼 7.组成合同的文件本协议书与下列文件一起构成合同文件，如下述文件之间有任何抵触、矛盾或歧义，应按以下顺序解释：（1）在采购或合同履行过程中乙方作出的承诺以及双方协商达成的变更或补充协议（2）成交通知书（3）响应文件（4）政府采购合同格式条款及其附件（5）专用合同条款（6）通用合同条款（如果有）（7）标准、规范及有关技术文件，图纸，已标价工程量清单或预算书（如果有）（8）其他合同文件。8、合同生效期本合同自生效9、合同份数本合同一式 份， 采购人执份 ， 供应商执 份， 均具有同等法律效力其他约定内容 无。合同备案时间：（甲方盖章后自动生成）合同签订地点： 甲方（公章）  乙方（公章）  法定代表人：  法定代表人：  委托代理人：  委托代理人：  电话：  电话：  传真：  传真：  开户银行：  帐号：</t>
  </si>
  <si>
    <t>湖南星辰在线新媒体有限公司</t>
  </si>
  <si>
    <t>中共长沙市委宣传部长沙未成年人网建设运营合同公示CSCG-GK-20180724</t>
  </si>
  <si>
    <t>长沙市城市管理和行政执法局长沙市城管执法局与星辰在线外宣合作项目中标公告</t>
  </si>
  <si>
    <t>服务类政府采购合同协议书 （新增合同） 采购人（甲方）：长沙市城市管理和行政执法局合同编号： CSCG-DY-201812100032-1供应商（乙方）：湖南星辰在线新媒体有限公司为了保护甲、乙双方合法权益，根据《中华人民共和国合同法》、《中华人民共和国政府采购法》及其他有关法律、法规、规章，双方签订本合同协议书。1.项目管理信息（1）采购方式： 单一来源 （2）项目名称：长沙市城管执法局与星辰在线外宣合作项目 （3）采购计划编号：CSCG-201812100032 2.合同标的及金额标段号标的名称总价1长沙市城管执法局与星辰在线外宣传合作项目680000合计金额小写：680000.00 合计金额大写：陆拾捌万元整合同标的及金额明细：序号服务名称品目分类计量单位具体要求说明单价数量小计备注1长沙市城管局官网运维项配备专职编辑、设计人员、技术人员为官网运营提供服务14000011400002长沙市城管局微信公众平台运维项配备专职编辑、设计人员、技术人员为公众号日常运营提供服务19500011950003长沙市城管局年度专栏项在星辰在线网站首页及星辰头条手机客户端开设市城管局年度宣传专栏750001750004舆情服务项提供7*24小时数据采集和监测预警及舆情月报与舆情处置指导服务900001900005设计制作宣传报道集、画册等宣传产品项设计费、制作费400001400006“城市管理服务日”主题活动项活动策划费、人员费、物料费、活动组织费，线下集中宣传展示活动共5场140005700007组织市民群众集中参观垃圾焚烧厂、垃圾处理展览馆活动项活动策划费、人员费、物料费、活动组织费300001300008策划重要节点或节假日的宣传报道项活动策划费、人员费、物料费、活动组织费40000140000合计680000合同价格形式:3.履行合同的时间，地点及方式1、服务期限：11个月。2、服务地点：长沙市城市管理和行政执法局指定地点。3、履行方式：成交供应商按采购人要求进行服务，完成所有工作，提交所有成果并达到验收要求。 br/服务期限从input name=&amp;quot;entity.serviceStartTime&amp;quot; id=&amp;quot;serviceStartTime&amp;quot; value=&amp;quot;2019-01-03&amp;quot; required=&amp;quot;true&amp;quot;/起 至input name=&amp;quot;entity.serviceEndTime&amp;quot; id=&amp;quot;serviceEndTime&amp;quot; value=&amp;quot;2019-12-02&amp;quot; required=&amp;quot;true&amp;quot;/止br/br/4.付款人及付款方式br/（4.1）付款人：长沙市城市管理和行政执法局通过input name=&amp;quot;entity.payType&amp;quot; disabled=&amp;quot;disabled&amp;quot; type=&amp;quot;checkbox&amp;quot; checked=&amp;quot;CHECKED&amp;quot;/国库集中支付input name=&amp;quot;entity.payType&amp;quot; disabled=&amp;quot;disabled&amp;quot; type=&amp;quot;checkbox&amp;quot;/双控账户支付input name=&amp;quot;entity.payType&amp;quot; disabled=&amp;quot;disabled&amp;quot; type=&amp;quot;checkbox&amp;quot;/自行支付 !--input type=&amp;quot;checkbox&amp;quot; name=&amp;quot;entity.payType&amp;quot;专户支付     -- 国库集中支付input name=&amp;quot;entity.fiskMoney&amp;quot; id=&amp;quot;fiskMoney&amp;quot; type=&amp;quot;text&amp;quot; value=&amp;quot;680000&amp;quot; validtype=&amp;quot;moneyCheck&amp;quot; required=&amp;quot;true&amp;quot;/元br/（4.2）付款方式：a href=&amp;quot;javascript:showPay();&amp;quot; _href=&amp;quot;javascript:showPay();&amp;quot;约定支付分期及金额/a    总支付次数2次    第1次支付204000元， 第2次支付476000元， br/支付说明 !-- （根据情况选填）font size=&amp;quot;2&amp;quot;请根据采购及中标成交时的约定进行分期，本处描述请保证与约定支付分期及金额(请点击)处的分期结果一致。/font --br/p项目合同签订生效后，支付30%合同款项，项目完成经采购人验收合格后，付清剩余70%合同款项。乙方请求甲方付款前应当向甲方开具符合甲方要求的增值税专用发票，如因乙方的原因未及时开具相应发票，甲方付款时间相应顺延。甲方支付合同价款时，一律不向乙方以外的任何第三方办理付款手续。开户行和账号以本合同签订的为准，如果乙方要求变更的，则乙方必须提供加盖了财务专用章、法人代表签字的证明文件，报经甲方审查同意。/pbr/5.合同履约验收方式br/ 甲方在收到乙方交付的货物后按如下方式进行验收:br/ 合同在第 2 次支付前组织验收br/ input name=&amp;quot;entity.checkType&amp;quot; disabled=&amp;quot;disabled&amp;quot; type=&amp;quot;checkbox&amp;quot; checked=&amp;quot;CHECKED&amp;quot;/简易程序验收input name=&amp;quot;entity.checkType&amp;quot; disabled=&amp;quot;disabled&amp;quot; type=&amp;quot;checkbox&amp;quot;/一般程序验收 br/6.解决合同纠纷方式br/ 首先通过双方协商解决，协商解决不成，则通过以下途径之一解决纠纷br/ input name=&amp;quot;entity.disputeType&amp;quot; disabled=&amp;quot;disabled&amp;quot; type=&amp;quot;checkbox&amp;quot; checked=&amp;quot;CHECKED&amp;quot;/提请仲裁input name=&amp;quot;entity.disputeType&amp;quot; disabled=&amp;quot;disabled&amp;quot; type=&amp;quot;checkbox&amp;quot;/向人民法院提起诉讼 br/7.组成合同的文件br/ 本协议书与下列文件一起构成合同文件，如下述文件之间有任何抵触、矛盾或歧义，应按以下顺序解释：br/（1）在采购或合同履行过程中乙方作出的承诺以及双方协商达成的变更或补充协议br/（2）成交通知书br/（3）响应文件br/（4）政府采购合同格式条款及其附件br/（5）专用合同条款br/（6）通用合同条款（如果有）br/（7）标准、规范及有关技术文件，图纸，已标价工程量清单或预算书（如果有）br/（8）其他合同文件。br/8、合同生效期br/本合同自input name=&amp;quot;entity.effectiveDate&amp;quot; id=&amp;quot;sxrq&amp;quot; value=&amp;quot;双方法定代表人或授权代理人签字并单位盖章之日起&amp;quot;/生效br/9、合同份数br/本合同一式input name=&amp;quot;entity.contractCounts&amp;quot; type=&amp;quot;text&amp;quot; value=&amp;quot;4&amp;quot;/份， 采购人执input name=&amp;quot;entity.jfCounts&amp;quot; type=&amp;quot;text&amp;quot; value=&amp;quot;2&amp;quot;/份 ， 供应商执input name=&amp;quot;entity.yfCounts&amp;quot; type=&amp;quot;text&amp;quot; value=&amp;quot;2&amp;quot;/份， 均具有同等法律效力br/其他约定内容!-- （根据协商情况选填） -- p（1）乙方未按本合同约定履行宣传义务的，经甲方通知后，乙方应当按合同约定及时履行宣传义务，并按甲方要求及时补正，否则甲方有权解除合同，乙方应退还甲方已支付的全部费用并向甲方支付本合同总价款的20%作为违约金。br/（2）因乙方原因造成宣传发布的内容错误或者遗漏、迟延发布的，甲方可以选择要求乙方在3日内补发纠正，且乙方应赔偿甲方因此受到的全部损失或者甲方有权解除本合同，乙方应退还甲方已支付的全部费用并向甲方支付本合同总费用的20%作为违约金。br/（3）本合同所称违约金系合同双方共同协商确定，旨在约束合同的更好履行，具有惩罚及补偿的双重性质，双方同意违约方不得以任何理由要求裁决机构进行调整。br/（4）本合同所指损失，包括直接经济损失、预期可得利益损失以及守约方为维护权利支付的诉讼费、鉴定费、律师费、差旅费等其他相关费用。/pp合同备案时间：input name=&amp;quot;entity.agreementTime&amp;quot; type=&amp;quot;text&amp;quot; value=&amp;quot;2019-01-17&amp;quot;/（甲方盖章后自动生成）br/合同签订地点：input name=&amp;quot;entity.agreementPlace&amp;quot; type=&amp;quot;text&amp;quot; value=&amp;quot;长沙市城市管理和行政执法局&amp;quot;/ /ptable =&amp;quot;1&amp;quot; cellpadding=&amp;quot;0&amp;quot; cellspacing=&amp;quot;0&amp;quot;tbodytrtd id=&amp;quot;cgrsealpostion&amp;quot;甲方（公章）/tdtdpbr//p/tdtd id=&amp;quot;gyssealpostion&amp;quot;pobject id=&amp;quot;Dgys&amp;quot; classid=&amp;quot;CLSID:77709A87-71F9-41AE-904F-886976F99E3E&amp;quot; data=&amp;quot;data:application/x-oleobject;base64,h5pwd/lxrkGQT4hpdvmePgAJAAA=&amp;quot;/object/p乙方（公章）/tdtdpbr//p/td/trtrtd法定代表人：/tdtdinput name=&amp;quot;entity.cgrRepresentative&amp;quot; type=&amp;quot;text&amp;quot; value=&amp;quot;邓鹏宇&amp;quot;//tdtd法定代表人：/tdtdinput name=&amp;quot;entity.gysRepresentative&amp;quot; type=&amp;quot;text&amp;quot; value=&amp;quot;何旭&amp;quot;//td/trtrtd委托代理人：/tdtdinput name=&amp;quot;entity.cgrAgent&amp;quot; type=&amp;quot;text&amp;quot; value=&amp;quot;蒋文凤&amp;quot;//tdtd委托代理人：/tdtdinput name=&amp;quot;entity.gysAgent&amp;quot; type=&amp;quot;text&amp;quot; value=&amp;quot;伍均哲&amp;quot;//td/trtrtd电       话：/tdtdinput name=&amp;quot;entity.cgrTelephone&amp;quot; type=&amp;quot;text&amp;quot; value=&amp;quot;88665965&amp;quot;//tdtd电       话：/tdtdinput name=&amp;quot;entity.gysTelephone&amp;quot; type=&amp;quot;text&amp;quot; value=&amp;quot;0731-82205949&amp;quot;//td/trtrtd传       真：/tdtdinput name=&amp;quot;entity.cgrFax&amp;quot; type=&amp;quot;text&amp;quot;//tdtd传       真：/tdtdinput name=&amp;quot;entity.gysFax&amp;quot; type=&amp;quot;text&amp;quot; value=&amp;quot;88667850&amp;quot;//td/trtrtdbr//tdtdbr//tdtd开 户 银 行：/tdtdbr//td/trtrtdbr//tdtdbr//tdtd帐       号：/tdtdbr//td/trtrtd colspan=&amp;quot;4&amp;quot;br//td/tr/tbody/table</t>
  </si>
  <si>
    <t>长沙市城市管理和行政执法局长沙市城管执法局与星辰在线外宣合作</t>
  </si>
  <si>
    <t>ava</t>
  </si>
  <si>
    <t>东莞市城市综合管理局东莞市餐厨废弃物收运处理宣传引导活动项目的中标、成交结果公告</t>
  </si>
  <si>
    <t>441900-201809-0008007001-0025</t>
  </si>
  <si>
    <t>广东卓越招标采购有限公司</t>
  </si>
  <si>
    <t xml:space="preserve">东莞市千扬文化传播有限公司
广东南方都市报经营有限公司
东莞市大洋文化传媒有限公司
</t>
  </si>
  <si>
    <t>东莞市城市综合管理局东莞市餐厨废弃物收运处理宣传引导活动项目的中标、成交结果公告            无标题文档                                                                                                                东莞市城市管理和综合执法局东莞市餐厨废弃物收运处理宣传引导活动项目的中标、成交结果公告                    信息来源：东莞市政府采购网发布机构：广东卓越招标采购有限公司发布日期：2019年01月17日                     采购项目编号：441900-201809-0008007001-0025采购品目：其他服务 中标金额：A包702,432.00元，B包846,400.00元，C包816,500.00元                     代理机构：广东卓越招标采购有限公司项目负责人：刘小姐                                         广东卓越招标采购有限公司 受 东莞市城市管理和综合执法局 的委托，于2018年12月18日 就东莞市餐厨废弃物收运处理宣传引导活动项目（项目编号：441900-201809-0008007001-0025） 采用公开招标进行采购。现就本次采购的中标、成交结果公告如下：                                            一、采购项目编号：441900-201809-0008007001-0025                         二、采购项目名称：东莞市餐厨废弃物收运处理宣传引导活动项目                         三、采购项目预算金额（元）：&amp;amp;yen;2,386,000.00元；其中A包&amp;amp;yen;706,000.00元，B包&amp;amp;yen;860,000.00元，C包&amp;amp;yen;820,000.00元                        四、采购方式：公开招标                         五、A包中标、成交供应商名称： 东莞市千扬文化传播有限公司 法人代表：吴 地址： 东莞市南城街道鸿福西路76号南城商务大厦1508A室                        B包中标、成交供应商名称： 广东南方都市报经营有限公司 法人代表：任 地址：广州市越秀区广州大道中289号第5层501-506室                         C包中标、成交供应商名称：东莞市大洋文化传媒有限公司 法人代表：刘 地址：东莞市南城周溪工业区众利路84号高盛科技园(北区)A座之第4层403室                                                六、报价明细：                                                                                                                        包号                                    评审日期                                    中标金额(元)                                    中标供应商                                    地址                                    中标结果情况说明                                    备注                                                                                                                                        A包                                                                                                            2018年12月18日                                                                                                            702,432.00                                                                                                            东莞市千扬文化传播有限公司                                                                                                            东莞市南城街道鸿福西路76号南城商务大厦1508A室                                                                                                                                                                                                                        拟开展餐厨废弃物收运处理纸媒宣传、现场直播、漫读新闻、宣传手册及举办活动等                                                                                                                                                                            B包                                                                                                            2018年12月18日                                                                                                            846,400.00                                                                                                            广东南方都市报经营有限公司                                                                                                            广州市越秀区广州大道中289号第5层501-506室                                                                                                                                                                                                                        拟开展餐厨废弃物收运处理新媒体推广及纸媒宣传活动                                                                                                                                                                            C包                                                                                                            2018年12月18日                                                                                                            816,500.00                                                                                                            东莞市大洋文化传媒有限公司                                                                                                            东莞市南城周溪工业区众利路84号高盛科技园(北区)A座之第4层403室                                                                                                                                                                                                                        拟开展餐厨废弃物收运处理纸媒宣传、专题网页、APP推广、线上知识竞赛、微信推送等活动                                                                                                                                                                        七、评审日期：2018年12月18日 评审地点: 东莞市南城区西平社区宏伟三路45号东莞市公共资源交易中心会议室                         评审委员会（谈判小组、询价小组、磋商小组或单一来源采购小组）：                        负责人：申益初 成员： 申益初、汪琼、黄文镝、翟俊恒、周秀芳                                                八、评审意见（非标采购方式或竞争性磋商采购方式采用书面推荐供应商参加采购活动的，还应当公告采购人和评审专家的推荐意见）                        经评审，东莞市千扬文化传播有限公司被推荐为本项目A包第一中标候选人；广东南方都市报经营有限公司被推荐为本项目B包第一中标候选人；东莞市大洋文化传媒有限公司被推荐为本项目C包第一中标候选人。                        九、本公告期限1个工作日                         十、联系事项                        （一）采购人联系人：周小姐 联系电话: 0769-22012551                                                采购人项目联系人： 周小姐 联系电话: 0769-22012551                                                （二）采购代理机构 联系人：陈先生 联系电话: 0769-28689902-8882                                                采购代理机构项目联系人：刘小姐 联系电话: 0769-28689902-8882                                                各有关当事人对中标、成交结果有异议的，可以在中标、成交公告发布之日起7个工作日内以书面形式向(政府采购代理机构) (或采购人)提出质疑，逾期将依法不予受理。                        附件：招标文件                        东莞市餐厨废弃物收运处理宣传引导活动项目（售卖稿）.doc                                                                                    发布人: 广东卓越招标采购有限公司                    发布时间: 2019年01月17日</t>
  </si>
  <si>
    <t>东莞市千扬文化传播有限公司</t>
  </si>
  <si>
    <t>广东南方都市报经营有限公司</t>
  </si>
  <si>
    <t>东莞市大洋文化传媒有限公司</t>
  </si>
  <si>
    <t>东莞市城市综合管理局东莞市餐厨废弃物收运处理宣传引导活动项目的中标、</t>
  </si>
  <si>
    <t>广西大学-竞价结果详情(CB105932019000039)</t>
  </si>
  <si>
    <t>基本信息：申购单主题：方正飞腾创艺排版软件申购单类型：竞价类设备类别：图书\软件使用币种：人民币竞价开始时间：2019-01-17 17:33 竞价结束时间：2019-01-22 17:42 竞价已结束 申购备注：申购设备详情：中标供应商设备名称数量单位 品牌型号是否标配 售后服务规格配置中标单价报价说明 中标理由广西馨运诚科技有限公司方正飞腾创艺排版软件23方正飞腾飞腾创艺排版软件V5.11、供应商投标时必须提供所报设备的品牌和型号（品牌和型号均需提供），如不填写视为不满足；2、所有设备要求免费送货上门、免费安装调试、保修期内免费上门保修；3、设备必须原厂包装，必须当用户面拆封；4、不接受物流和快递送货。5、其他按行业标准提供服务；1）应完美支持操作系统WIN7、WIN8系统，而不仅是以兼容方式运行。    2）应支持自定义素材库，并且素材库能给其他装有同样排版软件的机器共享使用。    3）排版软件应支持Unicode码。    4）要支持自动存盘，且还应支持当软、硬件出现故障时，正在操作的版面可完美恢复而不需要再重头开始制作；    5）应提供排版文档打包操作，可将存储在各个服务器上的图片和文字字体列表数据都能打包到指定文件夹中，而不需要手动查找图片路径。    6）排版软件应具有直接生成PS和PDF的功能，且生成的PDF文件应具有印刷级精度和校对级精度等多种精度可选择，不需要进行第三方软件进行转换。    7）软件应提供浮动窗口和控制窗口，使操作更加直观，更加人性化；支持使用鼠标和轮滑缩放显示版面。    8）★系统应提供自定义专属人名、专属名词强制不拆行不换行功能。    9）排版软件应具有阴影、羽化、透明、图像勾边、图像去背、背景图、剪刀工具、矩形分割、随手画、路径运算、颜色渐变、透视工具、颜色吸管等一系统用于排版和创意结合的功能，加强文字与图片的创意，使报纸更加美观。    10）★文字工具应实现表格的多种操作，包括录入文字、选中表格和移动表线等，提高表格操作的易用性；    11）具有将版面上的表格输出为Excel支持的CSV格式的文件；提供自动生成跨页表的功能，将续排表自动调整为跨页表，使所有内容排入表格。    12）排版软件应提供文字样式和段落样式功能，可以将文字属性或段落格式保存为样式，需要时直接使用，从而简化操作；还可以设置复合字体；提供字体替换功能，批量替换字体；可以提供字体集管理的功能。可以从系统字中选择需要的字体定义为字体集，并应用该字体集；支持盒子操作。    13）排版软件还应该具有不通过第三方软件转换而直接导入Excel表格和WORD文档的能力，导入后的EXCEL表格和WORD文档，要支持在排版软件中进行任意方式的编辑。并可直接在排版软件中对表格的数据生成相应的柱状图、饼状图等图表。    14）安全性：排版软件应具有字体管理、图像管理，缺字缺图提醒；并且能够应用界面上对整个排版界面进行印刷前问题检查，查出会影响印刷效果的问题。   ★ 15）兼容性：排版软件应支持以下图像格式：TIF、EPS、PSD、PDF、BMP、JPG、PS、GIF；支持如下文本格式：Word、 Excel 、CSV、TXT、BD；并且要能兼容飞腾3.X、飞腾4.X、飞腾5.X系列文件。与单位现有的全媒体采编生产系统实现无缝衔接。8450.0单项低价原则联系方式：400-838-0606</t>
  </si>
  <si>
    <t>广西大学-竞价结果详情(CB1059320190</t>
  </si>
  <si>
    <t>“特色资源全媒体出版及数字产品走出去”—特色资源产品研发升级项目</t>
  </si>
  <si>
    <t>ZJZB2018-086</t>
  </si>
  <si>
    <t>贵州智聚招标造价咨询有限公司</t>
  </si>
  <si>
    <t>贵州出版传媒有限公司</t>
  </si>
  <si>
    <t xml:space="preserve">贵州天锐通文化传媒有限公司
</t>
  </si>
  <si>
    <t>项目名称							“特色资源全媒体出版及数字产品走出去”—特色资源产品研发升级项目									中标人							贵州天锐通文化传媒有限公司									投标报价方式							总价							中标金额							人民币 999,500.00 元										贵州出版传媒有限公司““特色资源全媒体出版及数字产品走出去”—特色资源产品研发升级项目中标（成交）公告							1、项目名称:“特色资源全媒体出版及数字产品走出去”—特色资源产品研发升级项目微信公众号运营（A包）							“特色资源全媒体出版及数字产品走出去”—特色资源产品研发升级项目志愿通辅助填报系统（B包）							2、项目编号:ZJZB2018-086							3、项目序列号:S5200000000019122001							4、项目联系人:陈女士							5、项目联系人电话:13885086539							6、项目用途、简要技术要求及合同履行日期:详见投标文件							7、采购方式:公开招标							8、采购日期:2018-12-17							9、公告媒体:贵州省公共资源交易中心网、贵州省招标投标公共服务平台网							10、评审时间:2019-01-08							11、评审地点:贵州省公共资源交易中心评标三室							12、评审委员会成员名单:黄兵、赵少芬、李军、伍辉绪、沈嘉陵							13、定标日期:2019-01-08							14、中标（成交）信息:																											序号																								中标供应商																						中标供应商地址																								主要中标内容																						中标金额(元)																																																		A包																																				贵州天锐通文化传媒有限公司																																		贵州省贵阳市南明区花果园中央商务区6号3223																																				微信公众号运营（A包）																																		999500.00																																																																							B包																																																北京稻壳科技有限公司																																														北京市海淀区上地三街9号A座A1206室																																																志愿通辅助填报系统（B包）																																														500000.00																																																																																																15、PPP项目:否																																														16、采购人名称:贵州出版传媒有限公司																																														联系地址:贵阳市观山湖区会展SOHO-A座21~22层																																														项目联系人:刘女士																																														联系电话:13595129354																																														17、采购代理机构全称:贵州智聚招标造价咨询有限公司																																														联系地址:贵阳市云岩区延安西路2号建设大厦西栋8楼																																														项目联系人:陈女士																																														联系电话:13885086539																																														18、采购文件上传（PDF格式）：																																														19、书面推荐供应商参加采购活动的采购人和评审专家推荐意见（如有）:无																																																																																												贵州智聚招标造价咨询有限公司																																														2019年1月16日</t>
  </si>
  <si>
    <t>贵州天锐通文化传媒有限公司</t>
  </si>
  <si>
    <t>“特色资源全媒体出版及数字产品走出去”—特色资源产品</t>
  </si>
  <si>
    <t>内蒙古自治区互联网信息办公室“三微两站”运维服务公开招标结果公告</t>
  </si>
  <si>
    <t>NZC20180962_2</t>
  </si>
  <si>
    <t>内蒙古自治区政府采购中心</t>
  </si>
  <si>
    <t>内蒙古自治区互联网信息办公室</t>
  </si>
  <si>
    <t>发布时间: 2019-01-16原文链接			内蒙古自治区互联网信息办公室“三微两站”运维服务公开招标中标结果公告							受内蒙古自治区互联网信息办公室的委托，内蒙古自治区政府采购中心于2019年01月16日以公开招标的方式对“三微两站”运维服务项目（项目编号：NZC20180962_2，财政编号：内财购备字[2018]19495号）实施了政府集中采购。现将中标结果公告如下。							1、公告时间：2019年01月16日至2019年01月17日							2、定标日期：2019年01月16日							3、中标信息：																													包号																													预算（元）																													中标供应商																													地址																													中标金额(元)																																																																								￥1,700,000.00																													新华网股份有限公司																													北京市西城区宣武门西大街129号金隅大厦																													￥1,660,000.00																																请中标供应商登录采购中心电子交易平台自行下载电子中标通知书并办理相关手续，按规定时限和程序签订政府采购合同。							4、评标委员会专家成员:																													人员类型																													姓名																																					评审专家																													杨宝航																																					评审专家																													柳锎																																					评审专家																													荣艳冬																																					评审专家																													祝玉成																																					采购人代表																													王冀																									如投标人认为中标结果使自己的合法权益受到损害的，按招标文件第二章投标须知中有关质疑的规定向采购机构和采购代理机构提出质疑。							5、采购机构名称：内蒙古自治区政府采购中心							联系人：杨正							联系电话：0471-6946546							地址：呼和浩特市新华大街63号院2号楼402							6、采购单位信息							采购单位名称:内蒙古自治区互联网信息办公室							联系人：郝军							联系电话：0471-4826977							地址：呼和浩特市赛罕区银河南街网信楼608室(呼市公安局景苑小区北侧)							7、中标明细 ：																													序号																													服务名称																													服务内容																													单价（元）																																					1																													活力内蒙古新媒体平台																													活力内蒙古各个新媒体平台的内容编辑、线上																			线下活动策划组织及基础技术服务																													500000.00																																					2																													网信内蒙古平台																													网信内蒙古各平台内容发布、技术维护活动的																			策划与组织																													400000.00																																					3																													内蒙古观察																													内蒙古观察各平台内容发布、技术维护活动的																			策划与组织																													400000.00																																					4																													活力内蒙古网络媒体联盟官方网站																													内容发布推广与基础技术维护																													180000.00																																					5																													内蒙古网信官方网站																													内容发布推广与基础技术维护																													180000.00																																					合计																																																																																																			1660000.00																																内蒙古自治区政府采购中心							2019年01月16日</t>
  </si>
  <si>
    <t>内蒙古自治区互联网信息办公室“三微两站”运维服务公开</t>
  </si>
  <si>
    <t>山丹县数字科技馆建设项目成交公告</t>
  </si>
  <si>
    <t>SDJYB1812249</t>
  </si>
  <si>
    <t>张掖市</t>
  </si>
  <si>
    <t>张掖市恒一招标代理有限公司</t>
  </si>
  <si>
    <t>山丹县科学技术协会</t>
  </si>
  <si>
    <t xml:space="preserve">河南全息数字科技有限公司
</t>
  </si>
  <si>
    <t>￥37.200000 万元</t>
  </si>
  <si>
    <t>公告概要：公告信息：采购项目名称山丹县数字科技馆建设项目（二次）品目货物采购单位山丹县科学技术协会行政区域山丹县公告时间2019年01月16日  09:05本项目招标公告日期2019年01月02日成交日期2019年01月14日谈判小组、询价小组成员、磋商小组成员名单及单一来源采购人员名单尤伟兴, 刘克仁, 王翔宇总成交金额￥37.200000 万元（人民币）联系人及联系方式：项目联系人徐铸德项目联系电话17793602409采购单位山丹县科学技术协会采购单位地址山丹县北大街3号采购单位联系方式17793602409代理机构名称张掖市恒一招标代理有限公司代理机构地址甘肃省张掖市甘州区青年西街267-289号增福苑小区2号楼一层104铺代理机构联系方式15393605678附件：附件1山丹谈判文件二次最终.pdf山丹县数字科技馆建设项目成交公告 张掖市恒一招标代理有限公司受山丹县科学技术协会的委托，对山丹县数字科技馆建设项目以竞争性谈判方式进行采购，谈判小组于2019年1月14日17时00分确定成交供应商。现将成交结果公布如下：一、采购文件编号：SDJYB1812249 二、成交内容： 品 名 规格型号 生产厂家 投标单价 数量 投标总价 数字科普全媒体轮播系统硬件 55 寸超窄边液晶拼接屏（内置拼接处理器） YSH-L550B1 深圳亿信显视科技有限公司 7000元 9块 63000元 大屏幕控制软件 YSH-V2.0 1050元 1套 1050元 拼接屏挂架 定制型 600元 9单元 5400元 HDMI 分配器 YSH-HDMI0116 1050元 1台 1050元 工程辅材及线材 定制型 100 9批 900元 电脑 定制型 5000元 1台 5000元 数字科普多媒体轮播系统软件 QXKP-LB-V1.0 河南全息数字科技有限公司 22000元 1套 22000元 数字科普全媒体轮播系统 内容资源包 QuanXi-L201 数字科普壁挂式触控机管理系统硬件 壁挂式 触摸一体机 YSH-S550TH 深圳亿信显视科技有限公司 9000元 6台 54000元 定向音响 PV-20 3600元 6套 21600元 数字科普壁挂式触控机管理 系统软件 QXKP-TH-V2.0 河南全息数字科技有限公司 20500元 6套 123000元 数字科普壁挂式触控机管理系统内容资源包 QuanXi-H201 科普e站立式触控机管理系统硬件 立式 触摸一体机 YSH-S550TB 深圳亿信显视科技有限公司 7500元 1台 7500元 科普e站立式触控机 管理系统软件 QXKP-TV-V1.0 河南全息数字科技有限公司 19500元 1套 19500元 科普e站立式触控机管理系统 内容资源包 QuanXi-V201 配套服务 / 河南全息数字科技有限公司 2000元 8终端*3年 （5年服务期，免收两年服务费） 48000元 总报价 大写：叁拾柒万贰仟元整 小写：372000元    三、成交日期：2019年1月14日17时00分    四、谈判公告日期：2019年1月2日   五、公告期限：一个工作日   六、项目预算：人民币叁拾柒万陆仟柒佰贰拾肆元（￥376724.00 元）    七、成交供应商信息、成交金额、联系人及联系电话 : 成交供应商名称：河南全息数字科技有限公司统一社会信用代码：91410100396042097X单位规模：小微企业地址：郑州经济技术开发区航海东路1394号2幢1704号成交金额：人民币叁拾柒万贰仟元整（￥372000.00）联系人：王怡文 电话：13608697003   八、项目用途、采购要求及履行合同日期: 1.项目用途：用于山丹县数字馆建设。2.采购要求：满足采购人要求。     3.履行合同日期:双方签约时另行约定。   九、谈判小组成员名单：王翔宇、尤伟兴、刘克仁    十、采购项目联系人及电话：   1.采购方：山丹县科学技术协会  联系人：徐铸德 联系电话：17793602409  地址：山丹县科学技术协会  2.招标代理机构：张掖市恒一招标代理有限公司  联系人：赵良涛联系电话：15393605678  地址：张掖市华大丰泽园A区张掖市恒一招标代理有限公司2019年1月14日</t>
  </si>
  <si>
    <t>河南全息数字科技有限公司</t>
  </si>
  <si>
    <t>山丹县数字科技馆建设</t>
  </si>
  <si>
    <t>2019年青龙桥街道综合文化活动中心社会化运营项目成交公告</t>
  </si>
  <si>
    <t>KJY20183194）</t>
  </si>
  <si>
    <t>北京科技园拍卖招标有限公司</t>
  </si>
  <si>
    <t>北京市海淀区人民政府青龙桥街道办事处</t>
  </si>
  <si>
    <t xml:space="preserve">北京京演文化艺术发展有限公司
</t>
  </si>
  <si>
    <t>北京科技园拍卖招标有限公司受北京市海淀区人民政府青龙桥街道办事处的委托，就2019年青龙桥街道综合文化活动中心社会化运营项目（项目编号：KJY20183194）组织竞争性磋商，磋商工作已经结束，成交结果如下：一、项目信息采购编号：海采（2018）1818号项目编号：KJY20183194项目名称：2019年青龙桥街道综合文化活动中心社会化运营项目项目联系人：北京科技园拍卖招标有限公司项目联系方式：张永国01082575125-271二、采购人信息采购人名称：北京市海淀区人民政府青龙桥街道办事处采购人地址：北京市海淀区玉泉山路15号采购人联系人：郭婷采购人联系方式：010-61650312三、项目用途、简要技术要求及合同履行日期：序号名称数量用途简要技术需求12019年青龙桥街道综合文化活动中心社会化运营项目1项场地运维和管理1、场地管理8人，其中驻场项目负责人一名、新媒体运营人员一名、场地管理人员两名、图书管理员两名、保安、保洁各一名,全年开展文体类活动100场、公益培训或讲座52场、读者活动24场、青少年寒暑假专题活动2次、电影放映12场、街道品牌宣传推广。2、基础服务项目：全民艺术普及活动54场/年、全民普法活动6场/年、全民健身活动24次/年、全民科普活动6场/年、优秀传统文化传承活动10次/年、公益培训（讲座）52次/年、读者活动24场/年、青少年寒假专题活动2次/年、电影放映12次/年。   （用途及简要技术需求详见招标文件第二册第八章）四、代理机构信息代理机构全称：北京科技园拍卖招标有限公司代理机构地址：北京市海淀区万柳光大西园六号楼0188代理机构联系方式：张永国01082575125-271 五、成交信息采购公告日期：2019年01月03日 成交日期：2019年01月16日 企业名称中标供应商地址中标价格中标价格描述北京京演文化艺术发展有限公司 北京市东城区青龙胡同1号5层503室 1472200.0000本项目代理费总金额： 18778.00 元本项目代理费收费标准： 参照原计价格[2002]1980号和发改办价格【2003】857号文 磋商小组成员名单： 李军、张国庆、郭婷 成交标的名称、规格型号、数量、单价、服务要求： 详见附件  六、中标公告期限：1个工作日附件：附件： 成交公告.pdf             采购文件代理机构：北京科技园拍卖招标有限公司日期：2019年01月16日</t>
  </si>
  <si>
    <t>北京京演文化艺术发展有限公司</t>
  </si>
  <si>
    <t>2019年青龙桥街道综合文化活动中心社会化运营</t>
  </si>
  <si>
    <t>集团政务媒体中心工作手机采购结果公示</t>
  </si>
  <si>
    <t>20190109164755742</t>
  </si>
  <si>
    <t>安徽省</t>
  </si>
  <si>
    <t>安徽新媒体集团有限公司结果公示项目名称：集团政务媒体中心工作手机采购项目编号：20190109164755742本项目通过网上公开询价，经采购人确认，现将结果公示如下：最终供应商：安徽鑫拓来摄影器材有限公司本项目采购公告视为采购人与成交供应商双方合同的一部分。如对以上公示有疑问，请在三个工作日内以书面形式与安徽新媒体集团有限公司联系。联系电话：0551-65183200最终以双方签订合同为准。安徽新媒体集团有限公司
2019年1月16日</t>
  </si>
  <si>
    <t>集团政务媒体中心工作手机</t>
  </si>
  <si>
    <t>“清风皖能”项目服务器采购(三次)结果公示</t>
  </si>
  <si>
    <t>20190107172131802</t>
  </si>
  <si>
    <t>安徽新媒体集团有限公司结果公示项目名称：“清风皖能”项目服务器采购(三次)项目编号：20190107172131802本项目通过网上公开询价，经采购人确认，现将结果公示如下：最终供应商：合肥荣新信息科技有限公司本项目采购公告视为采购人与成交供应商双方合同的一部分。如对以上公示有疑问，请在三个工作日内以书面形式与安徽新媒体集团有限公司联系。联系电话：0551-65183200最终以双方签订合同为准。安徽新媒体集团有限公司
2019年1月16日</t>
  </si>
  <si>
    <t>“清风皖能”项目服务器采购(三</t>
  </si>
  <si>
    <t>2018年中国联通北京机动局光端机和二层交换机购置项目（第二次）中选候选人公示</t>
  </si>
  <si>
    <t>JSZBZB20182483）</t>
  </si>
  <si>
    <t>江苏中博通信有限公司</t>
  </si>
  <si>
    <t>中国联合网络通信有限公司北京市分公司</t>
  </si>
  <si>
    <t xml:space="preserve">泰德星创北京科技有限公司
</t>
  </si>
  <si>
    <t>2018年中国联通北京机动局光端机和二层交换机购置项目（第二次）中选候选人公示 江苏中博通信有限公司受中国联合网络通信有限公司北京市分公司的委托就“2018年中国联通北京机动局光端机和二层交换机购置项目（第二次）（采购项目编号：JSZBZB20182483）”采用公开比选方式进行采购，按照比选文件规定的程序于2019年1月15日进行了公开比选，现就比选结果公布如下：1、比选项目名称：2018年中国联通北京机动局光端机和二层交换机购置项目（第二次）2、公告发布时间：第一次公告发布时间：2018年12月 6日至2018年 12 月11日第一次失败公告发布日期：2018年12月20日至2018年12月24日第二次公告发布时间：2019年1月4日至2019年1月9日3、中选候选人如下：第一名：泰德星创(北京)科技有限公司  最终报价为：300000.00（不含税），税率16%；第二名： 北京云尚骄阳科技有限公司最终报价为：369000.00（不含税），税率16%；第三名：艺超(广州)新媒体科技有限公司最终报价为：347320.00（不含税），税率16%。4、中选候选人公示期：2019年1月16日至2019年1月18日。5、中选候选人公示媒体：中国联通采购与招标网（www.chinaunicombidding.cn）和(http://)6、联系方式采购人：中国联合网络通信有限公司北京市分公司联系人：李先生电 话：/ 采购代理机构：江苏中博通信有限公司联系人：张斐电 话：13439802405邮 箱：zhangfei20121204@163.com  江苏中博通信有限公司2019年1月16日</t>
  </si>
  <si>
    <t>泰德星创北京科技有限公司</t>
  </si>
  <si>
    <t>2018年中国联通北京机动局光端机和二层交换机购置项目（第二次）中</t>
  </si>
  <si>
    <t>内蒙古自治区互联网信息办公室“三微两站”运维服务公开招标中标结果公告</t>
  </si>
  <si>
    <t>内蒙古自治区互联网信息办公室“三微两站”运维服务公开招标中标结果公告受内蒙古自治区互联网信息办公室的委托，内蒙古自治区政府采购中心于 2019年01月16日以公开招标的方式对“三微两站”运维服务项目（项目编号：NZC20180962_2，财政编号：内财购备字[2018]19495号）实施了政府集中采购。现将中标结果公告如下。1、公告时间： 2019年01月16日至2019年01月17日 2、定标日期： 2019年01月16日3、中标信息：     包号        预算（元）        中标供应商        地址        中标金额(元)                  ￥1,700,000.00        新华网股份有限公司        北京市西城区宣武门西大街129号金隅大厦        ￥1,660,000.00     请中标供应商登录采购中心电子交易平台自行下载电子中标通知书并办理相关手续，按规定时限和程序签订政府采购合同。4、评标委员会专家成员:      人员类型        姓名          评审专家        杨宝航          评审专家        柳锎          评审专家        荣艳冬          评审专家        祝玉成          采购人代表        王冀     如投标人认为中标结果使自己的合法权益受到损害的，按招标文件第二章投标须知中有关质疑的规定向采购机构和采购代理机构提出质疑。5、采购机构名称：内蒙古自治区政府采购中心联系人：杨正 联系电话：0471-6946546地址：呼和浩特市新华大街63号院2号楼4026、采购单位信息采购单位名称: 内蒙古自治区互联网信息办公室联系人：郝军联系电话：0471-4826977地址：呼和浩特市赛罕区银河南街网信楼608室(呼市公安局景苑小区北侧)7、中标明细 ：     序号        服务名称        服务内容        单价（元）          1        活力内蒙古新媒体平台         活力内蒙古各个新媒体平台的内容编辑、 线上  线下活动策划组织及基础技术服务         500000.00           2        网信内蒙古平台         网信内蒙古各平台内容发布、 技术维护活动的  策划与组织         400000.00           3        内蒙古观察         内蒙古观察各平台内容发布、 技术维护活动的  策划与组织         400000.00           4        活力内蒙古网络媒体联盟官方网站         内容发布推广与基础技术维护         180000.00           5        内蒙古网信官方网站         内容发布推广与基础技术维护         180000.00           合计                         1660000.00       ? 内蒙古自治区政府采购中心2019年01月16日</t>
  </si>
  <si>
    <t>内蒙古自治区互联网信息办公室“三微两站”运维服务公开招标</t>
  </si>
  <si>
    <t>大连交通大学多媒体教室设备采购项目成交公告</t>
  </si>
  <si>
    <t>LNZC20190100008）</t>
  </si>
  <si>
    <t>大连通利项目管理有限公司</t>
  </si>
  <si>
    <t>大连交通大学</t>
  </si>
  <si>
    <t xml:space="preserve">大连佳兰科技有限公司
</t>
  </si>
  <si>
    <t>大连交通大学多媒体教室设备采购项目采购项目成交公告受大连交通大学委托，大连通利项目管理有限公司对大连交通大学多媒体教室设备采购项目项目（项目编号：LNZC20190100008）进行了竞争性磋商，现将成交结果公告如下：1、采购项目名称：大连交通大学多媒体教室设备采购项目2、采购项目编号：LNZC201901000083、成交结果：包号
成交供应商名称
成交金额(人民币元)LNZC20190100008
大连佳兰科技有限公司
475,500.004、成交产品的规格、型号、单价等：主云终端、LB-5、4850元；投影仪、HCP-FX55、11300元；多媒体云管理软件、V3.0、1550元等
注：上述报价为成交供应商响应文件中报价，具体价格以最终报价调整后的价格为准。5、竞争性磋商小组成员名单： 徐欣;冯海平;龙震宇; 6、保证金退还时间：未成交供应商应在成交通知书发出之日起5个工作日内，到采购代理机构办理退还保证金事宜。本公告至发布之日起将向中标供应商发布中标通知书。采购单位：大连交通大学地 址：大连市沙河口区黄河路794号项目联系人：周杰联系电话：84107650采购代理机构：大连通利项目管理有限公司地 址：万岁街135号项目联系人：吴靖联系电话：84651715大连通利项目管理有限公司2019-01-16
              附件：LNZC20190100008交大多媒体教室设备定稿.doc             关闭</t>
  </si>
  <si>
    <t>大连佳兰科技有限公司</t>
  </si>
  <si>
    <t>大连交通大学多媒体教室设备采购</t>
  </si>
  <si>
    <t>内蒙古自治区互联网信息办公室“三微两站”运维服务中标结果公告</t>
  </si>
  <si>
    <t>内蒙古自治区互联网信息办公室“三微两站”运维服务公开招标中标结果公告受内蒙古自治区互联网信息办公室的委托，内蒙古自治区政府采购中心于 2019年01月16日以公开招标的方式对“三微两站”运维服务项目（项目编号：NZC20180962_2，财政编号：内财购备字[2018]19495号）实施了政府集中采购。现将中标结果公告如下。1、公告时间： 2019年01月16日至2019年01月17日 2、定标日期： 2019年01月16日3、中标信息：包号预算（元）中标供应商地址中标金额(元)￥1,700,000.00新华网股份有限公司北京市西城区宣武门西大街129号金隅大厦￥1,660,000.00请中标供应商登录采购中心电子交易平台自行下载电子中标通知书并办理相关手续，按规定时限和程序签订政府采购合同。4、评标委员会专家成员: 人员类型姓名评审专家杨宝航评审专家柳锎评审专家荣艳冬评审专家祝玉成采购人代表王冀如投标人认为中标结果使自己的合法权益受到损害的，按招标文件第二章投标须知中有关质疑的规定向采购机构和采购代理机构提出质疑。5、采购机构名称：内蒙古自治区政府采购中心联系人：杨正 联系电话：0471-6946546地址：呼和浩特市新华大街63号院2号楼4026、采购单位信息采购单位名称: 内蒙古自治区互联网信息办公室联系人：郝军联系电话：0471-4826977地址：呼和浩特市赛罕区银河南街网信楼608室(呼市公安局景苑小区北侧)7、中标明细 ：序号服务名称服务内容单价（元）1活力内蒙古新媒体平台 活力内蒙古各个新媒体平台的内容编辑、 线上线下活动策划组织及基础技术服务 500000.00 2网信内蒙古平台 网信内蒙古各平台内容发布、 技术维护活动的策划与组织 400000.00 3内蒙古观察 内蒙古观察各平台内容发布、 技术维护活动的策划与组织 400000.00 4活力内蒙古网络媒体联盟官方网站 内容发布推广与基础技术维护 180000.00 5内蒙古网信官方网站 内容发布推广与基础技术维护 180000.00 合计 1660000.00   内蒙古自治区政府采购中心2019年01月16日</t>
  </si>
  <si>
    <t>内蒙古自治区互联网信息办公室“三微两站”运维服务</t>
  </si>
  <si>
    <t>北京新媒体基地节日期间亮化工程中标候选人公示</t>
  </si>
  <si>
    <t>http://zbwj.caizhaowang.com/czwzbwj/20190116/qydeogc55dh.swf</t>
  </si>
  <si>
    <t>北京新媒体基地节日期间亮化工程中</t>
  </si>
  <si>
    <t xml:space="preserve">杭州瑞业通讯设备有限公司
</t>
  </si>
  <si>
    <t>一、 采购人名称：泰顺县广播电视台二、 供应商名称：杭州瑞业通讯设备有限公司三、 采购项目名称：泰顺县广播电视台全媒体广播直播间、无线调频广播单频网系统 四、 采购项目编号：TSCG201811030  五、 合同编号：2019-11432       六、 合同内容：  标项序号标项名称规格型号单位数量单价(元)合同总额(元)预算金额(元)2无线调频广播单频网系统见本项目成交结果公告批不限见本项目成交结果公告625000.00632900付款方式、售后服务、违约责任详见合同附件。服务要求或标的基本概况：详见本项目采购公告。    七、 其它事项：无           八、 联系方式1、集中采购机构：泰顺县公共资源交易与行政审批服务中心联 系 人：吴先生联系电话：0577-67592508联系传真：0577-59291072联系地址：温州市泰顺县罗阳镇新城大道123号2、采购单位：泰顺县广播电视台联系人：夏先生联系电话：0577-59299063联系地址：温州市泰顺县罗阳镇爱民路216号3、同级政府采购监督管理部门：泰顺县财政局联 系 人：叶先生联系电话：0577-67583261联系地址：温州市泰顺县罗阳镇公园路48号标项二.rar</t>
  </si>
  <si>
    <t>杭州瑞业通讯设备有限公司</t>
  </si>
  <si>
    <t>中共海口市委宣传部-海口市新闻供稿及综合服务项目-成交公告</t>
  </si>
  <si>
    <t>HNZH2018-025-001</t>
  </si>
  <si>
    <t>海南政好项目管理有限公司</t>
  </si>
  <si>
    <t xml:space="preserve">新华通讯社
</t>
  </si>
  <si>
    <t>一、招标项目                                                                                            项目编号                                    HNZH2018-025-001                                    项目名称                                    海口市新闻供稿及综合服务项目                                                                                                   采购品目                                    服务                                    是否备案                                                                        是                                                                                                                                                                         项目或项目包是否属于流标废标重新采购                                                                        否                                                                        采购方式                                                                        单一来源                                                                                                                                        采购单位                                    中共海口市委宣传部                                    是否进口产品                                                                        否                                                                                                                                                                            行政区域(预算次级)                                    海口市                                    是否属于多包项目                                                                        否                                                                                                                                                                             收费标准                                                                        海南省物价局关于降低部分招标代理服务收费标准的通知琼价费管[2011]225号                                                                        收费金额(万元)                                                                        0                                                                                                                         二、成交供应商                                                                                                                            成交供应商名称                                    新华通讯社新闻信息中心                                     成交金额(万元)                                    319.9                                                                                                      成交供应商地址                                    北京市西城区宣武门西大街57号                                                                                                                                                                                       三、成交基本概况                                                                                                                                成交标的名称规格型号数量、单价服务要求                                    详见标讯正文。                                                                                                                      四、谈判小组、磋商小组、询价小组成员名单及单一来源采购人员名单                                                                                                                                谈判小组、磋商小组、询价小组成员名单及单一来源采购人员名单                                    林颖、傅军、黄守华、徐斌、薛江炜                                                                                    五、联系方式                                                                                                  项目联系人                                    陈工                                    项目联系电话                                    0898-32880168                                                                                                 采购单位名称                                    中共海口市委宣传部                                    采购单位联系方式                                    0898-68723121                                                                                                    采购单位地址                                    中共海口市委宣传部                                                                                                   代理机构名称                                    海南政好项目管理有限公司                                    代理机构联系方式                                    0898-31280168                                                                                                                   代理机构地址                                    海南省海口市龙华区玉沙路28号宝发国际大厦901房                                                                                    六、采购文件                                                采购文件                                                                        点击下载采购文件                                                                                                            详细信息                        相关公告                                                                       受中共海口市委宣传部的委托，我司就该单位海口市新闻供稿及综合服务项目组织了单一来源采购工作，现采购活动已顺利结束，评审结果已获得采购人确认，现将预成交结果公告如下：一、采购项目情况项目名称：海口市新闻供稿及综合服务项目项目编号：HNZH2018-025-001采购方式：单一来源数 量：一项服务期限：合同签订生效之日起1年。二、采购公告、定标日期及成交公告日期采购公告日期：2019年01月10日定标日期：2019年01月16日成交结果公告日期：2019年01月16日三、成交结果情况成交供应商：新华通讯社新闻信息中心成交金额：&amp;amp;yen;3199000.00元（大写：人民币叁佰壹拾玖万玖仟元整）联系地址：北京市西城区宣武门西大街57号主要成交信息：序号产品名称产品描述数量单位单价（元）1新华社客户端海口频道新媒体专题推广服务在新华社客户端海口频道提供新媒体专题推广服务3期1500002为海口广播电视台（海广网）提供新华社新闻供稿服务为海口广播电视台（海广网）提供新华社文字通稿线路、图片通稿、视频通稿、新媒体专线、短视频专线、《新华纵横》、《习近平时间》等新闻供稿服务1年10000003提供新华社社办报刊版面推广服务提供《半月谈》《参考消息》等新华社社办报刊版面推广服务2次4000004提供海外主流媒体版面推广服务提供德国《商报》版面推广服务1次5000005提供海外主流网站推广服务提供亚洲网联盟海外主流网络媒体推广服务5次90000四、评标委员会成员：林颖、傅军、黄守华、徐斌、薛江炜。五、采购人及代理机构联系方式1、采 购 人：中共海口市委宣传部联系方式：0898-68723121联系地址：中共海口市委宣传部2、代理机构：海南政好项目管理有限公司联 系 人：陈女士联系方式：0898-32880168联系地址：海口市龙华区玉沙路28号宝发国际大厦901房如对上述中标结果有异议，请按政府采购相关法律法规规定执行。感谢本项目所有投标人对本采购项目的支持。海南政好项目管理有限公司2019年01月16日                                                                                                                                                 中共海口市委宣传部-海口市新闻供稿及综合服务项目-单一来源公告</t>
  </si>
  <si>
    <t>新华通讯社</t>
  </si>
  <si>
    <t>中共海口市委宣传部-海口市新闻供稿及综合服务项</t>
  </si>
  <si>
    <t>郑州报业大厦建设项目支架采购与安装</t>
  </si>
  <si>
    <t>郑州郑报置业有限公司</t>
  </si>
  <si>
    <t xml:space="preserve">陕西建工安装集团有限公司
</t>
  </si>
  <si>
    <t>发布日期 2019-01-14 公示发布人 郑州市城乡建设委员会工程招投标监管处 公示详情			建设工程中标结果公示																													招标人																													郑州郑报置业有限公司																																					工程名称																													郑州报业大厦建设项目支架采购与安装																													标段名称																													/																																					工程地址																													郑州市民公共文化服务区的凯旋路西、广电路东、传媒路南、文博大道北																													招标类型																													施工																																					工程规模																													本项目估算总投资15亿元，总建筑面积约17.9284万平方米，主要内容包括：裙楼5层，主体建筑21层，地下3层；项目集新闻采编、新闻发布、新媒体融合网络舆情管理、动漫产业创作、影视制作、图书出版等为一体的功能区																													结构层数																													裙楼5层，主体建筑21层，地下3层；																																					招标方式																													公开招标																													招标组织形式																													委托招标																																					开标时间																													2019年01月08日09时00分																																					中标人																													陕西建工安装集团有限公司																													项目经理																													封超																			陕261111233079																																					中标价																													11502018.81元																													质量标准																													合格																																					工期																													150日历天																																					备注:																			在公示期限内，欢迎对招标投标活动中存在的违法、违规、违纪问题进行投诉。																			招标人：郑州郑报置业有限公司(投诉电话:0371-56568272)																			监督人：郑州市人民政府大型项目建设管理办公室(0371-7432603)																																					招标人或招标代理机构：河南大明建设工程管理有限公司																																						主要负责人签字：王玉2019年1月14日																																					招标人或代理机构人员：																													王玉																													联系电话：																													0371-55679799</t>
  </si>
  <si>
    <t>陕西建工安装集团有限公司</t>
  </si>
  <si>
    <t>郑州报业大厦建设项目支</t>
  </si>
  <si>
    <t>信阳广电新媒体有限公司“信阳手机台”移动新闻客户端二期建设项目中标结果公示</t>
  </si>
  <si>
    <t>信阳市</t>
  </si>
  <si>
    <t>信阳广电新媒体有限公司</t>
  </si>
  <si>
    <t xml:space="preserve">信阳市剧工厂影像文化传媒有限公司
</t>
  </si>
  <si>
    <t>377500.00元</t>
  </si>
  <si>
    <t>中资国际招标有限责任公司受信阳广电新媒体有限公司委托，就信阳广电新媒体有限公司“信阳手机台”移动新闻客户端二期建设项目进行竞争性谈判采购，按规定程序进行了开标、评标、定标，现就本次竞争性谈判的成交结果公布如下：	一、招标项目名称及招标编号	项目名称：信阳广电新媒体有限公司“信阳手机台”移动新闻客户端二期建设项目	招标编号：信财竞争性谈判【2018】58号	二、招标项目简要说明	 1、资金来源：财政资金	2、采购内容：信阳广电新媒体有限公司“信阳手机台”移动新闻客户端二期建设项目包括单反相机一套、小型手持摄像机1套、无人机一套、服务器一套、新闻灯组一套等全部内容的采购及安装（详细内容及参数见招标文件）。 	3、采购预算：38.00万元	 4、交货及安装期：合同签订后15日历天内交货并安装完成。	 5、质保期：三个月	6、质量：合格	三、招标公告媒体及日期	2018年12月26日在《中国政府采购网》、《河南省政府采购网》和《信阳市公共资源交易网》发布。	四、评标信息	 评标日期：2019年1月14日	 评标地点：信阳市行政服务中心四楼公共资源交易中心第四评标室	 评标专家：姜斌 尚永强 徐宏苇	五、成交信息	成交供应商：信阳市剧工厂影像文化传媒有限公司	成交总价：377500.00元人民币	质保期：三个月	交货及安装期：15天	地址：信阳市浉河区长安路信阳师范学院海苑综合楼	六、本次招标联系事项	采 购 人：信阳广电新媒体有限公司	地  址：信阳市浉河区鸡公山大街广电大厦 	联系人：冯先生 	电 话：0376-6659887	招标代理机构：中资国际招标有限责任公司	地址：郑州市郑东新区绿地中心南塔4502室	联系人：宋先生       陈先生 	电话：0371-55916465    15737633102	监督机构：信阳市财政局政府采购科	监督电话：0376-6699188 	 本公告期限为1个工作日，各有关当事人对评标结果如有异议者，可以在公告结束之日起七个工作日内，以书面形式向采购人或采购代理机构提出质疑(加盖单位公章且法定代表人签字，并附带相应的证明材料)，由法定代表人或其授权代表携带企业营业执照复印件（加盖公章）及本人身份证件（原件）一并提交（邮寄、邮件不予受理），并以质疑函接受确认日期作为受理时间。逾期未提交或未按照要求提交的质疑函将不予受理。</t>
  </si>
  <si>
    <t>信阳市剧工厂影像文化传媒有限公司</t>
  </si>
  <si>
    <t>信阳广电新媒体有限公司“信阳手机台”移动新闻客户端二期建设项目</t>
  </si>
  <si>
    <t>荆州广播电视台高清播出系统招标评标结果公示</t>
  </si>
  <si>
    <t>JZZTBZH2018121701001-01</t>
  </si>
  <si>
    <t>荆州市</t>
  </si>
  <si>
    <t>湖北楚元工程建设咨询有限公司</t>
  </si>
  <si>
    <t xml:space="preserve">成都索贝数码科技股份有限公司
武汉大洋金诚数码影视技术有限公司
</t>
  </si>
  <si>
    <t>荆州广播电视台高清播出系统招标评标结果公示																																																												招标编号：JZZTBZH2018121701001-01																																																					一、招标概况																																																								荆州广播电视台高清播出系统招标于2018年12月17日在荆州市公共资源交易信息网发布招标公告/发出投标邀请书，2019年01月11日在开标1室开标，并于2019年01月11日完成评标工作。根据评标委员会提交的报告，荆州广播电视台已经确认评标结果，现进行评标结果公示。																																																								二、评标结果																																																																																																																								JZZTBZH2018121701001-01																																																			名次																															第一名																															第二名																															第三名																																																			中标候选人名称																															成都索贝数码科技股份有限公司																															武汉大洋金诚数码影视技术有限公司																																																																	投标报价(元)																															3990000.00																															4945000.00																																																																	质量目标(如有)																															合格																															合格																																																																	工期(天)(供货期、服务期)																															60																															60																															/																																																			投标人资质证书(如有)																															/																															/																																																																	投标人安全生产许可证(如有)																															/																															/																																																																	拟派项目经理姓名执业资格名称、专业、级别及证书编号(如有)																															/																															/																																																																	类似项目业绩信息																															1、北京顺义区广播电视中心高清播出项目2、吐鲁番电视台四通道高清播出系统采购项目3、延边广播电视台高标清播总控系统采购4、玉溪电视台高清播出系统及编辑制作系统高清化改造项目5、南平广播电视台高标清硬盘播出系统6、汉川电视台高清播出设备改造及高清摄像机和高清非编采购7、兰州铁路局兰州电视台高清播出、高清媒资及全媒体融合系统建设设备采购8、鹤峰县广播电视台全台高清化升级改造9、抚州市广播电视台高清节目制播存一体化全台网络系统项目10、山东教育电视台高清数字播控中心建设11、钟祥广播电视台Fair播出系统12、房县广播电视台制播能力建设项目																							1.福建省播出中心及技术中心广播专业设备采购项2.上海市浦东新区文化广播电视中心播出系统集成3.海南广播电视台设备采购4.电影频道高清播出系统（国产设备）项目5.贵州广播电视台高清播控系统采购6.广东广播电视台大型系统及设备购置7.黑龙江广播电视台视频播出服务器及备件8.山东广播电视台播控部购设备																																																																							13、广汉市广播电视台高清播出系统设备14、宁夏教育电视台高清全台网设备																																																																															获奖信息																															1、新一代电视台网络化制播系统及重大应用获得国务院颁发的国家科学技术进步一等奖（2012年12月19日）2、浙江广播电视集团中国蓝云--多租户、自主式、全业务融合内容生产中心系统获得中国电影电视技术协会颁发的“科学技术奖”一等奖（2017年8月）																															1、网络化电影电视高标清节目制作、存储、备播与管理系统获得国家广播电影电视总局颁发的2009年度科技创新奖一等奖（2009年12月）2、中央电视台综合节目内容审片系统获得获得国家广播电影电视总局颁发的2010年度科技创新奖一等奖（2011年5月）3、SMPTE素材交换格式（MXF）系列规范在高清制播域应用研究获得获得国家广播电影电视总局颁发的2012年度科技创新奖一等奖（2013年6月）4、高可靠网络化大规模电视台播出系统与应用获得获得国家新闻出版广电总局颁发的2012年度科技创新奖一等奖（2013年6月）5、新一代电视播出系统获得国家新闻出版广电总局颁发的2012年度科技创新奖一等奖（2013年6月）6、非线性电视新闻综合网络系统获得国务院颁发的国家科学技术进步一等奖（2001年12月19日）7、新一代电视台网络化制播系统及重大应用获得国务院颁发的国家科学技术进步一等奖（2012年12月19日）																																																																	其它																															/																															/																																																																																																																																							三、公示时间																																																								公示期为2019年01月15日至2019年01月18日(北京时间)。																																																								四、异议与投诉																																																								投标人或者其他利害关系人对评标结果有异议的，应在评标结果公示期内以书面形式向招标人提出，招标人将自收到异议之日起3日内作出书面答复。作出答复前，将暂停招投标活动。																																																								投标人或者其他利害关系人对招标人答复仍持有异议的，应当在收到答复之日起10日内持招标人的答复及投诉书，向行业主管部门或公共资源交易综合监管机构提出投诉。																																																														五、联系方式																																																								1.招标人：荆州广播电视台																																																								地址：荆州市沙市区江津西路266号荆州广电大楼																																																								联系人：幸大福																																																								电话(传真)：13872218756																																																								2.招标代理机构：湖北楚元工程建设咨询有限公司																																																								地址：荆州市北京西路307号																																																								联系人：许周																																																								电话(传真)：0716-8221490/13697159967																																																								3.行政监管部门：中共荆州市委宣传部																																																								地址：荆州市荆州区屈原路51号																																																								联系人：周鹏																																																								电话(传真)：0716-8442743																																																								4.综合监管管理机构：荆州市公共资源交易监督管理局																																																								地址：荆州市北京西路440号																																																								联系人：郭主任																																																								电话(传真)：0716-8217913</t>
  </si>
  <si>
    <t>武汉大洋金诚数码影视技术有限公司</t>
  </si>
  <si>
    <t>荆州广播电视台高清播出系统招标</t>
  </si>
  <si>
    <t>竹溪县文化旅游传播营销项目-供应商十堰广播电视台</t>
  </si>
  <si>
    <t>50 万元</t>
  </si>
  <si>
    <t>项目名称竹溪县文化旅游传播营销项目 合同金额50 万元供应商名称十堰广播电视台签订日期2018-12-18备注 通过平台搭建、新闻采制、专题采制展播、宣传片播出、文化内容展示、对外宣传、绿色通道、新媒体推送，传播县域动态，传承竹溪秦巴文化，推介竹溪旅游。合同附件合作协议.pdf</t>
  </si>
  <si>
    <t>竹溪县文化旅游传播营销项目-供应商十</t>
  </si>
  <si>
    <t>国网重庆市电力公司南岸供电分公司2018年第19批授权采购竞争性谈判采购结果公示</t>
  </si>
  <si>
    <t>南岸区</t>
  </si>
  <si>
    <t>重庆宏达招标代理有限公司</t>
  </si>
  <si>
    <t>国网重庆市电力公司南岸供电分公司</t>
  </si>
  <si>
    <t>重庆市益康环保工程有限公司
茶园生产营业楼办公室
重庆耀文建设集团有限公司
重庆力杰消防工程有限公司
重庆恒泰建筑工程有限公司
南岸供电公司
重庆市南岸区安全生产协会
重庆影存广告有限公司
110千伏铜元局融侨站
重庆助创文化传媒有限公司
重庆目标广告有限公司一分公司</t>
  </si>
  <si>
    <t>各应答人，国网重庆市电力公司南岸供电分公司2018年第19批授权采购项目于2018年12月5日在南岸供电分公司二楼七会议室进行采购谈判，现将采购结果公示如下，公示期3日。应答人或者其他利害关系人若对评审结果有异议的，请在公示期间以书面形式（传真）提出。该公示发布在《中国采购与招标》网站上，其他网站如有与该公示不符之处，以本网站为准。采购编号项目名称推荐服务商评审情况201819001国网重庆南岸供电公司基于大数据的高压客户电费风险预警研究重庆启千里科技有限公司排序第一名201819003配电线路清障树竹存放运输及处理重庆市益康环保工程有限公司排序第一名201819004茶园生产营业楼办公室改造重庆耀文建设（集团）有限公司排序第一名201819005茶园生产营业楼消防隐患整改重庆力杰消防工程有限公司排序第一名201819006乡镇供电营业所房屋维修重庆耀文建设（集团）有限公司排序第一名201819007南岸公司茶园基地、巴南客户分中心等环境整治重庆恒泰建筑工程有限公司排序第一名201819011南岸供电公司特种作业人员安全技术培训与取证考试重庆市南岸区安全生产协会排序第一名201819012输变电环保科普宣传服务重庆影存广告有限公司排序第一名201819013110千伏铜元局（融侨）站建设专题片制作服务重庆助创文化传媒有限公司排序第一名201819014电磁影响新媒体推广服务重庆目标广告有限公司一分公司排序第一名根据相关法规规定，应答人或直接参与并且与采购活动有着直接利害关系的当事人有异议的，有权依法进行异议，提出异议时应注意以下事项：1.异议必须在中标结果公示结束前以书面形式传真提出。2．应当提交异议书，并包括下列内容：（1）异议人的名称、地址、联系人及有效联系方式；（2）被异议人的名称；（3）异议事项的基本事实；（4）有效线索和相关证明材料。3．异议人为法人的，异议书必须由其法定代表人或者授权代表签字并加盖公章，同时还需提交授权委托书；异议人为个人的，异议书必须由异议人本人签字，并附有效身份证明，由本人提交。4．下列异议将不予接收：（1）在结果公示结束后提出的；（2）异议人不能证明是所异议采购活动的投标人和直接参与并且与采购活动有着直接利害关系的当事人；（3）异议事项不具体，且未提供有效线索，难以查证的；（4）对异议事项已经答复，且异议人没有提出新的证据的。5.异议人不得以异议为名排挤竞争对手，进行虚假、恶意异议，阻碍采购活动的正常进行。采 购 人：国网重庆市电力公司南岸供电分公司联 系 人：罗兵联系电话：023-62345904    13594382820采购代理机构：重庆宏达招标代理有限公司联  系  人： 刘贵强联 系 电 话：023-63003900      13436017176   2018年12月6日</t>
  </si>
  <si>
    <t>重庆市益康环保工程有限公司</t>
  </si>
  <si>
    <t>茶园生产营业楼办公室</t>
  </si>
  <si>
    <t>重庆耀文建设集团有限公司</t>
  </si>
  <si>
    <t>重庆力杰消防工程有限公司</t>
  </si>
  <si>
    <t>重庆恒泰建筑工程有限公司</t>
  </si>
  <si>
    <t>国网重庆市电力公司南岸供电分公司2018年第19批授权采购竞争性谈判</t>
  </si>
  <si>
    <t>全媒体聚合云网络技术开发集成项目勘察招标二次招标</t>
  </si>
  <si>
    <t>廊坊市</t>
  </si>
  <si>
    <t xml:space="preserve">中土大地国际建筑设计有限公司
</t>
  </si>
  <si>
    <t>全媒体聚合云网络技术开发集成项目勘察招标二次招标                                                                                                                所属行业：                                        建筑业/房屋建筑业                                                                                                                所属地区：                                        廊坊市-三河市                                                                                                                中标人：                                                                                中土大地国际建筑设计有限公司,                                                                                                                                                       中标金额:                                            175000元人民币                                                                                                                    其他说明:                                        无                                                                                                                备注:                                        无                                                                                                                                                                                                                                                                                                                                        项目经理:                                                                                                                                                         联系人:                                                                                                                                                        电话:                                                                                                                                                        电子邮箱:</t>
  </si>
  <si>
    <t>中土大地国际建筑设计有限公司</t>
  </si>
  <si>
    <t>全媒体聚合云网络技术开发集成项目勘察</t>
  </si>
  <si>
    <t>媒体云,新媒体</t>
  </si>
  <si>
    <t>娄底移动政务新媒体云平台工程项目公开招标中标公告</t>
  </si>
  <si>
    <t>D4313002018001027</t>
  </si>
  <si>
    <t>娄底市</t>
  </si>
  <si>
    <t>湖南省招标有限责任公司</t>
  </si>
  <si>
    <t>基本信息项目名称：娄底移动政务新媒体云平台工程项目项目编号：D4313002018001027项目所属区域：市辖区采购人：娄底新闻网保证金：30000元                            多标：                                                            内容                娄底移动政务新媒体云平台工程项目招标公告                娄底移动政务新媒体云平台工程项目公开招标公告湖南省招标有限责任公司受娄底新闻网的委托，并经娄底市政府采购管理办公室批准，本公司依法对娄底移动政务新媒体云平台工程项目进行公开招标，欢迎合格的投标人参加投标。一、项目名称：娄底移动政务新媒体云平台工程项目二、代理编号：0623-1881N3118019政府采购编号：娄财采计[2018]-1417三、采购方式：公开招标四、采购内容及预算：序号服务内容数量预算（元）服务标准和要求1娄底移动政务新媒体云平台工程项目1153万元详见招标文件第八章五、投标人资格要求：1、投标人基本资格条件： 符合《中华人民共和国政府采购法》第二十二条的规定，并提供以下资格证明文件：1.1法人提交企业法人营业执照副本(或者法人登记证书)复印件以及组织机构代码证副本复印件；1.2法定代表人资格证明书一份，有委托代理人的则还应当提供授权委托书一份以及委托代理人身份证复印件一份；1.3近三个月（2018.4-2018.10任意连续三个月）缴纳社会养老保险证明（社保部门开具的证明原件或银行交费单据复印件）；近三个月（2018.4-2018.10任意连续三个月）纳税证明（税务部门开具的证明原件或银行交费单据复印件或依法免税的证明材料）；1.4提供2017年度经会计事务所审核的财务审计报告复印件（投标文件中只需提供上述报告中的审计结论意见书及资产负债表、损益利润分配表复印件，新成立的公司提供最近月份的财务报表或银行资信证明）；1.5参加政府采购活动前三年内，在经营活动中没有重大违法记录的书面声明；1.6投标人最近一个月内在“信用中国（www.creditchina.gov.cn）”或国家企业信用信息公示系统（www.gsxt.gov.cn)”的查询中无重大失信等被禁止投标记录，提供查询结果截图打印件加盖公章。2、投标人特定资格条件：无注：所有证件需加盖投标单位的公章。供应商具有“三证合一”登记制度改革的新证，视同为持有工商营业执照、组织机构代码证和税务登记证，或供应商具有 “五证合一”登记制度改革的新证，视同为持有工商营业执照、组织机构代码证、税务登记证、社会保险登记证和统计登记证，符合基本资格条件的相关条款，未实行登记制度改革的证件在有效期内的继续有效使用。六、资格审查方式：资格后审，在开标时进行详细审查。七、公示网站、招标文件的获取方式及招标文件售价：(1)公示网站：湖南省政府采购网、娄底市公共资源交易网。(2)请投标人自行从娄底市公共资源交易网http://ldggzy.hnloudi.gov.cn/本公告的页面下载。(3)招标文件每份人民币400 元，售后不退。请于招标文件递交截止时间前到娄底市公共资源交易中心的开标现场缴纳。八、投标截止时间、开标时间及地点：兹定于2019年1月15 日09时30 分（北京时间）在娄底市公共资源交易中心四楼进行公开开标，逾期送达的或者未送达指定地点的投标文件将拒绝接收。届时请投标人的法定代表人或其委托代理人准时到会，递交法定代表人身份证明或授权委托书（附法定代表人身份证明）、出示个人身份证原件核对并签名以示出席，否则其投标将被拒绝（格式见附件1、附件2）。九、保证金交纳1、投标保证金的金额：30000.00元（人民币）2、交纳时间：2019年1月14日17：00止，以银行到账为准。3、交纳方式：投标保证金必须是从投标人单位的基本账户以银行转账、电汇、银行汇票或网银转账的方式一次性按时、准确、足额转入投标保证金生成的子账号中。不接受以现金或单位结算通卡方式提交投标保证金。联合体投标的，其投标保证金由牵头人递交。开户名称：娄底市公共资源交易中心保证金专户开户银行：中国建设银行股份有限公司娄底分行营业部银行账户：投标人随机获取对应本项目（标段）投标保证金子账号4、投标保证金子账户的获取：投标人登陆娄底市公共资源交易网（http://ldggzy.hnloudi.gov.cn），进入本项目招标公告，在网页右上方点击“获取投标保证金子账户”链接，获取本项目（标段）的《投标保证金账号信息单》（可下载、打印），该信息单注明的账户为投标人交纳本项目（标段）投标保证金的唯一账号，请注意保密。十、采购项目联系人姓名和电话（咨询/质疑）：采购人名称：娄底新闻网地 址：娄底市娄星区体育馆联 系 人：吴先生 电 话：13548812688监管部门 ：娄底市政府采购管理办公室地 址：娄底市财政局联 系 人：罗主任电话：13973883980代理机构名称：湖南省招标有限责任公司娄底分公司地址：娄底市娄星区扶青南路1160号娄底分公司联系人：卢先生 电话：18692468406                             发表日期：2018/12/24 4:12            附件：娄底政务新媒体云平台工程项目12.20上网稿.doc</t>
  </si>
  <si>
    <t>娄底移动政务新媒体云平台工程项目公开</t>
  </si>
  <si>
    <t>娄底移动政务新媒体云平台工程项目中标公示</t>
  </si>
  <si>
    <t>娄底移动政务新媒体云平台工程项目公开招标中标公告湖南省招标有限责任公司受娄底新闻网委托，对娄底移动政务新媒体云平台工程项目进行公开招标,经评标委员会评审，采购人确认，现将中标信息公告如下：一、采购项目信息1.项目名称：娄底移动政务新媒体云平台工程项目2.政府采购编号：娄财采计[2018]-14173.采购代理机构编号：0623-1881N31180194.采购方式：公开招标5.采购需求：详见招标文件第八章&amp;amp;ldquo;服务内容及要求&amp;amp;rdquo;二、开标定标日期1、招标公告日期：2018年12月24日2、投标截止日期：2019年1月15日3、开标日期：2019年1月15日三、供应商投标情况:供应商名称资格审查结果符合性审查结果报价（元）评分推荐排名是否中标候选人太极计算机股份有限公司合格合格1280000.0091.51是湖南鼎太网络科技有限公司合格合格800000.0086.82是北京慧舟普度科技有限公司合格合格1280000.0081.73是四、中标供应商供货明细号中 标 明 细中标供应商太极计算机股份有限公司地址北京市海淀区北四环中路211号联系人张磊联系方式15010821511标的的名称规格型号数量生产厂家单价(元）服务要求娄底移动政务新媒体云平台工程项目详见开标一览表1批详见报价一览表1280000.00详见&amp;amp;ldquo;招标文件&amp;amp;rdquo;服务期限1年五、评审小组名单评审小组职务评委名称产生方式参与过程主任评委葛惠阳随机抽取全过程评审委员贺文华随机抽取全过程评审委员彭晓宏随机抽取全过程评审委员吴惠雄随机抽取全过程评审委员彭坚定随机抽取全过程六、投诉与质疑参与本次投标供应商如对中标结果公告有异议的，请于此公告发布之日起七个工作日内，以书面形式向采购人或采购代理机构提出质疑。七、采购项目（质疑）联系人姓名和电话：采购人：娄底新闻网联系人：吴先生电话：13548812688地址：娄底市娄星区体育馆招标代理机构：湖南省招标有限责任公司娄底分公司联系人：卢先生娄底分公司电话： 18692468406娄底分公司地址：娄底市娄星区扶青南路1160号异议与建议：0731-845181008、监管部门联系人姓名和电话监管部门：娄底市政府采购管理办公室电 话：8270036地址：娄底市财政局院内</t>
  </si>
  <si>
    <t>娄底移动政务新媒体云平台工程</t>
  </si>
  <si>
    <t>广东南方新媒体股份有限公司广东IPTV平台（广告系统、BI项目、互动平台、应用商城）硬件服务器项目BI服务器硬盘扩容项目成交公告</t>
  </si>
  <si>
    <t xml:space="preserve">深圳市宏博宇通信科技有限公司
</t>
  </si>
  <si>
    <t>￥27.500000 万元</t>
  </si>
  <si>
    <t>公告概要：公告信息：采购项目名称广东IPTV平台（广告系统、BI项目、互动平台、应用商城）硬件服务器项目BI服务器硬盘扩容项目品目货物/通用设备/计算机设备及软件/存储设备/其他存储设备采购单位广东南方新媒体股份有限公司行政区域广东省公告时间2019年01月15日  18:05本项目招标公告日期2018年12月19日成交日期2019年01月15日谈判小组、询价小组成员、磋商小组成员名单及单一来源采购人员名单张木利（民主推选为评委主任）、许知昀（采购人代表）、陈耀溪总成交金额￥27.500000 万元（人民币）联系人及联系方式：项目联系人陈小姐、游先生项目联系电话020-83172166采购单位广东南方新媒体股份有限公司采购单位地址-采购单位联系方式许知昀 020-2618 8346代理机构名称广东华伦招标有限公司代理机构地址广州市广仁路1号广仁大厦6楼代理机构联系方式陈小姐、游先生 020-83172166，联系邮箱：gdhl_03@163.com                　　广东华伦招标有限公司受广东南方新媒体股份有限公司的委托，就“广东IPTV平台（广告系统、BI项目、互动平台、应用商城）硬件服务器项目BI服务器硬盘扩容项目”项目（项目编号：-）组织采购，评标工作已经结束，成交结果如下：一、项目信息项目编号：-项目名称：广东IPTV平台（广告系统、BI项目、互动平台、应用商城）硬件服务器项目BI服务器硬盘扩容项目项目联系人：陈小姐、游先生联系方式：020-83172166二、采购单位信息采购单位名称：广东南方新媒体股份有限公司采购单位地址：-采购单位联系方式：许知昀 020-2618 8346三、采购代理机构信息采购代理机构全称：广东华伦招标有限公司采购代理机构地址：广州市广仁路1号广仁大厦6楼采购代理机构联系方式：陈小姐、游先生 020-83172166，联系邮箱：gdhl_03@163.com四、成交信息招标文件编号：0809-1841GDD33C07本项目招标公告日期：2018年12月19日成交日期：2019年01月15日总成交金额：27.5 万元（人民币）成交供应商名称、地址及成交金额：中标供应商名称 深圳市宏博宇通信科技有限公司 法人代表 张宇锋 地址深圳市南山区粤海街道深圳市软件产业基地4栋D座1103 本项目代理费总金额：0.4125 万元（人民币）本项目代理费收费标准：根据委托协议相关约定谈判小组、询价小组、磋商小组成员名单及单一来源采购人员名单：张木利（民主推选为评委主任）、许知昀（采购人代表）、陈耀溪五、项目用途、简要技术要求及合同履行日期：详见采购文件六、成交标的名称、规格型号、数量、单价、服务要求：广东IPTV平台（广告系统、BI项目、互动平台、应用商城）硬件服务器项目BI服务器硬盘扩容项目，数量：1批，服务要求：完全符合采购文件要求七、其它补充事宜成交候选供应商排序表序号投标人名称是否通过初步审查是否推荐为成交候选人1深圳市宏博宇通信科技有限公司是是</t>
  </si>
  <si>
    <t>深圳市宏博宇通信科技有限公司</t>
  </si>
  <si>
    <t>广东南方新媒体股份有限公司广东IPTV平台（广告系统、BI项目、互动平台、应用商城）硬件服务器项目BI服务器硬盘扩容</t>
  </si>
  <si>
    <t>浙江媒体云(二期)硬件采购招标评标公示</t>
  </si>
  <si>
    <t>浙江省</t>
  </si>
  <si>
    <t>http://zbwj.caizhaowang.com/czwzbwj/20190115/wrfcmj031ji.swf</t>
  </si>
  <si>
    <t>浙江媒体云(二期)硬件采购</t>
  </si>
  <si>
    <t>单一来源：广东IPTV平台（广告系统、BI项目、互动平台、应用商城）硬件服务器项目BI服务器硬盘扩容项目（0809-1841GDD33C07）成交公告</t>
  </si>
  <si>
    <t>0809-1841GDD33C07</t>
  </si>
  <si>
    <t>广东华伦招标有限公司受广东南方新媒体股份有限公司的委托，于2018年12月19日就广东IPTV平台（广告系统、BI项目、互动平台、应用商城）硬件服务器项目BI服务器硬盘扩容项目(0809-1841GDD33C07) 采用单一来源采购进行采购。现就本次采购的成交结果公告如下：一、采购项目编号: 0809-1841GDD33C07二、采购项目名称: 广东IPTV平台（广告系统、BI项目、互动平台、应用商城）硬件服务器项目BI服务器硬盘扩容项目三、采购项目预算金额（元）：30万元四、采购方式: 单一来源五、成交供应商:1：中标供应商名称 深圳市宏博宇通信科技有限公司 法人代表 张宇锋 地址深圳市南山区粤海街道深圳市软件产业基地4栋D座1103 六、报价明细:主要中标、成交标的名称数量单价（元）服务要求成交金额（元）广东IPTV平台（广告系统、BI项目、互动平台、应用商城）硬件服务器项目BI服务器硬盘扩容项目1批-完全符合采购文件要求￥275,000.00七、评审日期: 2019年1月7日评审地点：广州市越秀区广仁路1号广仁大厦6楼评标室评审委员会： 张木利（民主推选为评委主任）、许知昀（采购人代表）、陈耀溪八、本项目代理收费标准：根据委托协议相关约定 收费金额(元）：4125.00九、评审意见成交候选供应商排序表序号投标人名称是否通过初步审查是否推荐为成交候选人1深圳市宏博宇通信科技有限公司是是十、本公告期限1个工作日。十一、联系事项（一）采购项目联系人(代理机构): 陈小姐 联系电话: 020-83172166（二）采购代理机构: 广东华伦招标有限公司 地址：广州市广仁路1号广仁大厦6楼联系人：陈小姐 联系电话: 020-83172166传真：020-83172223 邮编：510030（三）采购人: 广东南方新媒体股份有限公司 各有关当事人对中标结果有异议的，可以在中标公告发布之日起7个工作日内以书面形式向广东华伦招标有限公司（或广东南方新媒体股份有限公司）提出质疑，逾期将依法不予受理。发布人：广东华伦招标有限公司发布时间：2019年1月15日                                                                                      .</t>
  </si>
  <si>
    <t>单一来源：广东IPTV平台（广告系统、BI项目、互动平台、应用商城）硬件服务器项目BI服务器硬盘扩容项目（0809-1841GDD33C0</t>
  </si>
  <si>
    <t>云南云南中烟工业有限责任公司营销中心2019年新媒体运营服务招标评标公示</t>
  </si>
  <si>
    <t>云南省</t>
  </si>
  <si>
    <t>http://zbwj.caizhaowang.com/czwzbwj/20190116/0ssl4cixgev.swf</t>
  </si>
  <si>
    <t>云南云南中烟工业有限责任公司营销中心2019年新媒体运营服务</t>
  </si>
  <si>
    <t>实训楼三期报告厅升级改造项目设计方案项目（重招1）竞争性磋商结果公示</t>
  </si>
  <si>
    <t>HZY201812J045</t>
  </si>
  <si>
    <t>学校信息中心</t>
  </si>
  <si>
    <t xml:space="preserve">北京中传广视工程设计院有限公司
</t>
  </si>
  <si>
    <t>学校采购办受学校信息中心委托，于2019年01月14日就河源职业技术学院实训楼三期报告厅升级改造项目设计方案项目进行评审。现就本次评审的中标（成交）结果公告如下：				一、 采购项目编号：HZY201812J045 				二、 采购项目名称：实训楼三期报告厅升级改造项目设计方案项目（重招1）				三、 采购项目预算金额（元）：人民币45000.00元				四、具体评标结果如下：																						实训楼三期报告厅升级改造项目设计方案项目（重招1）项目评标结果																			序号													供应商名称													是否通过资格性审查													是否通过符合性审查													商务得分													技术得分													价格得分													综合得分													排名													推荐中标供应商																			1													北京中传广视工程设计院有限公司													通过													通过													47.00													26.67													10.00													83.67													1													是																			2													广东华晨影视舞台专业工程有限公司													通过													通过													6.00													14.00													9.82													29.82													2													否																			3													指扬新媒体有限公司													通过													通过													0.00													12.33													9.89													22.22													3													否																			评标专家组长：叶锦辉          评标专家成员：刘迪梅、陈烨																			监督人员：朱志凯            工作人员：王俊光       																			评标日期：2019年1月14日																	五、本公告期限三个工作日。				六、联系事项：				1、采购项目负责人：陈老师，联系电话：3800213				2、采购办：王老师，联系电话：3800103				3、监察审计处电话：3800668				  各有关当事人对中标、成交结果有异议的，可以在中标、成交公告发布之日起3个工作日内以书面形式向学校采购办或监察审计处委提出质疑，逾期将依法不予受理。								河源职业技术学院				2019年1月15日</t>
  </si>
  <si>
    <t>北京中传广视工程设计院有限公司</t>
  </si>
  <si>
    <t>实训楼三期报告厅升级改造项目设计方案项目（重招1）竞争性</t>
  </si>
  <si>
    <t>福州市市场监督管理局2018年下半年宣传项目服务类采购项目</t>
  </si>
  <si>
    <t>[350100]HK[GK]2018020-1</t>
  </si>
  <si>
    <t>福州市政府采购合同										编制说明										1、签订合同应遵守《中华人民共和国政府采购法》、《中华人民共和国合同法》。										2、签订合同时，采购人与中标人应结合招标文件第五章规定填列相应内容。招标文件第五章已有规定的，双方均不得对规定进行变更或调整；招标文件第五章未作规定的，双方可通过友好协商进行约定。										甲方：福州市市场监督管理局										乙方：福建达瑞华传媒有限公司中型企业无																				根据招标编号为[350100]HK[GK]2018020-1的福州市市场监督管理局2018年下半年宣传项目服务类采购项目项目（以下简称：“本项目”）的招标结果，乙方为中标人。现经甲乙双方友好协商，就以下事项达成一致并签订本合同：										1、下列合同文件是构成本合同不可分割的部分：										1.1合同条款；										1.2招标文件、乙方的投标文件；										1.3其他文件或材料：□无。□无。										2、合同标的															 class=&amp;quot;layui-btn layui-btn-sm layui-btn-radius layui-btn-normal&amp;quot; value=&amp;quot;解锁编辑&amp;quot; type=&amp;quot;button&amp;quot; onclick=&amp;quot;unLockEdit()&amp;quot; style=&amp;quot;display:none;&amp;quot;																																					包号																						品目号																						品目名称																						商品名称																						数量																						计量单位																						产地类型																						单价																						金额																						品牌																						型号技术指标等																																		3																						3-1																						广告服务																						省级电视台投放服务																						1																						项																						国内																						535000																						535000																						福建达瑞华传媒有限公司																						福建达瑞华传媒有限公司																																		合计：																						535000.00																																3、合同总金额										3.1合同总金额为人民币大写：伍拾叁万伍仟元整元（￥535000.00）。										4、合同标的交付时间、地点和条件										4.1交付时间：合同签订后三个月内（2019年6月30日）前交货；										4.2交付地点：福建省福州市仓山区南江滨西大道193号东部办公区8号楼8层；										4.3交付条件：合同签订后交付。										5、合同标的应符合招标文件、乙方投标文件的规定或约定，具体如下：										1、在福建教育电视台频道开设宣传专题节目宣传福州市市场监督管理局相关工作每周2期，共32期，每期时长不少于20分钟，每期首播1次、重播不少于1次，每期播出内容需制作微信，微信需独立刊发、刊播节目内各视频单元，同时配上节目视频单元的说明文字、图片等，并在电视台、“食安福州”、福州市场监管等微信公众号推广； 2、策划并完成质量月主题宣传报道4次；承办质量相关宣传活动2场； 3、承办大学城防治艾滋病主体宣传活1场。。										6、验收										6.1验收应按照招标文件、乙方投标文件的规定或约定进行，具体如下：										活动执行中采购方提出修改意见，中标人须以采购方意见为主，对项目进行修改，直至通过采购方的审核。实施过程中若未按照要求执行，即视为验收不合格，每次按项目总费用的5%扣除。三次不合格，采购人有权终止合同，造成的损失由中标供应商负责。。										6.2本项目是否邀请其他投标人参与验收：										不邀请。										7、合同款项的支付应按照招标文件的规定进行，具体如下：															 value=&amp;quot;解锁编辑&amp;quot; type=&amp;quot;button&amp;quot; onclick=&amp;quot;unLockEditZfqc()&amp;quot; style=&amp;quot;display:none;&amp;quot;																																					支付期次																						支付比例（%）																						支付期次说明																																		1																						70																						合同签订后5个工作日内支付合同款的70%。																																		2																						30																						活动结束并经采购人验收合格后的5个工作日内支付合同款的30%。																									。							8、履约保证金										有,具体如下:中标金额10%的履约保证金。										9、合同有效期										2019年1月13日至该项目结束。										10、违约责任										（1）因中标人原因造成合同无法按时签订，视为中标人违约，采购人有权没收其投标保证金，如投标保证金不能弥补中标人违约对采购人造成的损失的，中标人还需另行支付赔偿并承担相应的法律责任。 （2）在签定合同之后，中标人要求解除合同的，视为中标人违约，采购人有权没收其投标保证金，如投标保证金不能弥补中标人违约对采购人造成的损失的，中标人还需另行支付赔偿并承担相应的法律责任。 （3）因中标人原因发生重大质量事故，除依约承担赔偿责任外，还将按有关质量管理办法规定执行。同时，采购人有权保留更换中标人的权利，并报相关行政主管部门处罚。 （4）若中标人未能按照招标文件约定的时间提供服务的,每逾期一日,中标人应当按照项目合同总金额的万分之三支付违约金,对因此给采购人造成的损失,中标人应承担赔偿责任。 （5）若中标人提供的服务质量不合格的，采购人有权收回已付款，并要求中标人按项目合同总金额10%支付违约金。 （6）中标人其他违约行为的，每违约一日未纠正，按项目合同总金额的万分之三支付违约金向采购人承担违约责任；违约超过30日的，采购人可解除合同，对因此给采购人造成损失的，中标人应承担赔偿责任。 （7）中标人违约造成采购人追究责任的，还应赔偿采购人产生的诉讼费、律师服务费等合理开支；采购人可从未付款项中直接扣款。 （8）在明确违约责任后，中标人应在接到书面通知书起七天内支付违约金、赔偿金等。。										11、知识产权										11.1乙方提供的采购标的应符合国家知识产权法律、法规的规定且非假冒伪劣品；乙方还应保证甲方不受到第三方关于侵犯知识产权及专利权、商标权或工业设计权等知识产权方面的指控，任何第三方如果提出此方面指控均与甲方无关，乙方应与第三方交涉，并承担可能发生的一切法律责任、费用和后果；若甲方因此而遭致损失，则乙方应赔偿该损失。										11.2若乙方提供的采购标的不符合国家知识产权法律、法规的规定或被有关主管机关认定为假冒伪劣品，则乙方中标资格将被取消；甲方还将按照有关法律、法规和规章的规定进行处理，具体如下：如有发现，采购人有权单方终止合同，视为中标人违约，中标人违约对采购人造成损失的，需另行支付相应的赔偿。。										12、解决争议的方法										12.1甲、乙双方协商解决。										12.2若协商解决不成，则通过下列途径之一解决：										 type=&amp;quot;checkbox&amp;quot; id=&amp;quot;check1&amp;quot; disabled=&amp;quot;disabled&amp;quot;提交仲裁委员会仲裁，具体如下：。 type=&amp;quot;checkbox&amp;quot; id=&amp;quot;check2&amp;quot; checked=&amp;quot;checked&amp;quot; disabled=&amp;quot;disabled&amp;quot;向人民法院提起诉讼，具体如下：。										13、不可抗力										13.1因不可抗力造成违约的，遭受不可抗力一方应及时向对方通报不能履行或不能完全履行的理由，并在随后取得有关主管机关证明后的15日内向另一方提供不可抗力发生及持续期间的充分证据。基于以上行为，允许遭受不可抗力一方延期履行、部分履行或不履行合同，并根据情况可部分或全部免于承担违约责任。										13.2本合同中的不可抗力指不能预见、不能避免、不能克服的客观情况，包括但不限于：自然灾害如地震、台风、洪水、火灾及政府行为、法律规定或其适用的变化或其他任何无法预见、避免或控制的事件。										14、合同条款										根据实际情况填写。招标文件第五章已有规定的，双方均不得对规定进行变更或调整；招标文件第五章未作规定的，双方可通过友好协商进行约定。（一）活动内容 1、在福建教育电视台频道开设宣传专题节目宣传福州市市场监督管理局相关工作每周2期，共32期，每期时长不少于20分钟，每期首播1次、重播不少于1次，每期播出内容需制作微信，微信需独立刊发、刊播节目内各视频单元，同时配上节目视频单元的说明文字、图片等，并在电视台、“食安福州”、福州市场监管等微信公众号推广； 2、策划并完成质量月主题宣传报道4次；承办质量相关宣传活动2场； 3、承办大学城防治艾滋病主体宣传活1场。 （二）项目要求 1.所有对外发布的媒体宣传稿件必需通过采购人审核，若未经采购人审核通过擅自发布，由供应商承担由此带来的所有损失。 2. 投标人应具有成熟的媒体运营团队，有全媒体宣传运营的经验。 3. 供应商需在本项目完成后提供由项目验收报告。 4. 当项目内容或数量发生变化时，由采购人与供应商通过协商解决，最终结算费用应根据双方签字确认的服务于执行清单进行决算。 （三）承诺情况 1、投标人承诺为本项目成立专项工作小组，并在工作开展过程中每周汇总工作进展情况，并在采购人办公地点进行工作汇报。										15、其他约定										15.1合同文件与本合同具有同等法律效力。										15.2本合同未尽事宜，双方可另行补充。										15.3本合同自签订之日起生效。										15.4本合同纸质文件一式肆份。合同电子文本通过政府采购网上公开信息系统自动备案。合同纸质文本需与备案电子文本一致，以备案电子文本为准，具有同等效力。										15.5其他：□无。□无。																																						甲方：																			福州市市场监督管理局																			乙方：																			福建达瑞华传媒有限公司																													住所：																			福州市东部办公区8号楼8，9层																			住所：																			福州市晋安区鼓山镇福兴大道18号福兴特艺城三层北A区																													单位负责人：																															单位负责人：																			吴国平																													委托代理人：																												 type=&amp;quot;hidden&amp;quot; name=&amp;quot;sealSean3&amp;quot; id=&amp;quot;sealSeanId_caStampBtn1&amp;quot; type=&amp;quot;hidden&amp;quot; name=&amp;quot;signRes3&amp;quot; id=&amp;quot;signResId_caStampBtn1&amp;quot; value=&amp;quot;&amp;quot;																											委托代理人：																												 type=&amp;quot;hidden&amp;quot; name=&amp;quot;sealSean3&amp;quot; id=&amp;quot;sealSeanId_caStampBtn2&amp;quot; type=&amp;quot;hidden&amp;quot; name=&amp;quot;signRes3&amp;quot; id=&amp;quot;signResId_caStampBtn2&amp;quot; value=&amp;quot;&amp;quot;								吴国平																													联系方法：																			22032607																			联系方法：																			13705923466																													开户银行：																															开户银行：																			中国民生银行股份有限公司福州闽都支行																													账号：																															账号：																			155224246																																			签订地点：福州市东部办公区8号楼8楼								签订日期：2019年01月14日</t>
  </si>
  <si>
    <t>福州市市场监督管理局2018年下半年宣传项目服</t>
  </si>
  <si>
    <t>新华社全媒体供稿及电子商务平台项目计算支撑平台设备采购子项中标公告</t>
  </si>
  <si>
    <t>GC-HG4181212</t>
  </si>
  <si>
    <t xml:space="preserve">东华软件股份公司
</t>
  </si>
  <si>
    <t>人民币574.78万元</t>
  </si>
  <si>
    <t>新华社全媒体供稿及电子商务平台项目计算支撑平台设备采购子项中标公告			1、项目名称：新华社全媒体供稿及电子商务平台项目计算支撑平台设备采购子项	2、项目编号：GC-HG4181212	3、招标公告发布日期：2018年12月11日	4、变更公告发布日期：无	5、开标日期：2019年1月2日	6、初审情况：	以下投标人未通过初审：											序号										投标人名称										被拒绝原因										招标文件相应拒绝条款														1										北京宏惠达商贸有限公司										符合性审查未通过:投标人未在评委会规定的评标现场合理的时间内提供书面说明材料及必要的价格证明材料。经评委会认定，该供应商投标报价明显低于其他通过符合性审查供应商报价，可能影响产品质量或不能诚信履约，且未能按要求予以书面说明及必要的证明，投标无效。										87号令第60条														2										北京中汇天成科技有限公司										符合性审查未通过:投标人未在评委会规定的评标现场合理的时间内提供书面说明材料及必要的价格证明材料。经评委会认定，该供应商投标报价明显低于其他通过符合性审查供应商报价，可能影响产品质量或不能诚信履约，且未能按要求予以书面说明及必要的证明，投标无效。										87号令第60条									7、中标详情		（1）中标供应商名称：东华软件股份公司	（2）中标供应商联系地址：北京市海淀区知春路紫金数码园3#东华合创大厦16层	（3）中标金额：人民币574.78万元	（4）中标标的基本概况：															序号																			主要投标标的名称																			规格型号																			设备列表单价																			设备数量																			服务要求或者标的基本概况																							1																			服务器 I1 型																			浪潮机架服务器NF5468M5																			226300																			16																			五年免费保修																							2																			服务器 I2 型																			浪潮机架服务器													NF5468M5																			653800																			3																			五年免费保修																							3																			万兆接入交换机																			RG-S6220-48XS6QXS-H																			31611																			4																			五年免费保修																							4																			千兆接入交换机																			RG-S6000C-48GT4XS-E																			9789																			4																			五年免费保修											8、招标文件链接地址：http://www.zycg.gov.cn/article/show/526392	9、评标委员会成员名单：陈家华,李一,黄一平,王一红,穆轩	10、联系方式	采购人名称:新华通讯社办公厅	地址:北京市宣武门西大街57号	联系电话:01063075575	采购中心地址:北京市西城区西直门内大街西章胡同9号院 	邮政编码:100035 	项目联系人:刘喜冬、吴瑞 	联系电话：010-83085032 	评审业务及评分咨询电话：010-83083702、010-83083703 	中标通知书下载：即日起，采购人或中标供应商可按本公告附件链接及提示登录中央政府采购网自行下载。 	11、公告期限	本中标公告自发布之日起公告期限为1个工作日。	相关供应商对中标结果有疑问的，可咨询项目联系人（联系方式如第10部分所示）;质疑中标结果的，请参照质疑专栏（点击可跳转）所示要求，自公告期届满之日起7个工作日内书面提出。	联系部门：办公室	联系电话：010-83087286	中央国家机关政府采购中心</t>
  </si>
  <si>
    <t>东华软件股份公司</t>
  </si>
  <si>
    <t>新华社全媒体供稿及电子商务平台项目计算支撑平台设备采购</t>
  </si>
  <si>
    <t>￥574.780000 万元</t>
  </si>
  <si>
    <t>公告概要：公告信息：采购项目名称新华社全媒体供稿及电子商务平台项目计算支撑平台设备采购子项品目货物/通用设备/计算机设备及软件/计算机设备/服务器采购单位新华通讯社办公厅行政区域西城区公告时间2019年01月14日  08:17本项目招标公告日期2018年12月11日中标日期2019年01月14日评审专家名单王一红,李一,陈家华,穆轩,黄一平总中标金额￥574.780000 万元（人民币）联系人及联系方式：项目联系人刘喜冬（负责人）,吴瑞（经办人）项目联系电话,83085032采购单位新华通讯社办公厅采购单位地址北京市宣武门西大街57号采购单位联系方式01063075575代理机构名称中央国家机关政府采购中心代理机构地址西直门内大街西章胡同9号院代理机构联系方式详见公告正文                新华社全媒体供稿及电子商务平台项目计算支撑平台设备采购子项中标公告 1、项目名称：新华社全媒体供稿及电子商务平台项目计算支撑平台设备采购子项2、项目编号：GC-HG41812123、招标公告发布日期：2018年12月11日4、变更公告发布日期：无5、开标日期：2019年1月2日6、初审情况： 以下投标人未通过初审：序号投标人名称被拒绝原因招标文件相应拒绝条款1北京宏惠达商贸有限公司符合性审查未通过:投标人未在评委会规定的评标现场合理的时间内提供书面说明材料及必要的价格证明材料。经评委会认定，该供应商投标报价明显低于其他通过符合性审查供应商报价，可能影响产品质量或不能诚信履约，且未能按要求予以书面说明及必要的证明，投标无效。87号令第60条2北京中汇天成科技有限公司符合性审查未通过:投标人未在评委会规定的评标现场合理的时间内提供书面说明材料及必要的价格证明材料。经评委会认定，该供应商投标报价明显低于其他通过符合性审查供应商报价，可能影响产品质量或不能诚信履约，且未能按要求予以书面说明及必要的证明，投标无效。87号令第60条7、中标详情（1）中标供应商名称：东华软件股份公司（2）中标供应商联系地址：北京市海淀区知春路紫金数码园3#东华合创大厦16层（3）中标金额：人民币574.78万元（4）中标标的基本概况：序号主要投标标的名称规格型号设备列表单价设备数量服务要求或者标的基本概况1服务器I1型浪潮机架服务器NF5468M522630016五年免费保修2服务器I2型浪潮机架服务器NF5468M56538003五年免费保修3万兆接入交换机RG-S6220-48XS6QXS-H316114五年免费保修4千兆接入交换机RG-S6000C-48GT4XS-E97894五年免费保修  8、招标文件链接地址：http://www.zycg.gov.cn/article/show/526392 9、评标委员会成员名单：陈家华,李一,黄一平,王一红,穆轩10、联系方式采购人名称:新华通讯社办公厅地址:北京市宣武门西大街57号联系电话:01063075575采购中心地址:北京市西城区西直门内大街西章胡同9号院 邮政编码:100035 项目联系人:刘喜冬、吴瑞  联系电话：010-83085032 评审业务及评分咨询电话：010-83083702、010-83083703 中标通知书下载：即日起，采购人或中标供应商可按本公告附件链接及提示登录中央政府采购网自行下载。 11、公告期限本中标公告自发布之日起公告期限为1个工作日。相关供应商对中标结果有疑问的，可咨询项目联系人（联系方式如第10部分所示）;质疑中标结果的，请参照质疑专栏（点击可跳转）所示要求，自公告期届满之日起7个工作日内书面提出。联系部门：办公室联系电话：010-83087286中央国家机关政府采购中心2019年1月14日</t>
  </si>
  <si>
    <t>昆明广告产业园新媒体展示中心选择运营合作单位项目成交公示</t>
  </si>
  <si>
    <t>KCFT-2019-0012）</t>
  </si>
  <si>
    <t xml:space="preserve">云南成名广告文化产业园经营开发有限公司
昆明微想智森科技股份有限公司
云南视广科技有限公司
</t>
  </si>
  <si>
    <t>昆明广告产业园新媒体展示中心选择运营合作单位项目（项目编号：KCFT-2019-0012）于2019年01月11日已完成评审工作，现将结果公布如下：按竞争性谈判文件的规定，谈判小组推荐的成交候选人按各谈判申请单位最终得分由高到按谈判文件的规定，推荐成交候选人的依据为各谈判申请人的技术部分得分由高到低的顺序排列。为此，谈判小组对成交候选人的推荐顺序如下：第一推荐成交候选人：云南成名广告文化产业园经营开发有限公司；最终得分：67.33分；运营期限：3年。第二推荐成交候选人：昆明微想智森科技股份有限公司；最终得分：59.00分；运营期限：3年。第三推荐成交候选人：云南视广科技有限公司；最终得分：58.67分；运营期限：3年。公示期为2019年01月14日1个工作日。联系人：李俊 电话：15911723151五华科技产业园管委会五华区科技产业园投资开发有限公司昆明晨晟招标有限责任公司2019年01月14日</t>
  </si>
  <si>
    <t>云南成名广告文化产业园经营开发有限公司</t>
  </si>
  <si>
    <t>昆明微想智森科技股份有限公司</t>
  </si>
  <si>
    <t>云南视广科技有限公司</t>
  </si>
  <si>
    <t>昆明广告产业园新媒体展示中心选择运营合作单位</t>
  </si>
  <si>
    <t>海南新媒体绿都项目成交公告</t>
  </si>
  <si>
    <t>海南省</t>
  </si>
  <si>
    <t>河南省伟信招标管理咨询有限公司</t>
  </si>
  <si>
    <t>海南新媒体绿都投资有限公司</t>
  </si>
  <si>
    <t xml:space="preserve">海南诺宏建筑工程有限公司
</t>
  </si>
  <si>
    <t>3788260.00元</t>
  </si>
  <si>
    <t>一、采购项目名称、用途、数量、简要技术要求及合同履行日期项目名称：海南新媒体绿都项目 项目登记号：WEIXIN(HNFG)-2018-020 标包名称：海南新媒体绿都项目 标包编号：HNGP-2018-1112 采购需求：挡土墙（具体数据以图纸、工程量清单为准）。 合同履行日期：/二、开标时间：2019年01月03日 15时30分三、定标时间：2019年01月03日 00时00分四、采购公告时间：2018年12月27日五、采购方式：竞争性谈判六、采购预算：3810223.05元七、中标信息：成交供应商：海南诺宏建筑工程有限公司地址：海南省保亭县保城镇西环路庄园丽都A9幢101-102铺面成交金额：3788260.00元八、专家名单：林明,冯昌金,朱扬九、采购人、代理机构名称及联系方式采购人：海南新媒体绿都投资有限公司代理机构：河南省伟信招标管理咨询有限公司地址：海南省保亭县宝亭大道地址：郑州市郑东新区正光路22号行署国际广场E座8楼801室联系人：晋绸联系人：李超峰电话：18638186166电话：138371544262019年01月11日</t>
  </si>
  <si>
    <t>海南诺宏建筑工程有限公司</t>
  </si>
  <si>
    <t>海南新媒体绿都</t>
  </si>
  <si>
    <t>云南省烟草公司文山州公司2019年度新闻宣传服务项目（文山日报社）单一来源采购成交公示</t>
  </si>
  <si>
    <t>文山市</t>
  </si>
  <si>
    <t>云南省烟草公司文山州公司</t>
  </si>
  <si>
    <t xml:space="preserve">文山日报社
</t>
  </si>
  <si>
    <t>云南省烟草公司文山州公司2019年度新闻宣传服务项目成交公示根据本项目适用的相关法律、法规和谈判文件的规定，云南省烟草公司文山州公司2019年度新闻媒体宣传服务采购项目已于2019年1月11日完成单一来源谈判工作，经谈判小组评审、谈判，现将成交候选人公示如下：成交候选人为：文山日报社。成交金额为：序号采购内容要求成效金额（元）备注1采取动态宣传与深度报道相结合的方式，在《文山日报》上开设“文烟专版”，每年至少推出4期彩色整版。高质量完成，以具体见报为准6万2在《文山日报》《七都晚刊》上刊登的动态报道全年不少于30篇次。高质量完成，以具体见报为准3万3利用新媒体，在文山新闻网、掌上文山等平台上发布新闻报道全年不少于20篇次。高质量完成，以具体见报为准2万总价合计11万二、谈判小组成员王智坚、陈树文、李水平。三、公示时间本项目公示期为3个工作日（2019年1月14日至1月17日），如有异议，请于公示期限届满之日前以书面形式向招标人实名提出，逾期将不予受理询问、质疑。云南省烟草公司文山州公司纪检监察部门（电话：0876-2188812）。采购人：云南省烟草公司文山州公司采购人地址：云南省文山市开化镇开化中路123号联系人：李先生联系电话：0876-2180046</t>
  </si>
  <si>
    <t>文山日报社</t>
  </si>
  <si>
    <t>云南省烟草公司文山州公司2019年度新闻宣传服务项目（文山日报社）单一来源</t>
  </si>
  <si>
    <t>贵州省防范和处置非法集资新媒体矩阵精准宣传项目合同公告</t>
  </si>
  <si>
    <t>GZGC-2018-D18</t>
  </si>
  <si>
    <t>贵州贵财招标有限责任公司</t>
  </si>
  <si>
    <t xml:space="preserve">贵州微联盟信息科技有限公司
</t>
  </si>
  <si>
    <t>1、项目名称:贵州省防范和处置非法集资新媒体矩阵精准宣传项目    2、项目编号:GZGC-2018-D18             3、采购方式:单一来源   4、行业划分:其他未列明商务服务业            5、合同名称:贵州省防范和处置非法集资新媒体矩阵精准宣传项目合同             6、合同编号:-           7、合同签订时间:2018-12-10 10:24:21          8、合同金额:545000.00 (元)               9、合同内容：（合同中的货物或服务名称、规格型号、单价及金额必须公开，涉及   ?国家秘密和商业秘密的，以及涉及个人隐私的姓名、联系方式可以不公开，采购人   ?或采购代理机构技术处理后上传附件）:                      附件：                                           金融办合同.pdf                                10、公告时间:2018-11-30           11、供应商名称:贵州微联盟信息科技有限公司             12、产品供应商:中小型企业             13、产品类型:其他产品              14、PPP项目:否         &amp;amp;nbsp&amp;amp;nbsp是否联合体:否        15、代理机构名称:贵州贵财招标有限责任公司</t>
  </si>
  <si>
    <t>贵州微联盟信息科技有限公司</t>
  </si>
  <si>
    <t>贵州省防范和处置非法集资新媒体矩阵精准宣传</t>
  </si>
  <si>
    <t>中国电信宁夏公司2019年新媒体广告投放服务项目中选人公示</t>
  </si>
  <si>
    <t>JSZBZB20190014）</t>
  </si>
  <si>
    <t>宁夏回族自治区</t>
  </si>
  <si>
    <t>详细页面                                                公告详情                                                公示标题 ：                    中国电信宁夏公司2019年新媒体广告投放服务项目中选人公示                    创建日期：                    2019-01-14 14:32:48                                                                         中国电信宁夏公司2019年新媒体广告投放服务项目中选人公示  各参选人：  中国电信宁夏公司2019年新媒体广告投放服务项目（项目编号：JSZBZB20190014）评选委员会按照比选文件载明的评审方法和标准已完成对各参选人递交的参选文件的评审，根据评审结果，中选人公示如下： 中选人：广州乐盈网络有限公司 公示时间：2019年01月14日至2018年01月17日，共4天。 公示期间，参选人或其他利害关系人对中选人有异议的，请以书面形式（加盖单位公章）向比选人或比选代理机构提出。  联系人：李玉春 联系电话：18095179957 邮箱地址：180951799572189.cn 比选人：中国电信股份有限公司宁夏分公司 比选代理机构：江苏中博通信有限公司 发布日期：2019年01月14日</t>
  </si>
  <si>
    <t>中国电信宁夏公司2019年新媒体广告投放服务项</t>
  </si>
  <si>
    <t>2018年北京市大兴区第一小学校园文化建设其它</t>
  </si>
  <si>
    <t>RHXC-2018030</t>
  </si>
  <si>
    <t>大兴区</t>
  </si>
  <si>
    <t>62.4311 万元</t>
  </si>
  <si>
    <t>北京融慧信成建筑工程咨询服务有限公司</t>
  </si>
  <si>
    <t>北京市大兴区第一小学</t>
  </si>
  <si>
    <t>北京融慧信成建筑工程咨询服务有限公司受北京市大兴区第一小学 委托，根据《中华人民共和国政府采购法》等有关规定，现对2018年北京市大兴区第一小学校园文化建设进行其他招标，欢迎合格的供应商前来投标。		项目名称：2018年北京市大兴区第一小学校园文化建设	项目编号：RHXC-2018030	项目联系方式：	项目联系人：许彬	项目联系电话：010-69296061		采购单位联系方式：	采购单位：北京市大兴区第一小学	采购单位地址：大兴区兴华大街中路三段3号	采购单位联系方式：段宝军，13501380607		代理机构联系方式：	代理机构：北京融慧信成建筑工程咨询服务有限公司	代理机构联系人：许彬，010-69296061	代理机构地址： 北京市大兴区京开高速公路东侧科苑路9号4号楼4层招标部（大兴区新媒体产业基地文化创新工场大兴基地）		一、采购项目内容		详见采购合同			二、开标时间：2018年12月28日 09:00		三、其它补充事宜		四、预算金额：	预算金额：62.4311 万元（人民币）</t>
  </si>
  <si>
    <t>2018年北京市大兴区第一小学校园</t>
  </si>
  <si>
    <t>天山媒体云文化科技支撑基地项目（监理）</t>
  </si>
  <si>
    <t>2019-01-13</t>
  </si>
  <si>
    <t xml:space="preserve">新疆泽强工程项目管理有限公司
</t>
  </si>
  <si>
    <t>标段编号																								XJ201811133570010205001																								开标日期																								2018.12.25																														工程名称																								天山媒体云文化科技支撑基地项目（监理）																														建设单位																								新疆广电网络股份有限公司																														工程类别																								监理																								招标方式																								公开招标																														建设地点																								新疆乌鲁木齐经济技术开发区（头屯河区）紫阳湖中路1555号																														中标范围和内容																								建筑;给水排水;暖通空调																														代理机构																								新疆惠帝工程管理有限责任公司																														中标单位																								新疆泽强工程项目管理有限公司																														中标价																								326.66 万元																								建筑面积																								65746.87 平方米																														中标单价（元）																								50																														项目经理姓名																								吴东卫																								项目经理资质																								房屋建筑工程																														项目经理资质证书编号																								00279478																								有效工期（天）																								762</t>
  </si>
  <si>
    <t>新疆泽强工程项目管理有限公司</t>
  </si>
  <si>
    <t>天山媒体云文化科技支撑基地</t>
  </si>
  <si>
    <t>中国共产主义青年团山东省委员会机关山东“十强”产业资本对接活动中标公告</t>
  </si>
  <si>
    <t>2019-01-12</t>
  </si>
  <si>
    <t>山东三阳项目管理有限公司</t>
  </si>
  <si>
    <t>中国共产主义青年团</t>
  </si>
  <si>
    <t xml:space="preserve">山东视网联媒介发展股份有限公司
山东像素数字科技有限公司
济南市长清区大学
济南青年聚合文化传媒有限公司
山东贝赛信息科技有限公司
山东东方艺海公关策划有限公司
</t>
  </si>
  <si>
    <t>公告概要：公告信息：采购项目名称中国共产主义青年团山东省委员会机关山东“十强”产业资本对接活动品目采购单位中国共产主义青年团山东省委员会机关,中国共产主义青年团山东省委员会机关,中国共产主义青年团山东省委员会机关,中国共产主义青年团山东省委员会机关,中国共产主义青年团山东省委员会机关,中国共产主义青年团山东省委员会机关行政区域山东省公告时间2019年01月12日  15:07本项目招标公告日期详见公告正文中标日期详见公告正文评审专家名单详见公告正文总中标金额详见公告正文联系人及联系方式：项目联系人详见公告正文项目联系电话详见公告正文采购单位中国共产主义青年团山东省委员会机关,中国共产主义青年团山东省委员会机关,中国共产主义青年团山东省委员会机关,中国共产主义青年团山东省委员会机关,中国共产主义青年团山东省委员会机关,中国共产主义青年团山东省委员会机关采购单位地址详见公告正文采购单位联系方式详见公告正文代理机构名称山东三阳项目管理有限公司代理机构地址详见公告正文代理机构联系方式详见公告正文                中国共产主义青年团山东省委员会机关山东“十强”产业资本对接活动成交公告一、采购人：中国共产主义青年团山东省委员会机关,中国共产主义青年团山东省委员会机关,中国共产主义青年团山东省委员会机关,中国共产主义青年团山东省委员会机关,中国共产主义青年团山东省委员会机关,中国共产主义青年团山东省委员会机关地址：济南市英雄山路4号(中国共产主义青年团山东省委员会机关联系方式：0531-82073812采购代理机构：山东三阳项目管理有限公司地址：山东省济南市高新县（区）舜华路2000号舜泰广场6号楼21层联系方式：0531-86930358二、采购项目名称：中国共产主义青年团山东省委员会机关山东“十强”产业资本对接活动采购项目编号（采购计划编号）：SDGP370000201902000059三、公告发布日期：2019年1月8日四、成交日期：2019年1月12日五、采购方式：竞争性谈判六、成交情况：标包货物服务名称供应商名称地址成交结果A宣传片、报道策划、直播山东视网联媒介发展股份有限公司济南市青年东路18号43.6万元B新媒体产品制作山东像素数字科技有限公司济南市长清区大学科技园常春藤小区10-3-5025.5万元C微博和摄影济南青年聚合文化传媒有限公司山东省济南市槐荫区张庄路363号龙腾国际花园1号楼1503室1.479万元D传播报告山东贝赛信息科技有限公司济南市历下区文化西路13号海辰大厦办公写字楼1-803室1.99万元E开幕式策划，各酒店氛围营造、资料印刷，物料搭建山东东方艺海公关策划有限公司济南市天桥区将军路122号济南黄台大酒店1楼44.9万元F路演、创投集市搭建，物料、宣传、搭建山东凤岐创业服务有限公司济南市历下区趵突泉北路24号40万元七、采购小组成员名单：标包A：王秀、周美兰、王太丽、标包B：王秀、周美兰、王太丽、标包C：王秀、周美兰、王太丽、标包D：王秀、周美兰、王太丽、标包E：王秀、周美兰、王太丽、标包F：王秀、周美兰、王太丽八、公告期限：2019年1月13日 至 2019年1月15日九、采购项目联系方式：联系人：王彬联系方式：15066137512</t>
  </si>
  <si>
    <t>山东视网联媒介发展股份有限公司</t>
  </si>
  <si>
    <t>山东像素数字科技有限公司</t>
  </si>
  <si>
    <t>济南市长清区大学</t>
  </si>
  <si>
    <t>济南青年聚合文化传媒有限公司</t>
  </si>
  <si>
    <t>山东贝赛信息科技有限公司</t>
  </si>
  <si>
    <t>中国共产主义青年团山东省委员会机关山东“十强”产业资本对接</t>
  </si>
  <si>
    <t>新媒体中心用一体机合同公告</t>
  </si>
  <si>
    <t>天津铁道职业技术学院</t>
  </si>
  <si>
    <t xml:space="preserve">欧菲斯办公伙伴天津科技有限公司
</t>
  </si>
  <si>
    <t>新媒体中心用一体机 合同公告						1.项目名称 ：新媒体中心用一体机2.项目编号 ：市本级〔2018〕93499号3.合同名称 ：采购激光多功能一体机项目4.合同编号 ：TJEM-2018-JCM-02155.合同金额(万元) ：0.466.采购单位 ：天津铁道职业技术学院7.中标供应商 ：欧菲斯办公伙伴（天津）科技有限公司8.发布日期 ：2018年01月18日9.合同附件下载：（3）TJEM-2018-JCN-0215合同.PDF													天津铁道职业技术学院																			2019年01月11日</t>
  </si>
  <si>
    <t>欧菲斯办公伙伴天津科技有限公司</t>
  </si>
  <si>
    <t>新媒体中心用一</t>
  </si>
  <si>
    <t>公开招标：南方报业传媒集团南方新媒体大数据中心技术与应用研究建设项目软件开发人员外包服务招标项目中标结果公示</t>
  </si>
  <si>
    <t>0809-1840GZG34958A）</t>
  </si>
  <si>
    <t>广东南方报业传媒集团有限公司</t>
  </si>
  <si>
    <t xml:space="preserve">广东道一信息技术股份有限公司
</t>
  </si>
  <si>
    <t>220.0000 万元</t>
  </si>
  <si>
    <t>（招标编号：0809-1840GZG34958A）一、中标人信息：标段(包)[001]南方报业传媒集团南方新媒体大数据中心技术与应用研究建设项目软件开发人员外包服务招标项目（第二次）:中标人：广东道一信息技术股份有限公司 中标价格：220.0000 万元二、其他：-三、监督部门本招标项目的监督部门为-。 四、联系方式招 标 人：广东南方报业传媒集团有限公司 地 址：广州大道中 289 号南方报业传媒集团 联 系 人：邓小姐 电 话：020-8300310 电子邮件：- 招标代理机构：广东华伦招标有限公司地 址： 广州市越秀区广仁路 1 号广仁大厦 6 楼联 系 人： 田工电 话： 020-83172166 转 832电子邮件： hualunsibu@163.com                                                                                      .</t>
  </si>
  <si>
    <t>广东道一信息技术股份有限公司</t>
  </si>
  <si>
    <t>公开招标：南方报业传媒集团南方新媒体大数据中心技术与应用研究建设项目软件开发人员外包服务招标项目</t>
  </si>
  <si>
    <t>曲靖市麒麟职业技术学校新媒体中心设备采购项目公开招标中标公告</t>
  </si>
  <si>
    <t>曲靖市中晟招标代理服务咨询有限公司</t>
  </si>
  <si>
    <t>曲靖市麒麟职业技术学校</t>
  </si>
  <si>
    <t xml:space="preserve">昆明广程网络科技有限公司
</t>
  </si>
  <si>
    <t>公告概要：公告信息：采购项目名称曲靖市麒麟职业技术学校新媒体中心设备采购项目品目货物/通用设备/通信设备/传真及数据数字通信设备/数据、多媒体通信终端设备采购单位曲靖市麒麟职业技术学校行政区域曲靖市公告时间2019年01月11日  10:18本项目招标公告日期2018年12月18日中标日期2019年01月10日评审专家名单周绍能、李锐锋、胡健、冷誉方、王沂瑜总中标金额￥203.560000 万元（人民币）联系人及联系方式：项目联系人王老师项目联系电话18288427045采购单位曲靖市麒麟职业技术学校采购单位地址云南省曲靖市靖江路采购单位联系方式0874-3285860代理机构名称曲靖市中晟招标代理服务咨询有限公司代理机构地址曲靖市麒麟区路桥花园A栋103室代理机构联系方式18288427045                曲靖市麒麟职业技术学校新媒体中心设备采购项目中标公告采购编号：晟招字2018-109-1105项目名称: 曲靖市麒麟职业技术学校新媒体中心设备采购项目采购人：曲靖市麒麟职业技术学校地址：云南省曲靖市靖江路采购人联系电话: 0874-3285860采购代理机构：曲靖市中晟招标代理服务咨询有限公司地址：曲靖市麒麟区路桥花园A栋103室联系电话：18288427045 本项目于2019年01月10日15：00（北京时间）在云南省曲靖市公共资源交易中心五号开标厅进行公开招标会议，根据评标委员会评审的推荐意见和采购人的确认意见，现将成交情况公布如下：成交单位：昆明广程网络科技有限公司地址: 云南省昆明市西山区丹霞路198号主裙楼16楼1605号成交价：2035600.00（元）交货时间： 20天评标小组成员：周绍能、李锐锋、胡健、冷誉方、王沂瑜本次采购预算: 2062960.00 (元)本公告公示期一个工作日，请中标单位到采购代理机构领取中标通知书并携中标通知书在规定时间内与采购人签订合同。在此，谨对积极参与本项目的投标人表示衷心感谢！特此公告！2019年01月11日</t>
  </si>
  <si>
    <t>昆明广程网络科技有限公司</t>
  </si>
  <si>
    <t>曲靖市麒麟职业技术学校新媒体中心设备采购项目公开</t>
  </si>
  <si>
    <t>中央电视台演播室新媒体设备租赁供应商入围项目第02包、第03包中标公告</t>
  </si>
  <si>
    <t>0722-186FE2245FZO）</t>
  </si>
  <si>
    <t>公告概要：公告信息：采购项目名称中央电视台演播室新媒体设备租赁供应商入围项目品目服务/文化、体育、娱乐服务/广播、电视、电影和音像服务/广播电视传输服务采购单位中央电视台行政区域北京市公告时间2019年01月11日  10:43本项目招标公告日期2018年12月05日中标日期2019年01月11日评审专家名单王峥、刘茂英、吴兵、宋小静、程轩、李茂丰、范晓轩总中标金额￥0.000000 万元（人民币）联系人及联系方式：项目联系人刁振楠、梅豫家、樊卓项目联系电话010-64291720转8105； 010-64291720转618。采购单位中央电视台采购单位地址北京市海淀区复兴路11号采购单位联系方式王老师 010-68508752代理机构名称中国远东国际招标有限公司代理机构地址北京市朝阳区和平街东土城路甲9号远东大厦2层代理机构联系方式樊卓  010-64291720转618附件：附件118-2245中标公告.docx附件218-2245 招标文件.pdf                　　中国远东国际招标有限公司受中央电视台的委托，就“中央电视台演播室新媒体设备租赁供应商入围项目”项目（项目编号：0722-186FE2245FZO）组织采购，评标工作已经结束，中标结果如下：一、项目信息项目编号：0722-186FE2245FZO项目名称：中央电视台演播室新媒体设备租赁供应商入围项目项目联系人：刁振楠、梅豫家、樊卓联系方式：010-64291720转8105； 010-64291720转618。二、采购单位信息采购单位名称：中央电视台采购单位地址：北京市海淀区复兴路11号采购单位联系方式：王老师 010-68508752三、项目用途、简要技术要求及合同履行日期：详见招标文件四、采购代理机构信息采购代理机构全称：中国远东国际招标有限公司采购代理机构地址：北京市朝阳区和平街东土城路甲9号远东大厦2层采购代理机构联系方式：樊卓  010-64291720转618五、中标信息招标公告日期：2018年12月05日中标日期：2019年01月11日总中标金额：0.0 万元（人民币）中标供应商名称、联系地址及中标金额：详见附件本项目招标代理费总金额：9.0 万元（人民币）本项目招标代理费收费标准：详见招标文件评审专家名单：王峥、刘茂英、吴兵、宋小静、程轩、李茂丰、范晓轩中标标的名称、规格型号、数量、单价、服务要求：详见招标文件六、其它补充事宜本公告期为自发出之日起1个工作日，若投标人对结果公告有异议，请于公告期结束之日起7个工作日内提出。</t>
  </si>
  <si>
    <t>中央电视台演播室新媒体设备租赁供应商入围项目第02包、第0</t>
  </si>
  <si>
    <t>肇庆供电局2019年新闻宣传项目结果公告</t>
  </si>
  <si>
    <t>0002200000042017）</t>
  </si>
  <si>
    <t xml:space="preserve">肇庆供电局
广东粤恒电力科技有限公司
肇庆市翔粤广告有限公司
广东米果传媒有限公司
</t>
  </si>
  <si>
    <t>肇庆供电局2019年新闻宣传项目（招标编号: 0002200000042017）中标结果公告肇庆供电局2019年新闻宣传项目（招标编号: 0002200000042017）中标结果，现予以公告：序号标的标包（如有）中标人1肇庆供电局2019年影视制作服务框架采购项目肇庆供电局2019年影视制作服务框架采购项目（标包一）广东粤恒电力科技有限公司2肇庆供电局2019年影视制作服务框架采购项目肇庆供电局2019年影视制作服务框架采购项目（标包二）肇庆市翔粤广告有限公司3肇庆供电局2019年影视制作服务框架采购项目肇庆供电局2019年影视制作服务框架采购项目（标包三）广东米果传媒有限公司4肇庆供电局2019年新媒体运营策划推广服务项目肇庆供电局2019年新媒体运营策划推广服务项目肇庆市肇美广告有限公司请中标人于2019年1月11日至1月15日，登录南网阳光电子商务平台(www.bidding.csg.cn)查看并下载《中标通知书》。联系人： 吴工  联系电话：0758-2976386招标人或招标代理机构主要负责人或授权的项目负责人（签名）：_______________招标人或其招标代理机构（盖章）：广东电网物资有限公司2019年1月11日</t>
  </si>
  <si>
    <t>肇庆供电局</t>
  </si>
  <si>
    <t>广东粤恒电力科技有限公司</t>
  </si>
  <si>
    <t>肇庆市翔粤广告有限公司</t>
  </si>
  <si>
    <t>广东米果传媒有限公司</t>
  </si>
  <si>
    <t>肇庆供电局2019年新闻宣传</t>
  </si>
  <si>
    <t>江西省机电设备招标有限公司关于江西省总工会新媒体矩阵和微信服务号建设项目（项目编号：JXTC2018070592）竞争性磋商结果公告</t>
  </si>
  <si>
    <t>JXTC2018070592）</t>
  </si>
  <si>
    <t xml:space="preserve">江西省通信产业服务有限公司
江西省南昌市东湖区省政府大院
</t>
  </si>
  <si>
    <t>江西省机电设备招标有限公司受江西省总工会委托，就江西省总工会新媒体矩阵和微信服务号建设项目（项目编号：JXTC2018070592）进行了竞争性磋商。竞争性磋商于2019年1月4日14:30在江西省机电设备招标有限公司4楼405室行,经磋商小组评审和采购人确认，成交结果如下：竞争性磋商公告发布日期：2018年12月24日确定成交供应商日期：2019年1月11日品目采购名称数量成交价格（万元）成交供应商01新媒体矩阵和微信服务号建设项目1项19江西省通信产业服务有限公司简要技术要求：详见附件竞争性磋商文件合同履行期：自合同签订之日起60天内完成整个项目服务要求：提供本次采购项目的线上平台通过最终验收合格并办理移交手续之日起三年的免费质保期。成交供应商地址：江西省南昌市西湖区桃苑大街2号磋商小组名单：李佐奇、夏利民、郑晓芳采购人名称：江西省总工会采购人地址：南昌市东湖区湖滨南路58号联系人：邓煌联系电话：0791-88688812采购代理机构：江西省机电设备招标有限公司采购代理机构地址：江西省南昌市东湖区省政府大院北二路92号（咨询大厦）三楼307室联系人：余育方联系电话：0791-86207757如有异议，可在本公告发布后三个工作日内以书面形式向采购代理机构提出，逾期将不再受理。 特此公告！江西省机电设备招标有限公司</t>
  </si>
  <si>
    <t>江西省通信产业服务有限公司</t>
  </si>
  <si>
    <t>江西省南昌市东湖区省政府大院</t>
  </si>
  <si>
    <t>江西省机电设备招标有限公司关于江西省总工会新媒体矩阵和微信服务号建设项目（项目编号：JXTC2018070592）竞争性</t>
  </si>
  <si>
    <t>辽宁北方新媒体有限公司《大家一起唱》节目后期制作服务项目成交公告</t>
  </si>
  <si>
    <t>SHY20181214）</t>
  </si>
  <si>
    <t>辽宁浩亿招投标有限公司</t>
  </si>
  <si>
    <t>辽宁北方新媒体有限公司</t>
  </si>
  <si>
    <t xml:space="preserve">沈阳微达万象文化传播有限公司
</t>
  </si>
  <si>
    <t>人民币壹拾柒万陆仟元整</t>
  </si>
  <si>
    <t>辽宁北方新媒体有限公司《大家一起唱》节目后期制作服务项目成交公告中标公告编号SHY20181214商品品目正版软件中标公告主体内容辽宁北方新媒体有限公司《大家一起唱》节目后期制作服务项目成交公告
受辽宁北方新媒体有限公司委托，辽宁浩亿招投标有限公司对辽宁北方新媒体有限公司《大家一起唱》节目后期制作服务项目（项目编号：SHY20181214）以询价采购方式进行采购，现将采购结果公告如下：
1.采购项目编号：SHY20181214
2.采购项目名称：辽宁北方新媒体有限公司《大家一起唱》节目后期制作服务项目
3.采购结果如下：
成交单位：沈阳微达万象文化传播有限公司
成交金额：人民币壹拾柒万陆仟元整（￥176,000.00）
采购单位名称：辽宁北方新媒体有限公司
地址：沈阳市和平区文化路79号
联系人：于磊
联系电话：17640148000
采购代理机构：辽宁浩亿招投标有限公司
地址：沈阳市皇姑区同江街11-1号3门，天山一校对面即是
联系人：李女士
联系电话：024-86415206 
辽宁浩亿招投标有限公司
 2019年1月11日中标公告发布单位辽宁浩亿招投标有限公司中标单位所属行业：联系人李姗姗联系电话024-86415206中标公告录入时间2019-01-11中标公告修改时间2019-01-11</t>
  </si>
  <si>
    <t>沈阳微达万象文化传播有限公司</t>
  </si>
  <si>
    <t>辽宁北方新媒体有限公司《大家一起唱》节目后期制作服务</t>
  </si>
  <si>
    <t>广东南方新媒体股份有限公司数据库智能管理系统项目（TXJ-020-2018054）中标公告</t>
  </si>
  <si>
    <t>TXJ-020-2018054</t>
  </si>
  <si>
    <t>天行健国际招标北京有限公司广东分公司</t>
  </si>
  <si>
    <t xml:space="preserve">广州量子智慧科技有限公司
</t>
  </si>
  <si>
    <t>人民币￥1,114,900.00元</t>
  </si>
  <si>
    <t>天行健国际招标（北京）有限公司广东分公司受广东南方新媒体股份有限公司的委托，于2018年12月13日就广东南方新媒体股份有限公司数据库智能管理系统项目（TXJ-020-2018054）采用公开招标进行采购。现就本次采购的中标（成交）结果公告如下：一、采购项目编号：TXJ-020-2018054二、采购项目名称：广东南方新媒体股份有限公司数据库智能管理系统项目三、采购项目预算金额（万元）：人民币115万元四、采购方式：公开招标五、中标供应商：中标供应商名称：广州量子智慧科技有限公司法人代表：池泽燕地址：广州市海珠区广州大道南788号自编14栋之225房(自主申报)(仅限办公用途)六、报价明细主要中标、成交标的名称规格型号数量单价（元）服务要求中标、成交金额（元）数据库智能管理系统/1套/服务期：合同生效后60天内完成交货、安装、验收并交付使用。￥1,114,900.00&amp;#183;&amp;#183;&amp;#183;&amp;#183;&amp;#183;&amp;#183;注：以上为本次主要中标、成交标的，本项目中标金额为人民币￥1,114,900.00元。七、评审日期：2019-01-04评审地点：广州市天河区棠安路119号之一金悦大厦7楼天行健国际招标（北京）有限公司广东分公司会议室评标委员会（谈判小组、询价小组、磋商小组或单一来源采购小组）：负责人：朱小焱 成员：万泉、卞如芳、朱铁汉、周海亮（采购人代表）八、本项目代理收费标准：以国家发展计划委员会颁发的[2002]1980号文《招标代理服务收费管理暂行办法》为依据，招标代理服务收费按差额定率累进法计算，以中标金额为计算基数，向中标供应商收取招标代理服务费，金额为：￥15920元（大写：人民币壹万伍仟玖佰贰拾元整）。九、评审意见（非标采购方式或竞争性磋商采购方式采用书面推荐供应商参加采购活动的，还应当公告采购人和评审专家的推荐意见）综合评分法中标（成交）候选供应商排序表供应商名称是否通过资格审查、符合性审查价格得分商务得分技术得分综合得分名次广州软云计算机科技有限公司是14.00 1.80 35.80 51.60 3广州量子智慧科技有限公司是17.00 10.60 49.60 77.20 1广东启成信息科技有限公司是14.00 6.00 33.80 53.80 2十、本公告期限1个工作日。十一、联系事项：（一）采购单位：广东南方新媒体股份有限公司地址：广东省广州市越秀区人民北路686号联系人：周先生联系电话：020-26188661传真：/邮编：510012（二）采购代理机构：天行健国际招标（北京）有限公司广东分公司地址：广州市天河区棠安路119号之一金悦大厦7楼联系人：莫小姐联系电话：020-85208597传真：020-85208595邮编：510665（三）采购项目联系人：洪小姐联系电话：020-85208597各有关当事人对中标、成交结果有异议的，可以在中标、成交公告发布之日起7个工作日内以书面形式向（采购代理机构）或（采购人）提出质疑，逾期将依法不予受理。发布人：天行健国际招标（北京）有限公司广东分公司发布时间：2019年01月11日</t>
  </si>
  <si>
    <t>广州量子智慧科技有限公司</t>
  </si>
  <si>
    <t>广东南方新媒体股份有限公司数据库智能管理系统项目（TXJ-020-201805</t>
  </si>
  <si>
    <t>南方新媒体统一云管平台扩容集成采购项目（TXJ-020-2018053）中标公告</t>
  </si>
  <si>
    <t>TXJ-020-2018053</t>
  </si>
  <si>
    <t xml:space="preserve">广东赛特斯信息科技有限公司
</t>
  </si>
  <si>
    <t>人民币￥2,439,642.40元</t>
  </si>
  <si>
    <t>天行健国际招标（北京）有限公司广东分公司受广东南方新媒体股份有限公司的委托，于2018年12月13日就南方新媒体统一云管平台扩容集成采购项目（TXJ-020-2018053）采用公开招标进行采购。现就本次采购的中标（成交）结果公告如下：一、采购项目编号：TXJ-020-2018053二、采购项目名称：南方新媒体统一云管平台扩容集成采购项目三、采购项目预算金额（元）：人民币2,500,000.00元四、采购方式：公开招标五、中标供应商：中标供应商名称：广东赛特斯信息科技有限公司法人代表：逯利军地址：广州市天河区珠江西路17号1601房(仅限办公用途)六、报价明细主要中标、成交标的名称规格型号数量单价（元）服务要求中标、成交金额（元）主要包括统一云管平台能力扩容，扩容计算虚拟化和存储虚拟化，新购异构虚拟化软件及平台一套，新增统一云管服务器、虚拟化管理服务器、网管交换机/1套/交货期：合同签订后3个星期之内交货，30个自然日之内完成并交付。￥2,439,642.40&amp;#183;&amp;#183;&amp;#183;&amp;#183;&amp;#183;&amp;#183;注：以上为本次主要中标、成交标的，本项目中标金额为人民币￥2,439,642.40元。七、评审日期：2019-01-04评审地点：广州市天河区棠安路119号之一金悦大厦7楼天行健国际招标（北京）有限公司广东分公司会议室评标委员会（谈判小组、询价小组、磋商小组或单一来源采购小组）：负责人：陈薇 成员：张承红、郑友智、戴金才、刘旭坚（采购人代表）八、本项目代理收费标准：以国家发展计划委员会颁发的[2002]1980号文《招标代理服务收费管理暂行办法》为依据，招标代理服务收费按差额定率累进法计算，以中标金额为计算基数，向中标供应商收取招标代理服务费，金额为：￥30837元（大写：人民币叁万零捌佰叁拾柒元整）。九、评审意见（非标采购方式或竞争性磋商采购方式采用书面推荐供应商参加采购活动的，还应当公告采购人和评审专家的推荐意见）综合评分法中标（成交）候选供应商排序表供应商名称是否通过资格审查、符合性审查价格得分商务得分技术得分综合得分名次广州骏思信息科技有限公司是29.33 5.00 46.60 80.93 3广州网视通信息科技有限公司是29.68 6.00 37.80 73.48 4广东赛特斯信息科技有限公司是29.54 10.00 60.00 99.54 1广州云盘信息科技有限公司是30.00 2.00 49.00 81.00 2十、本公告期限1个工作日。十一、联系事项：（一）采购单位：广东南方新媒体股份有限公司地址：广东省广州市越秀区人民北路686号后座联系人：刘先生联系电话：18929518281传真：020-26188377邮编：510012（二）采购代理机构：天行健国际招标（北京）有限公司广东分公司地址：广州市天河区棠安路119号金悦大厦7楼联系人：莫小姐联系电话：020-85208597传真：020-85208595邮编：510665（三）采购项目联系人：洪小姐联系电话：020-85208597各有关当事人对中标、成交结果有异议的，可以在中标、成交公告发布之日起7个工作日内以书面形式向（采购代理机构）或（采购人）提出质疑，逾期将依法不予受理。发布人：天行健国际招标（北京）有限公司广东分公司发布时间：2019年01月11日</t>
  </si>
  <si>
    <t>广东赛特斯信息科技有限公司</t>
  </si>
  <si>
    <t>南方新媒体统一云管平台扩容集成采购项目（TXJ-020-201805</t>
  </si>
  <si>
    <t>公开招标：广东南方新媒体股份有限公司IPTV应用商城建设项目（0809-1841GDG13A46）中标候选人公示</t>
  </si>
  <si>
    <t>广东华伦招标有限公司受广东南方新媒体股份有限公司的委托，就广东南方新媒体股份有限公司IPTV应用商城建设项目（项目编号：0809-1841GDG13A46）组织采购，评标工作已经结束，中标候选人结果如下：一、项目信息项目编号：0809-1841GDG13A46项目名称：广东南方新媒体股份有限公司IPTV应用商城建设项目项目联系人：孔先生联系方式：020-83172166二、采购单位信息采购单位名称：广东南方新媒体股份有限公司采购单位地址：/ 采购单位联系方式：/三、项目用途、简要技术要求及合同履行日期：详见招标文件四、采购代理机构信息采购代理机构全称：广东华伦招标有限公司采购代理机构地址：广州市广仁路1号广仁大厦6楼采购代理机构联系方式：孔先生 020-83172166五、中标信息招标公告日期：2018年12月13日中标候选人公示日期：2019年01月11日总中标金额：89.1036万元（人民币）中标供应商名称、联系地址及中标金额：中标候选人名称：上海成思信息科技有限公司地址：上海沪宜公路1255号A-59中标金额：人民币捌拾玖万壹仟零叁拾陆元（￥891,036.00）本项目招标代理费总金额：￥1.3365万元（人民币）本项目招标代理费收费标准：收费标准据委托协议相关约定执行。评审专家名单：姚宇江（民主推选为评标主任）、贺伟、刘思亮、李丽娜、周敏（采购人代表）中标标的名称、规格型号、数量、单价、服务要求：广东南方新媒体股份有限公司IPTV应用商城建设项目六、其它补充事宜采购人和评审专家的推荐意见：项目名称：广东南方新媒体股份有限公司IPTV应用商城建设项目项目编号：0809-1841GDG13A46评审日期：2019年01月03日序号投标人名称是否通过初步审查技术得分商务得分价格得分综合得分推荐排名1上海成思信息科技有限公司是39.8030.0030.0099.8012上海思华科技股份有限公司是18.4015.0029.8763.2723浙江优联视讯网络有限公司是13.805.0029.9348.7334杭州当虹科技股份有限公司是8.009.0029.7346.734广东华伦招标有限公司2018年1月11日                                                                                      .</t>
  </si>
  <si>
    <t>公开招标：广东南方新媒体股份有限公司IPTV应用商城建设项目（0809-1841GDG13A46）中</t>
  </si>
  <si>
    <t>新媒体产业基地人工保洁外包合同</t>
  </si>
  <si>
    <t xml:space="preserve">北京金路腾建设工程有限公司
</t>
  </si>
  <si>
    <t>755.5708万元，</t>
  </si>
  <si>
    <t>合同编号：       DT2018ZB032         合同名称：       新媒体产业基地人工保洁外包合同         项目编号：       DT2018ZB032         项目名称：       新媒体人工保洁外包（本项目中标金额755.5708万元，服务期限2年。因实际服务期限自2019年1月7日开始，签订合同时将本年度1月7日之前日期相应金额扣除。）         采购人(甲方)：       北京市大兴区环境卫生服务中心         供应商(乙方)：       北京金路腾建设工程有限公司         所属地域：       北京         合同金额：    749.3691240   万元            合同签订日期：       2019-01-04         合同公告日期：       2019-01-11 18:10:34         代理机构：       北京达腾招标咨询有限公司         中标、成交公告：                         北京市大兴区环境卫生服务中心新媒体人工保洁外包中标公告                       免责声明       本页面提供的政府采购合同是按照《中华人民共和国政府采购法实施条例》的要求由采购人发布的，北京政府采购网对其内容概不负责，亦不承担任何法律责任。                                                                                         新媒体人工保洁外包合同.pdf</t>
  </si>
  <si>
    <t>北京金路腾建设工程有限公司</t>
  </si>
  <si>
    <t>新媒体产业基地人工</t>
  </si>
  <si>
    <t>广东南方报业传媒集团南方新媒体大数据中心技术与应用研究建设项目软件开发人员外包服务招标项目(第二次）中标结果公示</t>
  </si>
  <si>
    <t>http://zbwj.caizhaowang.com/czwzbwj/20190111/5ssuvdkszzw.swf</t>
  </si>
  <si>
    <t>广东南方报业传媒集团南方新媒体大数据中心技术与应用研究建设项目软件开发人员外包服务招标项目(第二次）</t>
  </si>
  <si>
    <t>广东南方新媒体统一云管平台扩容集成采购项目中标公告</t>
  </si>
  <si>
    <t>http://zbwj.caizhaowang.com/czwzbwj/20190112/5gletybjoum.swf</t>
  </si>
  <si>
    <t>广东南方新媒体统一云管平台扩容集成采购</t>
  </si>
  <si>
    <t>广东广东南方新媒体股份有限公司数据库智能管理系统项目中标公告</t>
  </si>
  <si>
    <t>http://zbwj.caizhaowang.com/czwzbwj/20190112/isd5owwv3i1.swf</t>
  </si>
  <si>
    <t>广东广东南方新媒体股份有限公司数据库智能管理系统</t>
  </si>
  <si>
    <t>大新县边民互市点基础设施建设项目工程总承包项目中标候选人公示</t>
  </si>
  <si>
    <t>GS（1）2018005GEPC</t>
  </si>
  <si>
    <t>广西养利农业投资开发有限公司</t>
  </si>
  <si>
    <t xml:space="preserve">华蓝设计集团有限公司
</t>
  </si>
  <si>
    <t>人民币壹亿零柒佰叁拾陆万捌仟元整</t>
  </si>
  <si>
    <t>项目名称大新县边民互市点基础设施建设项目工程总承包项目项目招标编号GS(1)2018005GEPC招标人广西养利农业投资开发有限公司建设单位广西养利农业投资开发有限公司招标类别?委托招标  □自行招标招标方式?公开招标  □邀请招标招标代理机构广西建设工程机电设备招标中心有限公司结构类型及规模主要建设内容包括商铺、仓库、扫描大厅、查验平台、申报中心、游客购物中心、办公用房、停车场及海关监管设施、检验捡疫设施等；并包括道路及水、电、弱电、电信、环卫工程等市政公用基础设施。总建包括筑面积21375㎡，其中：关卡及监护岗5587㎡、配药间60㎡、H986检查大厅728㎡、快速实验室 720 ㎡、查验平台2850㎡、仓库3310 ㎡、商铺 3660㎡、申报中心1100㎡、游客购物中心3360㎡。容积率0.11，建筑密度16.21%。项目总投资约12265.22万元。开标时间2019年1月9日9时00分开标地点崇左市公共资源交易中心公示开始时间2019年1月11日公示截止时间2019年1月15日拟中标人华蓝设计（集团）有限公司-青建国际集团有限公司联合体中标候选人情况第一中标候选人单位名称华蓝设计（集团）有限公司-青建国际集团有限公司联合体投标报价人民币壹亿零柒佰叁拾陆万捌仟元整（￥10736.80万元）工期585日历天质量等级设计质量合格，施工质量合格项目总负责人覃琳琳（一级注册建筑师，证书编号：184500507）项目设计负责人代伟（一级注册结构师，证书编号：S104500625）项目采购负责人周美仲项目经理牟蕊（建筑工程一级，注册编号：鲁137151609538；诚信卡号：242975 ）专职安全员   杨秋艳（安全生产考核合格证书编号：桂建安 C（2018）0020048；诚信卡号：232842 ）刘红江（安全生产考核合格证书编号：桂建安 C（2016）0014408；诚信卡号：101397 ）投标所用企业业绩河池市老虎山片区棚户区改造项目桥卜安置点教育配套设施工程-总承包（EPC）；大新硕龙口岸（升格）基础设施工程-硕龙口岸（硕龙主通道）一期工程总承包；广西建设职业技术学院新校区二期教学楼和学生宿舍工程；北海市老干部活动中心工程项目；广西壮族自治区人民医院凤岭医院（一期）工程总承包；北流市文化艺术中心；广西国际壮医医院工程总承包；广西新媒体中心项目（一期工程）。第二中标候选人单位名称广西圣泰建设工程有限公司-广西壮族自治区建筑科学研究设计院联合体投标报价人民币壹亿零柒佰叁拾玖万贰仟柒佰元整(￥10739.27万元)工期585日历天质量等级设计质量合格，施工质量合格项目总负责人周培（一级注册建造师，建造师注册证：桂  145141505574）项目设计负责人顾涛（一级注册建筑师，证书编号：034500208）项目采购负责人杨旭项目经理沈奇兵（建筑工程二级，注册编号：桂  245081012965；诚信卡号：041651）专职安全员     刘丽华(安全生产考核合格证书编号：桂建安 C（2014）003960  诚信卡号：075594何朝艳（安全生产考核合格证书编号：桂建安 C（2015）0007057诚信卡号：110514 ）投标所用企业业绩贵港市荷润物流城；宾阳彰泰学府施工图设计；老乡家园—蒙山县移民安置小区（东环路）11#楼工程。第三中标候选人单位名称航达建设集团有限公司-广西华景城建筑设计有限公司联合体投标报价人民币壹亿零柒佰叁拾肆万元整（￥10734.00万元）工期585日历天质量等级设计质量合格，施工质量合格项目总负责人夏和平（一级建造师，建造师注册证：赣  136161612454）项目设计负责人卿小华（一级注册建筑师，证书编号：024500197）项目采购负责人罗莉华项目经理王小斌（建筑工程二级，注册编号：赣236141423434  ；诚信卡号：244484）专职安全员                 谢小燕（安全生产考核合格证书编号：赣建安 C（2009）0020972   诚信卡号：048401 ）魏能（安全生产考核合格证书编号：赣建安 C（2009）0020970诚信卡号：047098） 投标所用企业业绩青海民族大学南校区改建项目 EPC 总承包工程；德保县图书馆、文化馆、博物馆“三馆合一”建设项目；被否决投标或不合格的投标人名称、否决原因及其依据（如有）无公示媒介、广西壮族自治区招标投标公共服务平台ztb.gxi.gov.cn、广西住房和城乡建设厅网 http://www.gxcic.net/、崇左市公共资源交易中心http://www.czjyzx.gov.cn/gxczzbw/质疑和投诉若投标人或其他利害关系人对项目评标结果有异议的，应当在中标候选人公示期向招标人提出，招标人应当自收到异议之日起3日内作出答复；若招标人拒不答复或认为招标人答复内容不符合法律、法规和规章规定或认为权益受到侵害的，请在自知道或应当知道之日起10日内向投诉受理部门提交书面投诉书，逾期不予受理。若招标人对项目评标结果有异议的，可在公示开始日起10日内直接向投诉受理部门提交书面投诉书。投诉受理部门大新县招标投标站投诉受理电话0771-3622184一式5份。其中：招标人2份、招标代理机构1份、招投标监督管理部门1份、交易中心1份。</t>
  </si>
  <si>
    <t>华蓝设计集团有限公司</t>
  </si>
  <si>
    <t>大新县边民互市点基础设施建设项目工程总承包项目中</t>
  </si>
  <si>
    <t>大新硕龙口岸(升格)基础设施工程-硕龙口岸(岩应通道)项目工程总承包中标候选人公示</t>
  </si>
  <si>
    <t>GS（1）2018003GEPC</t>
  </si>
  <si>
    <t>人民币壹亿零贰佰贰拾伍万捌仟元整</t>
  </si>
  <si>
    <t>项目名称大新硕龙口岸(升格)基础设施工程-硕龙口岸(岩应通道)项目工程总承包项目招标编号GS(1)2018003GEPC招标人广西养利农业投资开发有限公司建设单位广西养利农业投资开发有限公司招标类别?委托招标  □自行招标招标方式?公开招标  □邀请招标招标代理机构广西建设工程机电设备招标中心有限公司结构类型及规模主要建设内容包括仓库、查验平台、公共厕所、办公用房、停车场、联检申报大楼、配套生活楼及海关监管设施、检验检疫设施等；并包括道路及水、电、弱电、电信、环卫工程等市政公用基础设施。总建包括筑面积19720㎡，其中：正贸查验平台2400㎡、熏蒸房225.0㎡、焚化炉150.0㎡、过驳平台3500㎡、中卡（含中卡监护岗20㎡）1025㎡、联检申报楼7200㎡、配套生活楼5220㎡。容积率0.17，建筑密度8.0%。项目总投资约11592.3万元。开标时间2019年1月8日9时30分开标地点崇左市公共资源交易中心公示开始时间2019年1月11日公示截止时间2019年1月15日拟中标人华蓝设计（集团）有限公司-青建国际集团有限公司联合体中标候选人情况第一中标候选人单位名称华蓝设计（集团）有限公司-青建国际集团有限公司联合体投标报价人民币壹亿零贰佰贰拾伍万捌仟元整（￥10225.8000万元）工期585日历天质量等级设计质量合格，施工质量合格项目总负责人覃琳琳（一级注册建筑师，证书编号：184500507）项目设计负责人代伟（一级注册结构师，证书编号：S104500625）项目采购负责人曾春项目经理候君杰（建筑工程一级，注册编号：鲁137151609537；诚信卡号：162518 ）专职安全员李海通（安全生产考核合格证书编号：桂建安 C（2018）0011443；诚信卡号：214865 ）农永军（安全生产考核合格证书编号：桂建安 C（2018）0013646；诚信卡号：214866 ）投标所用企业业绩河池市老虎山片区棚户区改造项目桥卜安置点教育配套设施工程-总承包（EPC）；大新硕龙口岸（升格）基础设施工程-硕龙口岸（硕龙主通道）一期工程总承包；广西建设职业技术学院新校区二期教学楼和学生宿舍工程；北海市老干部活动中心工程项目；广西壮族自治区人民医院凤岭医院（一期）工程总承包；北流市文化艺术中心；广西国际壮 医 医院工程总承包；广西新媒体中心项目（一期工程）。第二中标候选人单位名称广西圣泰建设工程有限公司-广西壮族自治区建筑科学研究设计院联合体投标报价人民币壹亿零贰佰贰拾陆万捌仟玖佰元整(￥10226.8900万元)工期585日历天质量等级设计质量合格，施工质量合格项目总负责人邬杭君（一级建造师，建造师注册证：桂122131302792  ）项目设计负责人潘文明（一级注册建筑师，证书编号：014500177）项目采购负责人罗钧团项目经理杨甲和（建筑工程二级，注册编号：桂245131329958  ；诚信卡号：078700）专职安全员梁杰（安全生产考核合格证书编号：桂建安 C（2017）0005096  诚信卡号：111163）廖才福（安全生产考核合格证书编号：桂建安 C（2016）0008155诚信卡号：110506 ）投标所用企业业绩贵港市荷润物流城；宾阳彰泰学府施工图设计；老乡家园—蒙山县移民安置小区（东环路）11#楼工程。第三中标候选人单位名称中交一航局第二工程有限公司-南宁市建筑设计院联合体投标报价人民币壹亿零贰佰贰拾肆万捌仟元整（￥10224.8000万元）工期585日历天质量等级设计质量合格，施工质量合格项目总负责人薛俊刚（一级建造师，建造师注册证：鲁137091000663）项目设计负责人杜宁（一级注册建筑师，证书编号：044500234）项目采购负责人韦义豪项目经理王太英（建筑工程一级，注册编号：鲁137141506533  ；诚信卡号：210733）专职安全员张忠民（安全生产考核合格证书编号：建安 C（2012）0200475  诚信卡号：210731）初永琦（安全生产考核合格证书编号：鲁建安 C（2017）0200101诚信卡号：210747 ）投标所用企业业绩湖北金控大厦建设项目设计施工总承包被否决投标或不合格的投标人名称、否决原因及其依据（如有）无公示媒介、广西壮族自治区招标投标公共服务平台ztb.gxi.gov.cn、广西住房和城乡建设厅网 http://www.gxcic.net/、崇左市公共资源交易中心http://www.czjyzx.gov.cn/gxczzbw/质疑和投诉若投标人或其他利害关系人对项目评标结果有异议的，应当在中标候选人公示期向招标人提出，招标人应当自收到异议之日起3日内作出答复；若招标人拒不答复或认为招标人答复内容不符合法律、法规和规章规定或认为权益受到侵害的，请在自知道或应当知道之日起10日内向投诉受理部门提交书面投诉书，逾期不予受理。若招标人对项目评标结果有异议的，可在公示开始日起10日内直接向投诉受理部门提交书面投诉书。投诉受理部门大新县招标投标站投诉受理电话0771-3622184一式5份。其中：招标人2份、招标代理机构1份、招投标监督管理部门1份、交易中心1份。</t>
  </si>
  <si>
    <t>大新硕龙口岸(升格)基础设施工程-硕龙口岸(岩应通道)项目工程总承包中</t>
  </si>
  <si>
    <t>新媒体产业基地人工保洁外包合同公告</t>
  </si>
  <si>
    <t xml:space="preserve">北京金路腾建设工程有限公司
北京达腾招标咨询有限公司
</t>
  </si>
  <si>
    <t>合同编号：DT2018ZB032合同名称：新媒体产业基地人工保洁外包合同项目编号：DT2018ZB032项目名称：新媒体人工保洁外包（本项目中标金额755.5708万元，服务期限2年。因实际服务期限自2019年1月7日开始，签订合同时将本年度1月7日之前日期相应金额扣除。）采购人(甲方)：北京市大兴区环境卫生服务中心供应商(乙方)：北京金路腾建设工程有限公司所属地域：北京合同金额：749.3691240  万元合同签订日期：2019-01-04合同公告日期：2019-01-11 18:10:34代理机构：北京达腾招标咨询有限公司中标、成交公告：北京市大兴区环境卫生服务中心新媒体人工保洁外包中标公告免责声明本页面提供的政府采购合同是按照《中华人民共和国政府采购法实施条例》的要求由采购人发布的，北京政府采购网对其内容概不负责，亦不承担任何法律责任。新媒体人工保洁外包合同.pdf</t>
  </si>
  <si>
    <t>北京达腾招标咨询有限公司</t>
  </si>
  <si>
    <t>新媒体产业基地人工保洁</t>
  </si>
  <si>
    <t>漳河新区电子竞技大赛活动项目成交公告</t>
  </si>
  <si>
    <t>荆门市</t>
  </si>
  <si>
    <t>湖北大有工程咨询有限公司</t>
  </si>
  <si>
    <t>荆门市漳河新区文化体育和新闻出版局</t>
  </si>
  <si>
    <t xml:space="preserve">荆门优点互动新媒体有限公司
</t>
  </si>
  <si>
    <t>漳河新区电子竞技大赛活动项目				竞争性谈判成交公告								湖北大有工程咨询有限公司受荆门市漳河新区文化体育和新闻出版局的委托，于2019年1月10日09:00时就漳河新区电子竞技大赛活动项目按规定程序进行了谈判，现就本次谈判的成交结果公告如下：				一、采购名称：漳河新区电子竞技大赛活动项目。				二、采购内容：漳河新区电子竞技大赛活动项目（详见谈判文件）。				三、公告媒体及日期：				于2019年1月4日在湖北省政府采购网及荆门&amp;#183;漳河新区网上发布了竞争性谈判公告。				四、谈判日期：2019年1月10日09:00时。				谈判地点：湖北大有工程咨询有限公司开标室。				谈判小组成员名单：朱宏永、李良超、李玲				五、成交供应商名称：荆门优点互动新媒体有限公司				成交总金额为： 陆万元整（60000.00元）				成交供应商地址：荆门市东宝区长宁大道55号紫竹苑小区慧龙轩幢401室												六、联系事项：				采购人：荆门市漳河新区文化体育和新闻出版局				联系人及电话：何盛夏；0724-8658021				地址：荆门市漳河新区国华汇金中心				招标代理机构：湖北大有工程咨询有限公司				联系人及电话：陈工；13807268115				地址：荆门市东宝区长宁大道与泉口交汇处银河大厦1栋6楼 								各有关当事人对成交结果有异议的，可以在成交结果公告发布之日起七个工作日内,以书面形式向湖北大有工程咨询有限公司提出质疑，逾期将不再受理。</t>
  </si>
  <si>
    <t>荆门优点互动新媒体有限公司</t>
  </si>
  <si>
    <t>漳河新区电子竞技大赛活动</t>
  </si>
  <si>
    <t>黑龙江广播电视台IPTV集成播控平台扩容谈判-结果公示</t>
  </si>
  <si>
    <t>黑龙江省招标公司</t>
  </si>
  <si>
    <t>黑龙江龙网视传媒有限公司</t>
  </si>
  <si>
    <t xml:space="preserve">北京视达科科技有限公司
</t>
  </si>
  <si>
    <t>黑龙江广播电视台IPTV集成播控平台扩容谈判-结果公示							(招标编号：HTC-单192001)							公示开始时间：2019年01月10日14时00分00秒							公示结束时间：2019年01月14日16时00分00秒							本黑龙江广播电视台IPTV集成播控平台扩容谈判（招标项目编号：HTC-单192001）经评标委员会评审，确定001 第1包的中标候选人，现公示如下：							一、评标情况							001第1包							1、中标候选人基本情况																													排序																													中标候选人名称																													投标报价																													质量																													工期/交货期																																					1																													北京视达科科技有限公司																													97.8万元																													/																													/																									2、中标候选人按照招标文件要求承诺的项目负责人情况																													序号																													中标候选人名称																													项目负责人姓名																													相关证书名称及编号																																					1																													北京视达科科技有限公司																													/																													/																									3、中标候选人响应招标文件要求的资格能力条件																													序号																													中标候选人名称																													响应情况																																					1																													北京视达科科技有限公司																													/																									二、提出异议的渠道和方式							以上结果公示期间，利害关系人如有异议，请以书面形式向采购人或采购代理机构提出。							三、其他公示内容							采购人：黑龙江龙网视传媒有限公司/黑龙江广视新媒体有限公司							采购代理机构：黑龙江省招标公司							谈判采购理由：根据黑龙江广播电视台与中国联合网络通信有限公司黑龙江省分公司达成的商务协议，需要对黑龙江广播电视台IPTV集成播控黑龙江电信分平台（以下简称IPTV平台）进行新功能开发。此次项目是对IPTV平台在在原有平台功能的基础上进行升级扩容，北京视达科科技有限公司作为原IPTV平台承建方拥有平台软件的知识产权，且需要调用原平台底层数据及接口，考虑到系统使用的兼容性、稳定性及项目上线商用的紧迫性，从效率、安全、服务等维度考虑，采购人黑龙江龙网视传媒有限公司/黑龙江广视新媒体有限公司计划向原厂商北京视达科科技有限公司追加采购，否则将影响系统功能、使用要求和上线时间。							四、监督部门							本招标项目的监督部门为无。							五、联系方式							招标人：黑龙江龙网视传媒有限公司							地址：哈尔滨市南岗区康顺街20号							联系人：王滨南							电话：0451-82893430							电子邮件：/							招标代理机构：黑龙江省招标公司							地址：哈尔滨市南岗区汉水路180号							联系人：刘文卿							电话：0451-82364710							电子邮件：htcbidding3@163.com														招标人或其招标代理机构主要负责人（项目负责人）：_______________（签名）							招标人或其招标代理机构：_______________（盖章）</t>
  </si>
  <si>
    <t>北京视达科科技有限公司</t>
  </si>
  <si>
    <t>黑龙江广播电视台IPTV集成播控平台扩容谈</t>
  </si>
  <si>
    <t>莒县旅游管理局新媒体信息宣传采购项目中标公告</t>
  </si>
  <si>
    <t>日照市</t>
  </si>
  <si>
    <t>山东正昊工程造价有限公司</t>
  </si>
  <si>
    <t>莒县旅游管理局</t>
  </si>
  <si>
    <t xml:space="preserve">山东世纪舜风广告传媒有限公司
济南爱麦广告传媒有限公司
济南舜昌广告传媒有限公司
</t>
  </si>
  <si>
    <t>莒县旅游管理局新媒体信息宣传采购项目成交公告一、采购人：莒县旅游管理局地址：莒县理想大厦(莒县旅游管理局)联系方式：6221209(莒县旅游管理局)采购代理机构：山东正昊工程造价有限公司地址：山东省省日照市市莒县县（区）城阳街道振兴东路23号号财富大厦10楼联系方式：0633-7771678二、采购项目名称：莒县旅游管理局新媒体信息宣传采购项目采购项目编号（采购计划编号）：SDGP371122201802000327三、公告发布日期：2018年12月30日四、成交日期：2019年1月7日五、采购方式：竞争性磋商六、成交情况：标包货物服务名称供应商名称地址成交结果A新媒体信息宣传山东世纪舜风广告传媒有限公司济南市市中区腊山路18号会展中心106室19.9990七、采购小组成员名单：标包A：庞尊莲、商淼、徐常东八、采购小组成员评审结果：标包A：山东世纪舜风广告传媒有限公司（93.0、94.0、95.0）、济南爱麦广告传媒有限公司（68.0、70.0、73.0）、济南舜昌广告传媒有限公司（57.0、61.0、65.0）九、公告期限：2019年1月11日 至 2019年1月11日十、采购项目联系方式：联系人：山东正昊工程造价有限公司联系方式：0633-7771678                                                                                                                                                                                                                                                                                                                    发布人：山东正昊工程造价有限公司                                                                                                                发布时间：2019年01月10日 09时06分01秒                                                                                                                                                                                        http://www.ccgp-shandong.gov.cn/sdgp2017/upload/attach/20190110090506_11173.pdf</t>
  </si>
  <si>
    <t>山东世纪舜风广告传媒有限公司</t>
  </si>
  <si>
    <t>济南爱麦广告传媒有限公司</t>
  </si>
  <si>
    <t>济南舜昌广告传媒有限公司</t>
  </si>
  <si>
    <t>莒县旅游管理局新媒体信息宣传采购</t>
  </si>
  <si>
    <t>莒县旅游管理局新媒体信息宣传采购项目中标公示</t>
  </si>
  <si>
    <t xml:space="preserve">山东世纪舜风广告传媒有限公司
</t>
  </si>
  <si>
    <t>莒县旅游管理局新媒体信息宣传采购项目成交公告                    一、采购人：莒县旅游管理局地址：莒县理想大厦(莒县旅游管理局)              联系方式：6221209(莒县旅游管理局)              采购代理机构：山东正昊工程造价有限公司地址：山东省省日照市市莒县县（区）城阳街道振兴东路23号号财富大厦10楼              联系方式：0633-7771678              二、采购项目名称：莒县旅游管理局新媒体信息宣传采购项目              采购项目编号（采购计划编号）：SDGP371122201802000327                  三、公告发布日期：2018年12月30日              四、成交日期：2019年1月7日              五、采购方式：竞争性磋商              六、成交情况：                                                  标包            货物服务名称            供应商名称            地址            成交结果                                A            新媒体信息宣传            山东世纪舜风广告传媒有限公司            济南市市中区腊山路18号会展中心106室            19.9990                                            七、采购小组成员名单：标包A：庞尊莲、商淼、徐常东              八、采购小组成员评审结果：标包A：山东世纪舜风广告传媒有限公司（93.0、94.0、95.0）、济南爱麦广告传媒有限公司（68.0、70.0、73.0）、济南舜昌广告传媒有限公司（57.0、61.0、65.0）              九、公告期限：2019年1月11日 至 2019年1月11日              十、采购项目联系方式：              联系人：山东正昊工程造价有限公司联系方式：0633-7771678                                  发布人：山东正昊工程造价有限公司              发布时间：2019年01月10日 09时06分01秒</t>
  </si>
  <si>
    <t>经济日报社数据服务平台硬件升级——服务器虚拟化软件扩容采购项目</t>
  </si>
  <si>
    <t>北京金钻芯科技有限公司
经济日报社
西城区白纸坊东街2号经济日报社
供应商自行录入公司
北京金钻芯有限公司</t>
  </si>
  <si>
    <t>成交供应商：      北京金钻芯科技有限公司       (受采购人委托，采购中心确定其为成交供应商)                  公告时间：      2019-01-10 11:28:32                  项目名称：      经济日报社数据服务平台硬件升级——服务器虚拟化软件扩容采购项目                  项目编号：      GDC-20181128105706124                          查看需求公告        查看公告           采购项目信息             采购单位：        经济日报社        成交供应商：        北京金钻芯科技有限公司                    采购单位联系人：        武子健         成交供应商联系人：                                      申淑芬                                                采购单位电话：        01058392714        成交供应商电话：                                      15801669430                                                采购单位邮箱：                成交供应商邮箱：        wyh821110@163.com                      需求公告发布时间：        2018-11-28 14:27:23        收货地点：        西城区白纸坊东街2号经济日报社                      报价截止时间：        2018-12-03 14:27:23        到货时间：        合同签订后7个日历日到货            纪检监察电话：       010-58393314                  资质要求               售后服务网点：         要求当地有售后服务网点        销售资质需求：                                                        专业资质需求：                                            售后上门服务要求：                上门服务年限:3年          上门服务时限：接到报修后12小时            电话技术支持服务响应要求：                7X24小时                          免费维保质保期：                  3年                     踏勘需求               踏勘地点：                  踏勘时间：                    无                               联系人：                   联系电话：                                          成交供应商报价情况                收货地点：          满足        到货时间：                   满足                     服务承诺：      1                   供应商简介：      (供应商自行录入公司简介，不代表本中心意见)北京金钻芯有限公司座落在国家高新技术产业园中关村软件园区，注册资本人民币2022万元；公司现经营范围涉及网络安全大数据平台的开发、服务以及创新型系统研发、物联网、大数据创新应用、集成电路底层芯片开发、互联网新媒体及衍生品开发等领域，并致力于为客户提供创新的网络、数据安全保护及应用，安全预警、态势感知产品的研发、销售和服务；通过实用的创新型互联网应用技术和深入底层的软硬件技术，让用户在享受信息科技最新成果的同时,获得最大的经济收益；加速网络、数据与应用安全领域的技术创新和应用，提供高性价比的解决方案和可持续的增值服务。公司拥有一批优秀的经营管理队伍、销售队伍、创作人才和技术研发队伍。研发队伍介绍：全部本科以上学历，其中包含8名博士、硕士人才；其中核心研发队伍具备超过10年以上的开发经验，普通研发至少具备3年以上的相关开发经验。同时公司也与各高校及培训机构长期合作进行年轻一代的人才储备。杭州分公司设有研发中心主要承担产品底层驱动及引擎的设计研发工作，北京研发中心负责各类产品的产品化工作及版本更新工作。                    报价总金额：      290,000.00                  供应商报价详情                  序号          供应商名称          投标总价          是否是小微企业          是否是环保产品          报价清单                                              1                  北京金钻芯科技有限公司                    [协议供货代理商]                290,000.00                                                        否                                                                                        否                                                      查看详情                                        2                  数普金通数据技术有限公司                    [协议供货厂商 协议供货代理商]                330,000.00                                                        否                                                                                        否                                                      查看详情                                        3                  北京安宁盈科软件系统技术有限公司                    [协议供货代理商]                332,000.00                                                        否                                                                                        否                                                      查看详情                                        4                  软维动力（北京）科技发展有限公司                    [协议供货代理商]                332,000.00                                                        否                                                                                        否                                                      查看详情                        采购人意见                                                                                                 注：请采购单位和成交供应商在规定的期限内及时签订书面采购合同，            采购中心感谢各方的积极参与。如有问题，请联系采购一处网上竞价电话(http://oa.zycg.cn/home/contactus)                              网上竞价平台自动选择原则              网上竞价按照满足竞价需求、有效报价最低的原则，确定成交供应商。网上竞价项目报价时间截止后，系统自动按以下原则确定成交供应商候选人排序，并由采购人确认：          （一）报价低的排序在先；          （二）报价相同，按报价时间的先后排序。            选择中标（成交）供应商应遵循的原则              采购人选择中标（成交）供应商时因遵循以下原则：采购人应按中标（成交）供应商候选人排序确认排名第一的中标（成交）供应商为中标（成交）供应商。但出现以下情形时，采购人可按照中标（成交）供应商候选人排序选择排名在次的候选人为中标（成交）供应商，依此类推：          （一）排名在先的中标（成交）供应商候选人放弃中标的；          （二）排名在先的中标（成交）供应商候选人未实质性响应采购人的竞价要求的，采购人可拒绝该中标候选人的报价，但应对拒绝原因予以详细说明。                                    提示:成交资格被拒绝的供应商可在成交公告发布之日起七个工作日内按照平台中公告的联系方式向采购人的纪检监察或其政府集中采购管理部门反映，也可向我中心综合处提出质疑。</t>
  </si>
  <si>
    <t>北京金钻芯科技有限公司</t>
  </si>
  <si>
    <t>经济日报社</t>
  </si>
  <si>
    <t>西城区白纸坊东街2号经济日报社</t>
  </si>
  <si>
    <t>北京金钻芯有限公司</t>
  </si>
  <si>
    <t>经济日报社数据服务平台硬件升级——服务器虚拟化软件</t>
  </si>
  <si>
    <t>关于延川县红枣办关于宣传片制作的采购项目的采购结果公告</t>
  </si>
  <si>
    <t>ZFCG-</t>
  </si>
  <si>
    <t>延川县政府采购中心</t>
  </si>
  <si>
    <t>延川县红枣技术推广站</t>
  </si>
  <si>
    <t xml:space="preserve">陕西日报新媒体发展有限责任公司
</t>
  </si>
  <si>
    <t>延川县红枣办关于宣传片制作的采购项目采购项目已于2019年01月10日进行单一来源谈判，现谈判工作已结束，根据采购小组的评审结论和采购人“成交复函”，现将单一来源成交结果公告如下：        一、采购项目名称：延川县红枣办关于宣传片制作的采购项目    二、采购项目编号：ZFCG-延川县-2019-00002    三、采购人名称：延川县红枣技术推广站        地址：        联系方式：18220261021    四、采购代理机构名称：延川县政府采购中心    地址：延川县财政局办公楼一楼    联系方式：0911-8331531    五、成交信息                        1、成交供应商 ：陕西日报新媒体发展有限责任公司                     2、成交                             金额：450000.00元                                        3、地址 ：陕西省西安市碑林区环城南路东段一号陕西日报社3号楼一二层                     4、联系人 ：王欢院                     5、联系电话 ：18966595077                     6、主要成交标的信息 ：    7、代理服务费：  0.00元                 标的清单：51af2661619878e4a1654d5a0b16fcd.jpg    六、采购内容和要求：                                                                            标项号                            采购内容                            数量/单位                            采购预算金额                            项目用途                            项目性质                            备注                                                                                            1                                     延川县红枣办关于宣传片制作的采购项目                                     1 批                                     450000.00                                     自用                                                                         宣传片制作                                                    七、谈判小组名单：        冯振龙、高永强、李延霞        八、其他事宜：        九、采购项目联系人：王工    联系方式（电话/传真）：0911-8331531    十、各有关当事人若对本公告有异议，请按《中华人民共和国政府采购法》第五十二条之有关规定执行。    十一、本公告期限为自发布之日起1个工作日。        延川县政府采购中心    2019-01-10       相关附件： 附件1.docx</t>
  </si>
  <si>
    <t>陕西日报新媒体发展有限责任公司</t>
  </si>
  <si>
    <t>关于延川县红枣办关于宣传片制作的采购项目的</t>
  </si>
  <si>
    <t>北京市海淀区新闻中心海淀区融媒体平台建设项目中标公告</t>
  </si>
  <si>
    <t>北京润达鸿泰管理咨询有限公司</t>
  </si>
  <si>
    <t>北京市海淀区新闻中心</t>
  </si>
  <si>
    <t xml:space="preserve">北京中海纪元数字技术发展股份有限公司
国家发展改革委办公厅
</t>
  </si>
  <si>
    <t>1613.0000000 万元</t>
  </si>
  <si>
    <t>北京润达鸿泰管理咨询有限公司受北京市海淀区新闻中心的委托，就海淀区融媒体平台建设项目项目（项目编号：海采（2018）1603号）组织采购，评标工作已经结束，中标结果如下：一、项目信息项目编号：海采（2018）1603号项目名称：海淀区融媒体平台建设项目项目联系人：尹老师联系方式：010-88473580二、采购单位信息采购单位名称：北京市海淀区新闻中心采购单位地址：北京市海淀区西四环北路11号采购单位联系方式：马老师010-88487027三、项目用途、简要技术要求及合同履行日期：：详细内容序号项目名称建设内容数量1融媒体采编平台系统开发12内容审核与综合管理平台（智能审查系统）系统开发13大数据管理系统系统开发14全媒体指挥调度平台系统开发15舆情分析与策划系统系统开发1（用途及简要技术需求详见招标文件第二册第八章）四、采购代理机构信息采购代理机构全称：北京润达鸿泰管理咨询有限公司采购代理机构地址：北京市海淀区远大路39号院青清商厦512采购代理机构联系方式：尹老师010-88473580五、中标信息招标公告日期：2018年12月18日中标日期：2019年01月09日总中标金额：1613.0000000 万元（人民币）中标供应商名称、联系地址及中标金额：序号中标供应商名称中标供应商联系地址中标金额(万元)1北京中海纪元数字技术发展股份有限公司北京市海淀区中关村南大街5号1区689号楼海淀科技大厦6层1613.000000本项目代理费总金额：12.965 万元（人民币）本项目代理费收费标准：参照《招标代理服务收费管理暂行办法》（计价格[2002]1980号）及《国家发展改革委办公厅关于招标代理服务收费有关问题的通知》（发改办价格[2003]857号）评审专家名单：李丕瑾、姜涛、刘继庆、袁建水、郑雪峰、马素芳、卫东中标标的名称、规格型号、数量、单价、服务要求：中标标的名称：海淀区融媒体平台建设项目规格型号、数量详见招标文件中标单价：16,130,000.00元服务要求：1.两年的免费服务内，提供驻场人员名单，巡检工作内容，需要主动了解系统运行的现状，提出解决办法，安排改善措施；提供现场安装维护和故障维护培训。提供后台使用培训，使用户能进行熟练操作。如系统有改进和更新，有义务向用户提供更新后与此相关的版本和资料；2. 招标单位将与中标商建立海淀区融媒体平台系统开发、建设、维护的长期合作关系，两年免费服务结束时的后续服务方式，将在合同中双方协商拟定；3.海淀区融媒体平台进入运维期间需提供2年免费驻场技术服务支持：提供不少于20人的驻场名单，包含：运维经理、需求策划、界面设计师、前端实施工程师、开发工程师、系统工程师、测试工作师等。所有驻场人员满足：5年以上工作经验；驻场人员1年内不得变更；驻场人员负责现场解答用户疑问，响应用户需求，指导用户及时解决技术故障；确保任何问题10分钟内响应，30分钟内解决。4.投标人在两年免费维护期内，承诺对抓取的相关信息进行手工筛选，并可以按照招标人要求出具数据月报及周报。投标人需在投标时，需要对海淀区政府11月份的新媒体大数据进行全方面抓取、分析、比对。并出具11月份新闻热点分析报告、新媒体各类榜单排行top10。六、其它补充事宜                                                                                                                                                                                                                                                                                                                                                                                                                                                                                                                                                                                                                                                                                                                                                                                                                                                                                                                                                                                                                                                                                                                                                                                                                                                                                                                                                                                                                                                                                                                                                                                                                                                                                                                                                                                                                                                                                                                                                                                                                                                                                                                                                                                                                                                                                                                                                                                                                                                                                                                                                                                                                                                                                                                                                                                                                                                                                                                                                                                                                                                                                                                                                                                                                                                                                                                                                                                                                                                                                                                                                                                                                                                                                                                                                                                                                                                                                                                                                                                                                                                                                                                                                                                                                                                                                                                                                                                                                                                                                                                                                                                                                                                                                                                                                                                                                                                                                                                                                                                                                                                                                                                                                                                                                                                                                                                                                                                                                                                                                                                                                                                                                                                                                                                                                                                                                                                                                                                                                                                                                                                                                                                                                                                                                                                                                                                                                                                                                                                                                                                                                                                                                                                                                                                                                                                                                                                                                                                                                                                                                                                                                                                                                                                                                                                                                                                                                                                                                                                                                                                                                                                                                                                                                                                                                                                                                                                                                                                                                                                                                                                                                                                                                                                                                                                                                                                                                                                                                                                                                                                                                                                                                                                                                                                                                                                                                                                                                                                                                                                                                                                                                                                                                                                                                                                                                                                                                                                                                                                                                                                                                                                                                                                                                                                                                                                                                                                                                                                                                                                                                                                                                               招标文件--海淀区融媒体平台建设项目--发布版.docx</t>
  </si>
  <si>
    <t>北京中海纪元数字技术发展股份有限公司</t>
  </si>
  <si>
    <t>国家发展改革委办公厅</t>
  </si>
  <si>
    <t>北京市海淀区新闻中心海淀区融媒体平台建设</t>
  </si>
  <si>
    <t>漳河新区电子竞技大赛活动项目竞争性谈判成交公告</t>
  </si>
  <si>
    <t>漳河新区电子竞技大赛活动项目竞争性谈判成交公告湖北大有工程咨询有限公司受荆门市漳河新区文化体育和新闻出版局的委托，于2019年1月10日09:00时就漳河新区电子竞技大赛活动项目按规定程序进行了谈判，现就本次谈判的成交结果公告如下：一、采购名称：漳河新区电子竞技大赛活动项目。二、采购内容：漳河新区电子竞技大赛活动项目（详见谈判文件）。三、公告媒体及日期：于2019年1月4日四、谈判日期：2019年1月10日09:00时。谈判地点：湖北大有工程咨询有限公司开标室。谈判小组成员名单：朱宏永、李良超、李玲五、成交供应商名称：荆门优点互动新媒体有限公司成交总金额为： 陆万元整（60000.00元）成交供应商地址：荆门市东宝区长宁大道55号紫竹苑小区慧龙轩幢401室六、联系事项：采购人：荆门市漳河新区文化体育和新闻出版局联系人及电话：何盛夏；0724-8658021地址：荆门市漳河新区国华汇金中心招标代理机构：湖北大有工程咨询有限公司联系人及电话：陈工；13807268115地址：荆门市东宝区长宁大道与泉口交汇处银河大厦1栋6楼 各有关当事人对成交结果有异议的，可以在成交结果公告发布之日起七个工作日内,以书面形式向湖北大有工程咨询有限公司提出质疑，逾期将不再受理。</t>
  </si>
  <si>
    <t>漳河新区电子竞技大赛活动项目竞争性</t>
  </si>
  <si>
    <t>交警支队购买新媒体政务宣传运营服务-成交公告</t>
  </si>
  <si>
    <t>fsganb20181202）</t>
  </si>
  <si>
    <t>佛山市公安局</t>
  </si>
  <si>
    <t xml:space="preserve">佛山新闻网有限公司
</t>
  </si>
  <si>
    <t>广东华伦招标有限公司受佛山市公安局的委托，于2019年1月10日就交警支队购买新媒体政务宣传运营服务（项目编号：fsganb20181202）采用谈判进行采购。现就本次采购的成交结果公告如下：一、采购项目编号：fsganb20181202二、采购项目名称：交警支队购买新媒体政务宣传运营服务三、采购项目预算金额（元）：285,000.00四、采购方式：谈判五、成交供应商名称：佛山新闻网有限公司　　成交金额（元）：283,000.00六、评审日期：2019年1月10日　　评审地点：佛山市禅城区岭南大道北8号佛山市公安局会议室　　谈判小组：刘文婷（采购人代表）、刘漠、吴婉丽七、评审意见供应商报价及排名表供应商名称初审情况评审价格（元）排名佛山新闻网有限公司通过283,000.001广州市交互式信息网络有限公司通过284,500.003中山市中山网传媒有限公司通过283,500.002八、本公告期限1个工作日。九、联系事项(一)采购人：佛山市公安局　　联系人：庄先生　　联系电话：0757-83336888(二)采购代理机构：广东华伦招标有限公司　　联系人：刘小姐　　联系电话：0757-83284195　　地　址：佛山市禅城区汾江中路215号创业大厦16楼1603室广东华伦招标有限公司2019年1月10日</t>
  </si>
  <si>
    <t>佛山新闻网有限公司</t>
  </si>
  <si>
    <t>交警支队购买新媒体政务宣传运营服</t>
  </si>
  <si>
    <t>中国文化传媒集团有限公司全媒体融合平台二期扩展开发项目成交公告</t>
  </si>
  <si>
    <t>ZTXY-2018-F121270）</t>
  </si>
  <si>
    <t>中天信远国际招投标咨询北京有限公司</t>
  </si>
  <si>
    <t>中国文化传媒集团有限公司</t>
  </si>
  <si>
    <t xml:space="preserve">北京世纪金政信息技术股份有限公司
北京九鼎云州科技有限公司
</t>
  </si>
  <si>
    <t>￥174.000000 万元</t>
  </si>
  <si>
    <t>公告概要：公告信息：采购项目名称全媒体融合平台二期扩展开发项目品目服务/信息技术服务/软件开发服务/基础软件开发服务采购单位中国文化传媒集团有限公司行政区域北京市公告时间2019年01月10日  17:26本项目招标公告日期2018年12月24日成交日期2019年01月10日谈判小组、询价小组成员、磋商小组成员名单及单一来源采购人员名单张秀杰、李清华、李娜总成交金额￥174.000000 万元（人民币）联系人及联系方式：项目联系人成先生项目联系电话010-51909015采购单位中国文化传媒集团有限公司采购单位地址北京市西城区新文化街56号采购单位联系方式李女士 010-63213052代理机构名称中天信远国际招投标咨询(北京)有限公司代理机构地址北京市朝阳区南磨房路37号华腾北搪商务大厦1112室代理机构联系方式成先生 010-51909015附件：附件1全媒体融合平台二期扩展开发--竞谈文件.pdf                　　中天信远国际招投标咨询(北京)有限公司受中国文化传媒集团有限公司的委托，就“全媒体融合平台二期扩展开发项目”项目（项目编号：ZTXY-2018-F121270）组织采购，评标工作已经结束，成交结果如下：一、项目信息项目编号：ZTXY-2018-F121270项目名称：全媒体融合平台二期扩展开发项目项目联系人：成先生联系方式：010-51909015二、采购单位信息采购单位名称：中国文化传媒集团有限公司采购单位地址：北京市西城区新文化街56号采购单位联系方式：李女士 010-63213052三、采购代理机构信息采购代理机构全称：中天信远国际招投标咨询(北京)有限公司采购代理机构地址：北京市朝阳区南磨房路37号华腾北搪商务大厦1112室采购代理机构联系方式：成先生 010-51909015四、成交信息招标文件编号：ZTXY-2018-F121270本项目招标公告日期：2018年12月24日成交日期：2019年01月10日总成交金额：174.0 万元（人民币）成交供应商名称、地址及成交金额：序号成交供应商名称成交供应商联系地址成交金额(万元)1北京世纪金政信息技术股份有限公司北京市海淀区知春路甲48号3号楼16层4单元19D174.000000本项目代理费总金额：2.092 万元（人民币）本项目代理费收费标准：按1980号文件标准收取谈判小组、询价小组、磋商小组成员名单及单一来源采购人员名单：张秀杰、李清华、李娜五、项目用途、简要技术要求及合同履行日期：详见附件六、成交标的名称、规格型号、数量、单价、服务要求：详见附件七、其它补充事宜本成交公告期限为1个工作日。供应商推荐意见：北京九鼎云州科技有限公司成立于2007年，注册资金200万，是一家专业的软件技术开发、IT技术咨询、IT管理咨询以及技术支持服务的公司。该公司有着一支专业扎实、经验丰富的服务团队，已为金融、政府、企业等行业超过百家的客户提供了软件开发与技术支持服务，有着丰富的项目实施经验。该公司有能力承担本项目的工作，也满足竞争性谈判文件中规定的资格条件，故推荐该公司参加本项目谈判活动。北京世纪金政信息技术股份有限公司成立于2001年，注册资金500万元人民币，主要从事软件开发、技术咨询、技术服务等业务，是北京市软件企业、国家高新技术企业、中关村高新技术企业。该公司成立以来已为北京市委组织部、北京市公安局、中国进出口银行、李宁公司、联想集团等企事业单位和政府机构提供了软件开发与技术支持服务，有着丰富的项目实施经验。该公司有能力承担本项目的工作，也满足竞争性谈判文件中规定的资格条件，故推荐该公司参加本项目谈判活动。北京中科创益科技有限公司成立于2012年，注册资金1000万元，是一家集应用软件开发、应用系统集成、技术咨询与服务于一体的专业服务商。该公司项目团队有着丰富的实施经验，并且该公司与多家科研院所和大学建立了战略合作关系。该公司有能力承担本项目的工作，也满足竞争性谈判文件中规定的资格条件，故推荐该公司参加本项目谈判活动。</t>
  </si>
  <si>
    <t>北京世纪金政信息技术股份有限公司</t>
  </si>
  <si>
    <t>北京九鼎云州科技有限公司</t>
  </si>
  <si>
    <t>中国文化传媒集团有限公司全媒体融合平台二期扩展开发</t>
  </si>
  <si>
    <t>海口广播电视台-广播电视制作播出设备高清化改造项目-（S包：分控系统设备）-中标公告</t>
  </si>
  <si>
    <t>HHGF2018-051</t>
  </si>
  <si>
    <t xml:space="preserve">广州名道信息科技有限公司
北京万博信普通讯技术有限公司
艺超广州新媒体科技有限公司
</t>
  </si>
  <si>
    <t>一、招标项目                                                                                               项目编号                                    HHGF2018-051                                                             项目名称                                    广播电视制作播出设备高清化改造项目-（S包：分控系统设备）                                                                                                   采购品目                                    货物                                    是否备案                                                                        是                                                                                                                                                                      项目或项目包是否属于流标废标重新采购                                                                        否                                                                        采购方式                                                                        公开招标                                                                                                                                        采购单位                                    海口广播电视台                                    是否进口产品                                                                        否                                                                                                                                                                                             行政区域(预算次级)                                    海口市                                                   是否属于多包项目                                                                        否                                                                                                                                        项目概况                                    详见招标文件                                                                                                     收费标准                                                                        0                                                                        收费金额(万元)                                                                        0                                                                                                                         二、中标供应商                                                                                                                            中标供应商名称                                    广州名道信息科技有限公司                                    中标金额(万元)                                    578.6                                                                                                      中标供应商地址                                    广州市天河区龙口西路550号自编2109房                                                                                                                     三、中标基本概况                                                                                                                                中标标的名称、规格型号、数量、单价、服务要求                                    详见附件                                                                                                   附件                                  下载                                                                                                                                               四、评标委员会                                                                                                                                评标委员会成员名单                                    黎明辉、廖余航、林晓新、黄文宁、陈斌                                                                                    五、联系方式                                                                                                项目联系人                                    梁工                                    项目联系电话                                    0898-65337566                                                                                                   采购单位名称                                    海口广播电视台                                    采购单位联系方式                                    0898-66833792                                                                                                    采购单位地址                                    海口市中沙路15号                                                                                                   代理机构名称                                    惠华项目管理（海南）股份有限公司                                    代理机构联系方式                                    0898-65337566                                                                                                               代理机构地址                                    海南省海口市美兰区大英山东一路10号海阔天空国瑞城（铂仕苑）办公楼2单元1001房                                                                                    六、招标文件                                                招标文件                                                                        点击下载招标文件                                                                                                            详细信息                        相关公告                                                            广播电视制作播出设备高清化改造项目-（S包：分控系统设备）中标公告受海口广播电视台的委托，我公司对该单位所委托广播电视制作播出设备高清化改造项目-（S包：分控系统设备）组织公开招标采购工作，采购活动已顺利结束，现将中标结果公告如下：一、招标项目基本概况1、项目名称：广播电视制作播出设备高清化改造项目-（S包：分控系统设备）；2、项目编号：HHGF2018-0513、项目概况：为适应广播电视转变增长方式、在新时代提高服务水平和电视节目服务质量，在有利于在媒体融合的大趋势下，提升电视媒体的影响力和竞争力，建设新的高清演播室系统。目前我台有3个直播演播室，为满足高清直播和制作的需要，需要建立一套演播室信号融合调度系统，完成和播出部的互联互通，也方便演播室内部信号的调度。实现制作系统内部信号的互通，方便接入外来信号，灵活增加和减少信号接入到制作或直播切换台，灵活实现转场制作需求。从技术上看，因为采用了一些集成度较高的设备，也可减少因各演播室分散需要增加更多的帧同步、加解嵌等设备。4、交货期：合同签订之日起120日历天内；交货地点：海口广播电视台用户指定地点5、预算金额：596万元；资金来源：财政资金。二、中标结果信息第一中标候选人：广州名道信息科技有限公司； 中标价（万元）：578.60； 交货期：合同签订之日起 120 日历天内；第二中标候选人：北京万博信普通讯技术有限公司； 中标价（万元）：557.0902；交货期：合同签订之日起 120 日历天内；第三中标候选人：艺超（广州）新媒体科技有限公司； 中标价（万元）：593.00；交货期：合同签订之日起 120 日历天内；三、评标委员会：黎明辉、廖余航、林晓新、黄文宁、陈斌公示期：2019年1月10日至2019年 1月11日， 如有质疑（或异议），请在 公示期内提出。四、采购人联系方式：采购单位：海口广播电视台地 址：海南省海口市中沙路15号联系人：张先生电 话：0898-66833297招标代理机构: 惠华项目管理（海南）股份有限公司地址: 海口市国瑞大厦北座十楼1001室联 系 人:梁工联系电话: 0898-65337566                                                                                                                            海口广播电视台-广播电视制作播出设备高清化改造项目-（S包：分控系统设备）-公开招标公告</t>
  </si>
  <si>
    <t>广州名道信息科技有限公司</t>
  </si>
  <si>
    <t>北京万博信普通讯技术有限公司</t>
  </si>
  <si>
    <t>海口广播电视台-广播电视制作播出设备高清化改造项目-（S包：分控系统设备</t>
  </si>
  <si>
    <t>中国文化传媒集团有限公司文化大数据采集与分析系统开发服务项目成交公告</t>
  </si>
  <si>
    <t>ZTXY-2018-F121271）</t>
  </si>
  <si>
    <t xml:space="preserve">北京百分点信息科技有限公司
</t>
  </si>
  <si>
    <t>￥183.500000 万元</t>
  </si>
  <si>
    <t>公告概要：公告信息：采购项目名称文化大数据采集与分析系统开发服务项目品目服务/信息技术服务/软件开发服务/基础软件开发服务采购单位中国文化传媒集团有限公司行政区域北京市公告时间2019年01月10日  17:34本项目招标公告日期2018年12月24日成交日期2019年01月10日谈判小组、询价小组成员、磋商小组成员名单及单一来源采购人员名单方敏、尹光、高翔总成交金额￥183.500000 万元（人民币）联系人及联系方式：项目联系人成先生项目联系电话010-51909015采购单位中国文化传媒集团有限公司采购单位地址北京市西城区新文化街56号采购单位联系方式李女士 010-63213052代理机构名称中天信远国际招投标咨询(北京)有限公司代理机构地址北京市朝阳区南磨房路37号华腾北搪商务大厦1112室代理机构联系方式成先生 010-51909015附件：附件1成交公告（大数据平台）.doc附件2文化大数据采集与分析系统开发服务--竞谈文件.pdf                　　中天信远国际招投标咨询(北京)有限公司受中国文化传媒集团有限公司的委托，就“文化大数据采集与分析系统开发服务项目”项目（项目编号：ZTXY-2018-F121271）组织采购，评标工作已经结束，成交结果如下：一、项目信息项目编号：ZTXY-2018-F121271项目名称：文化大数据采集与分析系统开发服务项目项目联系人：成先生联系方式：010-51909015二、采购单位信息采购单位名称：中国文化传媒集团有限公司采购单位地址：北京市西城区新文化街56号采购单位联系方式：李女士 010-63213052三、采购代理机构信息采购代理机构全称：中天信远国际招投标咨询(北京)有限公司采购代理机构地址：北京市朝阳区南磨房路37号华腾北搪商务大厦1112室采购代理机构联系方式：成先生 010-51909015四、成交信息招标文件编号：ZTXY-2018-F121271本项目招标公告日期：2018年12月24日成交日期：2019年01月10日总成交金额：183.5 万元（人民币）成交供应商名称、地址及成交金额：序号成交供应商名称成交供应商联系地址成交金额(万元)1北京百分点信息科技有限公司北京市朝阳区北辰西路北辰世纪中心A座16层183.500000本项目代理费总金额：2.168 万元（人民币）本项目代理费收费标准：按1980号文件标准收取谈判小组、询价小组、磋商小组成员名单及单一来源采购人员名单：方敏、尹光、高翔五、项目用途、简要技术要求及合同履行日期：详见附件六、成交标的名称、规格型号、数量、单价、服务要求：详见附件七、其它补充事宜本成交公告期限为1个工作日。供应商推荐意见：北京百分点信息科技有限公司成立于2009年,注册资金1123万元，是专业从事计算机系统服务、应用软件开发服务、技术咨询、技术服务的公司，是中国领先的企业级大数据+AI产品与技术提供商，且该公司拥有众多大数据领域相关软件著作权与专利证书。该公司已为金融、政府、公安等多个行业的客户提供了专业的服务，有着丰富的项目实施经验。该公司有能力承担本项目的工作，也满足竞争性谈判文件中规定的资格条件，故推荐该公司参加本项目谈判活动。北京清博大数据科技有限公司成立于2014年,注册资金600万元，是专业从事计算机系统服务、应用软件开发服务、技术咨询、技术服务的公司。该公司是中国新媒体大数据评价体系和影响力标准的研究制定者，同时为中央政法委、教育部、人民日报、新华社、中央电视台、万达集团、海尔集团等单位提供类型服务，有着丰富的项目实施经验。该公司有能力承担本项目的工作，也满足竞争性谈判文件中规定的资格条件，故推荐该公司参加本项目谈判活动。北京亿米云海科技有限公司成立于2015年,注册资金500万元，以物联网、电子商务、视频处理为主要业务范围，兼具APP开发、软件开发、WEB系统开发，以及运维能力。公司成立以来已为棉棉网、北京教育局、海尔、联通、智慧云酒店、北京卫计委、人民出版社等多家单位提供类型项目服务，有着丰富的项目实施经验。该公司有能力承担本项目的工作，也满足竞争性谈判文件中规定的资格条件，故推荐该公司参加本项目谈判活动。</t>
  </si>
  <si>
    <t>北京百分点信息科技有限公司</t>
  </si>
  <si>
    <t>中国文化传媒集团有限公司文化大数据采集与分析系统开发服务</t>
  </si>
  <si>
    <t>上海张江新媒体运营服务</t>
  </si>
  <si>
    <t>http://zbwj.caizhaowang.com/czwzbwj/20190110/u4elvcziw0b.swf</t>
  </si>
  <si>
    <t>安徽省福利彩票发行中心2019年广告宣传（一）中标公示</t>
  </si>
  <si>
    <t>2018FACZ4465</t>
  </si>
  <si>
    <t xml:space="preserve">安徽星报传媒有限责任公司
安徽新媒体集团有限公司
安徽大尺度网络传媒有限公司
</t>
  </si>
  <si>
    <t>安徽省福利彩票发行中心2019年广告宣传（一）中标公示                                                            项目编号                                                所属地区                        合肥市                                                                                        项目名称                        安徽省福利彩票发行中心2019年广告宣传（一）                                                                    发布时间                            2019年01月10日                                                        截止时间                                                            见公告内容                                                                                                                
安徽省福利彩票发行中心2019年广告宣传（一）项目中标（成交）公告第2、4、5包（二次）
一、项目相关情况
项目名称：安徽省福利彩票发行中心2019年广告宣传（一）项目
项目编号：2018FACZ4465
项目分包（标段）：第2包       第5包       第4包        
财政编号：RWHF2018-1785
招标（采购）方式：公开招标
招标（采购）公告发布日期：2018年12月21日
开标（采购）日期：2019年1月10日
安徽省福利彩票发行中心2019年广告宣传（一）第2包：中标供应商名称：安徽星报传媒有限责任公司  中标供应商联系地址：安徽省合肥市高新区黄山路599号中标(成交)金额：人民币 壹佰叁拾伍万捌仟捌佰元（￥1358800.00元）  中标供应商资料公示：点此浏览企业信息  主要中标或者成交标的的名称、规格型号、数量、单价、服务要求：安徽省福利彩票发行中心2019年广告宣传（一）第2包等一批。  安徽省福利彩票发行中心2019年广告宣传（一）第4包：中标供应商名称：安徽新媒体集团有限公司  中标供应商联系地址：安徽省合肥市潜山路1469号安徽日报报业大厦7楼中标(成交)金额：人民币 贰拾肆万伍仟元（￥245000.00元）  中标供应商资料公示：点此浏览企业信息  主要中标或者成交标的的名称、规格型号、数量、单价、服务要求：安徽省福利彩票发行中心2019年广告宣传（一）第4包等一批。  安徽省福利彩票发行中心2019年广告宣传（一）第5包：中标供应商名称：安徽大尺度网络传媒有限公司  中标供应商联系地址：合肥市高新区天智路19号北楼1546室中标(成交)金额：人民币 贰拾肆万捌仟元（￥248000.00元）  中标供应商资料公示：点此浏览企业信息  主要中标或者成交标的的名称、规格型号、数量、单价、服务要求：安徽省福利彩票发行中心2019年广告宣传（一）第5包等一批。  评审委员会名单：俞莉,徐菽,谈大勇,甘建国,许春生   
招标（采购）人名称：安徽省福利彩票发行中心
地址：合肥市濉溪路99号
联系人：许春生
联系方式：0551-65606208
集中招标（采购）机构名称： 安徽省政府采购中心
地址：合肥市滨湖新区南京路2588号（徽州大道与南京路交口）合肥要素市场六楼
项目负责人：王晓明联系电话：0551-66223685、66223645公告期限：2019年01月10日至2019年01月11日 若投标供应商对上述结果有异议，可在中标（成交）公告发布之日起七个工作日内以书面形式在工作时间（周一至周五，上午9:00-12:00，下午13:00-17:00，节假日休息）向安徽省政府采购中心提出质疑（异议），质疑材料递交地址：合肥要素市场A区639室，联系电话：0551-66223642。若投标供应商对质疑处理意见有异议，可在规定时间内以书面形式向安徽省财政厅政府采购处提出投诉。
二、质疑提起的条件及不予受理的情形
根据《中华人民共和国政府采购法》、《中华人民共和国政府采购法实施条例》、《安徽省政府采购供应商质疑处理办法》等法律法规，现将质疑提起的条件及不予受理的情形告知如下：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质疑人为自然人的，应当由本人签字；质疑人为法人或者其他组织的，应当由法定代表人、主要负责人，或者其授权代表签字或者盖章，并加盖公章。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三、其他
（一）中标通知书发出情况：
安徽省福利彩票发行中心2019年广告宣传（一）项目中标通知书已发出，请中标（成交）供应商委派专人凭介绍信或公司授权书（须携带身份证）到安徽省政府采购中心领取中标（成交）通知书。
特此公告。
安徽省政府采购中心
2019年01月10日</t>
  </si>
  <si>
    <t>安徽星报传媒有限责任公司</t>
  </si>
  <si>
    <t>安徽大尺度网络传媒有限公司</t>
  </si>
  <si>
    <t>安徽省福利彩票发行中心2019年广告宣传（</t>
  </si>
  <si>
    <t>安徽广播电视台融合媒体技术平台（全媒体融合生产系统）二期改造中标公示</t>
  </si>
  <si>
    <t>2018HACZ4031</t>
  </si>
  <si>
    <t xml:space="preserve">北京宇田冠泰科技有限公司
</t>
  </si>
  <si>
    <t>安徽广播电视台融合媒体技术平台（全媒体融合生产系统）二期改造中标公示                                                            项目编号                                                所属地区                        合肥市                                                                                        项目名称                        安徽广播电视台融合媒体技术平台（全媒体融合生产系统）二期改造                                                                    发布时间                            2019年01月10日                                                        截止时间                                                            见公告内容                                                                                                                
安徽广播电视台融合媒体技术平台（全媒体融合生产系统）二期改造项目中标（成交）公告（第2包）
一、项目相关情况
项目名称：安徽广播电视台融合媒体技术平台（全媒体融合生产系统）二期改造项目
项目编号：2018HACZ4031
项目分包（标段）：第2包        
财政编号：RWHF2018-1637
招标（采购）方式：公开招标
招标（采购）公告发布日期：2018年12月17日
开标（采购）日期：2019年1月10日
第2包：周边设备升级改造：中标供应商名称：北京宇田冠泰科技有限公司  中标供应商联系地址：吉庆里6号佳汇中心B座502室中标(成交)金额：人民币 壹佰柒拾玖万元（￥1790000.00元）  中标供应商资料公示：点此浏览企业信息  主要中标或者成交标的的名称、规格型号、数量、单价、服务要求：安徽广播电视台融合媒体技术平台（全媒体融合生产系统）二期改造第2包一批。  评审委员会名单：朱正国,崔建生,侯国胜,赵祥好,王道金   
招标（采购）人名称：安徽广播电视台
地址：合肥市蜀山区龙图路666号
联系人：管伟
联系方式：0551-65993602
集中招标（采购）机构名称： 安徽省政府采购中心
地址：合肥市滨湖新区南京路2588号（徽州大道与南京路交口）合肥要素市场六楼
项目负责人：宋晓燕联系电话：0551-66223732、0551-66223645公告期限：2019年01月10日至2019年01月11日 若投标供应商对上述结果有异议，可在中标（成交）公告发布之日起七个工作日内以书面形式在工作时间（周一至周五，上午9:00-12:00，下午13:00-17:00，节假日休息）向安徽省政府采购中心提出质疑（异议），质疑材料递交地址：合肥要素市场A区639室，联系电话：0551-66223642。若投标供应商对质疑处理意见有异议，可在规定时间内以书面形式向安徽省财政厅政府采购处提出投诉。
二、质疑提起的条件及不予受理的情形
根据《中华人民共和国政府采购法》、《中华人民共和国政府采购法实施条例》、《安徽省政府采购供应商质疑处理办法》等法律法规，现将质疑提起的条件及不予受理的情形告知如下：
（一）质疑应以书面形式实名提出，书面质疑材料应当包括以下内容：
1、质疑人的名称、地址、邮编、联系人及联系电话；
2、采购人名称、项目名称、项目编号、包别号（如有）；
3、被质疑人名称;
4、具体的质疑事项、基本事实及必要的证明材料；
5、明确的请求及主张；
6、必要的法律依据；
7、提起质疑的日期。
质疑人为自然人的，应当由本人签字；质疑人为法人或者其他组织的，应当由法定代表人、主要负责人，或者其授权代表签字或者盖章，并加盖公章。
（二）有下列情形之一的，不予受理：
1、提起质疑的主体不是参与该政府采购项目活动的供应商；
2、提起质疑的时间超过规定时限的；
3、质疑材料不完整的；
4、质疑事项含有主观猜测等内容且未提供有效线索、难以查证的；
5、对其他供应商的投标文件详细内容质疑，无法提供合法来源渠道的；
6、质疑事项已进入投诉处理、行政复议或行政诉讼程序的。
三、其他
（一）中标通知书发出情况：
安徽广播电视台融合媒体技术平台（全媒体融合生产系统）二期改造项目中标通知书已发出，请中标（成交）供应商委派专人凭介绍信或公司授权书（须携带身份证）到安徽省政府采购中心领取中标（成交）通知书。
特此公告。
安徽省政府采购中心
2019年01月10日</t>
  </si>
  <si>
    <t>北京宇田冠泰科技有限公司</t>
  </si>
  <si>
    <t>安徽广播电视台融合媒体技术平台（全媒体融合生产系统）二期</t>
  </si>
  <si>
    <t>DIC-TEST-单价型测试-周期项目采购</t>
  </si>
  <si>
    <t xml:space="preserve">央广新媒体文化传媒北京有限公司
</t>
  </si>
  <si>
    <t>结果公告									各报价人：										DIC-TEST-单价型测试-周期项目（CSPS-WZDY-2019010003） 经组织专家评审，现将评审结果公告如下：										一、首选成交供应商： 央广新媒体文化传媒(北京)有限公司										二、公告期： 2019-01-10 至 2019-01-13										三、各报价人如对评审结果有投诉，可以在公告期结束起10日内向中国国电集团公司采购与物资管理部投诉。										现将有关投诉提出说明如下：										（一）提出投诉的实名主体应是报价人或其他利害关系人；										（二）投诉应以电子邮件（盖章原件扫描）实名制提供，并应包含以下内容：										1.投诉人的名称、地址及有效联系方式；										2.被投诉项目的询价单编号、询价单名称、项目经理姓名、项目经理单位等；										3.投诉事项的基本事实；										4.有效线索和相关证明材料。										（三）投诉人是法人的，投诉书必须由其法定代表人或者授权代表签字并盖章；其他组织或者个人投诉的，投诉书必须由主要负责人或者投诉人本人签字，并附有效身份证明复印件。										（四）如不按上述规定提出投诉，视为无效投诉，不予受理。										单位：中国国电集团公司 采购与物资管理部										联系电话：010-58683055										接收邮箱： wzbtousu@cgdc.com.cn												2019-01-10 20:48:09</t>
  </si>
  <si>
    <t>央广新媒体文化传媒北京有限公司</t>
  </si>
  <si>
    <t>DIC-TEST-单价型测试-</t>
  </si>
  <si>
    <t>SZUCG20180599GC融合媒体交互式全媒体演播平台艺术置景改造工程</t>
  </si>
  <si>
    <t>SZUCG20180599GC</t>
  </si>
  <si>
    <t>深圳大学招投标管理中心</t>
  </si>
  <si>
    <t xml:space="preserve">深圳洲际建筑装饰集团有限公司
</t>
  </si>
  <si>
    <t>650003.25 元</t>
  </si>
  <si>
    <t>由招投标管理中心组织的 公开招标 中，经评标委员会评定和采购人确认，现将评标结果公布如下：																																									一、项目基本信息																			招标编号：SZUCG20180599GC																			项目名称：融合媒体交互式全媒体演播平台艺术置景改造工程																			开标时间： 2019年01月08日																																									二、投标人名称、投标报价及资格审查																											序号													投标人名称													投标报价（人民币元）													符合性检查结果													符合性检查详情													总得分													排序																			1													宏伟建设工程股份有限公司													667766.67													合格																					84.98													9																			2													深圳市冠泰装饰集团有限公司													680463.2													合格																					85.95													7																			3													深圳市焕升建筑工程有限公司													638062.53													合格																					86.18													6																			4													深圳市金鑫华建筑工程有限公司													692739.8													合格																					76.06													12																			5													深圳市联丰装饰设计工程有限公司													651015.63													合格																					86.93													5																			6													深圳市新宝通建设集团有限公司													719892.29													合格																					68.5													14																			7													深圳市中深装建设集团有限公司													680019.38													合格																					89.25													4																			8													深圳源鸿建安工程集团有限公司													654584.24													合格																					85.86													8																			9													深圳中壹建设工程有限公司													722500													合格																					90.2													2																			10													深圳洲际建筑装饰集团有限公司													650003.25													合格																					90.7													1																			11													深圳市顺洲建设集团有限公司													731006.42													合格																					89.75													3																			12													深圳中建集团有限公司													790508.27													合格																					78.81													11																			13													深圳市润鹏建设工程有限公司													681855.53													合格																					75.08													13																			14													深装总建设集团股份有限公司													785954.98													合格																					81.15													10																			三、评审专家名单																											梁正平，于厚春，陈瑞良，栾萍，黄聪																																																																	四、中标信息																											中标单位：深圳洲际建筑装饰集团有限公司																			中标金额：650003.25 元																																									为体现“公开、公平、公正”的原则，现对以上评标结果公示72小时。																																									招标机构： 深圳大学招投标管理中心																																	中标通知书事宜　请联系：王老师　0755－26531025																			保证金退付事宜　详见本中心网站“办事指南”																			投　诉　质　疑　请联系：冯老师　0755－86970737																			[存档信息]12353-39082-30495-39093-31688-12354-105-102-97-97-97-97-12353-32512-36202-26518-28353-12354-12353-20400-30041-26090-12354-21567-21269-37145</t>
  </si>
  <si>
    <t>深圳洲际建筑装饰集团有限公司</t>
  </si>
  <si>
    <t>SZUCG20180599GC融合媒体交互式全媒体演播平台艺术</t>
  </si>
  <si>
    <t>重庆新媒体产业园营销推广服务(18C0310)结果公告</t>
  </si>
  <si>
    <t>18C0310</t>
  </si>
  <si>
    <t>九龙坡区</t>
  </si>
  <si>
    <t>重庆新媒体产业园营销推广服务(18C0310)结果公告                 发布日期： 2019年1月9日      一、项目号：18C0310    二、项目名称：重庆新媒体产业园营销推广服务    三、采购方式：竞争性磋商     四、评审日期： 2019年1月8日     五、公告日期： 2019年1月9日                     六、成交结果                             分包号：1                                    分包内容                        金额（元）                                    成交供应商            地址                        服务要求                        其他                                        重庆新媒体产业园营销推广服务                                   ￥448,000.00                                             重庆尚诚同力数字营销策划有限公司                九龙坡区罗汉沟27号2幢6楼                                                                                                                                                                                                        七、磋商小组成员名单      张萌萌、苏雪峰、李昊阳             八、其他事项    公告期限：1个工作日            九、联系人             采购人：高新区管委会    采购经办人：靳老师    采购人电话：68606527        采购人地址：重庆市九龙坡区二郎科城路60号康田西锦二郎总部经济楼1号楼3楼。</t>
  </si>
  <si>
    <t>重庆新媒体产业园营销推广服务(18C031</t>
  </si>
  <si>
    <t>天津市滨海新区人民政府大港街道办事处机关大港街2019年招聘会服务项目(项目编号:DGZBZC-2018-109)成交公告</t>
  </si>
  <si>
    <t>DGZBZC-2018-109）</t>
  </si>
  <si>
    <t>天津市大港招标有限公司</t>
  </si>
  <si>
    <t>天津市滨海新区人民政府大港街道办事处</t>
  </si>
  <si>
    <t>天津易海河人才服务有限公司
国家动漫园文三路105号读者新媒体大厦第7层办公室</t>
  </si>
  <si>
    <t>天津市滨海新区人民政府大港街道办事处机关 大港街2019年招聘会服务项目 (项目编号:DGZBZC-2018-109)成交公告受 天津市滨海新区人民政府大港街道办事处机关 委托，天津市大港招标有限公司 以 竞争性磋商 方式,对 大港街2019年招聘会服务项目 实施政府采购。现将成交结果公布如下：一、项目名称和编号1.项目名称：大港街2019年招聘会服务项目2.项目编号：DGZBZC-2018-109二、成交信息采购结果列表包号中标（成交）金额(万元)供应商名称供应商地址第1包27.6天津易海河人才服务有限公司国家动漫园文三路105号读者新媒体大厦第7层办公室A区757房间详细商品信息列表商品名称规格型号服务要求计量单位数量单价(万元)总价(万元)大港街2019年招聘会服务项目详见磋商文件符合招标文件要求项1.027.627.6三、评标委员会成员名单华舒，颜秉昆 李宏杰四、项目联系人及联系方式1.联系人： 赵菲2.联系电话：022-63379523五、采购人的名称、地址和联系方式1.采购人名称：天津市滨海新区人民政府大港街道办事处机关2.采购人地址：天津市滨海新区大港街道旭日路468号3.采购人联系人和联系电话：刘洁:63856600六、采购代理机构的名称、地址和联系方式1.采购代理机构名称：天津市大港招标有限公司2.采购代理机构地址：天津市滨海新区大港世纪大道10号西侧三楼招标部3.采购代理机构联系电话：022-25992160七、代理费用收费标准及金额代理费用收费标准依据《招标代理服务收费管理暂行办法》计价格[2002]1980号文和发改价格[2011]534号文件计取代理费用收费金额(元)5000.00八、质疑、投诉方式参与本项目政府采购活动的供应商认为成交结果使自己的合法权益受到损害的，可以在成交结果公告期限届满之日起7个工作日内，以书面形式向天津市滨海新区人民政府大港街道办事处机关、天津市大港招标有限公司提出质疑，逾期不予受理。供应商对质疑答复不满意的，或者采购人、采购代理机构未在规定期限内作出答复的，供应商可以在质疑答复期满后15个工作日内，向天津市滨海新区财政局提出投诉，逾期不予受理。九、未通过资格审查投标人的名称和其不符合项被推荐潜在投标人名单和推荐理由采购人和评审专家推荐意见十、成交结果公告期限结果的公告期限为1个工作日。十一、竞争性磋商文件公告采购文件：大港街2019年招聘会服务项目(1).doc       天津市大港招标有限公司2019年1月9日</t>
  </si>
  <si>
    <t>天津易海河人才服务有限公司</t>
  </si>
  <si>
    <t>国家动漫园文三路105号读者新媒体大厦第7层办公室</t>
  </si>
  <si>
    <t>天津市滨海新区人民政府大港街道办事处机关大港街2019年招聘会服务项目(项目编号:DGZBZC-2018-10</t>
  </si>
  <si>
    <t>广西建隆工程咨询有限公司关于贺州市疾病预防控制中心健康教育和健康促进工作劳务派遣服务（GXJL-HZ-2018-025）成交结果公告</t>
  </si>
  <si>
    <t>贺州市</t>
  </si>
  <si>
    <t>广西建隆工程咨询有限公司</t>
  </si>
  <si>
    <t>贺州市疾病预防控制中心</t>
  </si>
  <si>
    <t xml:space="preserve">广西锦绣前程人力资源股份有限公司
</t>
  </si>
  <si>
    <t>玖万壹仟玖佰叁拾肆元整</t>
  </si>
  <si>
    <t>广西建隆工程咨询有限公司受贺州市疾病预防控制中心的委托，根据有关规定，于2018年12月18日就贺州市疾病预防控制中心健康教育和健康促进工作劳务派遣服务项目采用询价方式进行采购，现就本次采购的成交结果公告如下：一、采购项目名称及编号：贺州市疾病预防控制中心健康教育和健康促进工作劳务派遣服务（GXJL-HZ-2018-025）二、采购项目简要说明：数量及简要技术要求：贺州市疾病预防控制中心健康教育和健康促进工作劳务派遣服务一项服务期限：合同签订日起12个月。三、公告媒体：采购与招标网、广西建隆工程咨询有限公司网四、询价日期：2019年1月9日评审地点：广西建隆工程咨询有限公司贺州分公司评标室询价小组成员名单：陈伟平、覃智梅、李建标五、成交信息：1.成交供应商名称：广西锦绣前程人力资源股份有限公司2.成交供应商地址：南宁市青秀区东盟商务区朱瑾路16号金菲豪园4-5号楼3.成交金额为人民币：玖万壹仟玖佰叁拾肆元整（￥91,934.00）4.主要成交标的的名称、规格型号、数量、单价、服务要求项号名称服务要求数量（单位）单价（元）1贺州市疾病预防控制中心健康教育和健康促进工作劳务派遣服务需要派遣服务人员2名：其中新媒体管理工作人员和健康教育工作人员各1名一项91,934.00六、联系事项：代理机构名称：广西建隆工程咨询有限公司地址：贺州市太白社区太兴街58号项目负责人：吴 工    联系电话：0774-5136789七、成交结果公告期限：自成交公告发布之日起一个工作日。供应商认为成交结果使自己的权益受到损害的，可以在成交结果公告期限届满之日起七个工作日内以书面形式向广西建隆工程咨询有限公司提出质疑，逾期将不再受理。       采购代理机构：广西建隆工程咨询有限公司                                  2019年1月9日</t>
  </si>
  <si>
    <t>广西锦绣前程人力资源股份有限公司</t>
  </si>
  <si>
    <t>广西建隆工程咨询有限公司关于贺州市疾病预防控制中心健康教育和健康促进工作劳务派遣服务（GXJL-HZ-2018-025）</t>
  </si>
  <si>
    <t>广州市公安局广州市公安局全媒体交通安全宣传推广服务项目GZCQC1802FG10022的中标、成交结果公告</t>
  </si>
  <si>
    <t>GZCQC1802FG10022</t>
  </si>
  <si>
    <t>广州市公安局</t>
  </si>
  <si>
    <t>广州市越秀区恒福路238号2楼建设银行</t>
  </si>
  <si>
    <t>广州市公安局广州市公安局全媒体交通安全宣传推广服务项目GZCQC1802FG10022的中标、成交结果公告                                                        广州程启招标代理有限公司受广州市公安局的委托，于2018年12月06日 15:37:09就                                广州市公安局全媒体交通安全宣传推广服务项目GZCQC1802FG10022采用公开招标进行采购。现就本次采购的中标、成交结果公告如下：一、采购项目编号：GZCQC1802FG10022二、采购项目名称：广州市公安局全媒体交通安全宣传推广服务项目三、采购项目预算金额（元）：4600000四、采购方式：公开招标五、中标、成交供应商名称：详见附件六、中标成交的标的名称：详见附件七、评审时间：2018-12-27 09:30:00评审地点： 广州市越秀区恒福路238号2楼（建设银行楼上）218室                    评审委员会（谈判小组、询价小组、磋商小组或单一来源采购小组）：                                          负责人：叶伟明，成员：何奕钊，胡宇清，林俊颖，谢毅                    八、评审意见：（非标采购方式或竞争性磋商采购方式采用书面推荐供应商参加采购活动的，还应当公告采购人和评审专家的推荐意见）                      详见附件                九、本公告期限1个工作日十、联系事项（一）子项目1名称：广州市公安局全媒体交通安全宣传推广服务项目子项目001采购人：广州市公安局地址：起义路200号联系人：匡时联系电话：020-83113311子项目2名称：广州市公安局全媒体交通安全宣传推广服务项目子项目002采购人：广州市公安局地址：起义路200号联系人：匡时联系电话：020-83113311子项目3名称：广州市公安局全媒体交通安全宣传推广服务项目子项目003采购人：广州市公安局地址：起义路200号联系人：匡时联系电话：020-83113311（二）采购代理机构联系人：广州程启招标代理有限公司联系电话：广州市越秀区恒福路238号2楼（建设银行楼上）218室采购代理机构项目联系人：马小姐联系电话：020-83576900                                各有关当事人对中标、成交结果有异议的，可以在中标、成交公告发布之日起7个工作日内以书面形式向（政府采购代理机构）（或采购人）提出质疑，逾期将依法不予受理                                附件：                    1.中标公告-广州市公安局全媒体交通安全宣传推广服务项目.pdf 发布人：广州程启招标代理有限公司发布时间：2019年01月09日（免责声明：本页面提供的内容是按照政府采购有关法律法规要求由采购人或代理机构发布的，广州市政府采购平台对其内容概不负责，亦不承担任何法律责任。）</t>
  </si>
  <si>
    <t>广州市公安局广州市公安局全媒体交通安全宣传推广服务项目GZCQC1802FG10022的中标、</t>
  </si>
  <si>
    <t>郑州报业大厦建设项目支架采购与安装项目中标候选人公示</t>
  </si>
  <si>
    <t xml:space="preserve">陕西建工安装集团有限公司
河南日月环境科技有限公司
河南万佳建设工程有限公司
</t>
  </si>
  <si>
    <t>11420404.96元</t>
  </si>
  <si>
    <t>建设工程中标候选人公示招 标 人郑州郑报置业有限公司工程名称郑州报业大厦建设项目支架采购与安装标段名称/工程地址郑州市民公共文化服务区的凯旋路西、广电路东、传媒路南、文博大道北；招标类型工程工程规模本项目估算总投资15亿元，总建筑面积约17.9284万平方米，主要内容包括：裙楼5层，主体建筑21层，地下3层；项目集新闻采编、新闻发布、新媒体融合网络舆情管理、动漫产业创作、影视制作、图书出版等为一体的功能区。结构层数裙楼5层，主体建筑21层，地下3层；招标方式公开招标招标组织形式委托代理招标开标时间2019年01月08日上午09时00分（北京时间）第一中标候选人陕西建工安装集团有限公司项目经理封超投标报价11502018.81元证书编号陕261111233079投标工期150日历天投标质量合格第二中标候选人河南日月环境科技有限公司项目经理朱钰曼投标报价11405822.07元证书编号豫141141520241投标工期150日历天投标质量合格第三中标候选人河南万佳建设工程有限公司项目经理张亚楠中 标 价11420404.96元证书编号豫241141456213投标工期150日历天投标质量合格备注：在公示期限内，欢迎对招标投标活动中存在的违法、违规、违纪问题进行投诉。招标人：郑州郑报置业有限公司（0371-56568272）监督部门：郑州市人民政府大型项目建设管理办公室(0371-7432603)公示期：3日。招标人或招标代理机构：河南大明建设工程管理有限公司主要负责人签字：王玉2019年01月09 日招标人或招标代理机构（签字）王玉联系方式0371-55679799郑州市公共资源交易中心制</t>
  </si>
  <si>
    <t>河南日月环境科技有限公司</t>
  </si>
  <si>
    <t>河南万佳建设工程有限公司</t>
  </si>
  <si>
    <t>郑州报业大厦建设项目支架采购与安装项目中</t>
  </si>
  <si>
    <t>广州市公安局全媒体交通安全宣传推广服务项目(采购项目编号：GZCQC1802FG10022)的中标结果公告</t>
  </si>
  <si>
    <t>GZCQC1802FG10022）</t>
  </si>
  <si>
    <t xml:space="preserve">名称广州博纵广告有限公司
名称广州日报报业经营有限公司
名称广东南方日报经营有限公司
名称广东羊城晚报广告有限公司
名称信息时报社
名称广东新快报媒体发展有限公司
名称广东腾南网络信息科技有限公司
名称广东羊城晚报数字媒体有限公司
</t>
  </si>
  <si>
    <t>￥460.000000 万元</t>
  </si>
  <si>
    <t>公告概要：公告信息：采购项目名称广州市公安局全媒体交通安全宣传推广服务项目(采购项目编号：GZCQC1802FG10022)的中标结果公告品目采购单位广州市公安局行政区域广东省公告时间2019年01月09日  17:31本项目招标公告日期2018年12月06日中标日期2018年12月06日评审专家名单叶伟明、林俊颖、胡宇清、何奕钊、谢毅总中标金额￥460.000000 万元（人民币）联系人及联系方式：项目联系人匡先生项目联系电话020-83113311采购单位广州市公安局采购单位地址广州起义路200号采购单位联系方式广州市公安局代理机构名称广州程启招标代理有限公司代理机构地址广东省广州市恒福路238号2楼218室代理机构联系方式020-83576900                广州程启招标代理有限公司受广州市公安局的委托，于2018 年12月6 日就广州市公安局全媒体交通安全宣传推广服务（440100-201810-100309-0175）采用公开招标进行采购。现就本次采购的中标（成交）结果公告如下：一、采购项目编号：440100-201810-100309-0175二、采购项目名称：广州市公安局全媒体交通安全宣传推广服务三、采购项目预算金额（元）：4,600,000 四、采购方式：公开招标五、中标供应商1：中标供应商名称广州博纵广告有限公司法人代表陈运波地址广州市白云区云城西路720号万达广场C区写字楼4栋1A层1C05-06(子包1中标、成交供应商)2：中标供应商名称广州日报报业经营有限公司法人代表钟华强地址广州市越秀区同乐路14、16、18号一、二楼(子包2中标、成交供应商1)3：中标供应商名称广东南方日报经营有限公司法人代表陈戈地址广州市越秀区广州大道中289号702室(子包2中标、成交供应商2)4：中标供应商名称广东羊城晚报广告有限公司法人代表胡泉地址广州市天河区黄埔大道中309号3-10A(子包2中标、成交供应商3)5：中标供应商名称信息时报社法人代表林明地址广东省广州市海珠区广州大道南路83号301房(子包2中标、成交供应商4)6：中标供应商名称广东新快报媒体发展有限公司法人代表翟俊垠地址广州市天河区天河路533号(子包2中标、成交供应商5)7：中标供应商名称广东腾南网络信息科技有限公司法人代表莫高义地址广州市越秀区广州大道中289号南方传媒大厦B塔九楼(子包3中标、成交供应商1)8：中标供应商名称广东南方日报经营有限公司法人代表陈戈地址广州市越秀区广州大道中289号702室(子包3中标、成交供应商2)9：中标供应商名称广东羊城晚报数字媒体有限公司法人代表孙璇地址黄埔大道中309号羊城创意产业园3-10A三楼(子包3中标、成交供应商3) 六、报价明细                    主要中标、成交标的名称    规格型号    数量    单价（元）    服务要求    中标、成交金额（元）            子包1-（电视、电台类媒介）    /    /    /    详见招标文件    详见报价明细附件            子包2-（报纸类媒介）    /    /    /    详见招标文件    详见报价明细附件            子包3-（新媒体类媒介）    /    /    /    详见招标文件详见报价明细附件                 报价明细附件 七、评审日期：2018-12-27评审地点：广东省广州市恒福路238号2楼218室评审委员会（谈判小组、询价小组、磋商小组或单一来源采购小组）：负责人：叶伟明成员： 林俊颖、胡宇清、何奕钊、谢毅八、本项目代理收费标准：根据《国家发展改革委关于进一步放开建设项目专业服务价格的通知发改价格》[2015] 299号的通知实行市场调节价，本项目的招标服务费执行以下价格；     （1）以预算金额作为收费的计算基数；     （2）预算金额在100万以下的，招标服务费按1.5%计算…     （3）招标代理服务收费按差额定率累进法计算。收费金额：子包1:25800元；子包2：每家中标单位各4500元；子包3：每家中标单位各6000元九、评审意见（非标采购方式或竞争性磋商采购方式采用书面推荐供应商参加采购活动的，还应当公告采购人和评审专家的推荐意见） 项目名称: 广州市公安局全媒体交通安全宣传推广服务项目-子包1  项目编号: GZCQC1802FG10022   评审日期: 2018年12月27日序号投标人名称是否通过资格、符合性评审价格得分技术得分商务得分综合得分推荐排名20%50%30%100%01央广新媒体文化传媒（北京）有限公司是4.4820.008.4032.88407广州博纵广告有限公司是16.3236.4025.6078.32111广州互动传媒有限公司是3.1025.4016.2044.70315广州市广播电视台是20.0031.0015.4066.402 项目名称: 广州市公安局全媒体交通安全宣传推广服务项目-子包2  项目编号: GZCQC1802FG10022   评审日期: 2018年12月27日序号投标人名称是否通过资格、符合性评审价格得分技术得分商务得分综合得分推荐排名20%50%30%100%02广州日报报业经营有限公司是6.1536.4017.6060.15104广东羊城晚报广告有限公司是11.4330.6013.2055.23306广东南方日报经营有限公司是6.5635.2015.2056.96209广东南方法治报有限公司是6.9424.4013.2044.54710信息时报社是8.0028.0019.2055.20412广东新快报媒体发展有限公司是20.0020.8013.6054.40514广东南方都市报经营有限公司是7.2726.2015.4048.876 项目名称: 广州市公安局全媒体交通安全宣传推广服务项目-子包3  项目编号: GZCQC1802FG10022   评审日期: 2018年12月27日序号投标人名称是否通过资格、符合性评审价格得分技术得分商务得分综合得分推荐排名20%50%30%100%01央广新媒体文化传媒（北京）有限公司是4.0023.0014.8041.80802广州日报报业经营有限公司是3.0826.2013.5042.78703新华网广东有限公司是6.6729.2020.0055.87405广东羊城晚报数字媒体有限公司是6.6731.0019.4057.07306广东南方日报经营有限公司是20.0026.2014.0060.20208广东腾南网络信息科技有限公司是10.0041.2021.4072.60113广东新浪网络科技有限公司是6.6729.6019.0055.27514广东南方都市报经营有限公司是4.0022.0012.0038.00916人民日报数字传播（广东）有限公司是2.2424.408.2034.841017广州乐盈网络有限公司是2.2430.2021.6054.046 十、本公告期限1个工作日。中标、成交标的名称规格型号数量单价（元）服务要求中标、成交金额十一、联系事项：（一）采购项目联系人（代理机构）：陈先生联系电话：020-83576900采购项目联系人（采购人）：匡先生 联系电话：020-83113311（二）采购代理机构 ：广州程启招标代理有限公司 地址：广东省广州市恒福路238号2楼218室联系人：马小姐联系电话：020-83576900传真：020-83499619邮编：510095（三）采购人：广州市公安局地址：广州起义路200号联系人：广州市公安局联系电话：020-83113312传真：020-83118242邮编：510036各有关当事人对中标、成交结果有异议的，可以在中标、成交公告发布之日起7个工作日内以书面形式向（政府采购代理机构）（或采购人）提出质疑，逾期将依法不予受理。附件：招标文件（竞争性谈判文件、询价通知书、竞争性磋商文件）招标文件发布人：广州程启招标代理有限公司发布时间：2019年01月09日</t>
  </si>
  <si>
    <t>名称广州博纵广告有限公司</t>
  </si>
  <si>
    <t>名称广州日报报业经营有限公司</t>
  </si>
  <si>
    <t>名称广东南方日报经营有限公司</t>
  </si>
  <si>
    <t>名称广东羊城晚报广告有限公司</t>
  </si>
  <si>
    <t>名称信息时报社</t>
  </si>
  <si>
    <t>广州市公安局全媒体交通安全宣传推广服务项目(采购项目编号：GZCQC1802FG10022)的</t>
  </si>
  <si>
    <t>海淀区融媒体平台建设项目中标公示</t>
  </si>
  <si>
    <t>北京润达鸿泰管理咨询有限公司受北京市海淀区新闻中心的委托，就海淀区融媒体平台建设项目（项目编号：海采（2018）1603号）组织公开招标，评标工作已经结束，中标结果如下：一、项目信息采购编号：海采（2018）1603号项目编号：海采（2018）1603号项目名称：海淀区融媒体平台建设项目项目联系人：北京润达鸿泰管理咨询有限公司项目联系方式：010-88473580二、采购人信息采购人名称：北京市海淀区新闻中心采购人地址：北京市海淀区西四环北路11号采购人联系人：马老师采购人联系方式：010-88487027三、项目用途、简要技术要求及合同履行日期：详细内容序号项目名称建设内容数量海淀区融媒体平台建设项目1融媒体采编平台系统开发12内容审核与综合管理平台（智能审查系统）系统开发13大数据管理系统系统开发14全媒体指挥调度平台系统开发15舆情分析与策划系统系统开发1   （用途及简要技术需求详见招标文件第二册第八章）四、代理机构信息代理机构全称：北京润达鸿泰管理咨询有限公司代理机构地址：北京市海淀区远大路39号院青清商厦512代理机构联系方式：010-88473580 五、中标信息采购公告日期：2018年12月18日 中标日期：2019年01月09日 企业名称中标供应商地址中标价格中标价格描述北京中海纪元数字技术发展股份有限公司 北京市海淀区中关村南大街5号1区689号楼海淀科技大厦6层 16130000.0000本项目代理费总金额： 129650.00 元本项目代理费收费标准： 参照《招标代理服务收费管理暂行办法》（计价格[2002]1980号）及《国家发展改革委办公厅关于招标代理服务收费有关问题的通知》（发改办价格[2003]857号） 评标委员会成员名单： 李丕瑾、姜涛、刘继庆、袁建水、郑雪峰、马素芳、卫东 中标标的名称、规格型号、数量、单价、服务要求： 详见附件  六、中标公告期限：1个工作日附件：附件： 中标标的名称、规格型号、数量、单价、服务要求.pdf             采购文件代理机构：北京润达鸿泰管理咨询有限公司日期：2019年01月09日</t>
  </si>
  <si>
    <t>海淀区融媒体平台建设</t>
  </si>
  <si>
    <t>珠海体育专题宣传片和多媒体体育宣传采购项目成交结果公告</t>
  </si>
  <si>
    <t>珠海市</t>
  </si>
  <si>
    <t>珠海市文化体育旅游局</t>
  </si>
  <si>
    <t xml:space="preserve">珠海锐星文化传播有限公司
</t>
  </si>
  <si>
    <t>根据2018年12月27日发布的《珠海体育专题宣传片和多媒体体育宣传项目采购公告》，现公示成交信息如下：							1、采购人：珠海市文化体育旅游局							2、采购方式：询价							3、采购标的：对该专题宣传片进行前期策划及方案撰写；拍摄设备种类丰富、技术先进，配有4K电影机等拍摄设备及工作站等制作设备；储存有相关资料可满足该专题宣传片的拍摄需要优先，包括：珠海体育发展、重大体育赛事、重要事件及人物的采访镜头等新闻资料；根据主题把该专题宣传片分解为5个视频，在新媒体平台进行分期发布，发布新媒体平台粉丝数不得少于10万。							4、成交供应商:珠海锐星文化传播有限公司							3、成交价格：13.8万							特此公告。																																			珠海市文化体育旅游局							2019年1月7日</t>
  </si>
  <si>
    <t>珠海锐星文化传播有限公司</t>
  </si>
  <si>
    <t>珠海体育专题宣传片和多媒体体育宣传采购项目</t>
  </si>
  <si>
    <t>网络舆情监控分析平台使用及预警报告服务项目采购结果公示</t>
  </si>
  <si>
    <t>福建省</t>
  </si>
  <si>
    <t xml:space="preserve">福建省千亿信息科技有限公司
</t>
  </si>
  <si>
    <t>74800元</t>
  </si>
  <si>
    <t>我院于2018年12月26日起在学院网站上发布网络舆情监控分析平台使用及预警报告服务项目采购公告（招标编号：后勤招2018055-1号），投标截止时间内，共有4家单位参与投标。				首先，评标委员会按照采购文件要求对投标人递交的4家投标文件进行资格评审，经评审，4家投标单位均符合采购要求。				其次，评标委员会按照采购文件要求进行综合评分，各投标人综合得分排序为：				第一名：福建省千亿信息科技有限公司得分为98分				第二名：北京中青华云新媒体科技有限公司得分为83.96分				第三名：北京颖新宏创科技有限公司得分为79.38分				第四名：北京智慧星光信息技术有限公司得分为78.24分				评标委员会一致建议该项目中标人为：福建省千亿信息科技有限公司，中标价74800元。				若对中标结果有异议，请于2019年1月9日前向学院纪检监察室投诉。投诉电话：0591-22869962。				 特此公示				福建卫生职业技术学院				2019年1月7日</t>
  </si>
  <si>
    <t>福建省千亿信息科技有限公司</t>
  </si>
  <si>
    <t>网络舆情监控分析平台使用及预警报告服务项目</t>
  </si>
  <si>
    <t>北京北京大兴新媒体产业基地城市综合治理服务中标结果公示</t>
  </si>
  <si>
    <t>http://zbwj.caizhaowang.com/czwzbwj/20190108/b2vah3tcquu.swf</t>
  </si>
  <si>
    <t>北京北京大兴新媒体产业基地城市综合治理服务</t>
  </si>
  <si>
    <t>中国人寿新媒体投放项目成交结果公告</t>
  </si>
  <si>
    <t>西城区</t>
  </si>
  <si>
    <t>￥4,100,000.00元</t>
  </si>
  <si>
    <t>详细描述:                                        成交结果公告项目名称：中国人寿新媒体投放项目项目编号：CLIC.HQ-2018-0078公告日期：2018年12月5日（北京时间）开标日期：2018年12月26日（北京时间）中标结果：北京美通互动广告传媒股份有限公司中标金额：￥4,100,000.00元联系人：王申蕾联系电话：010-63633163联系地址：北京市西城区金融大街16号中国人寿广场5层特此公告中国人寿保险股份有限公司                                                                        采购项目名称                            中国人寿新媒体投放项目成交结果公告                                                                            品目                                                                                                        采购人                            中国人寿保险股份有限公司                                                                            行政区域                                                        公告时间                                                                                                        成交日期                                                                                                        总成交金额(元)                                                                                                                                                        联系人及联系方式：                                                                        采购人                            中国人寿保险股份有限公司                                                                            评审专家                                                                                                        采购人地址                                                                                                        采购人联系方式                                                                                                        项目代理联系人                                                                                                        代理机联系方式</t>
  </si>
  <si>
    <t>中国人寿新媒体投放项目</t>
  </si>
  <si>
    <t>抚顺市雷锋纪念馆研学基地设备采购项目(2)中标公告</t>
  </si>
  <si>
    <t>CCZBGS2018-012385</t>
  </si>
  <si>
    <t>抚顺市</t>
  </si>
  <si>
    <t>抚顺诚成建设工程招标有限公司</t>
  </si>
  <si>
    <t>抚顺市雷锋纪念馆</t>
  </si>
  <si>
    <t xml:space="preserve">辽宁蓝猫新媒体有限公司
</t>
  </si>
  <si>
    <t>中标公告编号        CCZBGS2018-012385                商品品目                                中标公告主体内容        抚顺市雷锋纪念馆研学基地设备采购项目(2)中标公告抚顺诚成建设工程招标公司受抚顺市雷锋纪念馆的委托，对抚顺市雷锋纪念馆研学基地设备采购项目(2)进行了公开竞价招标，现将采购结果公告如下：1、采购文件编号：CCZBGS2018-0123852、采购项目名称：抚顺市雷锋纪念馆研学基地设备采购项目(2)3、开标时间：2019年1月8日上午10:00时4、采购结果如下：中标供应商名称：辽宁蓝猫新媒体有限公司中标金额（人民币元）：捌万壹仟叁佰整（81300元）5、评标委员会名单：徐瀛（采购人代表）本公告自发布一个工作日，将同时向中标单位发出中标通知书。招标人：抚顺市雷锋纪念馆地 点：抚顺市望花区和平路东段61号 联系人：徐瀛联系电话:024-56658806采购代理机构：抚顺诚成建设工程招标有限公司 地址：抚顺市顺城区浑河北路21-1 号联系人：仲晓萍 联系电话：024-52606202                        中标公告发布单位        抚顺诚成建设工程招标有限公司                  中标单位所属行业：                              联系人        仲晓萍                联系电话        024-52606202                中标公告录入时间        2019-01-08                        中标公告修改时间        2019-01-08</t>
  </si>
  <si>
    <t>辽宁蓝猫新媒体有限公司</t>
  </si>
  <si>
    <t>抚顺市雷锋纪念馆研学基地设备采购项目(</t>
  </si>
  <si>
    <t>开封市电视台演播室装修改造及新媒体采购工程-结果公告</t>
  </si>
  <si>
    <t>河南阳光宏图工程管理有限公司</t>
  </si>
  <si>
    <t xml:space="preserve">一水建设有限公司
河南泰宇建筑工程有限公司
江西省共青城永达水利建筑有限公司
广东华晨影视舞台专业工程有限公司
北京华林视通科技有限公司
北京中传广视工程设计院有限公司
河南中广云软件科技有限公司
深圳数字电视国家工程实验室股份有限公司
河南励泰华实业有限公司
</t>
  </si>
  <si>
    <t>225658.05元</t>
  </si>
  <si>
    <t>开封市电视台演播室装修改造及新媒体采购工程结果公告河南阳光宏图工程管理有限公司受开封广播电视台的委托，就开封市电视台演播室装修改造及新媒体采购工程进行公开招标，现将本项目的评标结果公告如下：一、招标项目说明项目名称：开封市电视台演播室装修改造及新媒体采购工程项目编号：汴财招（2018）228号资金来源：财政资金项目预算：93万元 招标方式：公开招标招标范围：工程量清单和招标文件内的所有内容二、标段划分情况第一标段标段名称：开封市电视台声学改造装修工程标段质量要求：合格 资格能力要求：建筑装修装饰工程专业承包贰级及以上资质工期要求：合同签订后45日历天 招标控制总价：23万元第二标段标段名称：开封市电视台专业灯光、大屏系统及摄像机工程采购标段质量要求：达到国家相关专业质量验收规范的合格标准工期要求：合同签订后 45日历天 招标控制总价：55万元第三标段标段名称：开封市电视台新媒体采购标段质量要求：达到国家相关专业质量验收规范的合格标准工期要求：合同签订后 45日历天 招标控制总价：15万元三、开标时间：2019年1月7日9时30分评标时间：2019年1月7日12时00分四、评标情况： 评标小组名单：张红琴,徐万军,朱士红,陈建,任庆，其中陈建为评标小组组长。五、评委会推荐的中标候选人排序如下：第一标段：第一中标候选人：一水建设有限公司资格能力条件：建筑装修装饰 工程专业承包贰级投标报价：225658.05元工期：合同签订后45日历天项目经理姓名：贺学森证书名称：中华人民共和国贰级建造师注册证书证书编号：01515567第二中标候选人：河南泰宇建筑工程有限公司资格能力条件：建筑装修装饰工 程专业承包贰级投标报价：227043.78元工期：合同签订后45日历天项目经理姓名：柴孟仙证书名称：中华人民共和国贰级建造师注册证书证书编号：01382200第三中标候选人：江西省共青城永达水利建筑有限公司资格能力条件：建筑装修装饰工程专业承包贰级投标报价： 229412.26 元工期：合同签订后45日历天项目经理姓名：陈维证书名称：中华人民共和国贰级建造师注册证书证书编号：01396235第二标段：第一中标候选人：广东华晨影视舞台专业工程有限公司投标报价：542595 元交货期：合同签订后45日历天第二中标候选人：北京华林视通科技有限公司投标报价：549000 元交货期：合同签订后45日历天第三中标候选人：北京中传广视工程设计院有限公司投标报价：544555 元交货期：合同签订后45日历天第三标段：第一中标候选人：河南中广云软件科技有限公司投标报价：136888 元交货期：合同签订后45日历天第二中标候选人：深圳数字电视国家工程实验室股份有限公司投标报价：105001 元交货期：合同签订后45日历天第三中标候选人：河南励泰华实业有限公司投标报价：145170 元交货期：合同签订后45日历天六、联系方式招标人：开封广播电视台地址：开封市宋城路78号联系人：任先生电话：0371-23626769招标代理机构：河南阳光宏图工程管理有限公司联系人：宋女士联系电话：13027734686地址：郑州市金水区农科路北、科明路东11幢28层2809号七、公示时间：2019年1月9日至2019年1月11日（三个工作日）第一标段中标服务费：6000元；第二标段中标服务费：12000元；第三标段中标服务费：5000元，由中标人支付给招标代理机构。八、提出异议的渠道和方式：若投标人对上述结果有异议，可在公示期内以书面形式向招标人提出异议，逾期将不再受理，招标人应当自收到异议之日起3日内作出答复,若异议人对答复仍有异议或者招标人未在规定的时间内作出答复的，异议人可在公示之日起10日内（异议答复期间不计算在内）以书面形式向开封市公共资源交易管理委员会办公室提出投诉。（本网站重要文件栏中有工程建设项目质疑、投诉文本格式及要求）异议、投诉材料递交地址:开封市市民之家6043房间（开封市公共资源交易管理委员会办公室）,联系电话:0371-23152555。九、发布媒介：本公告同时在、《河南招标采购综合网》、《河南省政府采购网》、《中国招标投标公共服务平台》、《开封市公共资源交易信息网》上发布。</t>
  </si>
  <si>
    <t>一水建设有限公司</t>
  </si>
  <si>
    <t>河南泰宇建筑工程有限公司</t>
  </si>
  <si>
    <t>江西省共青城永达水利建筑有限公司</t>
  </si>
  <si>
    <t>广东华晨影视舞台专业工程有限公司</t>
  </si>
  <si>
    <t>开封市电视台演播室装修改造及新媒体采购工</t>
  </si>
  <si>
    <t>河南开封市电视台演播室装修改造及新媒体采购工程结果公告</t>
  </si>
  <si>
    <t>http://zbwj.caizhaowang.com/czwzbwj/20190108/1bpax30k02b.swf</t>
  </si>
  <si>
    <t>河南开封市电视台演播室装修改造及新媒体采购</t>
  </si>
  <si>
    <t>贵州广电新媒体产业发展有限公司办公室装饰装修二期工程施工招标中标候选人公示</t>
  </si>
  <si>
    <t>贵州鹏业工程建设咨询事务有限责任公司</t>
  </si>
  <si>
    <t>贵州广电新媒体产业发展有限公司</t>
  </si>
  <si>
    <t xml:space="preserve">贵州鸿泽建设工程有限公司
贵州靖沣建筑工程有限公司
</t>
  </si>
  <si>
    <t>贵州广电新媒体产业发展有限公司办公室装饰装修二期工程施工招标中标候选人公示公示基本信息标段(包)贵州广电新媒体产业发展有限公司办公室装饰装修二期工程施工招标项目业主贵州广电新媒体产业发展有限公司项目业主电话0851-84877506招标人贵州广电新媒体产业发展有限公司招标人电话0851-83206093招标代理机构贵州鹏业工程建设咨询事务有限责任公司招标代理机构电话0851-86782308开标时间2019-01-04 11:00:00开标地点贵州省公共资源交易中心（贵阳市遵义路65号）。控制价(最高限价)人民币 8,460.124378 万元公示期2019-01-08至2019-01-11投标报价方式总价是否分项报价否发布媒体本次招标公告同时在贵州省公共资源交易中心网、贵州省招标投标公共服务平台同时发布。中标候选人公示名单排名统一社会信用代码中标候选人名称投标价格评标价格评分结果工期/交货期191520900MA6GWAGY4L贵州鸿泽建设工程有限公司1,117.963070 万元1,117.963070 万元96.46150 天291520000551911521E贵州靖沣建筑工程有限公司1,124.825922 万元1,124.825922 万元90.75150 天391520103308788041J贵州润铁祥建设工程有限公司1,125.775290 万元1,125.775290 万元90.55150 天第一中标候选人-项目管理机构主要人员职务姓名执业或职业资格职称项目负责人黎民建二级注册建造师(252121384)第二中标候选人-项目管理机构主要人员职务姓名执业或职业资格职称项目负责人喻安林二级注册建造师( 黔258101109332)第三中标候选人-项目管理机构主要人员职务姓名执业或职业资格职称项目负责人游熙二级注册建造师( 黔251141522679)提出异议的渠道和方式中标结果公示2019年01月08日至2019年01月11日 ，在公示期内，对上述中标情况持有异议的请向（行业行政监督部门名称:贵阳市观山湖区招标投标管理办公室）（电话：13329606385） 投诉。招标人：贵州广电新媒体产业发展有限公司                     联系电话：0851-84877506招标代理机构： 贵州鹏业工程建设咨询事务有限责任公司                     联系电话：0851-86782308招标文件规定的其他内容无其他情况说明无</t>
  </si>
  <si>
    <t>贵州靖沣建筑工程有限公司</t>
  </si>
  <si>
    <t>贵州广电新媒体产业发展有限公司办公室装饰装修二期工程施工招标中</t>
  </si>
  <si>
    <t>北京市大兴区安定镇人民政府大兴区安定镇敬老院项目中标公告</t>
  </si>
  <si>
    <t>RHXC-2018006）</t>
  </si>
  <si>
    <t xml:space="preserve">北京市大兴区康家乐老年病医院
大兴区安定镇敬老院
</t>
  </si>
  <si>
    <t>￥10692.660000 万元</t>
  </si>
  <si>
    <t>公告概要：公告信息：采购项目名称大兴区安定镇敬老院项目品目服务/其他服务采购单位北京市大兴区安定镇人民政府行政区域大兴区公告时间2019年01月08日  17:15本项目招标公告日期2018年12月13日中标日期2019年01月08日评审专家名单柯建平 李燕 林欣 朱伟娟 王皓阳 靳月伶 李幼平总中标金额￥10692.660000 万元（人民币）联系人及联系方式：项目联系人王冉旭项目联系电话 69296061采购单位北京市大兴区安定镇人民政府采购单位地址北京市大兴区安定镇兴安大街3号采购单位联系方式杨威（010）80230920 代理机构名称北京融慧信成建筑工程咨询服务有限公司代理机构地址北京市大兴区京开高速公路东侧科苑路9号4号楼4层招标部（大兴区新媒体产业基地文化创新工场大兴基地）代理机构联系方式王冉旭 69296061附件：附件1大兴区安定镇敬老院项目招标文件_20190108161729.pdf                　　北京融慧信成建筑工程咨询服务有限公司受北京市大兴区安定镇人民政府的委托，就“大兴区安定镇敬老院项目”项目（项目编号：RHXC-2018006）组织采购，评标工作已经结束，中标结果如下：一、项目信息项目编号：RHXC-2018006项目名称：大兴区安定镇敬老院项目项目联系人：王冉旭联系方式： 69296061二、采购单位信息采购单位名称：北京市大兴区安定镇人民政府采购单位地址：北京市大兴区安定镇兴安大街3号采购单位联系方式：杨威（010）80230920 三、项目用途、简要技术要求及合同履行日期：项目用途：大兴区安定镇养老机构建设、运营、服务、管理合同履行日期：合作经营期限30年，自项目建成并投入运营之日起开始计算。四、采购代理机构信息采购代理机构全称：北京融慧信成建筑工程咨询服务有限公司采购代理机构地址：北京市大兴区京开高速公路东侧科苑路9号4号楼4层招标部（大兴区新媒体产业基地文化创新工场大兴基地）采购代理机构联系方式：王冉旭 69296061五、中标信息招标公告日期：2018年12月13日中标日期：2019年01月08日总中标金额：10692.66 万元（人民币）中标供应商名称、联系地址及中标金额：序号中标供应商名称中标供应商联系地址中标金额(万元)1北京市大兴区康家乐老年病医院北京市大兴区礼贤镇礼贤路60号10692.660000本项目招标代理费总金额：0.0 万元（人民币）本项目招标代理费收费标准：中华人民共和国国家计划委员会计价格【2002】1980评审专家名单：柯建平 李燕 林欣 朱伟娟 王皓阳 靳月伶 李幼平中标标的名称、规格型号、数量、单价、服务要求：中标标的名称：大兴区安定镇敬老院项目数量：1项服务服务要求：养老机构服务六、其它补充事宜</t>
  </si>
  <si>
    <t>北京市大兴区康家乐老年病医院</t>
  </si>
  <si>
    <t>大兴区安定镇敬老院</t>
  </si>
  <si>
    <t>北京市大兴区安定镇人民政府大兴区安定镇敬老院</t>
  </si>
  <si>
    <t>人民日报社人民日报英文客户端技术开发及运营推广项目第五包：英文客户端、内容管理系统和PC网站迭代升级中标公告</t>
  </si>
  <si>
    <t>0747-1861SITCN721）</t>
  </si>
  <si>
    <t>中化商务有限公司</t>
  </si>
  <si>
    <t>人民日报社</t>
  </si>
  <si>
    <t xml:space="preserve">北京钛氪新媒体科技有限公司
</t>
  </si>
  <si>
    <t>￥447.600000 万元</t>
  </si>
  <si>
    <t>公告概要：公告信息：采购项目名称人民日报英文客户端技术开发及运营推广项目品目服务/商务服务/广告服务采购单位人民日报社行政区域北京市公告时间2019年01月08日  22:48本项目招标公告日期2018年12月04日中标日期2019年01月08日评审专家名单刘梅、赵文广、李新、郑丽、张润强、张健、王泽龙总中标金额￥447.600000 万元（人民币）联系人及联系方式：项目联系人李天舒、刘明阳项目联系电话010-59369347、59368978采购单位人民日报社采购单位地址北京市朝阳区金台西路甲2号采购单位联系方式010-65367620代理机构名称中化商务有限公司代理机构地址北京复兴门外大街A2号中化大厦（邮编：100045）代理机构联系方式李天舒、刘明阳010-59369347、59368978附件：附件1N721-5 中标公告 人民日英文客户端、内容管理系统和PC网站迭代升级 CN 190108 刘明阳.docx附件2N721-5 分项报价 人民日英文客户端、内容管理系统和PC网站迭代升级 CN 190108 刘明阳.pdf附件3N721-5 招标文件 人民日英文客户端、内容管理系统和PC网站迭代升级 CN 20181204 李天舒.pdf                　　中化商务有限公司受人民日报社的委托，就“人民日报英文客户端技术开发及运营推广项目”项目（项目编号：0747-1861SITCN721）组织采购，评标工作已经结束，中标结果如下：一、项目信息项目编号：0747-1861SITCN721项目名称：人民日报英文客户端技术开发及运营推广项目项目联系人：李天舒、刘明阳联系方式：010-59369347、59368978二、采购单位信息采购单位名称：人民日报社采购单位地址：北京市朝阳区金台西路甲2号采购单位联系方式：010-65367620三、项目用途、简要技术要求及合同履行日期：详见附件四、采购代理机构信息采购代理机构全称：中化商务有限公司采购代理机构地址：北京复兴门外大街A2号中化大厦（邮编：100045）采购代理机构联系方式：李天舒、刘明阳010-59369347、59368978五、中标信息招标公告日期：2018年12月04日中标日期：2019年01月08日总中标金额：447.6 万元（人民币）中标供应商名称、联系地址及中标金额：序号中标供应商名称中标供应商联系地址中标金额(万元)1北京钛氪新媒体科技有限公司北京市海淀区中关村大街1号11层1119-86447.600000本项目招标代理费总金额：4.2808 万元（人民币）本项目招标代理费收费标准：招标代理机构将在向中标人发出中标通知书的同时，以中标金额为基数按照计价格[2002]1980号、发改办价格[2003]857号文件规定的招标代理服务费标准向中标人收取招标服务费。评审专家名单：刘梅、赵文广、李新、郑丽、张润强、张健、王泽龙中标标的名称、规格型号、数量、单价、服务要求：详见附件六、其它补充事宜无</t>
  </si>
  <si>
    <t>北京钛氪新媒体科技有限公司</t>
  </si>
  <si>
    <t>人民日报社人民日报英文客户端技术开发及运营推广项目第五包：英文客户端、内容管理系统和PC网站迭代</t>
  </si>
  <si>
    <t>人民日报社人民日报客户端技术开发及运营推广项目第三包：人民日报客户端7.0版本开发项目中标公告</t>
  </si>
  <si>
    <t>0747-1861SITCN720）</t>
  </si>
  <si>
    <t>￥596.700000 万元</t>
  </si>
  <si>
    <t>公告概要：公告信息：采购项目名称人民日报客户端技术开发及运营推广项目品目服务/商务服务/广告服务采购单位人民日报社行政区域北京市公告时间2019年01月08日  22:40本项目招标公告日期2018年12月04日中标日期2019年01月08日评审专家名单崔颖、郭杰、姚小力、王丹莺、兰帅辉、张健、王泽龙总中标金额￥596.700000 万元（人民币）联系人及联系方式：项目联系人李天舒、刘明阳项目联系电话010-59369347、59368978采购单位人民日报社采购单位地址北京市朝阳区金台西路甲2号采购单位联系方式010-65367620代理机构名称中化商务有限公司代理机构地址北京复兴门外大街A2号中化大厦（邮编：100045）代理机构联系方式李天舒、刘明阳010-59369347、59368978附件：附件1N720-3 招标文件 人民日报社客户端7.0开发 CN 20181204 李天舒.pdf附件2N720-3 中标公告 人民日报社客户端7.0开发 CN 190108 刘明阳.docx附件3N720-3 分项报价 人民日报社客户端7.0开发 CN 190108刘明阳.pdf                　　中化商务有限公司受人民日报社的委托，就“人民日报客户端技术开发及运营推广项目”项目（项目编号：0747-1861SITCN720）组织采购，评标工作已经结束，中标结果如下：一、项目信息项目编号：0747-1861SITCN720项目名称：人民日报客户端技术开发及运营推广项目项目联系人：李天舒、刘明阳联系方式：010-59369347、59368978二、采购单位信息采购单位名称：人民日报社采购单位地址：北京市朝阳区金台西路甲2号采购单位联系方式：010-65367620三、项目用途、简要技术要求及合同履行日期：详见四、采购代理机构信息采购代理机构全称：中化商务有限公司采购代理机构地址：北京复兴门外大街A2号中化大厦（邮编：100045）采购代理机构联系方式：李天舒、刘明阳010-59369347、59368978五、中标信息招标公告日期：2018年12月04日中标日期：2019年01月08日总中标金额：596.7 万元（人民币）中标供应商名称、联系地址及中标金额：序号中标供应商名称中标供应商联系地址中标金额(万元)1北京钛氪新媒体科技有限公司北京市海淀区中关村大街1号11层1119-86596.700000本项目招标代理费总金额：5.13515 万元（人民币）本项目招标代理费收费标准：招标代理机构将在向中标人发出中标通知书的同时，以中标金额为基数按照计价格[2002]1980号、发改办价格[2003]857号文件规定的招标代理服务费标准向招标人收取招标服务费。 评审专家名单：崔颖、郭杰、姚小力、王丹莺、兰帅辉、张健、王泽龙中标标的名称、规格型号、数量、单价、服务要求：详见附件六、其它补充事宜无</t>
  </si>
  <si>
    <t>人民日报社人民日报客户端技术开发及运营推广项目第三包：人民日报客户端7.0版本开发</t>
  </si>
  <si>
    <t>中国电信股份有限公司厦门分公司2019年品牌策划设计服务项目中标候选人公示</t>
  </si>
  <si>
    <t>中国电信股份有限公司厦门分公司</t>
  </si>
  <si>
    <t xml:space="preserve">厦门市青友文化传播有限公司
厦门欧豪文化传媒有限公司
厦门柠檬薄荷文化传播有限公司
厦门泛亚晟滨文化传媒有限公司
厦门盛世华翼传媒有限公司
</t>
  </si>
  <si>
    <t>详细页面                                                公告详情                                                公示标题 ：                    中国电信股份有限公司厦门分公司2019年品牌策划设计服务项目中标候选人公示                    创建日期：                    2019-01-08 18:19:27                                                                         中国电信股份有限公司厦门分公司2019年品牌策划设计服务项目评标委员会按照招标文件载明的评标方法和标准已完成对各投标人递交的投标文件的评审，根据评审结果，中标候选人推荐如下： 1.第一中标候选人 （1）单位名称：厦门市青友文化传播有限公司 （2）投标报价：                                                                                                                                                                                                                                                                                                                                                                                                                                                                                                                                                                                                                                                                                                              项目类型      计算标准说明（未被采用不予结算）      价款  （不含税单价）      税率      税款      价税合计单价      平面设计      原创稿件      篇      不在约定规格中的原创设计稿件。涉及人物购买的费用另计      943.40       6%      56.60       1000.00       项目互改      篇      指根据已有的主视觉进行规格调整（含文案调整），按照单页、活动页面等较复杂单项计算个数，每个单项计为1篇      94.34       6%      5.66       100.00       文字修改      篇      指根据已有的主视觉，进文案调整，每个物料计为1篇      75.47       6%      4.53       80.00       尺寸互改      篇      指根据已有的主视觉，按照报广、异形、易拉宝、电渠广告等较简单单项计算个数，每个单项计为1篇      75.47       6%      4.53       80.00       新媒体设计      微博/微信/易信图片稿件创意设计      篇      文案及配图创作，每篇被正式采用的稿件计为1篇。微信与易信稿件之间的互相转换不再计算改稿费用      500.00       6%      30.00       530.00       微信H5页面设计      页      根据提供资料设计相关页面，并使用免费平台（如易企秀）生成H5成品，按页结算      283.02       6%      16.98       300.00       抖音/微信朋友圈视频制作  （实际结算中，非10秒的价格，按照时长比例结算，即5秒为10秒价格的50%）      10秒      实拍      提供创意脚本、演员、服装、场地，使用摄像机拍摄、拍摄期间交通运输等杂费、剪辑费。      1603.77       6%      96.23       1700.00       提供创意脚本，由电信方提供演员、服装、场地，使用手机拍摄，含拍摄期间交通运输等杂费、剪辑费。      943.40       6%      56.60       1000.00       10秒      剪辑      无参考视频，为原创的创意，含创意脚本，通过剪辑完成，带动画、音乐、配音等必要元素。      707.55       6%      42.45       750.00       基于参考视频的修改，无需重新配音、无特效，少量新增内容，成品视频带动画、音乐、配音等必要元素。      613.21       6%      36.79       650.00       原创软文编写（注：同篇软文多次刊登只计为1篇）      篇      800字以下(含800字)      377.36       6%      22.64       400.00       篇      800以上      566.04       6%      33.96       600.00       张      软文原创配图（长图以手机全屏显示的满图为单位计算数量）      754.72       6%      45.28       800.00       视频及拍摄      Flash类  (此类制作的关键取决于效果表现力是否到位，制作难度的高低、制作所需的耗时长短等)      秒      普通      75.47       6%      4.53       80.00       秒      中级      141.51       6%      8.49       150.00       秒      高级      235.85       6%      14.15       250.00       实拍类      分钟      普通  (简单拍摄+剪辑)      2830.19       6%      169.81       3000.00       分钟      中等  （拍摄工作量较大+制作难度中等）      8490.57       6%      509.43       9000.00       分钟      中高等级      12264.15       6%      735.85       13000.00       秒      特高等级  （TVC)      330.19       6%      19.81       350.00       会议拍摄      场      会议及活动现场录制      2830.19       6%      169.81       3000.00       视频剪辑类      分钟      基于原视频，剪辑，需要重新配音、少量特效，有少量新增剪辑内容      1415.09       6%      84.91       1500.00       品牌专案推广      品牌策划全案      项      大      5660.38       6%      339.62       6000.00       中      3773.59       6%      226.42       4000.00       小      1886.79       6%      113.21       2000.00       活动推广执行      场      大      5660.38       6%      339.62       6000.00       中      3773.58       6%      226.42       4000.00       小      1886.79       6%      113.21       2000.00      （3）质量：符合招标文件规定的质量标准。 （4）工期：不涉及 （5）评标情况：本项目2019年1月8日开始评标，评标委员会成员5名。评标委员会按照招标文件要求采用综合评估法对所有递交的投标文件进行了评审。经评审，厦门市青友文化传播有限公司综合排名第一。 （6）项目负责人姓名及其相关证书名称和编号：不涉及 （7）响应招标文件要求的资格能力条件：符合招标文件规定的资格能力条件。 2.第二中标候选人 （1）单位名称：厦门欧豪文化传媒有限公司  （2）投标报价：                                                                                                                                                                                                                                                                                                                                                                                                                                                                                                                                                                                                                                                                                                               项目类型      计算标准说明（未被采用不予结算）      价款  （不含税单价）      税率      税款      价税合计单价      平面设计      原创稿件      篇      不在约定规格中的原创设计稿件。涉及人物购买的费用另计      951.46       3%      28.54       980.00       项目互改      篇      指根据已有的主视觉进行规格调整（含文案调整），按照单页、活动页面等较复杂单项计算个数，每个单项计为1篇      82.52       3%      2.48       85.00       文字修改      篇      指根据已有的主视觉，进文案调整，每个物料计为1篇      77.67       3%      2.33       80.00       尺寸互改      篇      指根据已有的主视觉，按照报广、异形、易拉宝、电渠广告等较简单单项计算个数，每个单项计为1篇      72.82       3%      2.18       75.00       新媒体设计      微博/微信/易信图片稿件创意设计      篇      文案及配图创作，每篇被正式采用的稿件计为1篇。微信与易信稿件之间的互相转换不再计算改稿费用      533.98       3%      16.02       550.00       微信H5页面设计      页      根据提供资料设计相关页面，并使用免费平台（如易企秀）生成H5成品，按页结算      388.35       3%      11.65       400.00       抖音/微信朋友圈视频制作  （实际结算中，非10秒的价格，按照时长比例结算，即5秒为10秒价格的50%）      10秒      实拍      提供创意脚本、演员、服装、场地，使用摄像机拍摄、拍摄期间交通运输等杂费、剪辑费。      1456.31       3%      43.69       1500.00       提供创意脚本，由电信方提供演员、服装、场地，使用手机拍摄，含拍摄期间交通运输等杂费、剪辑费。      1067.96       3%      32.04       1100.00       10秒      剪辑      无参考视频，为原创的创意，含创意脚本，通过剪辑完成，带动画、音乐、配音等必要元素。      728.16       3%      21.84       750.00       基于参考视频的修改，无需重新配音、无特效，少量新增内容，成品视频带动画、音乐、配音等必要元素。      679.61       3%      20.39       700.00       原创软文编写（注：同篇软文多次刊登只计为1篇）      篇      800字以下(含800字)      446.60       3%      13.40       460.00       篇      800以上      757.28       3%      22.72       780.00       张      软文原创配图（长图以手机全屏显示的满图为单位计算数量）      728.16       3%      21.84       750.00       视频及拍摄      Flash类  (此类制作的关键取决于效果表现力是否到位，制作难度的高低、制作所需的耗时长短等)      秒      普通      77.67       3%      2.33       80.00       秒      中级      143.69       3%      4.31       148.00       秒      高级      252.43       3%      7.57       260.00       实拍类      分钟      普通  (简单拍摄+剪辑)      3495.15       3%      104.85       3600.00       分钟      中等  （拍摄工作量较大+制作难度中等）      9708.74       3%      291.26       10000.00       分钟      中高等级      14563.11       3%      436.89       15000.00       秒      特高等级  （TVC)      334.95       3%      10.05       345.00       会议拍摄      场      会议及活动现场录制      2815.53       3%      84.47       2900.00       视频剪辑类      分钟      基于原视频，剪辑，需要重新配音、少量特效，有少量新增剪辑内容      1553.40       3%      46.60       1600.00       品牌专案推广      品牌策划全案      项      大      7378.64       3%      221.36       7600.00       中      4951.46       3%      148.54       5100.00       小      2475.73       3%      74.27       2550.00       活动推广执行      场      大      4902.91       3%      147.09       5050.00       中      3203.88       3%      96.12       3300.00       小      1601.94       3%      48.06       1650.00      （3）质量：符合招标文件规定的质量标准。 （4）工期：不涉及 （5）评标情况：本项目2019年1月8日开始评标，评标委员会成员5名。评标委员会按照招标文件要求采用综合评估法对所有递交的投标文件进行了评审。经评审，厦门欧豪文化传媒有限公司综合排名第二。 （6）项目负责人姓名及其相关证书名称和编号：不涉及 （7）响应招标文件要求的资格能力条件：符合招标文件规定的资格能力条件 3.第三中标候选人 （1）单位名称：厦门柠檬薄荷文化传播有限公司  （2）投标报价：                                                                                                                                                                                                                                                                                                                                                                                                                                                                                                                                                                                                                                                                                                               项目类型      计算标准说明（未被采用不予结算）      价款  （不含税单价）      税率      税款      价税合计单价      平面设计      原创稿件      篇      不在约定规格中的原创设计稿件。涉及人物购买的费用另计      773.58       6%      46.42       820.00       项目互改      篇      指根据已有的主视觉进行规格调整（含文案调整），按照单页、活动页面等较复杂单项计算个数，每个单项计为1篇      94.34       6%      5.66       100.00       文字修改      篇      指根据已有的主视觉，进文案调整，每个物料计为1篇      84.91       6%      5.09       90.00       尺寸互改      篇      指根据已有的主视觉，按照报广、异形、易拉宝、电渠广告等较简单单项计算个数，每个单项计为1篇      84.91       6%      5.09       90.00       新媒体设计      微博/微信/易信图片稿件创意设计      篇      文案及配图创作，每篇被正式采用的稿件计为1篇。微信与易信稿件之间的互相转换不再计算改稿费用      471.70       6%      28.30       500.00       微信H5页面设计      页      根据提供资料设计相关页面，并使用免费平台（如易企秀）生成H5成品，按页结算      330.19       6%      19.81       350.00       抖音/微信朋友圈视频制作  （实际结算中，非10秒的价格，按照时长比例结算，即5秒为10秒价格的50%）      10秒      实拍      提供创意脚本、演员、服装、场地，使用摄像机拍摄、拍摄期间交通运输等杂费、剪辑费。      1571.70       6%      94.30       1666.00       提供创意脚本，由电信方提供演员、服装、场地，使用手机拍摄，含拍摄期间交通运输等杂费、剪辑费。      1047.17       6%      62.83       1110.00       10秒      剪辑      无参考视频，为原创的创意，含创意脚本，通过剪辑完成，带动画、音乐、配音等必要元素。      660.38       6%      39.62       700.00       基于参考视频的修改，无需重新配音、无特效，少量新增内容，成品视频带动画、音乐、配音等必要元素。      471.70       6%      28.30       500.00       原创软文编写（注：同篇软文多次刊登只计为1篇）      篇      800字以下(含800字)      471.70       6%      28.30       500.00       篇      800以上      754.72       6%      45.28       800.00       张      软文原创配图（长图以手机全屏显示的满图为单位计算数量）      754.72       6%      45.28       800.00       视频及拍摄      Flash类  (此类制作的关键取决于效果表现力是否到位，制作难度的高低、制作所需的耗时长短等)      秒      普通      72.64       6%      4.36       77.00       秒      中级      125.47       6%      7.53       133.00       秒      高级      245.28       6%      14.72       260.00       实拍类      分钟      普通  (简单拍摄+剪辑)      3490.57       6%      209.43       3700.00       分钟      中等  （拍摄工作量较大+制作难度中等）      8018.87       6%      481.13       8500.00       分钟      中高等级      14150.94       6%      849.06       15000.00       秒      特高等级  （TVC)      314.15       6%      18.85       333.00       会议拍摄      场      会议及活动现场录制      2924.53       6%      175.47       3100.00       视频剪辑类      分钟      基于原视频，剪辑，需要重新配音、少量特效，有少量新增剪辑内容      1792.45       6%      107.55       1900.00       品牌专案推广      品牌策划全案      项      大      6603.77       6%      396.23       7000.00       中      4716.98       6%      283.02       5000.00       小      2830.19       6%      169.81       3000.00       活动推广执行      场      大      5471.70       6%      328.30       5800.00       中      3584.91       6%      215.09       3800.00       小      1886.79       6%      113.21       2000.00      （3）质量：符合招标文件规定的质量标准。 （4）工期：不涉及 （5）评标情况：本项目2019年1月8日开始评标，评标委员会成员5名。评标委员会按照招标文件要求采用综合评估法对所有递交的投标文件进行了评审。经评审，厦门柠檬薄荷文化传播有限公司综合排名第三。 （6）项目负责人姓名及其相关证书名称和编号：不涉及 （7）响应招标文件要求的资格能力条件：符合招标文件规定的资格能力条件 4.第四中标候选人 （1）单位名称：厦门泛亚晟滨文化传媒有限公司  （2）投标报价：                                                                                                                                                                                                                                                                                                                                                                                                                                                                                                                                                                                                                                                                                                               项目类型      计算标准说明（未被采用不予结算）      价款  （不含税单价）      税率      税款      价税合计单价      平面设计      原创稿件      篇      不在约定规格中的原创设计稿件。涉及人物购买的费用另计      900.00       6%      54.00       954.00       项目互改      篇      指根据已有的主视觉进行规格调整（含文案调整），按照单页、活动页面等较复杂单项计算个数，每个单项计为1篇      120.00       6%      7.20       127.20       文字修改      篇      指根据已有的主视觉，进文案调整，每个物料计为1篇      90.00       6%      5.40       95.40       尺寸互改      篇      指根据已有的主视觉，按照报广、异形、易拉宝、电渠广告等较简单单项计算个数，每个单项计为1篇      90.00       6%      5.40       95.40       新媒体设计      微博/微信/易信图片稿件创意设计      篇      文案及配图创作，每篇被正式采用的稿件计为1篇。微信与易信稿件之间的互相转换不再计算改稿费用      500.00       6%      30.00       530.00       微信H5页面设计      页      根据提供资料设计相关页面，并使用免费平台（如易企秀）生成H5成品，按页结算      450.00       6%      27.00       477.00       抖音/微信朋友圈视频制作  （实际结算中，非10秒的价格，按照时长比例结算，即5秒为10秒价格的50%）      10秒      实拍      提供创意脚本、演员、服装、场地，使用摄像机拍摄、拍摄期间交通运输等杂费、剪辑费。      1600.00       6%      96.00       1696.00       提供创意脚本，由电信方提供演员、服装、场地，使用手机拍摄，含拍摄期间交通运输等杂费、剪辑费。      1100.00       6%      66.00       1166.00       10秒      剪辑      无参考视频，为原创的创意，含创意脚本，通过剪辑完成，带动画、音乐、配音等必要元素。      800.00       6%      48.00       848.00       基于参考视频的修改，无需重新配音、无特效，少量新增内容，成品视频带动画、音乐、配音等必要元素。      700.00       6%      42.00       742.00       原创软文编写（注：同篇软文多次刊登只计为1篇）      篇      800字以下(含800字)      460.00       6%      27.60       487.60       篇      800以上      790.00       6%      47.40       837.40       张      软文原创配图（长图以手机全屏显示的满图为单位计算数量）      800.00       6%      48.00       848.00       视频及拍摄      Flash类  (此类制作的关键取决于效果表现力是否到位，制作难度的高低、制作所需的耗时长短等)      秒      普通      80.00       6%      4.80       84.80       秒      中级      145.00       6%      8.70       153.70       秒      高级      250.00       6%      15.00       265.00       实拍类      分钟      普通  (简单拍摄+剪辑)      3000.00       6%      180.00       3180.00       分钟      中等  （拍摄工作量较大+制作难度中等）      8000.00       6%      480.00       8480.00       分钟      中高等级      12000.00       6%      720.00       12720.00       秒      特高等级  （TVC)      350.00       6%      21.00       371.00       会议拍摄      场      会议及活动现场录制      3000.00       6%      180.00       3180.00       视频剪辑类      分钟      基于原视频，剪辑，需要重新配音、少量特效，有少量新增剪辑内容      1000.00       6%      60.00       1060.00       品牌专案推广      品牌策划全案      项      大      7650.00       6%      459.00       8109.00       中      5100.00       6%      306.00       5406.00       小      2550.00       6%      153.00       2703.00       活动推广执行      场      大      5100.00       6%      306.00       5406.00       中      3400.00       6%      204.00       3604.00       小      1700.00       6%      102.00       1802.00      （3）质量：符合招标文件规定的质量标准。 （4）工期：不涉及 （5）评标情况：本项目2019年1月8日开始评标，评标委员会成员5名。评标委员会按照招标文件要求采用综合评估法对所有递交的投标文件进行了评审。经评审，厦门泛亚晟滨文化传媒有限公司综合排名第四。 （6）项目负责人姓名及其相关证书名称和编号：不涉及 （7）响应招标文件要求的资格能力条件：符合招标文件规定的资格能力条件 5.第五中标候选人 （1）单位名称：厦门盛世华翼传媒有限公司  （2）投标报价：                                                                                                                                                                                                                                                                                                                                                                                                                                                                                                                                                                                                                                                                                                               项目类型      计算标准说明（未被采用不予结算）      价款  （不含税单价）      税率      税款      价税合计单价      平面设计      原创稿件      篇      不在约定规格中的原创设计稿件。涉及人物购买的费用另计      600.00       6%      36.00       636.00       项目互改      篇      指根据已有的主视觉进行规格调整（含文案调整），按照单页、活动页面等较复杂单项计算个数，每个单项计为1篇      75.00       6%      4.50       79.50       文字修改      篇      指根据已有的主视觉，进文案调整，每个物料计为1篇      35.00       6%      2.10       37.10       尺寸互改      篇      指根据已有的主视觉，按照报广、异形、易拉宝、电渠广告等较简单单项计算个数，每个单项计为1篇      35.00       6%      2.10       37.10       新媒体设计      微博/微信/易信图片稿件创意设计      篇      文案及配图创作，每篇被正式采用的稿件计为1篇。微信与易信稿件之间的互相转换不再计算改稿费用      400.00       6%      24.00       424.00       微信H5页面设计      页      根据提供资料设计相关页面，并使用免费平台（如易企秀）生成H5成品，按页结算      250.00       6%      15.00       265.00       抖音/微信朋友圈视频制作  （实际结算中，非10秒的价格，按照时长比例结算，即5秒为10秒价格的50%）      10秒      实拍      提供创意脚本、演员、服装、场地，使用摄像机拍摄、拍摄期间交通运输等杂费、剪辑费。      1300.00       6%      78.00       1378.00       提供创意脚本，由电信方提供演员、服装、场地，使用手机拍摄，含拍摄期间交通运输等杂费、剪辑费。      700.00       6%      42.00       742.00       10秒      剪辑      无参考视频，为原创的创意，含创意脚本，通过剪辑完成，带动画、音乐、配音等必要元素。      600.00       6%      36.00       636.00       基于参考视频的修改，无需重新配音、无特效，少量新增内容，成品视频带动画、音乐、配音等必要元素。      350.00       6%      21.00       371.00       原创软文编写（注：同篇软文多次刊登只计为1篇）      篇      800字以下(含800字)      200.00       6%      12.00       212.00       篇      800以上      500.00       6%      30.00       530.00       张      软文原创配图（长图以手机全屏显示的满图为单位计算数量）      550.00       6%      33.00       583.00       视频及拍摄      Flash类  (此类制作的关键取决于效果表现力是否到位，制作难度的高低、制作所需的耗时长短等)      秒      普通      50.00       6%      3.00       53.00       秒      中级      75.00       6%      4.50       79.50       秒      高级      200.00       6%      12.00       212.00       实拍类      分钟      普通  (简单拍摄+剪辑)      2000.00       6%      120.00       2120.00       分钟      中等  （拍摄工作量较大+制作难度中等）      4000.00       6%      240.00       4240.00       分钟      中高等级      6000.00       6%      360.00       6360.00       秒      特高等级  （TVC)      200.00       6%      12.00       212.00       会议拍摄      场      会议及活动现场录制      1800.00       6%      108.00       1908.00       视频剪辑类      分钟      基于原视频，剪辑，需要重新配音、少量特效，有少量新增剪辑内容      1100.00       6%      66.00       1166.00       品牌专案推广      品牌策划全案      项      大      6500.00       6%      390.00       6890.00       中      4000.00       6%      240.00       4240.00       小      2250.00       6%      135.00       2385.00       活动推广执行      场      大      4800.00       6%      288.00       5088.00       中      2800.00       6%      168.00       2968.00       小      1500.00       6%      90.00       1590.00      （3）质量：符合招标文件规定的质量标准。 （4）工期：不涉及 （5）评标情况：本项目2019年1月8日开始评标，评标委员会成员5名。评标委员会按照招标文件要求采用综合评估法对所有递交的投标文件进行了评审。经评审，厦门盛世华翼传媒有限公司综合排名第五。 （6）项目负责人姓名及其相关证书名称和编号：不涉及 （7）响应招标文件要求的资格能力条件：符合招标文件规定的资格能力条件  公示期：2019年1月8日至2019年1月11日 公示期间，投标人或其他利害关系人对中标候选人有异议的，请以书面形式加盖单位公章后以纸质文件或电子扫描件的方式向招标人提出。 联系方式：18906911126 邮箱地址：605666654@qq.com 招标人：中国电信股份有限公司厦门分公司 2019年1月8日</t>
  </si>
  <si>
    <t>厦门市青友文化传播有限公司</t>
  </si>
  <si>
    <t>厦门欧豪文化传媒有限公司</t>
  </si>
  <si>
    <t>厦门柠檬薄荷文化传播有限公司</t>
  </si>
  <si>
    <t>厦门泛亚晟滨文化传媒有限公司</t>
  </si>
  <si>
    <t>厦门盛世华翼传媒有限公司</t>
  </si>
  <si>
    <t>中国电信股份有限公司厦门分公司2019年品牌策划设计服务项目中</t>
  </si>
  <si>
    <t>第三包：人民日报客户端7.0版本开发项目中标公告</t>
  </si>
  <si>
    <t>0747-1861SITCN720-3</t>
  </si>
  <si>
    <t>人民日报客户端技术开发及运营推广项目第三包：人民日报客户端7.0版本开发项目中标公告项目名称：人民日报客户端技术开发及运营推广项目第三包：人民日报客户端7.0版本开发项目项目编号：0747-1861SITCN720-3招标人名称：人民日报社招标人地址：北京市朝阳区金台西路甲2号招标人联系方式：010-65367620招标代理机构全称：中化商务有限公司招标代理机构地址：北京复兴门外大街A2号中化大厦招标内容：基于V6.x.x系列人民日报客户端功能点及运营数据，对客户端提出优化意见，包含但不限于：功能点、模块、性能、UI、交互等方面。围绕“有品质的新闻”制定改进计划，并落实执行。招标公告日期：2018年12月4日定标日期：2019年1月8日 中标结果：中标供应商：北京钛氪新媒体科技有限公司 供应商地址：北京市海淀区中关村大街1号11层1119-86中标金额：?5,967,000.00合同履行期限：自合同签订之日起至项目履行结束。服务费金额：?51,351.50收取标准：招标代理机构参照“国家计委关于印发《招标代理服务收费管理暂行办法》的通知”（计价格【2002】1980号）和“国家发展改革委办公厅关于招标代理服务收费有关问题的通知”（发改办价格【2003】857号）标准，以中标金额为基数，发通知书后由招标代理公司开具增值税专用发票，招标人收到发票后15个工作日向代理机构支付委托代理服务费。 评标委员会成员名单：崔颖、郭杰、姚小力、王丹莺、兰帅辉、张健、王泽龙业务联系人：李天舒、刘明阳电 话： 010-59369347、59368978传 真： 010-59369323电子邮件：litianshu@sinochem.com、liumingyang02@sinochem.com中化商务有限公司2019年1月8日</t>
  </si>
  <si>
    <t>第三包：人民日报客户端7.0版本开发</t>
  </si>
  <si>
    <t>广州市广播电视台全媒体资源池项目合同采购合同</t>
  </si>
  <si>
    <t>440100-201808-100433-0022</t>
  </si>
  <si>
    <t>信息来源:广东省政府采购网采购项目编号:440100-201808-100433-0022                         一、采购人：广州市广播电视台二、合同编号：GZSW18162HG3086C三、合同名称：全媒体资源池项目合同四、合同清单信息   采购项目编号：440100-201808-100433-0022采购项目名称：全媒体资源池项目   五、中标、成交供应商：北京中科大洋信息技术有限公司地址：中关村软件园11号楼207、209室联系人：张明联系电话：010-58985539六、合同金额（元）：￥3,950,000.00采购项目预算金额（元）：￥4,500,000.00七、合同签订日期：2019年01月07日 00时00分八、合同公告日期：           2019年01月08日 10时07分                      九、联系事项（一）采购人：广州市广播电视台地址：广州市越秀区环市中路231号联系人：联系电话：（二）采购代理机构：广州顺为招标采购有限公司地址：广州市越秀区环市中路205号自编B501-B505、B512-B525房联系人：张春燕联系电话：020-83592216   十、中标、成交公告：广州市广播电视台全媒体资源池项目（重招）（采购编号：GZSW18162HG3086C）中标结果公告   附件：            采购合同文本</t>
  </si>
  <si>
    <t>广州市广播电视台全媒体资源池项目</t>
  </si>
  <si>
    <t>河南经济贸易技师学院电子商务综合实训室（模块二）中标公示</t>
  </si>
  <si>
    <t>河南省科教仪器设备招标有限公司</t>
  </si>
  <si>
    <t>河南经济贸易技师学院</t>
  </si>
  <si>
    <t xml:space="preserve">河南云和数据信息技术有限公司
</t>
  </si>
  <si>
    <t>541980.00元</t>
  </si>
  <si>
    <t>河南省科教仪器设备招标有限公司受委托就河南经济贸易技师学院电子商务综合实训室（模块二）项目进行公开招标，按规定程序进行了开标、评标、定标，现就本次招标的中标结果公布如下：	一、招标项目名称及项目编号：	项目名称：河南经济贸易技师学院电子商务综合实训室（模块二）项目	项目编号：豫财招标采购-2018-2213	二、招标公告媒体及日期：2018年12月12日在河南省政府采购网、中国政府采购网、河南省公共资源交易中心网上发布招标公告	三、评标信息：	评标日期：2019年1月4日上午10:30	评标地点：河南省公共资源交易中心第9评标室	评标委员会名单：邓恒生、晁明举、戚晓康、张俊英、赵小伟	四、结果信息：	中标人：河南云和数据信息技术有限公司 中标金额：541980.00元	地址：河南省郑州市高新技术产业开发区冬青街26号东翼1层101室															序号																			主要中标货物名称																			主要中标货物规格型号																			单价（元）																			数量																			服务要求																							1																			电子商务综合管理系统																			云和数据YunheV1.0																			19800																			1套																			三年质保																							2																			新媒体营销实训平台																			云和数据BaiduV1.0																			118000																			1套											五、本次招标联系事项：	采购人：河南经济贸易技师学院	联系人：罗老师 联系电话：0373-5070186	地址：河南省新乡市新原路28号（西台头）	招标代理机构：河南省科教仪器设备招标有限公司	地址：郑州市顺河路17号院（顺河路与东明路交叉口向西150米路南）	项目联系人：王老师 固定电话：13223099831	六、本公告同时在河南省公共资源交易中心网、河南省政府采购网和中国政府采购网上发布。	公告期限：自本公告发布之日起1个工作日。	各有关当事人对采购结果如有异议，可以在本项目结果公告期限届满之日起七个工作日内与河南省科教仪器设备招标有限公司联系。	七、中标服务费：按照国家计委《招标代理服务收费暂行办法》（计价格[2002]1980号）文件及国家发改办价格[2003]857号文件的规定向中标人收取中标服务费。招标代理服务收费按差额定率累进法计算，共计8130元。	 河南省科教仪器设备招标有限公司	2019年1月7日</t>
  </si>
  <si>
    <t>河南云和数据信息技术有限公司</t>
  </si>
  <si>
    <t>河南经济贸易技师学院电子商务综合实训室（模块</t>
  </si>
  <si>
    <t>新疆平安网信息中心新疆平安网新媒体矩阵一体化发布平台建设项目成交公告</t>
  </si>
  <si>
    <t>0634-1840XZ1Q0513）</t>
  </si>
  <si>
    <t>新疆招标有限公司</t>
  </si>
  <si>
    <t>新疆平安网信息中心</t>
  </si>
  <si>
    <t>33.9 万元</t>
  </si>
  <si>
    <t>公告概要：															公告信息：																			采购项目名称													新疆平安网新媒体矩阵一体化发布平台建设项目																			品目																			服务/信息技术服务/信息系统集成实施服务/软件集成实施服务																								采购单位													新疆平安网信息中心																			行政区域													新疆维吾尔自治区													公告时间													2019年01月07日 11:51																			本项目招标公告日期													2018年12月18日													成交日期													2018年12月29日																			谈判小组、询价小组成员、磋商小组成员名单及单一来源采购人员名单													梁继东、赵维漠、高辰																			总成交金额													￥33.900000 万元（人民币）																			联系人及联系方式：																			项目联系人													许瑞																			项目联系电话													0991-4535634																			采购单位													新疆平安网信息中心																			采购单位地址													新疆。乌鲁木齐市水磨沟区安居南路70号																			采购单位联系方式													韩海锋，0991-2382287																			代理机构名称													新疆招标有限公司																			代理机构地址													新疆.乌鲁木齐市友好南路179号																			代理机构联系方式													许瑞。0991-4535634															新疆招标有限公司受新疆平安网信息中心的委托，就“新疆平安网新媒体矩阵一体化发布平台建设项目”项目（项目编号：0634-1840XZ1Q0513）组织采购，评标工作已经结束，成交结果如下：							一、项目信息							项目编号：0634-1840XZ1Q0513							项目名称：新疆平安网新媒体矩阵一体化发布平台建设项目							项目联系人：许瑞							联系方式：0991-4535634							二、采购单位信息							采购单位名称：新疆平安网信息中心							采购单位地址：新疆。乌鲁木齐市水磨沟区安居南路70号							采购单位联系方式：韩海锋，0991-2382287							三、采购代理机构信息							采购代理机构全称：新疆招标有限公司							采购代理机构地址：新疆.乌鲁木齐市友好南路179号							采购代理机构联系方式：许瑞。0991-4535634							四、成交信息							招标文件编号：0634-1840XZ1Q0513							本项目招标公告日期：2018年12月18日							成交日期：2018年12月29日							总成交金额：33.9 万元（人民币）							成交供应商名称、地址及成交金额：							成交候选人：北京北大方正电子有限公司							单位地址：北京市海定区上地五街九号							本项目代理费总金额：8136.0 万元（人民币）							本项目代理费收费标准：							按国家计委计价格[2002]1980号文件规定标准，33.9万元*1.5%							谈判小组、询价小组、磋商小组成员名单及单一来源采购人员名单：							梁继东、赵维漠、高辰							五、项目用途、简要技术要求及合同履行日期：							详见磋商文件							六、成交标的名称、规格型号、数量、单价、服务要求：							新疆平安网新媒体矩阵一体化发布平台建设项目成交公告							项目名称：新疆平安网新媒体矩阵一体化发布平台建设项目										项目编号：0634-1840XZ1Q0513										新疆招标有限公司受新疆平安网信息中心的委托，于2018年12月29日11：00时（北京时间）在新疆招标有限公司13楼会议室对该项目以竞争性磋商的方式组织采购。现将本次谈判结果公告如下：										评审专家：梁继东、赵维漠、高辰										成交候选人：北京北大方正电子有限公司										单位地址：北京市海定区上地五街九号										成交金额：33.9万元（叁拾叁万玖仟元整）										完成时间：合同签订后30日内										此成交公告自发布之日起1个工作日																				七、其它补充事宜										无</t>
  </si>
  <si>
    <t>新疆平安网信息中心新疆平安网新媒体矩阵一体化发布平台建设</t>
  </si>
  <si>
    <t>技术办案用房内装修工程（二次）预中标结果</t>
  </si>
  <si>
    <t>黔江区</t>
  </si>
  <si>
    <t xml:space="preserve">重庆和博建筑工程有限公司
重庆市澳泰建筑工程有限公司
重庆渝圣建筑工程有限公司
</t>
  </si>
  <si>
    <t>公示时间: 2019年 1月 7日-- 2019年 1月 9 日																					项 目 名 称																								黔江区检察院技术办案用房内装修工程（二次）																														项 目 编 码																								092245																														招 标 人																								重庆市黔江区城市建设投资（集团）有限公司																								联系电话																								023-79229512																														招标代理机构																								重庆仁建工程咨询有限公司																								联系电话																								023-87907511																														第一中标候选人																								重庆和博建筑工程有限公司																														第二中标候选人																								重庆市澳泰建筑工程有限公司																														第三中标候选人																								重庆渝圣建筑工程有限公司																														拟中标人																								重庆和博建筑工程有限公司																								中标金额																								799.88601万元																														拟中标人单位工商注册号																								91500109568724562A																								组织机构代码																								/																														项目业绩要求																								投标截止之日前三年，有与招标项目在结构形式、使用功能、建设规模相同或相似的项目业绩1个（须提供每项业绩的合同协议书和竣工验收证明复印件，提供的业绩金额须达到招标限价80%及以上）																														中标候选人																								类似业绩项目名称																								项目业主																								项目基本情况																														重庆和博建筑工程有限公司																								陈家桥学府悦园第一小学装修及运动场工程																								重庆富源新农村建设投资有限公司																								项目名称：陈家桥学府悦园第一小学装修及运动场工程																														开工日期：2017年12月18日																														竣（完）工日期：2018年9月26日																														合同总价：924.85万元																														重庆市澳泰建筑工程有限公司																								重庆市第一中学校女生公寓室内装修改造工程																								重庆市第一中学校																								项目名称：重庆市第一中学校女生公寓室内装修改造工程																														开工日期：2017年6月15日																														竣（完）工日期：2017年8月15日																														合同总价：575.429832万元																																					重庆渝圣建筑工程有限公司																								重庆新媒体产业园装修工程																								重庆高新区开发投资集团有限公司																								项目名称：重庆新媒体产业园装修工程																														开工日期：2018年5月3日																														竣（完）工日期：2018年10日10日																														合同总价：767.184129万元																														投诉受理部门																								重庆市黔江区城乡建委																								联系电话																								79223615																														重庆市黔江区发展和改革委员会																								79240410																														招标人（公章）：																重庆市黔江区城市建设投资（集团)有限公司																       2019年 1 月 4日																								招标代理机构（公章）：																重庆仁建工程咨询有限公司																2019 年 1 月 4 日																备注：1、投标人或者其他利害关系人对中标结果公示有异议的，应当先向招标人提出异议，由招标人及其招标代理机构答复；对答复不满意的，才能向有关行政部门投诉。投诉应当按照《工程建设项目招标投标活动投诉处理办法》（国家发展改革委等七部委令第11号）和《重庆市招标投标活动投诉处理实施细则》（渝发改标【2014】1168号）执行。	2、项目如划分多个标段(合同包)的，应按不同合同段分别填写“标段(合同包)名称”、“中标候选人及排序”、“拟中标人”。自行招标的，招标代理机构一栏不填；</t>
  </si>
  <si>
    <t>重庆和博建筑工程有限公司</t>
  </si>
  <si>
    <t>重庆市澳泰建筑工程有限公司</t>
  </si>
  <si>
    <t>重庆渝圣建筑工程有限公司</t>
  </si>
  <si>
    <t>技术办案用房内装修工程（二次</t>
  </si>
  <si>
    <t>璧山旅游中心微信公众号托管服务(18C0403)结果公告</t>
  </si>
  <si>
    <t>18C0403</t>
  </si>
  <si>
    <t>璧山区</t>
  </si>
  <si>
    <t>瀚景项目管理有限公司重庆分公司</t>
  </si>
  <si>
    <t>重庆市璧山区旅游发展中心</t>
  </si>
  <si>
    <t>一、项目号：18C0403采购执行编号：HJ-2018-B079	二、项目名称：璧山旅游中心微信公众号托管服务	三、采购方式：竞争性磋商	四、评审日期：2019年1月4日	五、公告日期：2019年1月7日	六、成交结果		分包号：1																分包内容													金额（元）													成交供应商													地址													服务要求													其他																			璧山旅游中心微信公众号托管服务													￥303,600.00													重庆麻雀文化发展有限公司													大黄路6号22栋1-2													服务要求：为提升璧山旅游微信公众号的知晓度和美誉度，根据璧山旅游业的发展现状和城市品牌形象塑造的需求，结合新媒体运营的特殊性，将对初期搭建的璧山旅游微信公众号进行升级，进一步优化“璧山旅游”微信公众号内容生产，将“璧山旅游”微信公众平台整体托管服务。													详见磋商文件											代理服务费总计：￥4,554.00元	七、磋商小组成员名单	李英奎、李茂兰、冯庆	八、其他事项	公告期限：1个工作日	九、联系人	采购人：重庆市璧山区旅游发展中心	采购经办人：冯老师	采购人电话：023-41422919	采购人传真：	采购人地址：重庆市璧山区双星大道369号行政中心二号楼848室	代理机构：瀚景项目管理有限公司重庆分公司	代理机构经办人：袁老师	代理机构电话：023-63414739	代理机构地址：重庆市渝北区新南路451号祈年悦城1栋29楼				免责声明：	本页面提供的内容是按照政府采购有关法律法规要求由采购人或采购代理机构发布的，重庆市政府采购网对其内容概不负责，亦不承担任何法律责任。</t>
  </si>
  <si>
    <t>璧山旅游中心微信公众号托管服务(18C040</t>
  </si>
  <si>
    <t>全媒体,媒体云</t>
  </si>
  <si>
    <t>山东智慧媒体云全媒体广告流量管理与投放平台建设项目成交公示</t>
  </si>
  <si>
    <t>SDDY-JN-CS2018120602</t>
  </si>
  <si>
    <t>山东大洋招标有限公司</t>
  </si>
  <si>
    <t>山东省互联网传媒集团股份有限公司</t>
  </si>
  <si>
    <t>山东智慧媒体云全媒体广告流量管理与投放平台建设项目成交公示一、采购单位：山东省互联网传媒集团股份有限公司地址：山东省济南市泺源大街联系方式：0531-85196524二、代理机构：山东大洋招标有限公司地址：济南市市中区玉函小区北路伟东新都二区南门21号楼1单元101室联系方式：0531-82983575三、项目名称：山东智慧媒体云全媒体广告流量管理与投放平台建设项目项目编号：SDDY-JN-CS2018120602四、采购方式：竞争性磋商五、公告时间：2018年12月20日至 2018年12月26日 开标时间：2019年1月4日六、成交情况：单位名称最终报价（元）北京美数信息科技有限公司1080000.00七、评标委员会成员名单：李政、马先、李学东、董庆强、苏蕾。八、公告期限：2019年1月7日至2019年1月9日九、发布公示的媒介：本项目成交公示在、《山东省采购与招标网》网站发布。十、项目联系方式：联系人：翟经理    联系方式：0531-82983575</t>
  </si>
  <si>
    <t>山东智慧媒体云全媒体广告流量管理与投放平台建设</t>
  </si>
  <si>
    <t>陕西陕西广信新媒体有限责任公司电视互动项目成交公示</t>
  </si>
  <si>
    <t>http://zbwj.caizhaowang.com/czwzbwj/20190107/v2gtkp2s1mh.swf</t>
  </si>
  <si>
    <t>陕西陕西广信新媒体有限责任公司电视互动</t>
  </si>
  <si>
    <t>北京中国工业文化全媒体云平台主程序、部分课程建设、平台初期运营中标结果公示</t>
  </si>
  <si>
    <t>http://zbwj.caizhaowang.com/czwzbwj/20190107/v4xabawa0pw.swf</t>
  </si>
  <si>
    <t>北京中国工业文化全媒体云平台主程序、部分课程建设、平台初期运营</t>
  </si>
  <si>
    <t>河南经济贸易技师学院电子商务综合实训室（模块二）项目结果公告</t>
  </si>
  <si>
    <t>￥54.300000 万元</t>
  </si>
  <si>
    <t>公告概要：公告信息：采购项目名称河南经济贸易技师学院电子商务综合实训室（模块二）项目结果公告品目采购单位河南经济贸易技师学院行政区域河南省公告时间2019年01月07日  15:45本项目招标公告日期2019年01月07日中标日期2019年01月07日评审专家名单邓恒生、晁明举、戚晓康、张俊英、赵小伟总中标金额￥54.300000 万元（人民币）联系人及联系方式：项目联系人罗老师项目联系电话0373-5070186采购单位河南经济贸易技师学院采购单位地址河南省新乡市新原路28号（西台头）采购单位联系方式0373-5070186代理机构名称河南省科教仪器设备招标有限公司代理机构地址郑州市顺河路17号院代理机构联系方式13223099831                河南省科教仪器设备招标有限公司受委托就河南经济贸易技师学院电子商务综合实训室（模块二）项目进行公开招标，按规定程序进行了开标、评标、定标，现就本次招标的中标结果公布如下：一、招标项目名称及项目编号：项目名称：河南经济贸易技师学院电子商务综合实训室（模块二）项目项目编号：豫财招标采购-2018-2213二、招标公告媒体及日期：2018年12月12日在河南省政府采购网、中国政府采购网、河南省公共资源交易中心网上发布招标公告三、评标信息：评标日期：2019年1月4日上午10:30评标地点：河南省公共资源交易中心第9评标室评标委员会名单：邓恒生、晁明举、戚晓康、张俊英、赵小伟四、结果信息：中标人：河南云和数据信息技术有限公司 中标金额：541980.00元地址：河南省郑州市高新技术产业开发区冬青街26号东翼1层101室序号主要中标货物名称主要中标货物规格型号单价（元）数量服务要求1电子商务综合管理系统云和数据YunheV1.0198001套三年质保2新媒体营销实训平台云和数据BaiduV1.01180001套五、本次招标联系事项：采购人：河南经济贸易技师学院联系人：罗老师 联系电话：0373-5070186地址：河南省新乡市新原路28号（西台头）招标代理机构：河南省科教仪器设备招标有限公司地址：郑州市顺河路17号院（顺河路与东明路交叉口向西150米路南）项目联系人：王老师 固定电话：13223099831六、本公告同时在河南省公共资源交易中心网、河南省政府采购网和中国政府采购网上发布。公告期限：自本公告发布之日起1个工作日。各有关当事人对采购结果如有异议，可以在本项目结果公告期限届满之日起七个工作日内与河南省科教仪器设备招标有限公司联系。七、中标服务费：按照国家计委《招标代理服务收费暂行办法》（计价格[2002]1980号）文件及国家发改办价格[2003]857号文件的规定向中标人收取中标服务费。招标代理服务收费按差额定率累进法计算，共计8130元。招标文件[点击下载] 河南省科教仪器设备招标有限公司2019年1月7日</t>
  </si>
  <si>
    <t>河南经济贸易技师学院电子商务综合实训室（模块二）</t>
  </si>
  <si>
    <t>公开招标：南方报业传媒集团南方新媒体大数据中心技术与应用研究建设项目软件开发人员外包服务招标项目(第二次）中标候选人公示</t>
  </si>
  <si>
    <t>（招标编号：0809-1840GZG34958A）公示结束时间：2019 年 01 月 10 日 一、评标情况标段(包)[001]南方报业传媒集团南方新媒体大数据中心技术与应用研究建设项目软件开发人员外包服务招标项目（第二次）:1、中标候选人基本情况中标候选人第 1 名：广东道一信息技术股份有限公司，投标报价：220.0000 万元，质量：合格，工期/交货期/服务期：90 天；中标候选人第 2 名：方欣科技有限公司，投标报价：175.5000 万元，质量：合格，工期/交货期/服务期：90 天；2、中标候选人按照招标文件要求承诺的项目负责人情况中标候选人(广东道一信息技术股份有限公司)的项目负责人：梁沥-;中标候选人(方欣科技有限公司)的项目负责人：谢婷-;3、中标候选人响应招标文件要求的资格能力条件中标候选人(广东道一信息技术股份有限公司)的资格能力条件：1、投标人须是中华人民共和国境内合法注册，能独立承担民事责任并具有相关经营范围的法人；2、投标人须提供拟派团队人员近一年（2017 年 11 月至今）的有效社保证明资料并加盖公章；3、法定代表人为同一个人或存在控股和被控股关系的两个及两个以上投标人，不得在同一招标项目中投标；4、本项目不接受联合体投标。;中标候选人(方欣科技有限公司)的资格能力条件：1、投标人须是中华人民共和国境内合法注册，能独立承担民事责任并具有相关经营范围的法人；2、投标人须提供拟派团队人员近一年（2017 年 11 月至今）的有效社保证明资料并加盖公章；3、法定代表人为同一个人或存在控股和被控股关系的两个及两个以上投标人，不得在同一招标项目中投标；4、本项目不接受联合体投标。;二、提出异议的渠道和方式根据《中华人民共和国招标投标实施条例》第五十四条规定。投标人或其它利害关系人对该公示内容有异议的，应当在中标候选人公示期间向招标代理机构提出。招标代理机构应当自收到异议之日起 3 日内作出书面答复；作出答复前，应当暂停招标投标活动。对招标代理机构答复仍持有异议的，应当在收到答复之日起十日内持招标代理机构的答复及投诉书，向招标人提出投诉。异议受理部门（招标代理机构）：广东华伦招标有限公司联系人：梁先生、袁先生联系电话: 020-83172166投诉受理部门（招标人）：广东南方报业传媒集团有限公司联系人：邓小姐电话：020-8300310三、其他-四、监督部门本招标项目的监督部门为-。五、联系方式招 标 人：广东南方报业传媒集团有限公司 地 址：广州大道中 289 号南方报业传媒集团 联 系 人：邓小姐 电 话：020-8300310 电子邮件：- 招标代理机构：广东华伦招标有限公司地 址： 广州市越秀区广仁路 1 号广仁大厦 6 楼联 系 人： 田工电 话： 020-83172166 转 832电子邮件： hualunsibu@163.com                                                                                      .</t>
  </si>
  <si>
    <t>公开招标：南方报业传媒集团南方新媒体大数据中心技术与应用研究建设项目软件开发人员外包服务招标项目(第二次）中</t>
  </si>
  <si>
    <t>银川城市生活垃圾分类平台运营管理单位征选及物资采购项目二标段三次招标中标公告</t>
  </si>
  <si>
    <t>陕西凯达项目管理有限公司</t>
  </si>
  <si>
    <t>银川市城市管理局</t>
  </si>
  <si>
    <t xml:space="preserve">索斯光影宁夏影视文化传媒有限公司
</t>
  </si>
  <si>
    <t>500000.00元，</t>
  </si>
  <si>
    <t>银川城市生活垃圾分类平台运营管理单位征选及物资采购项目二标段三次招标中标公告一、采 购 人：银川市城市管理局联 系 人：姜明全联系电话：0951-6033790二、招标代理机构：陕西凯达项目管理有限公司联 系 人：李波联系电话: 18095160513地 址：银川市金凤区宁安大街龙马阳光城商务广场1#写字楼301室三、招标文件编号：SXKDZC-2018-007委托编号：2018NCZ(YC)001141四、采购方式：公开招标五、采购公告日期：2018年12月13日六、定标日期：2019年1月7日七、中标情况：中标内容：                  序号                  名称                  内容                  数量                  原产地和制造商名称                  单价      （元）                  总价      （元）                                1                  各类宣传动漫                  制作二维动漫四部,每部 120 秒, 以凤娃和银之鹊为主体形象,塑造拟人化分类小标兵, 引导观众走进小区,机关, 学校等公共场所, 介绍分类知识, 灌输分类理念。                  4类                  宁夏      索斯光影                  30000                  120000                                2                  制作宣传片                  拍摄制作十分钟生活垃圾分类宣传片.介绍分类口作的开展和分类工作的意义。                  1部                  宁夏      索斯光影                  100000                  100000                                3                  微信朋友圈广告                  在微信朋反圈内投放宣传公益厂告,引导公众关注垃圾分类公众号,学习和参与分类工作.全年 3 次投放,共覆盖90 万银川市民。                  1套                  宁夏      索斯光影                  30000                  30000                                4                  分类答题竞赛                  全年四次:公众通过公众号内小程序参与分类知识答题,答题成绩优异者将给于奖励, 以鼓励用户参与分类工作, 包括题目拟定.活动预热, 奖品等。                  1项                  宁夏      索斯光影                  20000                  20000                          5                  特约编辑栏目、报纸、广播                  特约编辑栏目、报纸.广播,网络新媒体宣传片,设立分类宣传站, 电视台、报纸等媒体报道分类工作的开展,每两个月一篇报纸专稿或电视新闻报道,网络点击量不得少于十万次,报道垃圾分类工作。                  1项                  宁夏      索斯光影                  180000                  180000                          6                  分类公众号建设运营                  银川市城圾分类公众号的建设和运营公众号（含商标注 册），集分装知识料普教育,用户在线预约上门回收, 分类游戏, 分类答题,签到等，通过多种形式鼓励用户关注，并参与垃圾分类。                  1项                  宁夏      索斯光影                  30000                  30000                          7                  垃圾分类歌及MV制作                  通过分类主题歌曲的形式进行分类工作的宣传.歌曲mv 片长 120 秒左右。                  1项                  宁夏      索斯光影                  20000                  20000            八：综合评分法评审得分与排序：                  序号                  投标单位名称                  投标报价      （万元）                  综合得分                  交货期                  排名                          1                  索斯光影（宁夏）影视文化传媒有限公司                  50.00                  82.00                  按合同约定                  1                          2                  宁夏蓝图文化传媒广告有限公司                  58.12                  72.66                  按合同约定                  2                          3                  宁夏佳视文化传媒有限公司                  61.20                  63.91                  按合同约定                  3            中标供应商名称：索斯光影（宁夏）影视文化传媒有限公司 中标金额：500000.00元，大写：伍拾万元整交 货 期：按合同约定 地 址：宁夏银川市金凤区阅海湾中央商务区民族团结路（北）227号CBD保险大厦第二层208号办公室评标委员会名单：闻 明 姜玉芝 刘志军 濮家斌 姜明全 本项目代理服务费：7500.00元，大写：柒仟伍佰元整本项目招标代理费收取标准：（1）根据国家财政部、国家计委、国家物价局（2002）1980号，国家发改委（2003）857号，招标代理服务费据此计算（2）招标代理服务收费按差额定率累进法计算。（计算起始金额为中标价格）公示期：一个工作日如各当事人对以上结果有异议，可以在本公告发布之日起七个工作日内以书面形式向我公司提交质疑函，对逾期提交的，我公司将不予接收。在此，向各投标供应商给予本次政府采购工作的支持与表示感谢！ 陕西凯达项目管理有限公司 2019年1月7日</t>
  </si>
  <si>
    <t>索斯光影宁夏影视文化传媒有限公司</t>
  </si>
  <si>
    <t>银川城市生活垃圾分类平台运营管理单位征选及物资采购项目二标段三次</t>
  </si>
  <si>
    <t>中国人寿保险股份有限公司新媒体投放公开招标项目成交结果公告</t>
  </si>
  <si>
    <t>成交结果公告项目名称：中国人寿新媒体投放项目项目编号：CLIC.HQ-2018-0078公告日期：2018年12月5日（北京时间）开标日期：2018年12月26日（北京时间）中标结果：北京美通互动广告传媒股份有限公司中标金额：￥4,100,000.00元联系人：王申蕾联系电话：010-63633163联系地址：北京市西城区金融大街16号中国人寿广场5层特此公告中国人寿保险股份有限公司</t>
  </si>
  <si>
    <t>中国人寿保险股份有限公司新媒体投放公开招标项目</t>
  </si>
  <si>
    <t>中国人寿新媒体投放项目结果公告</t>
  </si>
  <si>
    <t>中国人寿新媒体投放项目结果公告发布时间：2019-01-07 17:50:37 成交结果公告项目名称：中国人寿新媒体投放项目项目编号：CLIC.HQ-2018-0078公告日期：2018年12月5日（北京时间）开标日期：2018年12月26日（北京时间）中标结果：北京美通互动广告传媒股份有限公司中标金额：￥4,100,000.00元联系人：王申蕾联系电话：010-63633163联系地址：北京市西城区金融大街16号中国人寿广场5层特此公告中国人寿保险股份有限公司</t>
  </si>
  <si>
    <t>中国人寿新媒体投放</t>
  </si>
  <si>
    <t>襄阳市城乡建设委员会新媒体运维及形象宣传项目采购成交公告</t>
  </si>
  <si>
    <t xml:space="preserve">襄阳鑫汉江传媒有限责任公司
</t>
  </si>
  <si>
    <t>贰拾柒万玖仟元整</t>
  </si>
  <si>
    <t>大成工程咨询有限公司受襄阳市城乡建设委员会的委托，于2019年1月3日就襄阳市城乡建设委员会新媒体运维及形象宣传项目采用竞争性磋商方式进行采购，按规定程序进行了竞争性磋商，现就本次采购的成交结果公告如下：一、采购项目名称：襄阳市城乡建设委员会新媒体运维及形象宣传项目二、采购项目简要说明：襄阳市城乡建设委员会新媒体运维及形象宣传服务主要包括（1.丰富“两微一端”日常运维业务；2.创新网宣推广渠道；3.建立网络舆情监测机制），具体内容详见竞争性磋商文件。三、公告媒体及日期：于2018年12月13日在湖北省政府采购网上发布。四、评审日期：2019年1月3日15时00分评审地点：大成工程咨询有限公司（襄阳市樊城区卧龙大道环球金融城2号楼2单元12楼）评委会成员名单：吉向东、吴洋、石继红五、成交供应商：襄阳鑫汉江传媒有限责任公司成交供应商地址：襄阳市襄城区新街7号成交金额：贰拾柒万玖仟元整（小写27.9万元）服务期：一年六、联系事项：政府采购代理机构联系人：毕玲联系电话：18972221968 各有关当事人对成交结果有异议的，可以在成交公告发布之日起七个工作日内以书面形式向大成工程咨询有限公司提出质疑，逾期将不再受理。                                        采购项目成交公告.docx</t>
  </si>
  <si>
    <t>襄阳鑫汉江传媒有限责任公司</t>
  </si>
  <si>
    <t>襄阳市城乡建设委员会新媒体运维及形象宣传项目</t>
  </si>
  <si>
    <t>广东南方报业传媒集团南方新媒体大数据中心技术与应用研究建设项目软件开发人员外包服务招标项目(第二次）中标候选人公示</t>
  </si>
  <si>
    <t>http://zbwj.caizhaowang.com/czwzbwj/20190107/kwj4tkeevdj.swf</t>
  </si>
  <si>
    <t>广东南方报业传媒集团南方新媒体大数据中心技术与应用研究建设项目软件开发人员外包服务招标项目(第二次）中</t>
  </si>
  <si>
    <t>云南中烟工业有限责任公司营销中心2019年新媒体运营服务评标结果公示</t>
  </si>
  <si>
    <t>GXTC-1829524）</t>
  </si>
  <si>
    <t>云南中烟工业有限责任公司营销中心</t>
  </si>
  <si>
    <t xml:space="preserve">北京新势力广告有限公司
</t>
  </si>
  <si>
    <t>名称：云南中烟工业有限责任公司营销中心2019年新媒体运营服务							招标单位：云南中烟工业有限责任公司营销中心							招标代理机构：国信招标集团股份有限公司							招标公证：本项目开标、评标过程由云南省昆明市国信公证处对开、评标进行全过程公证							招标监督：本项目开标、评标过程由云南中烟工业有限责任公司营销中心监督人员全过程监督							招标方式：公开招标							开标时间：2019年01月03日 14 : 00 （北京时间）							评标委员会组成情况：评标委员会由招标人依法组建，共5人							云南中烟工业有限责任公司营销中心2019年新媒体运营服务（招标编号：GXTC-1829524）于2019年01月03日下午14 : 00 在云南省昆明市滇缅大道西城时代A5地块B座28楼2808室（国信招标集团股份有限公司云南分公司开标厅）开标，现已完成评标工作。评标结果如下：							中标候选人：北京新势力广告有限公司							根据《中华人民共和国招标投标法》及相关法律、法规的规定，现将该项目评标结果予以公示，接受社会监督。如有异议请于2019年01月08日17：00前携带法定代表人授权委托书（原件）将异议内容以书面形式加盖公章（原件）递交到国信招标集团股份有限公司云南分公司。							 2019年01月04日</t>
  </si>
  <si>
    <t>北京新势力广告有限公司</t>
  </si>
  <si>
    <t>云南中烟工业有限责任公司营销中心2019年新媒体运营服务</t>
  </si>
  <si>
    <t>融媒体中心非编器材设备采购结果公示</t>
  </si>
  <si>
    <t>20181227150935611</t>
  </si>
  <si>
    <t xml:space="preserve">请在三个工作日内以书面形式与安徽新媒体集团有限公司
</t>
  </si>
  <si>
    <t>项目名称：融媒体中心非编器材设备采购				项目编号：20181227150935611				本项目通过网上公开询价，经采购人确认，现将结果公示如下：				最终供应商：安徽视诚科技有限公司				本项目采购公告视为采购人与成交供应商双方合同的一部分。				如对以上公示有疑问，请在三个工作日内以书面形式与安徽新媒体集团有限公司联系。				联系电话：0551-65183200				最终以双方签订合同为准。	安徽新媒体集团有限公司2019年1月4日</t>
  </si>
  <si>
    <t>融媒体中心非编器材设备</t>
  </si>
  <si>
    <t>全媒体期刊生产系统</t>
  </si>
  <si>
    <t>合同名称:													全媒体期刊生产系统采购合同																			项目编号:													YBZZFCG-201810-0022																			项目名称:													全媒体期刊生产系统																			采购人（甲方）:													中共延边州委支部生活杂志社																			采购人（乙方）:													北京北大方正电子有限公司																			所属地域:													11222400MB14602364																			所属行业:																											合同金额:													1149500.00156																			合同签订日期:													2019-01-04																			合同公告日期:													2019-01-04																			代理机构:													北京北大方正电子有限公司																			中标、成交公告:													全媒体期刊生产系统采购合同																			合同附件:</t>
  </si>
  <si>
    <t>20181227150935611融媒体中心非编器材设备采购结果公示</t>
  </si>
  <si>
    <t xml:space="preserve">请在三个工作日内以书面形式与安徽新媒体集团有限公司
安徽新媒体集团有限公司
其它任何网站
</t>
  </si>
  <si>
    <t>安徽新媒体集团有限公司结果公示                                       项目名称：融媒体中心 非编器材设备采购项目编号：20181227150935611本项目通过网上公开询价，经采购人确认，现将结果公示如下：最终供应商：安徽视诚科技有限公司本项目采购公告视为采购人与成交供应商双方合同的一部分。如对以上公示有疑问，请在三个工作日内以书面形式与安徽新媒体集团有限公司联系。联系电话：0551-65183200最终以双方签订合同为准。                  安徽新媒体集团有限公司                                 2019年1月4日附件（点击附件名称下载）：                           无附件版权声明：本公告信息为优质采独家商机信息，版权所有。未经发布单位书面许可，其它任何网站或个人不得转载。否则， 发布单位有权追究转载者的责任。友情提醒：为保证您能够顺利投标 / 报名，请在投标 / 报名或购买招标文件前向招标代理机构或采购商咨询投标详细要求，具体要求及项目情况以招标代理机构或采           购商的解释为准。优质采客服电话：0551-62220088/0099 网站媒体合作请联系：0551-62220088/0099原采购公告 :         融媒体中心 非编器材设备采购采购公告                  2018-12-28 17:04融媒体中心 非编器材设备采购采购公告                                        分享                                打印              导出PDF                          一、采购物资序号物资编码物资名称材质/品牌型号规格单位数量其他属性需求单位使用方向备注1430040070020苹果Imac Pro（处理器3.0GHZ 10核intel xeon w 显卡radeon Provega64）/内存64GB 2666MHZ DRR4 ecc/硬盘2TB                  固态硬盘 外设 妙控鼠标2/预装软件Final cut pro x）台22430040070021惠普（HP）Z6 G4 3104 6核 1.7G 配P4000 8G独显 16G内存 1T硬盘+512GB固态硬盘台23430040070022三星T5移动硬盘2TB-玄英黑个24430040070023铁三角ATH-M20X头戴式耳机个4物资采购详细要求一次性报价，不分开报价。二、报名要求交货地址安徽省合肥市政务区潜山路1469号安徽报业大厦15楼诚信保障等级二级报价是否含税是，说明： 16%增值税物资报价要求必须全部报价对供应商要求报价有效期填写是否上传报价单是经营模式生产厂家，经销批发，商业服务，招商代理，其他注册资金500万元以上基本证件组织机构代码证，工商营业执照，税务登记证，三、报价须知1、报价截止时间：2019年01月03日16时30分2、报价方式： （1）登录“优质采电子交易平台”（http://www.youzhicai.com/）公告查看页面点击“我要报价”。请未注册的供应商及时办理注册审核，注册咨询电话：0551              - 62220088、62220099。因未及时办理注册审核手续影响报价的，责任自负。（2）供应商需完整填写报价信息，并按采购要求上传相应资料的扫描件，须在报价截止时间前提交报价，逾期责任自负。3、报价须响应条件序号条件名称条件内容1违约责任成交供应商延迟交货或提供商品服务不满足公告所列要求的视为违约，需承担违约赔偿责任，情节严重的，采购方有权取消其为成交供应商。2付款方式要收合格后30日一次性转账支付3交货时间合同签订后5日内交货四、注意事项1、供应商如有疑问可以在线提问并在线查看答疑澄清；2、供应商应合理安排报价时间，特别是网络速度慢的地区为防止在报价结束前网络拥堵无法操作。如果因计算机及网络故障无法报价，责任自负；3、报价过程中如有任何平台操作问题，请联系平台客服；五、联系方式单位：安徽新媒体集团有限公司地址：合肥市政务新区潜山路1469号联系人：徐敏联系电话：0551-65183200其他联系人：赵孝刚其他联系电话：13955182002附件（点击附件名称下载）：                                    无附件特别相关推荐查看更多项目名称所在地类别发布时间</t>
  </si>
  <si>
    <t>其它任何网站</t>
  </si>
  <si>
    <t>20181227150935611融媒体中心非编器材设备</t>
  </si>
  <si>
    <t>县级融媒体中心器材设备采购项目中标（成交）公告</t>
  </si>
  <si>
    <t>GZWH-2018-2414J</t>
  </si>
  <si>
    <t>荔波县全媒体中心</t>
  </si>
  <si>
    <t xml:space="preserve">贵州一洋影视音频器材有限公司
</t>
  </si>
  <si>
    <t>1、项目名称:县级融媒体中心器材设备采购项目   2、项目编号:   GZWH-2018-2414J    3、项目序列号: 黔南公易采(2018)0920号         4、项目联系人: 项目二部         5、项目联系人电话: 0851-85801820         6、项目用途、简要技术要求及合同履行日期: 详见招标文件，接采购人通知后60个日历日内完成交货、安装调试及验收。      7、采购方式:   公开招标      8、采购日期   2018-12-12   9、公告媒体    贵州省政府采购网、黔南州公共资源交易中心网    10、评审时间:   2019-01-03   11、评审地点:   黔南州公共资源交易中心网    12、评审委员会成员名单:   ?  程兴露（业主代表）、刘峰、李杭民、郑晓惠、舒华     13、定标日期    2019-01-03    14、中标（成交）信息:                   序号 中标供应商 中标供应商地址 主要中标内容 中标金额(元) 操作   1贵州一洋影视音频器材有限公司贵阳市南明区遵义路万象国际大厦A座12楼156号融媒体中心器材设备3224412删除        15、PPP项目:否    16、采购人名称: 荔波县全媒体中心                联系地址:荔波县街道恩铭大道100号文化大厅三楼  项目联系人:程兴露  联系电话:0854-3615909      17、采购代理机构全称:贵州卫虹招标有限公司          联系地址:贵阳市中华中路8号时代广场名仕楼18楼  项目联系人:项目二部  联系电话:0851&amp;amp;mdash;85801820      18、代理机构收费内容          收费标准:     ?     参考国家计委计价格[2002]1980号文件收费标准进行收取  收费金额:3.95万元      19、采购文件上传（PDF格式）(除采购文件外还要上传主要中标标的的名称、规格型号、数量、单价、服务要求)：                         附件：                                       开标记录表.pdf县级融媒体中心器材设备采购项目gzwh-2018-2414j发售稿12_12.pdf                       20、书面推荐供应商参加采购活动的采购人和评审专家推荐意见（如有）:   ?  无   贵州卫虹招标有限公司</t>
  </si>
  <si>
    <t>贵州一洋影视音频器材有限公司</t>
  </si>
  <si>
    <t>县级融媒体中心器材设备采购项目中标</t>
  </si>
  <si>
    <t>县级融媒体中心器材设备采购项目中标公示</t>
  </si>
  <si>
    <t>贵州一洋影视音频器材有限公司
荔波县街道恩铭大道100号文化大厅</t>
  </si>
  <si>
    <t>分包编号：黔南公易采(2018)0920号-1县级融媒体中心器材设备采购项目成交公告1、项目名称: 县级融媒体中心器材设备采购项目2、项目编号: GZWH-2018-2414J3、项目序列号: 黔南公易采(2018)0920号4、项目联系人: 项目二部5、项目联系人电话: 0851-858018206、项目用途、简要技术要求及合同履行日期: 详见招标文件，接采购人通知后60个日历日内完成交货、安装调试及验收。7、采购方式: 公开招标8、采购公告日期： 2018-12-129、公告媒体：贵州省政府采购网、黔南州公共资源交易中心网10、评审时间: 2019-1-311、评审地点: 黔南州公共资源交易中心网12、评审委员会成员名单: 程兴露（业主代表）、刘峰、李杭民、郑晓惠、舒华13、定标日期：2019-1-314、中标（成交）信息:                  中标供应商名称                  中标供应商地址                  主要中标（成交）的详细内容                  中标金额（元）                          贵州一洋影视音频器材有限公司                  贵阳市南明区遵义路万象国际大厦A座12楼156号                  融媒体中心器材设备                  3224412            15、PPP项目:否16、采购人名称: 荔波县全媒体中心 联系地址: 荔波县街道恩铭大道100号文化大厅三楼 项目联系人: 程兴露 联系电话: 0854-3615909 17、采购代理机构全称:贵州卫虹招标有限公司联系地址:贵阳市中华中路8号时代广场名仕楼18楼 项目联系人:项目二部 联系电话:0851-8580182018、代理机构收费内容 收费标准:参考国家计委计价格[2002]1980号文件收费标准进行收取 收费金额:3.95万元19、采购文件上传（PDF格式）(除采购文件外还要上传中标的的名称、规格型号、数量、单价、服务要求)：附件：20、书面推荐供应商参加采购活动的采购人和评审专家推荐意见（如有）:无</t>
  </si>
  <si>
    <t>荔波县街道恩铭大道100号文化大厅</t>
  </si>
  <si>
    <t>县级融媒体中心器材设备采购</t>
  </si>
  <si>
    <t>陕西陕西广信新媒体有限责任公司电视互动项目中标候选人公示</t>
  </si>
  <si>
    <t>http://zbwj.caizhaowang.com/czwzbwj/20190104/ih2fof3by4t.swf</t>
  </si>
  <si>
    <t>陕西陕西广信新媒体有限责任公司电视互动项目中</t>
  </si>
  <si>
    <t>2018年新乡联通线上新媒体广告框架采购项目采购结果公示</t>
  </si>
  <si>
    <t>Y187887）</t>
  </si>
  <si>
    <t>河南省信息咨询设计研究有限公司</t>
  </si>
  <si>
    <t xml:space="preserve">河南美图文化传媒有限公司
</t>
  </si>
  <si>
    <t>河南省信息咨询设计研究有限公司（招标代理）受中国联合网络通信有限公司新乡市分公司（采购人）的委托，于2018年12月25日进行了2018年新乡联通线上新媒体广告框架采购项目（项目编号：Y187887)单一来源采购谈判，现就本次谈判结果公示如下：
1.采购项目名称：2018年新乡联通线上新媒体广告框架采购项目
2.谈判地点：河南省新乡市平原路319号联通公司资产运营与物资管理部13楼会议室
3.谈判时间：2018年12月25日
4.推荐成交人：
河南美图文化传媒有限公司
5.公示信息：
公示期：2019年1月5日-2019年1月7日
公示媒体：中国联通采购与招标网（www.chinaunicombidding.cn）和（）、中国招标投标公共服务平台（http://www.cebpubservice.com）（转载无效）。
6.联系方式：
招标代理：河南省信息咨询设计研究有限公司
联系人：孟帅
联系电话：18538239225
电子邮件：mengs@hnti.cn
任何供应商、单位或个人如对中选人有异议，可在公示期内，以书面形式实名向采购人提出，逾期不再受理。
监督单位：中国联合网络通信有限公司新乡市分公司
监督部门：河南省信息咨询设计研究有限公司监察室
监督电话：0371-65955502发布单位：中国联合网络通信有限公司新乡市分公司</t>
  </si>
  <si>
    <t>河南美图文化传媒有限公司</t>
  </si>
  <si>
    <t>2018年新乡联通线上新媒体广告框架采购项目</t>
  </si>
  <si>
    <t>中标公告：长宁区新闻中心全媒体采编系统开发公开招标项目的中标公告</t>
  </si>
  <si>
    <t>SHXM-06-20181031-5125</t>
  </si>
  <si>
    <t>长宁区</t>
  </si>
  <si>
    <t>上海市长宁区政府采购中心</t>
  </si>
  <si>
    <t>上海市长宁区新闻宣传中心</t>
  </si>
  <si>
    <t>500000元</t>
  </si>
  <si>
    <t>中标公告由上海市长宁区政府采购中心组织招标的长宁区新闻中心全媒体采编系统开发公开招标项目（项目编号：SHXM-06-20181031-5125，预算编号：06-18-30367，项目总金额：520000.00）采购项目，于2018-12-05 17:00:00在上海市政府采购网发布招标信息，2018-12-29 13:30:00在上海市长宁区天山路600弄4号6楼 第四会议室（思创大厦）评标。经评标委员会评审，并经采购人确认，本次评标结果公布如下：中标信息： 包为“全媒体融合专项经费全媒体采编系统开发经费”的中标供应商：北京北大方正电子有限公司，中标供应商地址：北京市海淀区上地五街9号方正大厦，中标金额：500000元主要中标标的的名称、规格型号、数量、单价、服务要求或者标的的基本概况： 全媒体采编平台项目建设二期涉及“全媒体资源服务平台”、相关硬件平台及网络安全支撑平台的建设完成进度及完成时间：合同签订后30天内完成评标委员会成员： 朱静寒,夏荣,孙懋珩,范春,吴晓岚如对评标结果有异议，请于本评标结果公布之日起7个工作日内以书面形式向上海市长宁区政府采购中心提出质疑。感谢各供应商单位对本次采购活动的积极参与！备注：推荐中标理由：经评标委员会全体成员独立评分，北京北大方正电子有限公司综合得分最高，故推荐为中标单位。采购人：上海市长宁区新闻宣传中心代理机构：上海市长宁区政府采购中心地址：华山路1220弄2号地址：上海市长宁区天山路600弄4号6楼（思创大厦） 邮编：200030邮编：200050联系人：朱老师联系人：yiq1电话：13916328788电话：13916912652传真：13916328788传真：62733353招标文件：招标文件</t>
  </si>
  <si>
    <t>中标公告：长宁区新闻中心全媒体采编系统开发公开招标项</t>
  </si>
  <si>
    <t>云南云南中烟工业有限责任公司营销中心2019年新媒体运营服务评标结果公示</t>
  </si>
  <si>
    <t>http://zbwj.caizhaowang.com/czwzbwj/20190104/1wgwky400ps.swf</t>
  </si>
  <si>
    <t>河南2018年新乡联通线上新媒体广告框架采购项目采购结果公示</t>
  </si>
  <si>
    <t>http://zbwj.caizhaowang.com/czwzbwj/20190104/wh1bbl5ga2m.swf</t>
  </si>
  <si>
    <t>河南2018年新乡联通线上新媒体广告框架采购项目</t>
  </si>
  <si>
    <t>佛山市南海区中医院（广东省中西医结合医院）超声刀（主机）采购合同</t>
  </si>
  <si>
    <t>440605-201811-235208-0042</t>
  </si>
  <si>
    <t>国义招标股份有限公司佛山分公司</t>
  </si>
  <si>
    <t>佛山市南海区中医院广东省中西医结合医院</t>
  </si>
  <si>
    <t xml:space="preserve">广东联仁医疗科技有限公司
</t>
  </si>
  <si>
    <t>信息来源:广东省政府采购网采购项目编号:440605-201811-235208-0042                         一、采购人：佛山市南海区中医院（广东省中西医结合医院）二、合同编号：NHZJ20180239G0206三、合同名称：超声刀（主机）四、合同清单信息   采购项目编号：440605-201811-235208-0042采购项目名称：超声刀（主机）   五、中标、成交供应商：广东联仁医疗科技有限公司地址：佛山市禅城区张槎街道物华路5-13号佛山新媒体产业园3座502、504联系人：林先生联系电话：0757-82589792六、合同金额（元）：￥739,500.00采购项目预算金额（元）：￥750,000.00七、合同签订日期：2019年01月04日 00时00分八、合同公告日期：           2019年01月04日 17时29分                      九、联系事项（一）采购人：佛山市南海区中医院（广东省中西医结合医院）地址：广东省佛山市南海区桂城南五路16号联系人：联系电话：（二）采购代理机构：国义招标股份有限公司佛山分公司地址：广东省佛山市禅城区港口路佛山国家高新区城南科技园2栋B306、308室联系人：欧凤兴联系电话：0757-83160061   十、中标、成交公告：(佛山市南海区中医院（广东省中西医结合医院）)(超声刀（主机）)的中标、成交公告   附件：            采购合同文本</t>
  </si>
  <si>
    <t>广东联仁医疗科技有限公司</t>
  </si>
  <si>
    <t>佛山市南海区中医院（广东省中西医结合医院）超声刀（主</t>
  </si>
  <si>
    <t>北京北京大兴新媒体产业基地城市综合治理服务中标候选人公示</t>
  </si>
  <si>
    <t>http://zbwj.caizhaowang.com/czwzbwj/20190103/35ou4j0ifka.swf</t>
  </si>
  <si>
    <t>北京北京大兴新媒体产业基地城市综合治理服务中</t>
  </si>
  <si>
    <t>黑龙江广播电视台IPTV集成播控系统扩容建设项目所需硬件采购及服务-结果公告</t>
  </si>
  <si>
    <t>HTC-182360）</t>
  </si>
  <si>
    <t>黑龙江广视新媒体有限公司</t>
  </si>
  <si>
    <t xml:space="preserve">哈尔滨角落科技有限公司
</t>
  </si>
  <si>
    <t>黑龙江广播电视台IPTV集成播控系统扩容建设项目所需硬件采购及服务-结果公告							(招标编号：HTC-182360)							本黑龙江广播电视台IPTV集成播控系统扩容建设项目所需硬件采购及服务（招标项目编号：HTC-182360），确定001 第1包：的中标人如下：							一、中标人信息：							001第1包																													中标人																													中标价格																																					哈尔滨角落科技有限公司																													81.86万元																									二、其他公告内容							公示期间投标人或者其他利害关系人均无异议，招标人依法确定排名第一的中标候选人为中标人。							三、监督部门							本招标项目的监督部门为无。							四、联系方式							招标人：黑龙江广视新媒体有限公司							地址：哈尔滨市南岗区汉水路333号2号楼7楼							联系人：王滨南							电话：0451-82893430							电子邮件：66312271@qq.com							招标代理机构：黑龙江省招标公司							地址：哈尔滨市南岗区汉水路180号							联系人：刘文卿							电话：0451-82364710							电子邮件：htcbidding3@163.com														招标人或其招标代理机构主要负责人（项目负责人）：_______________（签名）							招标人或其招标代理机构：_______________（盖章）</t>
  </si>
  <si>
    <t>哈尔滨角落科技有限公司</t>
  </si>
  <si>
    <t>黑龙江广播电视台IPTV集成播控系统扩容建设项目所需硬件采购及服</t>
  </si>
  <si>
    <t>中国人寿新媒体投放公开招标项目中标候选人公示</t>
  </si>
  <si>
    <t>详细描述: 			中标候选人公示				项目名称：中国人寿新媒体投放公开招标项目				项目编号：CLIC.HQ-2018-0078				公告日期：2018年12月4日（北京时间）				开标日期：2018年12月26日（北京时间）				本项目中标候选人名单如下：				北京美通互动广告传媒股份有限公司				北京富地源科技有限责任公司												各有关当事人对中标候选人有异议的，可以在公示发布之日起三日内，以书面形式提出质疑(加盖单位公章且法人签字)，由法定代表人或其原授权代表亲自携带企业营业执照副本原件及本人身份证件（原件）一并提交（邮寄、传真件不予受理）。逾期未提交或未按照要求提交的质疑将不予受理。								联系人：王申蕾				联系电话：63633163				联系地址：北京市西城区金融大街16号中国人寿广场5层				特此公告																								采购项目名称													中国人寿新媒体投放公开招标项目中标候选人公示																			品目																											采购人													中国人寿保险股份有限公司																			行政区域																					公告时间																											成交日期																											总成交金额(元)																					联系人及联系方式：																采购人													中国人寿保险股份有限公司																			评审专家																											采购人地址																											采购人联系方式																											项目代理联系人																											代理机联系方式</t>
  </si>
  <si>
    <t>中国人寿新媒体投放公开招标项目中</t>
  </si>
  <si>
    <t>长春广播电视台CCMG全媒体高标清制播平台基础平台改造消防工程结果公示</t>
  </si>
  <si>
    <t>JM-2018-11-11607</t>
  </si>
  <si>
    <t>吉林省兴运招标代理有限公司</t>
  </si>
  <si>
    <t xml:space="preserve">吉林省振江建设工程有限公司
</t>
  </si>
  <si>
    <t>387.5687万元</t>
  </si>
  <si>
    <t>长春广播电视台CCMG全媒体高标清制播平台基础平台改造消防工程中标公告 吉林省兴运招标代理有限公司受长春广播电视台的委托对长春广播电视台CCMG全媒体高标清制播平台基础平台改造消防工程以公开招标形式进行招标，评标小组于2019年1月2日在长春市解放大路998号财富广场C座709室进行了开标评标。现将中标结果公布如下：1、招标编号：JM-2018-11-116072、项目名称：长春广播电视台CCMG全媒体高标清制播平台基础平台改造消防工程3、发布招标公告日期：2018年12月11日4、评定中标结果日期：2019年1月2日5、中标单位：吉林省振江建设工程有限公司 地  址：吉林省长春市朝阳区建设街163号慈光小区3号楼704号 中标金额：387.5687万元 资  质：消防设施工程专业承包二级 工  期: 2019年1月5日至2019年1月24日，共20日历天 质  量: 符合国家现行工程施工质量验收规范合格标准 招标范围：CCMG全媒体高标清制播平台基础平台改造消防（工程量清单及图纸所含全部内容）6、评标委员成员：孙殿芳、任希今、靳菁、白秋洁、张闻7、招标人：长春广播电视台   地 址：长春市朝阳区百草路149号 联系人：张雅梅     联系电话：0431－884624888、招标代理机构：吉林省兴运招标代理有限公司 地  址：长春市解放大路998号财富广场A座2003A联系人：曲虹     联系电话：0431-87061199  以上中标结果公示为2019年1月3日。在公示期间如果有异议，请在公示期内以书面方式向代理机构提出质疑。</t>
  </si>
  <si>
    <t>吉林省振江建设工程有限公司</t>
  </si>
  <si>
    <t>长春广播电视台CCMG全媒体高标清制播平台基础平台改造消防</t>
  </si>
  <si>
    <t>中国人寿新媒体投放项目预中标公示</t>
  </si>
  <si>
    <t>中国人寿新媒体投放项目预中标公示发布时间：2019-01-03 09:19:21 中标候选人公示项目名称：中国人寿新媒体投放公开招标项目项目编号：CLIC.HQ-2018-0078公告日期：2018年12月4日（北京时间）开标日期：2018年12月26日（北京时间）本项目中标候选人名单如下：北京美通互动广告传媒股份有限公司北京富地源科技有限责任公司各有关当事人对中标候选人有异议的，可以在公示发布之日起三日内，以书面形式提出质疑(加盖单位公章且法人签字)，由法定代表人或其原授权代表亲自携带企业营业执照副本原件及本人身份证件（原件）一并提交（邮寄、传真件不予受理）。逾期未提交或未按照要求提交的质疑将不予受理。联系人：王申蕾联系电话：63633163联系地址：北京市西城区金融大街16号中国人寿广场5层特此公告</t>
  </si>
  <si>
    <t>中国人寿新媒体投放项</t>
  </si>
  <si>
    <t>中国人寿保险股份有限公司新媒体投放公开招标项目中标候选人公示</t>
  </si>
  <si>
    <t>中标候选人公示项目名称：中国人寿新媒体投放公开招标项目项目编号：CLIC.HQ-2018-0078公告日期：2018年12月4日（北京时间）开标日期：2018年12月26日（北京时间）本项目中标候选人名单如下：北京美通互动广告传媒股份有限公司北京富地源科技有限责任公司各有关当事人对中标候选人有异议的，可以在公示发布之日起三日内，以书面形式提出质疑(加盖单位公章且法人签字)，由法定代表人或其原授权代表亲自携带企业营业执照副本原件及本人身份证件（原件）一并提交（邮寄、传真件不予受理）。逾期未提交或未按照要求提交的质疑将不予受理。联系人：王申蕾联系电话：63633163联系地址：北京市西城区金融大街16号中国人寿广场5层特此公告</t>
  </si>
  <si>
    <t>中国人寿保险股份有限公司新媒体投放公开招标项目中</t>
  </si>
  <si>
    <t>全媒体聚合云网络技术开发集成项目勘察招标二次招标                                                                                                                                   招标方案核准(备案)部门：                                                    燕郊高新区管理委员会                                                                                                                                                    招标方案核准(备案)文号：                                                    燕区经备字【2016】31号                                                                                                                                                    所属行业：                                                    建筑业/房屋建筑业                                                                                                                                                    所属地区：                                                    廊坊市-三河市                                                                                                                                                                                        公示内容：                                                                                                                                                                        全媒体聚合云网络技术开发集成项目勘察招标二次招标候选人排名中标候选人单位名称投标价格评分结果评标价格中标价格工期负责人姓名职业资格证书编号1中土大地国际建筑设计有限公司175000元人民币390.60175000元人民币175000元人民币40日历天王晖注册土木工程师（岩土）AY0613000542北京中地大工程勘察设计研究院有限责任公司185000元人民币379.95185000元人民币185000元人民币40日历天邓丁海注册土木工程师（岩土）AY0911006923河北中色华冠岩土工程有限公司236530.84元人民币378.20236530.84元人民币236530.84元人民币25日历天鲁智明注册土木工程师（岩土）AY063100186第1中标候选人在投标文件中填报的资格能力条件：工程勘察综合资质甲级第2中标候选人在投标文件中填报的资格能力条件：工程勘察专业类岩土工程（勘察，设计）甲级第3中标候选人在投标文件中填报的资格能力条件：工程勘察专业类（岩土工程（勘察））甲级第1中标候选人及项目负责人类似业绩：石药集团抗肿瘤产业园项目、河北地质大学（原石家庄经济学院）正定新区新校区项目一期工程勘察及相关服务第2中标候选人及项目负责人类似业绩：东航北京分公司保障基地项目、北京环博达物流有限公司物流园项目第3中标候选人及项目负责人类似业绩：防灾科技学院北校区学生及教师科技研发中心、三河通用机场项目初步勘察备注：第1候选人备注：无第2候选人备注：无第3候选人备注：无                                                                                                                           备注内容:                                                 无                                                                                                                                 否决投标单位及理由：                                            无                                                                                                                             提出异议渠道和方式：                                            河北省建设工程招投标交易管理及计算机辅助评标系统、受理单位：中信国际招标有限公司、联系人：王晓光、电话：010-84865055-135、传真：010-84865255、邮箱：wangxg@biddingcitic.com                                                                                                                            全部投标单位:                                            河北中色华冠岩土工程有限公司、北京中地大工程勘察设计研究院有限责任公司、中土大地国际建筑设计有限公司                                                                                                                            公示开始时间:                                            2019-01-04                                                                                                                            公示截止时间:                                            2019-01-10                                                                                                                            开标时间:                                            2018-12-28                                                                                                                           项目负责人:                                            王璟琳                                                                                                                             项目负责人职业证书:                                            注册造价师                                                                                                                             项目负责人职业证书编号:                                            建[造]13110010112                                                                                                                             项目经理:                                            王璟琳                                                                                                                             联系人:                                                                                                                                                                        电话:                                                                                                                                                                        电子邮箱:</t>
  </si>
  <si>
    <t>天津夏季达沃斯论坛筹备办公室2018天津夏季达沃斯论坛主办城市官方网站建设宣传项目_第1包(项目编号:0615-184118030129)合同公告</t>
  </si>
  <si>
    <t>0615-184118030129）</t>
  </si>
  <si>
    <t>天津夏季达沃斯论坛筹备办公室</t>
  </si>
  <si>
    <t xml:space="preserve">天津津云新媒体集团股份有限公司
</t>
  </si>
  <si>
    <t>天津夏季达沃斯论坛筹备办公室  2018天津夏季达沃斯论坛主办城市官方网站建设宣传项目_第1包 (项目编号: 0615-184118030129) 合同公告1.项目名称 ：2018天津夏季达沃斯论坛主办城市官方网站建设宣传项目_第1包2.项目编号 ：0615-1841180301293.合同名称 ：2018天津夏季达沃斯论坛主办城市官方网站建设宣传项目_第1包4.合同编号 ：5.合同金额(万元) ：70.06.采购单位 ：天津夏季达沃斯论坛筹备办公室7.中标供应商 ：天津津云新媒体集团股份有限公司8.发布日期 ：2018年03月29日 9.合同附件下载：官网建设70.zip天津夏季达沃斯论坛筹备办公室2019年01月03日</t>
  </si>
  <si>
    <t>天津津云新媒体集团股份有限公司</t>
  </si>
  <si>
    <t>天津夏季达沃斯论坛筹备办公室2018天津夏季达沃斯论坛主办城市官方网站建设宣传项目_第1包(项目编号:0615-18411803012</t>
  </si>
  <si>
    <t>央广新媒体中国广播云平台（二期）中国广播客户端优化升级项目中标公告</t>
  </si>
  <si>
    <t>B0708-CMC18N7P27）</t>
  </si>
  <si>
    <t xml:space="preserve">杭州联汇科技股份有限公司
</t>
  </si>
  <si>
    <t>￥257.000000 万元</t>
  </si>
  <si>
    <t>公告概要：公告信息：采购项目名称央广新媒体中国广播云平台（二期）中国广播客户端优化升级项目品目服务/信息技术服务/信息系统集成实施服务/软件集成实施服务,服务/信息技术服务/软件开发服务/应用软件开发服务/通用应用软件开发服务采购单位央广新媒体文化传媒（北京）有限公司行政区域北京市公告时间2019年01月03日  14:52本项目招标公告日期2018年12月06日中标日期2019年01月03日评审专家名单秦军、尹言、周凤龙、周纪、姚小力、郑强、杨博学总中标金额￥257.000000 万元（人民币）联系人及联系方式：项目联系人赵鹏、徐女士项目联系电话010-68991402、68991803采购单位央广新媒体文化传媒（北京）有限公司采购单位地址北京市丰台区南四环西路188号总部基地（十八区）采购单位联系方式钟老师；010-56807277代理机构名称中国机械进出口(集团)有限公司代理机构地址北京市西城区阜成门外大街1号四川大厦西楼代理机构联系方式赵鹏、徐女士；010-68991402、68991803                　　中国机械进出口(集团)有限公司受央广新媒体文化传媒（北京）有限公司的委托，就“央广新媒体中国广播云平台（二期）中国广播客户端优化升级项目”项目（项目编号：B0708-CMC18N7P27）组织采购，评标工作已经结束，中标结果如下：一、项目信息项目编号：B0708-CMC18N7P27项目名称：央广新媒体中国广播云平台（二期）中国广播客户端优化升级项目项目联系人：赵鹏、徐女士联系方式：010-68991402、68991803二、采购单位信息采购单位名称：央广新媒体文化传媒（北京）有限公司采购单位地址：北京市丰台区南四环西路188号总部基地（十八区）采购单位联系方式：钟老师；010-56807277三、项目用途、简要技术要求及合同履行日期：-四、采购代理机构信息采购代理机构全称：中国机械进出口(集团)有限公司采购代理机构地址：北京市西城区阜成门外大街1号四川大厦西楼采购代理机构联系方式：赵鹏、徐女士；010-68991402、68991803五、中标信息招标公告日期：2018年12月06日中标日期：2019年01月03日总中标金额：257.0 万元（人民币）中标供应商名称、联系地址及中标金额：中标人：杭州联汇科技股份有限公司地址：杭州市滨江区长河街道秋溢路399号3号楼四层、五层中标金额：&amp;amp;yen;2,570,000.00（人民币贰佰伍拾柒万元整）本项目招标代理费总金额：2.756 万元（人民币）本项目招标代理费收费标准：详见招标文件。评审专家名单：秦军、尹言、周凤龙、周纪、姚小力、郑强、杨博学中标标的名称、规格型号、数量、单价、服务要求：-六、其它补充事宜1.本公告公示期为自发出之日起1个工作日，若投标人对结果公告有异议，请于公示期结束之日起7个工作日内提出。2.本项目资金来源为自有资金。</t>
  </si>
  <si>
    <t>杭州联汇科技股份有限公司</t>
  </si>
  <si>
    <t>央广新媒体中国广播云平台（二期）中国广播客户端优化升级</t>
  </si>
  <si>
    <t>中国国际贸易促进委员会青岛市分会春节五四广场景观设计制作采购项目中标公告</t>
  </si>
  <si>
    <t>ZFCG2018001484</t>
  </si>
  <si>
    <t>山东省国际招标有限公司</t>
  </si>
  <si>
    <t>公告概要：公告信息：采购项目名称春节五四广场景观设计制作采购项目品目采购单位中国国际贸易促进委员会青岛市分会行政区域青岛市公告时间2019年01月03日  14:52本项目招标公告日期详见公告正文中标日期详见公告正文评审专家名单详见公告正文总中标金额详见公告正文联系人及联系方式：项目联系人详见公告正文项目联系电话详见公告正文采购单位中国国际贸易促进委员会青岛市分会采购单位地址详见公告正文采购单位联系方式详见公告正文代理机构名称山东省国际招标有限公司代理机构地址详见公告正文代理机构联系方式详见公告正文                中国国际贸易促进委员会青岛市分会春节五四广场景观设计制作采购项目中标公告一、采购人及其委托的采购代理机构的名称、地址和联系方法 采购人：中国国际贸易促进委员会青岛市分会 地址：青岛市延安三路121号 联系方法：83888963 代理机构:山东省国际招标有限公司 地址：山东省青岛市市南区徐州路77号中国新媒体基地B座6楼 联系方法：0532-80775196二、招标公告发布日期 2018-12-10三、开标日期 2019-01-03四、采购项目的名称、编号和中标情况 项目名称：春节五四广场景观设计制作采购项目 项目编号：ZFCG2018001484 采购方式：公开招标标包【1】中标人名称中标人地址中标金额主要中标标的的名称、规格型号、数量、单价、服务要求青岛博雅生态环境工程有限公司青岛市崂山区枯桃社区49.813万元参见附件五、评审专家名单 标包【1】邢子龙、姜玉堂、於辉、戴惠俐、马振六、评审结果 1包：山东源泽文化有限公司（82.13、76.13、75.13、71.13、78.63)、青岛博雅生态环境工程有限公司（83、91、89、85、90)、青岛地景园林工程有限公司（57.68、61.68、62.68、57.68、62.68)、山东旭天文化传媒有限公司（60.39、67.39、64.39、61.39、66.39)七、公告期限 中标公告期限为1个工作日。八、采购项目联系人姓名和电话 姓名：华蕾 电话：0532-80775196九、代理费用 标准：/ 金额：0.8250万元            附件1        （定稿）春节五四广场景观设计制作采购项目.pdf            附件2        （定稿）春节五四广场景观设计制作采购项目.pdf            附件3        分项报价明细表.pdf</t>
  </si>
  <si>
    <t>中国国际贸易促进委员会青岛市分会春节五四广场景观设计制作采购</t>
  </si>
  <si>
    <t>江苏南京江广新媒体发展有限公司所需社会面平台硬件项目中标结果公告</t>
  </si>
  <si>
    <t>http://zbwj.caizhaowang.com/czwzbwj/20190103/qpkhfe4d22o.swf信息定制服务（江苏版）</t>
  </si>
  <si>
    <t>江苏南京江广新媒体发展有限公司所需社会面平台硬件项目</t>
  </si>
  <si>
    <t>兰州市城市管理委员会《今日城管》全媒体电视专栏节目采购项目成交公告</t>
  </si>
  <si>
    <t>DY2018-252</t>
  </si>
  <si>
    <t>兰州市公共资源交易中心</t>
  </si>
  <si>
    <t>￥68.000000 万元</t>
  </si>
  <si>
    <t>公告概要：公告信息：采购项目名称《今日城管》全媒体电视专栏节目采购项目品目服务采购单位兰州市城市管理委员会行政区域兰州市公告时间2019年01月03日  16:25本项目招标公告日期2018年12月24日成交日期2019年01月02日谈判小组、询价小组成员、磋商小组成员名单及单一来源采购人员名单苏子仲 呼京林 邵莉总成交金额￥68.000000 万元（人民币）联系人及联系方式：项目联系人张银霞项目联系电话0931-4608330采购单位兰州市城市管理委员会采购单位地址兰州市城关区通渭路1号房地产大厦22楼采购单位联系方式4818507代理机构名称兰州市公共资源交易中心代理机构地址兰州市城关区甘南路石油大厦对面（互助巷1号）伊真大厦代理机构联系方式0931-4608329附件：附件1DY2018-252单一来源谈判文件(服务类合同.pdf                兰州市城市管理委员会《今日城管》全媒体电视专栏节目采购项目成交公告兰州市公共资源交易中心受兰州市城市管理委员会的委托，对《今日城管》全媒体电视专栏节目采购项目单一来源方式进行采购，协商小组于2019年1月2日确定成交结果,现将成交结果公布如下： 1、项目编号：DY2018-2522、项目内容：见附表3、采购预算金额：70万元。4、成交供应商名称及成交金额：成交供应商：兰州广播电视台成交金额：陆拾捌万元整（680000元）成交供应商地址：兰州市城关区庆阳路92号5、协商日期：2019年1月2日6、协商公告发布日期: 2018年12月24日7、协商小组成员名单：苏子仲 呼京林 邵莉 王景杨多海 张军林 张健敏8、公告期限：1个工作日9、采购项目联系人：张银霞 联系电话：0931-4608330附件:明细表 兰州市公共资源交易中心2019年1月2日附件：报价序号报价（大/小写）交货时间交货地点1陆拾捌万元整（680000元）根据合同约定时间交货根据合同约定时间交货</t>
  </si>
  <si>
    <t>兰州市城市管理委员会《今日城管》全媒体电视专栏节目采购</t>
  </si>
  <si>
    <t>四川省成都市科学技术协会全民科学素质行动全媒体（电视平台宣传）服务采购项目（二次）公开招标中标公告</t>
  </si>
  <si>
    <t>5101012018002595</t>
  </si>
  <si>
    <t>1499684元.</t>
  </si>
  <si>
    <t>免责申明：以下信息由采购人或代理机构发布，信息的真实性、合法性、有效性由采购人或代理机构负责。              采购项目名称      四川省成都市科学技术协会全民科学素质行动全媒体（电视平台宣传）服务采购项目（二次）            采购项目编号    5101012018002595                      采购方式              公开招标                                      行政区划              四川省成都市                                     代理机构            四川正汇恒招标代理有限公司                  代理机构地址            成都市高新区吉泰路666号1栋9层10号(花样年福年广场)                  代理机构联系方式           陈女士，028-67171868                    采 购 人            四川省成都市科学技术协会                                                      采购人地址            成都市青羊区贝森南路18号                                    采购人联系方式            028-81710207                                     项目联系人            彭女士                         项目联系电话            028-67171868                          公告发布时间           2019-01-03 16:55                      项目包个数            1                         开标时间           2019-01-02 10:30                        中标日期           2019-01-03 10:30                     本项目招标公告日期              2018-12-12 16:42                      总中标金额（元）            1499684                      中标详细内容             标的名称：全民科学素质行动全媒体（电视平台宣传）服务;规格型号：服务类;数量：1;单价：1499684元;服务要求：详见附件.                     中标供应商信息             供应商名称：成都市广播电视台;供应商地址:成都市成华区双林路99号;中标金额:1499684元.                      代理机构收费标准             招标代理服务费由中标人支付,招标代理服务费以中标金额为收费基数，参照《招标代理服务收费管理暂行办法》（计价格[2002]1980号）计算。                               代理机构收费金额             人民币18998元                                评审委员会成员名单             徐涛、蓝英、喻梅、刘琳、陈彬                     评标委员会成员             徐涛、蓝英、喻梅、刘琳、陈彬                     项目用途、简要技术要求及合同履行日期             全民科学素质，决定了思维和行动方式，是实现美好生活的前提。全民科学素质，是国家实施创新驱动发展战略的基础，是国家综合力的体现。详见附件。                     其它补充事宜             无                     候选人公告链接             http://www.ccgp-sichuan.gov.cn/view/staticpags/shiji_gkzbcg/40288687657ff2cc0167a13cf39655cb.html                              采购人和评审专家的推荐意见（采用书面推荐供应商参加的采购活动必填）                       是否协议或定点采购    否                       行业划分           R862                      评审情况           附件                      备注           本项目采购品目为电视服务，备案号：（2018）4241 号，预算金额及最高限价为人民币150万元，财政监督电话：028-61882648。本公告公示期限为1个工作日。                         PPP项目标识    否</t>
  </si>
  <si>
    <t>四川省成都市科学技术协会全民科学素质行动全媒体（电视平台宣传）服务采购项目（二次）公开</t>
  </si>
  <si>
    <t>兵团日报社维吾尔文全媒体采编系统服务采购项目项目兵团日报社单位合同公告</t>
  </si>
  <si>
    <t>新疆维吾尔自治区</t>
  </si>
  <si>
    <t>兵团日报社维吾尔文全媒体采编系统服务采购项目采购合同公示</t>
  </si>
  <si>
    <t>兵团日报社维吾尔文全媒体采编系统服务采购项目项目兵团日报社</t>
  </si>
  <si>
    <t>北京市大兴区环境卫生服务中心新媒体人工保洁外包中标公告</t>
  </si>
  <si>
    <t>DT2018ZB032）</t>
  </si>
  <si>
    <t>北京市大兴区环境卫生服务中心</t>
  </si>
  <si>
    <t>755.5708000 万元</t>
  </si>
  <si>
    <t>北京达腾招标咨询有限公司受北京市大兴区环境卫生服务中心的委托，就新媒体人工保洁外包项目（项目编号：DT2018ZB032）组织采购，评标工作已经结束，中标结果如下：一、项目信息项目编号：DT2018ZB032项目名称：新媒体人工保洁外包项目联系人：魏经理联系方式：010-57230996、13366624997二、采购单位信息采购单位名称：北京市大兴区环境卫生服务中心采购单位地址：北京市大兴区黄村镇林校北路5号采购单位联系方式：杨亦楠、010-69253475三、项目用途、简要技术要求及合同履行日期：1、用途：市政环卫保洁。2、简要技术要求：详见附件3、合同履行日期：服务期限24个月，自2019年1月至2020年12月。四、采购代理机构信息采购代理机构全称：北京达腾招标咨询有限公司采购代理机构地址：北京市大兴区旧宫镇久敬庄路世界之花假日广场C3座6层607室采购代理机构联系方式：魏经理、010-57230996、13366624997五、中标信息招标公告日期：2018年12月11日中标日期：2019年01月03日总中标金额：755.5708000 万元（人民币）中标供应商名称、联系地址及中标金额：序号中标供应商名称中标供应商联系地址中标金额(万元)1北京金路腾建设工程有限公司北京市大兴区西红门镇建新庄村金大路18号755.570800本项目代理费总金额：5.850069 万元（人民币）本项目代理费收费标准：参照1980号文服务收取评审专家名单：黄海明、张艳敏、夏源、赵海鹰、郭亚鹏中标标的名称、规格型号、数量、单价、服务要求：1、中标标的名称：新媒体人工保洁外包服务2、规格型号：本项目为服务项目3、数量：详见附件4、服务要求：服务期限为2019年1月至2020年12月。采购人可根据需要对服务期限进行调整。六、其它补充事宜1、采购项目名称：新媒体人工保洁外包2、采购项目编号：DT2018ZB0323、采购方式：公开招标4、采购内容：新媒体人工保洁外包。作业范围东至东环路、南至科苑路、西至金辅路、北至北兴路，共计15条路、1座广场。作业内容包括机动车道、非机动车道、步道、空地清扫保洁（包括树坑），便道外缘包括门前三包，同时要擦拭、清掏果皮箱，清除树挂，落叶清扫，做好空气重污染防治、树花清理、雨后推水、扫雪铲冰，完成信息单、市民来信、节假日环境保障、各级检查与应急的环境保障及其他重大政治任务、重要活动等事项的环境卫生保障工作。服务期限24个月，自2019年1月至2020年12月。5、中标公告期限：自本公告发布之日起1个工作日                                                                                                                                                                                                                                                                                                                                                                                                                                                                                                                                                                                                                                                                                                                                                                                                                                                                                                                                                                                                                                                                                                                                                                                                                                                                                                                                                                                                                                                                                                                                                                                                                                                                                                                                                                                                                                                                                                                                                                                                                                                                                                                                                                                                                                                                                                                                                                                                                                                                                                                                                                                                                                                                                                                                                                                                                                                                                                                                                                                                                                                                                                                                                                                                                                                                                                                                                                                                                                                                                                                                                                                                                                                                                                                                                                                                                                                                                                                                                                                                                                                                                                                                                                                                                                                                                                                                                                                                                                                                                                                                                                                                                                                                                                                                                                                                                                                                                                                                                                                                                                                                                                                                                                                                                                                                                                                                                                                                                                                                                                                                                                                                                                                                                                                                                                                                                                                                                                                                                                                                                                                                                                                                                                                                                                                                                                                                                                                                                                                                                                                                                                                                                                                                                                                                                                                                                                                                                                                                                                                                                                                                                                                                                                                                                                                                                                                                                                                                                                                                                                                                                                                                                                                                                                                                                                                                                                                                                                                                                                                                                                                                                                                                                                                                                                                                                                                                                                                                                                                                                                                                                                                                                                                                                                                                                                                                                                                                                                                                                                                                                                                                                                                                                                                                                                                                                                                                                                                                                                                                                                                                                                                                                                                                                                                                                                                                                                                                                                                                                                                                                                                                                               DT2018ZB032-中标公告-新媒体人工保洁外包.doc                                                                                                                                DT2018ZB032-招标文件-新媒体人工保洁外包.pdf                                                                                                                                DT2018ZB032-中标公告-附件：项目用途、简要技术要求及合同履行日期.doc                                                                                                                                DT2018ZB032-中标公告-附件：中标标的名称、规格型号、数量、单价、服务要求.doc</t>
  </si>
  <si>
    <t>北京市大兴区环境卫生服务中心新媒体人工保洁</t>
  </si>
  <si>
    <t>泸州航空航天产业孵化中心智慧楼宇建设项目设计采购施工一体化总承包（EPC）中标公示</t>
  </si>
  <si>
    <t>宜宾市</t>
  </si>
  <si>
    <t xml:space="preserve">广西苏中达科智能工程有限公司
宜宾新力拓电子有限责任公司
</t>
  </si>
  <si>
    <t>html  {: 100%;height: 100%;padding: 0;margin: 0;}body {: 100%;height: 100%;padding: 0;margin: 0;font-size: 14px;font-family: &amp;quot;微软雅黑&amp;quot;;}.wmain {: 100%;height: auto;overflow: ;padding: 0;margin: 0px;}/*标题*/.title {: 100%;height: auto;overflow: ;padding: 5px 0px;margin: 0;text-align: center;font-size: 18px;}/*内容*/.tablebr {: 100%;height: auto;overflow: auto;padding: 0;margin: 0;}.tabList {: 100%;padding: 0;margin: 0 auto;box-sizing: -box;-collapse: collapse;}.tabList tr td {padding: 5px;min-height: 30px;text-align: left;font-size: 14px;font-family: &amp;quot;微软雅黑&amp;quot;;color: #212121;margin: 0;box-sizing: -box;: 1px solid #212121;}.tabList tr th {padding: 5px;text-align: center;font-size: 14px;font-family: &amp;quot;微软雅黑&amp;quot;;color: #212121;margin: 0;font-weight: 500;box-sizing: -box;: 1px solid #212121;min-height: 30px;}/*姓名，单位*/.PersonName{: 100%;height: auto;overflow: ;padding: 0;margin: 0;}.PersonName .name{: 30%;height: auto;overflow: ;font-size: 14px;float:left;}.PersonName .Company{: 70%;float: left;padding: 0;margin: 0;font-size: 14px;}p{padding: 0;margin: 0;text-indent: 2rem;line-height: 24px;}（泸州航空航天产业孵化中心智慧楼宇建设项目）评标结果公示项目及标段名称泸州航空航天产业孵化中心智慧楼宇建设项目  设计采购施工一体化总承包（EPC）项目业主泸州市空港产业园区服务中心项目业主联系电话18281160627招标人泸州市空港产业园区服务中心招标人联系电话18281160627招标代理机构四川成化工程项目管理有限公司招标代理机构联系电话18116575062开标地点泸州市人民政府服务中心五楼开标时间2018-12-29 09:30:00公示期2019年1月4日-2019年1月8日投标最高限价（元）设计：下浮40%；施工：下浮8%中标候选人及排序中标候选人名称投标报价（元）经评审的投标价（元）综合评标得分第一名广西苏中达科智能工程有限公司设计：下浮45%，施工：下浮8.05%设计：下浮45%，施工：下浮8.05%93.2第二名宜宾新力拓电子有限责任公司设计：下浮41%，施工：下浮8.9%设计：下浮41%，施工：下浮8.9%67.6第三名成都炬成信息技术有限公司设计：下浮40.05%，施工：下浮8.01%设计：下浮40.05%，施工：下浮8.01%63.1第一中标候选人项目管理机构主要人员职务姓名执业或职业资格职称证书名称证书编号职称专业级别项目负责人何劲松一级建造师00065618机电工程高级项目技术负责人范斯远职称证1316262建筑智能化高级第二中标候选人项目管理机构主要人员职务姓名执业或职业资格职称证书名称证书编号职称专业级别项目负责人肖永生二级建造师01525386机电工程二级项目技术负责人张跃通信与广电工程、计算机技术与软件专业资格证书JT00352150/11201510177高级第三中标候选人项目管理机构主要人员职务姓名执业或职业资格职称证书名称证书编号职称专业级别项目负责人樊涛安全考核合格证、二级建造师注册证书、系统集成项目管理工程师川建安B(2018)0091851、川251151602170、14143510159机电工程中级项目技术负责人樊涛安全考核合格证、二级建造师注册证书、系统集成项目管理工程师川建安B(2018)0091851、川251151602170、14143510159机电工程中级第一中标候选人类似业绩项目业主项目名称开工日期竣工（交工）日期建设规模合同价格（元）项目负责人江苏省苏中建设集团股份有限公司邯郸恒大绿洲项目2018年2标段，4~9#号楼，加综合楼和配套车库，安装工程10000000中铁八局第二建设有限公司广西新媒体一期弱电工程机房工程2018年6月2018年8月机房装修及相关施工，内容包括机房装修、服务器机柜安装、UPS电源安装等。2324000桂林三琪投资有限公司三琪澜湖国际智能化二期工程施工工程2018年9月6#、7#、8#、9#、10#、11#、14#、15#楼包含视频监控总平面图、视频监控地下停车场平面图（智能化二期施工蓝图）的全部内容2689113.14黄伯卫北京绿梧桐装饰工程有限公司恒毅大厦弱电改造工程合同中零星工程所涉及的弱电改造工程1326978.13江苏省苏中建设集团股份有限公司城发绿园2#地II区建设项目弱电智能化系统工程2018年10月10日2019年1月30日2#地1#~8~楼及地下室部分安防监控系统、楼宇可视对接系统、周界报警系统、车辆管理系统、巡更系统、电梯五方对讲电缆弱电工程的供货、安装、穿接线、等。3850000南通三建装饰有限公司徐州兰欧酒店智能化工程酒店智能化，工程4200000海安市南莫镇人民政府海安县公安局南莫派出所、南莫交警中队、南莫消防中队三所队合一业务用房迁建工程智能化系统施工标段2018.07.082018.09.06智能化系统施工，包含9个子系统：门禁系统、监控系统、综合布线系统、网络数据交换系统、机房系统、勤务指挥大屏显示系统、会议系统、同步录像审讯系统设备、无线信号覆盖1272578.87赵烨南宁农产品交易中心有限责任公司南宁农产品交易中心（一期）智能化系统工程2018年4月9日智能化系统施工，包含一下系统：视频安防监控系统、电子巡更系统、楼宇自控系统、停车场管理系统、公共广播系统、大屏信息发布系统、计算机网络和智慧WIFI覆盖系统、中心机房系统等。11528636.09贾卫权广西铁投大岭投资有限公司南宁市民主路小学青怀路校区智能化工程2018年7月南宁市民主路小学青怀路校区智能化工程系统施工651437.47宾阳县人民法院宾阳县人民法庭审判业务综合大楼智能化系统采购及安装2018.08宾阳县人民法庭审判业务综合大楼智能化系统采购及安装4879374.00柳州市鹿寨地区人民检察院柳州市鹿寨地区人民检察院检监互联指挥中心建设项目2018年柳州市鹿寨地区人民检察院检监互联指挥中心建设项目1382270.78蔡熙斌四川省富润投资有限责任公司南天府创意公园22#楼智能化安装工程施工合同2017年视频监控系统、色彩可视楼宇、智能化停车场系统、电话电视网络系统1358000第一中标候选人项目负责人类似业绩项目业主项目名称开工日期竣工（交工）日期建设规模合同价格（元）技术负责人第一中标候选人技术负责人类似业绩项目业主项目名称开工日期竣工（交工）日期建设规模合同价格（元）项目负责人第二中标候选人类似业绩项目业主项目名称开工日期竣工（交工）日期建设规模合同价格（元）项目负责人第二中标候选人项目负责人类似业绩项目业主项目名称开工日期竣工（交工）日期建设规模合同价格（元）技术负责人第二中标候选人技术负责人类似业绩项目业主项目名称开工日期竣工（交工）日期建设规模合同价格（元）项目负责人第三中标候选人类似业绩项目业主项目名称开工日期竣工（交工）日期建设规模合同价格（元）项目负责人第三中标候选人项目负责人类似业绩项目业主项目名称开工日期竣工（交工）日期建设规模合同价格（元）技术负责人第三中标候选人技术负责人类似业绩项目业主项目名称开工日期竣工（交工）日期建设规模合同价格（元）项目负责人其他投标人（除中标候选人之外的）评审情况投标人名称投标报价（元）或否决投标依据条款（投标文件被认定为不合格所依据的招标文件评标办法中的评审因素和评审标准的条款）经评审的投标价（元）或否决投标理由（投标文件被认定为不合格的具体事实,不得简单地表述为未响应招标文件实质性内容、某处有问题等）综合评标得分或备注其它需公示的内容评标委员会成员名单姓名：张德钦单位： /姓名：钟兴华单位： /姓名：刘银刚单位： /姓名：范单位： /姓名：李敏单位： 业主代表监督部门名称及监督电话项目审批部门：泸州市龙马潭区发展和改革局联系电话：行业主管部门：泸州市龙马潭区住建局联系电话：异议投诉注意事项1.投标人或者其他利害关系人对依法必须进行招标的项目的评标结果有异议的，应当在中标候选人公示期间提出。招标人应当自收到异议之日起3日内作出答复；作出答复前，应当暂停招标投标活动。2.投标人或者其他利害关系人认为评标结果不符合法律、行政法规规定的，可以自知道或者应当知道之日起10日内向有关行政监督部门投诉。投诉前应当先向招标人提出异议，异议答复期间不计算在前款规定的期限内。投诉书应当符合《工程建设项目招标投标活动投诉处理办法》规定。3.对评标结果的投诉，涉及投标人弄虚作假骗取中标的由行业主管部门负责受理，涉及评标错误或评标无效的由项目审批部门负责受理。4.投诉人就同一事项向两个以上有权受理的行政监督部门投诉的，由最先收到投诉的行政监督部门负责处理。5.应先提出异议没有提出异议，超过投诉时效等不符合受理条件的投诉，有关行政监督部门不予受理；投诉人故意捏造事实、伪造证明材料或者以非法手段取得证明材料进行投诉，给他人造成损失的，依法承担赔偿责任。6.投标人或者利害关系人提出异议或提出投诉的，应当凭CA数字证书登录泸州市公共资源交易网在线依法提出，招标人、有关监督部门负责依法处理。招标人主要负责人签字、盖单位章:招标代理机构主要负责人签字、盖单位章：注：1.实行电子评标的，中标候选人公示的内容作为评标报告的一部分，由评标软件自动生成，评标委员会复核，招标人或其委托的招标代理机构电子签名和签章确认；还没有实行电子评标的，招标人应根据公示标准文本要求，严格按评标报告和投标文件真实完整地填报公示信息，不得隐瞒、歪曲应当公示的信息，并对填写的中标候选人公示内容的完整性、真实性、准确性和一致性负责。表中所有空格内容均须填写，不得空白，如确实不须填写或无法填写，应在空格中填写“无”。2.中标候选人是联合体的，“中标候选人名称”中联合体各方的名称均应填写。3.表中的“中标候选人类似业绩”和“中标候选人项目负责人类似业绩” 应填写中标候选人在投标文件中所附所有业绩。4.表中的“项目负责人”施工招标指项目经理、 监理招标指项目总监等；表中的“项目技术负责人”是指项目主要技术人员或项目总工，如设计中只有多个专业技术负责人，应都作为项目技术负责人，扩展表格，分别填写。5.表中的“开工日期”和“交工日期”、“竣工日期”是指实际开工日期和实际交工日期、实际竣工日期。勘察、设计招标应填写其勘察、设计服务期的起（开工日期）止（交工日期）日期（不含施工服务期）。监理招标应填写其监理服务期的起（开工日期）止（竣工日期）日期（不含竣工验收后服务期）。采购招标应填写采购供货的起（开工日期）止（交工日期）日期。施工招标的开工日期、竣工日期是指《中华人民共和国标准施工招标文件》（2007年版）中“通用合同条款”定义的时期；交工是指《公路工程竣（交）工验收办法》等规定的交工，已交工未竣工的，填交工日期，已经竣工的，交工日期和竣工时期都要填写；没有交工程序的，填“无”。6.日期（年月日）的格式统一以阿拉伯数字表示。如：2015年9月1日，填写为20150901； 2015年9月，填写为201509； 2015年，填写为2015；2015/9/15 9:00:00填写为20150915－9:00:00。7.表中的“合同价格”，是指承包人按合同约定完成了包括缺陷责任期内的全部承包工作后，发包人应付给承包人的金额，包括在履行合同过程中按合同约定进行的变更和调整。元指人民币元。8.表中的“建设规模”采购招标应填写主要货物的数量、类型、规格等技术参数。9.参与投标的所有投标人都需要公示，除中标候选人之外，其他投标人在“其他投标人（除中标候选人之外的）评审情况”中填写。没有被否决的投标，填写投标人名称、投标报价（元）、经评审的投标价（元）、综合评标得分；被否决的投标，填写投标人名称、否决投标依据条款、否决投标理由、备注。10.所有的评标委员会成员（含业主评标代表）都需要填写；评标委员会成员有多个单位的，都需要填写。11.投标人认为评标委员会对本单位的评审可能存在错误的，可以在公示期内要求招标人提供评标报告中关于本单位的评审内容，招标人在收到投标人申请之日起，3日内予以答复。招标人不得泄露其他投标人相关的评标内容。12.中标候选人公示纸质文本招标人须加盖单位公章，多页还应加盖骑缝章。</t>
  </si>
  <si>
    <t>广西苏中达科智能工程有限公司</t>
  </si>
  <si>
    <t>宜宾新力拓电子有限责任公司</t>
  </si>
  <si>
    <t>泸州航空航天产业孵化中心智慧楼宇建设项目设计采购施工一体化总承包（EP</t>
  </si>
  <si>
    <t>鹰潭市第二中学（北校区）学术报告厅音箱设备采购项目【合同】</t>
  </si>
  <si>
    <t>鹰潭市</t>
  </si>
  <si>
    <t xml:space="preserve">江西新媒体协同创新股份有限公司
合同签署
</t>
  </si>
  <si>
    <t>采购人名称鹰潭市第二中学中标（成交）供应商名称江西新媒体协同创新股份有限公司合同金额1,250,000元 人民币合同期限年合同签署时间2019-01-03 17:18:36</t>
  </si>
  <si>
    <t>鹰潭市第二中学（北校区）学术报告厅音箱设备采购</t>
  </si>
  <si>
    <t>全媒体聚合云网络技术开发集成项目勘察招标二次招标中标候选人公示</t>
  </si>
  <si>
    <t>全媒体聚合云网络技术开发集成项目勘察招标二次招标候选人排名中标候选人单位名称投标价格评分结果评标价格中标价格工期负责人姓名职业资格证书编号1中土大地国际建筑设计有限公司175000元人民币390.60175000元人民币175000元人民币40日历天王晖注册土木工程师（岩土）AY0613000542北京中地大工程勘察设计研究院有限责任公司185000元人民币379.95185000元人民币185000元人民币40日历天邓丁海注册土木工程师（岩土）AY0911006923河北中色华冠岩土工程有限公司236530.84元人民币378.20236530.84元人民币236530.84元人民币25日历天鲁智明注册土木工程师（岩土）AY063100186第1中标候选人在投标文件中填报的资格能力条件：工程勘察综合资质甲级第2中标候选人在投标文件中填报的资格能力条件：工程勘察专业类岩土工程（勘察，设计）甲级第3中标候选人在投标文件中填报的资格能力条件：工程勘察专业类（岩土工程（勘察））甲级第1中标候选人及项目负责人类似业绩：石药集团抗肿瘤产业园项目、河北地质大学（原石家庄经济学院）正定新区新校区项目一期工程勘察及相关服务第2中标候选人及项目负责人类似业绩：东航北京分公司保障基地项目、北京环博达物流有限公司物流园项目第3中标候选人及项目负责人类似业绩：防灾科技学院北校区学生及教师科技研发中心、三河通用机场项目初步勘察备注：第1候选人备注：无第2候选人备注：无第3候选人备注：无备注内容:无否决投标单位及理由：无提出异议渠道和方式：河北省建设工程招投标交易管理及计算机辅助评标系统、受理单位：中信国际招标有限公司、联系人：王晓光、电话：010-84865055-135、传真：010-84865255、邮箱：wangxg@biddingcitic.com全部投标单位:河北中色华冠岩土工程有限公司、北京中地大工程勘察设计研究院有限责任公司、中土大地国际建筑设计有限公司公示开始时间:2019-01-04公示截止时间:2019-01-10开标时间:2018-12-28项目负责人:王璟琳项目负责人职业证书:注册造价师项目负责人职业证书编号:建[造]13110010112项目经理:王璟琳联系人:电话:电子邮箱:</t>
  </si>
  <si>
    <t>全媒体聚合云网络技术开发集成项目勘察招标二次招标中</t>
  </si>
  <si>
    <t xml:space="preserve">郑州辉睿影视器材有限公司
</t>
  </si>
  <si>
    <t>601980.00元</t>
  </si>
  <si>
    <t>河南省天平招标代理有限公司受郑州大学委托，就郑州大学新闻与传播学院新媒体及融媒建设专用设备采购项目标进行询价招标，按规定程序进行了招标开标会议，现就本次询价招标结果公布如下：																一、招标编号：豫财询价采购-2018-1185																二、项目名称：郑州大学智慧城市研究院高性能地理计算软件平台研制与开发项目																三、招标公告媒体及日期：																公告媒体：《河南省政府采购网》、《河南省公共资源交易中心门户网站》																公告日期：2018年12月06日至 2018年12月12日（法定节假日、公休日除外）																四、开、评标信息：																开标地点：河南省公共资源交易中心第2开标室																开标时间：2018年12月27日下午14时30分（北京时间）																评标地点：河南省公共资源交易中心第13评标室																评标委员会成员名单：李芳、王小勇、宗俊伟																五、中标结果如下：																A包：新媒体与视频制作设备																中标人：郑州辉睿影视器材有限公司																中标金额：601980.00元																地址：郑州市惠济区北三环南阳路西400米路北良库工舍5号库																中标交货期：合同签订后30日历天																中标质量保证期：自设备验收合格之日起对所投设备质保三年																主要成交信息：																																																																六、中标服务费：																收费标准：参照（国家计委（计价格[2002]1980号）文件、国家发改委（发改办价格[2003]857号）文件及国家发改委（发改价格[2011]534号）文件规定标准；																收费金额：9030元。																八、本次招标联系事项：																采购人：郑州大学																联系人：郭老师																联系电话：13700886895																地址：郑州市高新技术产业开发区科学大道100号																招标代理机构：河南省天平招标代理有限公司																项目联系人：丁女士 吴女士																电话：0371-56613528    13663979185																地址：郑州市电厂路和泾河路交叉口河南省国家大学科技园东区16号楼C座1501室																																本公告公示期限为一个工作日，各有关供应商对成交结果有异议的，可以在成交结果公告期限结束之日起七个工作日内，根据《中华人民共和国财政部令第94号--政府采购质疑和投诉办法》规定，以书面形式向采购人和采购代理机构一次性提出质疑。供应商提出质疑应当提交质疑函（格式详见中华人民共和国财政部发布的政府采购供应商质疑函范本）和必要的证明材料。以质疑函接受确认日期作为受理时间。逾期未提交或未按照要求提交的质疑函将不予受理。																																							附件：																														（终修）询价文件郑大新传20181219(1).doc</t>
  </si>
  <si>
    <t>郑州辉睿影视器材有限公司</t>
  </si>
  <si>
    <t>自贸试验区福州片区宣传采购项目（福建日报）</t>
  </si>
  <si>
    <t>[350100]FJGC[DY]2018005</t>
  </si>
  <si>
    <t>福州市政府采购合同										编制说明										1、签订合同应遵守《中华人民共和国政府采购法》、《中华人民共和国合同法》。										2、签订合同时，采购人与中标人应结合招标文件第五章规定填列相应内容。招标文件第五章已有规定的，双方均不得对规定进行变更或调整；招标文件第五章未作规定的，双方可通过友好协商进行约定。										甲方：中国（福建）自由贸易试验区福州片区管理委员会										乙方：福建日报新闻发展有限公司中型企业无																				根据招标编号为[350100]FJGC[DY]2018005的自贸试验区福州片区宣传采购项目（福建日报）项目（以下简称：“本项目”）的招标结果，乙方为中标人。现经甲乙双方友好协商，就以下事项达成一致并签订本合同：										1、下列合同文件是构成本合同不可分割的部分：										1.1合同条款；										1.2招标文件、乙方的投标文件；										1.3其他文件或材料：□无。□无。										2、合同标的															 class=&amp;quot;layui-btn layui-btn-sm layui-btn-radius layui-btn-normal&amp;quot; style=&amp;quot;display: none;&amp;quot; onclick=&amp;quot;unLockEdit()&amp;quot; type=&amp;quot;button&amp;quot; value=&amp;quot;解锁编辑&amp;quot;																																					包号																						品目号																						品目名称																						商品名称																						数量																						计量单位																						产地类型																						单价																						金额																						品牌																						型号技术指标等																																		1																						1-1																						广告服务																						广告服务																						1																						批																						国内																						419800																						419800																						福建日报																						宣传专版																																		合计：																						419800.00																																3、合同总金额										3.1合同总金额为人民币大写：肆拾壹万玖仟捌佰元整元（￥419800.00）。										4、合同标的交付时间、地点和条件										4.1交付时间：合同签订后至项目服务完成；										4.2交付地点：福建省福州市马尾区湖里路27号；										4.3交付条件：服务完毕支付合同款。。										5、合同标的应符合招标文件、乙方投标文件的规定或约定，具体如下：										一、宣传计划：1、在《福建日报》头版刊发一篇名为“改革再推进创新勇争先——写在福州自贸片区建设三周年之际（暂名，3000字左右）”的专题宣传，较全面地宣传福州自贸片区改革创新的成就。规格：23&amp;#215;10转版17&amp;#215;12。同时在8版推出“数说福州自贸试验区”彩色主题版，以图片、图表等方式，集中展示福州自贸片区三年来改革创新带来的巨大变化。相关数据、图表由采购人提供。2、在福建日报一版相对集中刊发福州自贸片区建设三周年系列宣传，不少于5篇。二、将配合福州自贸片区进行正常的专题宣传。尤其是将及时宣传福州自贸片区接下来继续推出的各项改革创新举措，包括深化商事登记制度改革、行政审批改革、贸易监管改革、事中事后监管改革、金融体制改革及促进对台交流合作等方面的内容，继续充分展示自贸片区改革创新带来的种种红利。部分内容可在福建日报新媒体上推送。										6、验收										6.1验收应按照招标文件、乙方投标文件的规定或约定进行，具体如下：										按照合同约定完成所有宣传报道，经甲方确认后通过验收。										6.2本项目是否邀请其他投标人参与验收：										不邀请。										7、合同款项的支付应按照招标文件的规定进行，具体如下：															 style=&amp;quot;display: none;&amp;quot; onclick=&amp;quot;unLockEditZfqc()&amp;quot; type=&amp;quot;button&amp;quot; value=&amp;quot;解锁编辑&amp;quot;																																					支付期次																						支付比例（%）																						支付期次说明																																		1																						100																						合同签订后，成交供应持有正式发票，采购人通过转账支付所有合同款。																									。							8、履约保证金										无。										9、合同有效期										合同签订之日始至项目服务完成时止。										10、违约责任										10.1乙方有下列情形之一的，应依法承担违约责任：（1）在履行期限届满前，明确表示或以自己的行为表明不履行合同义务的；（2）迟延履行合同，经催告后在合理期限内仍未履行；（3）有违反法律、法规相关规定的其他违约行为致使不能实现合同目的；（4）将合同转包，或采取分包方式履行合同的；（5）未能在甲方要求的时间内完成甲方要求刊登的所有内容。乙方有上述违约行为的需向甲方支付合同金额10%的违约金，若给甲方造成损失的，需承担赔偿责任，赔偿责任的范围包括但不限于：诉讼费、律师费、差旅费、保全费、保函费等。10.2甲方逾期付款的，每逾一日，应当按照欠付金额千分之一的标准向乙方支付逾期付款违约金。										11、知识产权										11.1乙方提供的采购标的应符合国家知识产权法律、法规的规定且非假冒伪劣品；乙方还应保证甲方不受到第三方关于侵犯知识产权及专利权、商标权或工业设计权等知识产权方面的指控，任何第三方如果提出此方面指控均与甲方无关，乙方应与第三方交涉，并承担可能发生的一切法律责任、费用和后果；若甲方因此而遭致损失，则乙方应赔偿该损失。										11.2若乙方提供的采购标的不符合国家知识产权法律、法规的规定或被有关主管机关认定为假冒伪劣品，则乙方中标资格将被取消；甲方还将按照有关法律、法规和规章的规定进行处理，具体如下：。										12、解决争议的方法										12.1甲、乙双方协商解决。										12.2若协商解决不成，则通过下列途径之一解决：										 disabled=&amp;quot;disabled&amp;quot; id=&amp;quot;check1&amp;quot; type=&amp;quot;checkbox&amp;quot; checked=&amp;quot;checked&amp;quot;提交仲裁委员会仲裁，具体如下：提交福州市仲裁委员会仲裁。 disabled=&amp;quot;disabled&amp;quot; id=&amp;quot;check2&amp;quot; type=&amp;quot;checkbox&amp;quot;向人民法院提起诉讼，具体如下：。										13、不可抗力										13.1因不可抗力造成违约的，遭受不可抗力一方应及时向对方通报不能履行或不能完全履行的理由，并在随后取得有关主管机关证明后的15日内向另一方提供不可抗力发生及持续期间的充分证据。基于以上行为，允许遭受不可抗力一方延期履行、部分履行或不履行合同，并根据情况可部分或全部免于承担违约责任。										13.2本合同中的不可抗力指不能预见、不能避免、不能克服的客观情况，包括但不限于：自然灾害如地震、台风、洪水、火灾及政府行为、法律规定或其适用的变化或其他任何无法预见、避免或控制的事件。										14、合同条款										根据实际情况填写。招标文件第五章已有规定的，双方均不得对规定进行变更或调整；招标文件第五章未作规定的，双方可通过友好协商进行约定。										15、其他约定										15.1合同文件与本合同具有同等法律效力。										15.2本合同未尽事宜，双方可另行补充。										15.3本合同自签订之日起生效。										15.4本合同纸质文件一式肆份。合同电子文本通过政府采购网上公开信息系统自动备案。合同纸质文本需与备案电子文本一致，以备案电子文本为准，具有同等效力。										15.5其他：□无。□无。																																						甲方：																			中国（福建）自由贸易试验区福州片区管理委员会																			乙方：																			福建日报新闻发展有限公司																													住所：																			福州市马尾区湖里路27号																			住所：																			福州市华林路84号																													单位负责人：																															单位负责人：																			吴思辉																													委托代理人：																												 name=&amp;quot;sealSean3&amp;quot; id=&amp;quot;sealSeanId_caStampBtn1&amp;quot; type=&amp;quot;hidden&amp;quot; name=&amp;quot;signRes3&amp;quot; id=&amp;quot;signResId_caStampBtn1&amp;quot; type=&amp;quot;hidden&amp;quot; value=&amp;quot;&amp;quot;																											委托代理人：																												 name=&amp;quot;sealSean3&amp;quot; id=&amp;quot;sealSeanId_caStampBtn2&amp;quot; type=&amp;quot;hidden&amp;quot; name=&amp;quot;signRes3&amp;quot; id=&amp;quot;signResId_caStampBtn2&amp;quot; type=&amp;quot;hidden&amp;quot; value=&amp;quot;&amp;quot;								黄德梅																													联系方法：																			15959157507																			联系方法：																			18020882678																													开户银行：																															开户银行：																			中信银行福州华林支行																													账号：																															账号：																			7341610182600031121																																			签订地点：福州市								签订日期：2019年01月02日</t>
  </si>
  <si>
    <t>自贸试验区福州片区宣传采购项目</t>
  </si>
  <si>
    <t>Z1300001828571501河北省工业和信息化厅主流媒体宣传和新媒体宣传之河北经济日报社宣传服务费采用单一来源采购的说明单一来源结果公告</t>
  </si>
  <si>
    <t>Z130000182857</t>
  </si>
  <si>
    <t>河北省公共资源交易中心</t>
  </si>
  <si>
    <t>河北省工业和信息化厅</t>
  </si>
  <si>
    <t xml:space="preserve">河北经济日报社
</t>
  </si>
  <si>
    <t>采购项目名称：河北省工业和信息化厅主流媒体宣传和新媒体宣传之河北经济日报社宣传服务费采用单一来源采购的说明单一来源结果公告采购项目标书编号：Z130000182857															采购人名称：河北省工业和信息化厅																			采购人地址：石家庄市和平西路402号																																																	采购人联系方式：郝赫																																			电话： 0311-87902645																																																						采购代理机构全称：河北省公共资源交易中心																			采购代理机构地址：河北公共资源大厦（石家庄市友谊北大街与石清路交叉口，沿石清路东南行500米路北）																																																	采购代理机构联系方式：																																							采购文件制作人:李萌																									电话：0311-66635039																																							开标联系人:杨倩																									电话: 0311-66635041																																							标书发售电话：0311-66635532																																																			采购内容：主流媒体宣传和新媒体宣传之河北经济日报社宣传服务费 （详细内容见采购文件）。																			采购方式：单一来源																			项目实施地点：详见采购文件。																			供货时间：详见采购文件。																			招标公告日期：2018年12月21日																			定标日期：2018年12月29日																			开评标地点：河北公共资源大厦 421 514																									分包编号：Z1300001828571501分包名称：河北省工业和信息化厅主流媒体宣传和新媒体宣传之河北经济日报社宣传服务费采用单一来源采购的说明单一来源																			成交供应商名称													成交供应商地址													成交金额(元)													统一社会信用代码																			河北经济日报社													石家庄市裕华西路186号													800,000.00													12130000401703735H																			品目类型：服务																			主要标的名称：主流媒体宣传和新媒体宣传之河北经济日报社宣传服务费																			标的主要情况：主流媒体宣传和新媒体宣传之河北经济日报社宣传服务费																			服务要求：详见采购文件。																			政府集中采购机构接受询问、质疑和投诉电话：0311-66635088																			本公告发布媒体: 中国政府采购网、河北省政府采购网、河北省公共资源交易中心网																			中标公告期限为1个工作日</t>
  </si>
  <si>
    <t>河北经济日报社</t>
  </si>
  <si>
    <t>Z1300001828571501河北省工业和信息化厅主流媒体宣传和新媒体宣传之河北经济日报社宣传服务费采用单一来源采购的说明单一</t>
  </si>
  <si>
    <t>Z1300001828561501河北省工业和信息化厅主流媒体宣传和新媒体宣传项目之河北日报报业集团单一来源结果公告</t>
  </si>
  <si>
    <t>Z130000182856</t>
  </si>
  <si>
    <t xml:space="preserve">河北报业传媒集团有限公司
</t>
  </si>
  <si>
    <t>采购项目名称：河北省工业和信息化厅主流媒体宣传和新媒体宣传项目之河北日报报业集团单一来源结果公告采购项目标书编号：Z130000182856															采购人名称：河北省工业和信息化厅																			采购人地址：石家庄市和平西路402号																																																	采购人联系方式：郝赫																																			电话： 0311-87902645																																																						采购代理机构全称：河北省公共资源交易中心																			采购代理机构地址：河北公共资源大厦（石家庄市友谊北大街与石清路交叉口，沿石清路东南行500米路北）																																																	采购代理机构联系方式：																																							采购文件制作人:李萌																									电话：0311-66635039																																							开标联系人:杨倩																									电话: 0311-66635041																																							标书发售电话：0311-66635532																																																			采购内容：河北省工业和信息化厅主流媒体宣传和新媒体宣传项目之河北日报报业集团 （详细内容见采购文件）。																			采购方式：单一来源																			项目实施地点：详见采购文件。																			供货时间：详见采购文件。																			招标公告日期：2018年12月21日																			定标日期：2018年12月29日																			开评标地点：河北公共资源大厦 421 406谈判室																									分包编号：Z1300001828561501分包名称：河北省工业和信息化厅主流媒体宣传和新媒体宣传项目之河北日报报业集团单一来源																			成交供应商名称													成交供应商地址													成交金额(元)													供应商组织机构代码																			河北报业传媒集团有限公司													石家庄市裕华东路86号													1,900,000.00													688218402																			品目类型：服务																			主要标的名称：主流媒体宣传和新媒体宣传项目之河北日报报业集团																			标的主要情况：主流媒体宣传和新媒体宣传项目之河北日报报业集团																			服务要求：详见采购文件。																			政府集中采购机构接受询问、质疑和投诉电话：0311-66635088																			本公告发布媒体: 中国政府采购网、河北省政府采购网、河北省公共资源交易中心网																			中标公告期限为1个工作日</t>
  </si>
  <si>
    <t>河北报业传媒集团有限公司</t>
  </si>
  <si>
    <t>Z1300001828561501河北省工业和信息化厅主流媒体宣传和新媒体宣传项目之河北日报报业集团单一</t>
  </si>
  <si>
    <t>Z130000182855</t>
  </si>
  <si>
    <t>采购项目名称：河北省工业和信息化厅主流媒体宣传和新媒体宣传项目之河北广播电视台单一来源结果公告采购项目标书编号：Z130000182855															采购人名称：河北省工业和信息化厅																			采购人地址：石家庄市和平西路402号																																																	采购人联系方式：郝赫																																			电话： 0311-87902645																																																						采购代理机构全称：河北省公共资源交易中心																			采购代理机构地址：河北公共资源大厦（石家庄市友谊北大街与石清路交叉口，沿石清路东南行500米路北）																																																	采购代理机构联系方式：																																							采购文件制作人:李萌																									电话：0311-66635039																																							开标联系人:杨倩																									电话: 0311-66635041																																							标书发售电话：0311-66635532																																																			采购内容：河北省工业和信息化厅主流媒体宣传和新媒体宣传项目之河北广播电视台 （详细内容见采购文件）。																			采购方式：单一来源																			项目实施地点：详见采购文件。																			供货时间：详见采购文件。																			招标公告日期：2018年12月21日																			定标日期：2018年12月29日																			开评标地点：河北公共资源大厦 421 512																									分包编号：Z1300001828551501分包名称：河北省工业和信息化厅主流媒体宣传和新媒体宣传项目之河北广播电视台单一来源																			成交供应商名称													成交供应商地址													成交金额(元)													统一社会信用代码																			河北广播电视台													石家庄													1,500,000.00													12130000401704594G																			品目类型：服务																			主要标的名称：主流媒体宣传和新媒体宣传项目之河北广播电视台																			标的主要情况：主流媒体宣传和新媒体宣传项目之河北广播电视台																			服务要求：详见采购文件。																			政府集中采购机构接受询问、质疑和投诉电话：0311-66635088																			本公告发布媒体: 中国政府采购网、河北省政府采购网、河北省公共资源交易中心网																			中标公告期限为1个工作日</t>
  </si>
  <si>
    <t>Z1300001828551501河北省工业和信息化厅主流媒体宣传和新媒体宣传项目之河北广播电视台单一</t>
  </si>
  <si>
    <t>日照市城市环境工程有限公司日照《环卫校本课程》创作编辑设计（垃圾分类宣传册）项目成交公告</t>
  </si>
  <si>
    <t>SDBAGQ20180112</t>
  </si>
  <si>
    <t>滨州市</t>
  </si>
  <si>
    <t>山东步澳管理咨询有限公司</t>
  </si>
  <si>
    <t>日照市城市环境工程有限公司</t>
  </si>
  <si>
    <t>山东省日照市威海路69号社
日照蜂窝新传媒有限公司
日照市向阳社</t>
  </si>
  <si>
    <t>一、项目名称：日照《环卫校本课程》创作编辑设计（垃圾分类宣传册）二、项目编号：SDBAGQ20180112三、公告发布日期： 2018年12月17日四、成交日期：2018年12月28日五、采购方式：竞争性谈判（ ），竞争性磋商（√），询价（ ），单一来源（ ）。六、成交情况：包号预中标供应商名称地 址预中标标的名称规格型号数量成交金额服务要求A包日照市文明传播新媒体联合会山东省日照市威海路69号社会组织创业园日照《环卫校本课程》创作编辑设计（垃圾分类宣传册）详见采购文件详见采购文件119200.00元详见采购文件七、采购小组成员名单：单永海、陆辉、代英华八、采购小组评审结果（竞争性磋商方式）：（一）磋商小组依据磋商文件规定的标准，对响应文件进行综合评分，评分汇总情况如下：序号供应商名称综合得分排序1日照市文明传播新媒体联合会87.4512日照蜂窝新传媒有限公司65.2323日照市向阳社会服务发展中心63.673（二）评审结果成交候选人第1名：日照市文明传播新媒体联合会，报价：119200.00元；成交候选人第2名：日照蜂窝新传媒有限公司，报价：119400.00元；成交候选人第3名：日照市向阳社会服务发展中心，报价：119000.00元。九、公告期限：2019 年1月2日至 2019 年1月3日十、联系方式：  采购人：日照市城市环境工程有限公司地址：日照市滨州路566号联系方式：0633-7985117采购代理机构：山东步澳管理咨询有限公司地址：日照市烟台路201号行政服务大楼四楼4002室 联系方式：0633-8850887</t>
  </si>
  <si>
    <t>山东省日照市威海路69号社</t>
  </si>
  <si>
    <t>日照蜂窝新传媒有限公司</t>
  </si>
  <si>
    <t>日照市向阳社</t>
  </si>
  <si>
    <t>日照市城市环境工程有限公司日照《环卫校本课程》创作编辑设计（垃圾分类宣传册）</t>
  </si>
  <si>
    <t>2018年北京市大兴区第一小学校园文化建设中标公告</t>
  </si>
  <si>
    <t>RHXC-2018030）</t>
  </si>
  <si>
    <t>辽宁北极星环境艺术设计有限公司
2018年北京市大兴区第一小学校</t>
  </si>
  <si>
    <t>￥61.828383 万元</t>
  </si>
  <si>
    <t>公告概要：公告信息：采购项目名称2018年北京市大兴区第一小学校园文化建设品目货物/其他货物/其他不另分类的物品采购单位北京市大兴区第一小学行政区域大兴区公告时间2019年01月02日  10:57本项目招标公告日期2018年12月04日中标日期2019年01月02日评审专家名单康信展 刘桂军 朱莉蓉 王琦 段宝军总中标金额￥61.828383 万元（人民币）联系人及联系方式：项目联系人许彬项目联系电话010-69296061采购单位北京市大兴区第一小学采购单位地址大兴区兴华大街中路三段3号采购单位联系方式段宝军，13501380607代理机构名称北京融慧信成建筑工程咨询服务有限公司代理机构地址北京市大兴区京开高速公路东侧科苑路9号4号楼4层招标部（大兴区新媒体产业基地文化创新工场大兴基地）代理机构联系方式许彬，010-69296061附件：附件1招标文件-大兴一小校园文化建设_20190102105146.pdf                　　北京融慧信成建筑工程咨询服务有限公司受北京市大兴区第一小学的委托，就2018年北京市大兴区第一小学校园文化建设项目（项目编号：RHXC-2018030）组织采购，评标工作已经结束，中标结果如下：一、项目信息项目编号：RHXC-2018030项目名称：2018年北京市大兴区第一小学校园文化建设项目联系人：许彬联系方式：010-69296061二、采购单位信息采购单位名称：北京市大兴区第一小学采购单位地址：大兴区兴华大街中路三段3号采购单位联系方式：段宝军，13501380607三、项目用途、简要技术要求及合同履行日期：项目用途：校园文化建设简要技术要求：艺术天棚制作、亚克力水晶雕刻字、墙面装饰板、其他景观小摆设等。合同履行日期：合同签订后40日历日。四、采购代理机构信息采购代理机构全称：北京融慧信成建筑工程咨询服务有限公司采购代理机构地址：北京市大兴区京开高速公路东侧科苑路9号4号楼4层招标部（大兴区新媒体产业基地文化创新工场大兴基地）采购代理机构联系方式：许彬，010-69296061五、中标信息招标公告日期：2018年12月04日中标日期：2019年01月02日总中标金额：61.8283830 万元（人民币）中标供应商名称、联系地址及中标金额：序号中标供应商名称中标供应商联系地址中标金额(万元)1辽宁北极星环境艺术设计有限公司辽宁省沈阳市沈河区市府大路290号14楼16-17门61.828383本项目代理费总金额：0.0 万元（人民币）本项目代理费收费标准：中华人民共和国国家计划委员会计价格【2002】1980评审专家名单：康信展 刘桂军 朱莉蓉 王琦 段宝军中标标的名称、规格型号、数量、单价、服务要求：中标标的名称：2018年北京市大兴区第一小学校园文化建设规格型号：详见招标文件数量：1批服务要求：艺术天棚制作、亚克力水晶雕刻字、墙面装饰板、其他景观小摆设等。六、其它补充事宜</t>
  </si>
  <si>
    <t>辽宁北极星环境艺术设计有限公司</t>
  </si>
  <si>
    <t>2018年北京市大兴区第一小学校</t>
  </si>
  <si>
    <t>2018年北京市大兴区第一小学校园文化</t>
  </si>
  <si>
    <t>广州市广播电视台全媒体资源池配套项目（广播大厦网络升级改造）采购合同</t>
  </si>
  <si>
    <t>440100-201809-100433-0028</t>
  </si>
  <si>
    <t>广东国利招标代理有限公司</t>
  </si>
  <si>
    <t xml:space="preserve">广州云峰信息科技有限公司
</t>
  </si>
  <si>
    <t>一、采购人：广州市广播电视台二、合同编号：121011-20180186三、合同名称：全媒体资源池配套项目（广播大厦网络升级改造）四、合同清单信息   采购项目编号：440100-201809-100433-0028采购项目名称：全媒体资源池配套项目（广播大厦网络升级改造）   五、中标、成交供应商：广州云峰信息科技有限公司地址：广州市天河区能源路2号B区3楼联系人：莫桂芬联系电话：020-87561046-602六、合同金额（元）：￥195,000.00采购项目预算金额（元）：￥212,000.00七、合同签订日期：2018年12月18日 00时00分八、合同公告日期：           2019年01月02日 13时35分                      九、联系事项（一）采购人：广州市广播电视台地址：广州市越秀区环市中路231号联系人：联系电话：（二）采购代理机构：广东国利招标代理有限公司地址：广州市天河区珠江新城华穗路406号之二保利克洛维中景大厦A座15楼1510联系人：赵志红联系电话：020-85200402   十、中标、成交公告：广州市广播电视台全媒体资源池配套项目（广播大厦网络升级改造）的中标、成交公告   附件：            采购合同文本                                                                                                            发布人：           广州市广播电视台                                                                  发布时间：2019年           01月           02日</t>
  </si>
  <si>
    <t>广州云峰信息科技有限公司</t>
  </si>
  <si>
    <t>广州市广播电视台全媒体资源池配套项目（广播大厦网络升级改</t>
  </si>
  <si>
    <t>http://zbwj.caizhaowang.com/czwzbwj/20190102/solhirmvfix.swf</t>
  </si>
  <si>
    <t>北京中国工业文化全媒体云平台主程序、部分课程建设、平台初期运营中标候选人公示</t>
  </si>
  <si>
    <t>http://zbwj.caizhaowang.com/czwzbwj/20190102/ytral1gvsuh.swf</t>
  </si>
  <si>
    <t>北京中国工业文化全媒体云平台主程序、部分课程建设、平台初期运营中</t>
  </si>
  <si>
    <t>四川省自贡市公安局交通警察支队政务新媒体网络运营采购项目竞争性磋商成交公告</t>
  </si>
  <si>
    <t>5103012018001061</t>
  </si>
  <si>
    <t>自贡市</t>
  </si>
  <si>
    <t xml:space="preserve">四川智周万维信息科技有限公司
</t>
  </si>
  <si>
    <t>免责申明：以下信息由采购人或代理机构发布，信息的真实性、合法性、有效性由采购人或代理机构负责。                   采购项目名称      四川省自贡市公安局交通警察支队政务新媒体网络运营采购项目            采购项目编号    5103012018001061                      采购方式              竞争性磋商采购                                      行政区划              四川省自贡市                                       公告发布时间              2019-01-02 17:54                                       代理机构              四川融汇项目管理有限公司                                       代理机构联系电话              0813-8588163                                    代理机构地址            自贡市自流井区丹阳大道普润产业博览城生产资料交易中心A5区3楼59号                                代理机构联系人              刘先生                                       采购人              四川省自贡市公安局交通警察支队                                      采购人地址              自贡市南环路                                      采购人联系电话              18882008777                                    采购人联系人            杨先生                                      项目联系人              刘先生                                      项目联系电话              0813-8588163                                    行业划分：            M7499                                成交日期           2019-01-02 12:30                                本项目采购公告日期           2018-12-19 14:57                               谈判小组、询价小组成员名单及单一来源采购人名单             罗会、孙兵、杨委（采购人代表）。                                  评审时间           2019-01-02 10:00                              项目用途、简要技术要求及合同履行日期             项目用途、简要技术要求：详见竞争性磋商采购文件。合同履行日期：成交通知书发布之日起30日内。                                          总成交额（单位：元）             150000                              成交详细内容             标的名称：自贡市公安局交通警察支队政务新媒体网络运营;规格型号：无;数量：1;单价：150000元;服务要求：详见竞争性磋商文件.                              成交供应商信息             供应商名称：四川智周万维信息科技有限公司(属于小微企业);供应商地址:自贡市自流井区丹桂大街527号;中标金额:150000.           代理机构收费标准             向成交供应商定额收取3000元，以现金或者转账方式收取。                               代理机构收费金额             3000元                    采购文件             附件          评审情况             附件          其他补充事宜             本结果公告的公告期限为1个工作日。              PPP项目标识    否</t>
  </si>
  <si>
    <t>四川智周万维信息科技有限公司</t>
  </si>
  <si>
    <t>四川省自贡市公安局交通警察支队政务新媒体网络运营采购项目竞争性</t>
  </si>
  <si>
    <t>河北省工业和信息化厅主流媒体宣传和新媒体宣传之河北日报报业集团单一来源</t>
  </si>
  <si>
    <t>采购项目编号：Z130000182856采购人名称：河北省工业和信息化厅（机关）采购人联系方式：0311-87902645 采购人地址 ：石家庄市和平西路402号采购代理机构全称 ：河北省公共资源交易中心采购代理机构地址 ：石家庄市石清路9号采购代理机构联系方式 ：66635041项目实施地点 ：详见招标文件采购内容：详见招标文件采购公告期：2018年12月21日																					品目分类																						采购项目包组																						供应商组织机构代码																						供应商名称																						供应商地址																						主要标的名称																						标的基本情况																						规格型号																						数量																						单价																						金额（元）																						优惠率																						服务要求																																		服务																						A																						91130000688218402G																						河北报业传媒集团有限公司																						石家庄市裕华东路86号																						主流媒体宣传和新媒体宣传项目之河北日报报业集团																						主流媒体宣传和新媒体宣传项目之河北日报报业集团																																																																																								1900000																																												详见采购文件。																				定标日期：2018年12月29日开标地点：河北公共资源大厦421评标地点：河北公共资源大厦406谈判室传真电话：受理质疑电话：0311-66635088备注：评审委员会成员名单：郝赫(采购人)、郑欲华代理费用收费标准：代理费用收费金额：0</t>
  </si>
  <si>
    <t>河北省工业和信息化厅主流媒体宣传和新媒体宣传之河北日报报业</t>
  </si>
  <si>
    <t>2018年重庆市12.4宪法主题网络晚会(18C1809)结果公告</t>
  </si>
  <si>
    <t>18C1809</t>
  </si>
  <si>
    <t>渝北区</t>
  </si>
  <si>
    <t>重庆复林招标代理有限公司</t>
  </si>
  <si>
    <t>重庆市司法局</t>
  </si>
  <si>
    <t>2018年重庆市12.4宪法主题网络晚会(18C1809)结果公告                 发布日期： 2019年1月2日      一、项目号：18C1809    二、项目名称：2018年重庆市12.4宪法主题网络晚会    三、采购方式：单一来源     四、评审日期： 2018年11月22日     五、公告日期： 2019年1月2日                     六、成交结果                             分包号：1                                    分包内容                        金额（元）                                    成交供应商            地址                        服务要求                        其他                                        2018年重庆市12.4宪法主题网络晚会                                   ￥347,900.00                                             重庆华龙网集团股份有限公司                重庆市渝北区金开大道西段106号10栋移动新媒体产业大厦                                                               服务要求：详见响应文件。                                                                                          代理服务费总计：￥5,218.00元                                           七、采购小组成员名单      尹苍建、郭玉娟、赵鹏             八、其他事项    公告期限：1个工作日            九、联系人             采购人：重庆市司法局    采购经办人：李理    采购人电话：023-67086085        采购人地址：重庆市渝北区黄龙路4号                 代理机构：重庆复林招标代理有限公司    代理机构经办人：张蕾    代理机构电话：02381622120        代理机构地址：重庆市渝北区新南路金科蚂蚁2-23-15</t>
  </si>
  <si>
    <t>2018年重庆市12.4宪法主题网络晚会(18C180</t>
  </si>
  <si>
    <t>河北省工业和信息化厅主流媒体宣传和新媒体宣传之河北广播电视台单一来源</t>
  </si>
  <si>
    <t>采购项目编号：Z130000182855采购人名称：河北省工业和信息化厅（机关）采购人联系方式：0311-87902645 采购人地址 ：石家庄市和平西路402号采购代理机构全称 ：河北省公共资源交易中心采购代理机构地址 ：石家庄市石清路9号采购代理机构联系方式 ：66635041项目实施地点 ：详见招标文件采购内容：详见招标文件采购公告期：2018年12月21日																					品目分类																						采购项目包组																						供应商组织机构代码																						供应商名称																						供应商地址																						主要标的名称																						标的基本情况																						规格型号																						数量																						单价																						金额（元）																						优惠率																						服务要求																																		服务																						A																						12130000401704594G																						河北广播电视台																						石家庄																						主流媒体宣传和新媒体宣传项目之河北广播电视台																						主流媒体宣传和新媒体宣传项目之河北广播电视台																																																																																								1500000																																												详见采购文件。																				定标日期：2018年12月29日开标地点：河北公共资源大厦421评标地点：河北公共资源大厦512传真电话：受理质疑电话：0311-66635088备注：评审委员会成员名单：郝赫(采购人)、孙卓理代理费用收费标准：代理费用收费金额：0</t>
  </si>
  <si>
    <t>河北省工业和信息化厅主流媒体宣传和新媒体宣传之河北广播电</t>
  </si>
  <si>
    <t>[大兴]2018年北京市大兴区第一小学校园文化建设中标公告</t>
  </si>
  <si>
    <t>61.8283830 万元</t>
  </si>
  <si>
    <t>北京融慧信成建筑工程咨询服务有限公司受北京市大兴区第一小学的委托，就2018年北京市大兴区第一小学校园文化建设项目（项目编号：RHXC-2018030）组织采购，评标工作已经结束，中标结果如下：一、项目信息项目编号：RHXC-2018030项目名称：2018年北京市大兴区第一小学校园文化建设项目联系人：许彬联系方式：010-69296061二、采购单位信息采购单位名称：北京市大兴区第一小学采购单位地址：大兴区兴华大街中路三段3号采购单位联系方式：段宝军，13501380607三、项目用途、简要技术要求及合同履行日期：项目用途：校园文化建设简要技术要求：艺术天棚制作、亚克力水晶雕刻字、墙面装饰板、其他景观小摆设等。合同履行日期：合同签订后40日历日。四、采购代理机构信息采购代理机构全称：北京融慧信成建筑工程咨询服务有限公司采购代理机构地址：北京市大兴区京开高速公路东侧科苑路9号4号楼4层招标部（大兴区新媒体产业基地文化创新工场大兴基地）采购代理机构联系方式：许彬，010-69296061五、中标信息招标公告日期：2018年12月04日中标日期：2019年01月02日总中标金额：61.8283830 万元（人民币）中标供应商名称、联系地址及中标金额：序号中标供应商名称中标供应商联系地址中标金额(万元)1辽宁北极星环境艺术设计有限公司辽宁省沈阳市沈河区市府大路290号14楼16-17门61.828383本项目代理费总金额：0.0 万元（人民币）本项目代理费收费标准：中华人民共和国国家计划委员会计价格【2002】1980评审专家名单：康信展 刘桂军 朱莉蓉 王琦 段宝军中标标的名称、规格型号、数量、单价、服务要求：中标标的名称：2018年北京市大兴区第一小学校园文化建设规格型号：详见招标文件数量：1批服务要求：艺术天棚制作、亚克力水晶雕刻字、墙面装饰板、其他景观小摆设等。六、其它补充事宜招标文件-大兴一小校园文化建设_20190102105146.pdf</t>
  </si>
  <si>
    <t>[大兴]2018年北京市大兴区第一小学校园文化</t>
  </si>
  <si>
    <t>佛山市体育运动学校饭堂肉菜供应资格的中标、成交公告（修正02）</t>
  </si>
  <si>
    <t>ZC2018（SZ）ZX00003</t>
  </si>
  <si>
    <t>陕西华瑞项目管理有限公司</t>
  </si>
  <si>
    <t>佛山市体育运动学校</t>
  </si>
  <si>
    <t xml:space="preserve">佛山市三水区宝森养殖有限公司
广东劲农农业科技有限公司
佛山市三水利达隆蔬菜种植有限公司
</t>
  </si>
  <si>
    <t>陕西华瑞项目管理有限公司受佛山市体育运动学校的委托，于2018 年12月7 日就佛山市体育运动学校饭堂肉菜供应资格（ZC2018(SZ)ZX00003）采用公开招标进行采购。2018年12月19日及2018年12月28日组织原评审专家进行详细复核。现就本次采购的中标（成交）结果公告如下：一、采购项目编号：ZC2018(SZ)ZX00003二、采购项目名称：佛山市体育运动学校饭堂肉菜供应资格三、采购项目预算金额（元）：/四、采购方式：公开招标五、中标供应商1：中标供应商名称： 佛山市三水区宝森养殖有限公司 法人代表：陆永成 地址：佛山市三水区芦苞镇独树岗村委会“六仔岗”（土名）竹园2：中标供应商名称： 广东劲农农业科技有限公司 法人代表 ：张雯雯 地址：佛山市三水区云东海街道兴业五路12号车间1（F1)首层西侧 3：中标供应商名称：佛山市三水利达隆蔬菜种植有限公司 法人代表：丁少媚 地址：佛山市三水区大塘镇潦边村民委员会横沥村“大地” 六、报价明细主要中标、成交标的名称规格型号数量单价（元）服务要求中标、成交折率佛山市体育运动学校饭堂肉菜供应资格佛山市三水区宝森养殖有限公司（第一中标候选人）00满足招标文件要求96%佛山市体育运动学校饭堂肉菜供应资格广东劲农农业科技有限公司（第二中标候选人）00满足招标文件要求80%佛山市体育运动学校饭堂肉菜供应资格佛山市三水利达隆蔬菜种植有限公司（第三中标候选人）00满足招标文件要求90%七、修正日期：2018年12月28日，地点：佛山市禅城区张槎古大路新媒体产业园B区A座601评审委员会（谈判小组、询价小组、磋商小组或单一来源采购小组）：负责人：曹毅 成员： 黄思妮、薛克娜、林楠、高志辉（采购人代表）八、本项目代理收费标准：依据国家计委颁发的《招标代理服务收费管理暂行办法》（计价格【2002】1980号）收费标准收取收费金额：按采购文件约定九、修正意见（非标采购方式或竞争性磋商采购方式采用书面推荐供应商参加采购活动的，还应当公告采购人和评审专家的推荐意见）投标单位名称资格性审查符合性审查商务部分得分技术部分得分价格部分得分综合得分投标折率综合排名备注佛山市骏腾饮食管理有限公司评审不通过/////92%/投标单位没有提供政府采购第二十二条要求的企业完税证明，评审不通过广东劲农农业科技有限公司评审通过评审通过45.0025.6015.0085.6080%2第二中标候选人广东利达隆农产品有限公司评审通过评审通过39.0023.0013.3375.3390%3第三中标候选人佛山市千沣农业发展有限公司评审通过评审通过21.0022.2013.6456.8488%5/佛山市南海南脉食品有限公司评审通过评审不通过/85%/投标单位没有实质性响应商务条款要求，评审不通过佛山市鸿励食品有限公司评审通过评审不通过/90%/投标单位没有实质性响应商务条款要求，评审不通过佛山市三水区宝森养殖有限公司评审通过评审通过48.0026.2012.5086.7096%1第一中标候选人望家欢农产品集团有限公司评审通过评审不通过/80%/投标单位没有实质性响应商务条款要求，评审不通过禄苑农业开发集团有限公司评审通过评审通过38.0019.6013.0470.6492%4经反复审查，发现商务部分的“粮油、干货、副食品仓库情况”评分部分漏记1分，现予修正广东金穗康农产品配送有限公司评审通过评审不通过/98%/投标单位没有实质性响应商务条款要求，评审不通过佛山市诚荣餐饮管理服务有限公司评审通过评审不通过/85%/投标单位没有实质性响应商务条款要求，评审不通过十、本公告期限1个工作日。十一、联系事项：（一）采购项目联系人（代理机构）：区工 联系电话：0757-82067680采购项目联系人（采购人）：蔡小姐 联系电话：0757-82873951（二）采购代理机构 ：陕西华瑞项目管理有限公司 地址：陕西省延安市枣园路新洲小镇A栋3单元10楼联系人：陈海生 联系电话：029-61850700传真：029-61850700 邮编：716000（三）采购人：佛山市体育运动学校 地址：佛山市体育运动学校联系人：蔡小姐 联系电话：0757-82873951传真：0757-82873951 邮编：528000各有关当事人对中标、成交结果有异议的，可以在中标、成交公告发布之日起7个工作日内以书面形式向（政府采购代理机构）（或采购人）提出质疑，逾期将依法不予受理。</t>
  </si>
  <si>
    <t>佛山市三水区宝森养殖有限公司</t>
  </si>
  <si>
    <t>广东劲农农业科技有限公司</t>
  </si>
  <si>
    <t>佛山市三水利达隆蔬菜种植有限公司</t>
  </si>
  <si>
    <t>佛山市体育运动学校饭堂肉菜供应资格的中标、成交公告</t>
  </si>
  <si>
    <t>金华市金东区市场监督管理局新媒体（微信公众号）整体运维宣传服务项目的合同公示</t>
  </si>
  <si>
    <t>WQ2018213-FW147</t>
  </si>
  <si>
    <t>金华市</t>
  </si>
  <si>
    <t>2019-01-01</t>
  </si>
  <si>
    <t>金华市万全招标代理有限公司</t>
  </si>
  <si>
    <t>金华市金东区市场监督管理局</t>
  </si>
  <si>
    <t xml:space="preserve">宁波尖端网络科技有限公司
</t>
  </si>
  <si>
    <t>一、 采购人名称：金华市金东区市场监督管理局二、 供应商名称：宁波尖端网络科技有限公司三、 采购项目名称：金华市金东区市场监督管理局新媒体（微信公众号）整体运维宣传服务项目 四、 采购项目编号：WQ2018213-FW147  五、 合同编号：2018-48006       六、 合同内容： 标项序号标项名称单位数量合同总额(元)预算金额(元)1金华市金东区市场监督管理局新媒体（微信公众号）整体运维宣传服务项1158000.00160000付款方式、售后服务、违约责任详见合同附件。七、 其它事项：详见合同附件。            八、 联系方式（一）金华市金东区市场监督管理局 地 址：金华市金东区东宁路267号联 系 人：黄 婷 联系电话：0579-82178813（二）采购代理机构：金华市万全招标代理有限公司地 址：金华市东市北街1938号金华电子商务创业园二楼206室联 系 人：肖凌艺 联系电话： 0579-82583380（三）同级政府采购监督管理部门：金华市金东区财政局政府采购监管科联 系 人：俞老师 联系电话：0579-82171621附件信息：合同扫描件.doc</t>
  </si>
  <si>
    <t>宁波尖端网络科技有限公司</t>
  </si>
  <si>
    <t>金华市金东区市场监督管理局新媒体（微信公众号）整体运维宣传服务项</t>
  </si>
  <si>
    <t>2019年温州旅游新媒体营销合作服务的合同公示</t>
  </si>
  <si>
    <t>温州市华信采购招标代理有限公司</t>
  </si>
  <si>
    <t>温州市旅游局</t>
  </si>
  <si>
    <t xml:space="preserve">浙江旅游信息中心有限公司
</t>
  </si>
  <si>
    <t>一．采购人名称：温州市旅游局二．成交供应商名称：浙江旅游信息中心有限公司三．采购项目名称：2019年温州旅游新媒体营销合作服务四．采购项目编号/合同编号：WZHX2018-12-571五．合同内容：序号项目名称数量（项）预算金额（万元）成交金额（万元）成交供应商12019年温州旅游新媒体营销合作服务13030浙江旅游信息中心有限公司六．联系方式采购人名称：温州市旅游局联系人：张女士联系电话：0577-88809858地址：温州市绣山路321号行政管理中心采购代理机构名称：温州市华信采购招标代理有限公司联系人：黄先生联系电话：0577-88899199传真：0577-88899629地址：温州市东游大厦1505室同级政府采购项目监管机构：温州市财政局政府采购监管处联系人：陈先生、马女士监督电话：0577-88506788、0577-88523909地址：温州市绣山路299号温州市旅游局2018年12月28日附件信息：旅游新媒体合同.pdf</t>
  </si>
  <si>
    <t>浙江旅游信息中心有限公司</t>
  </si>
  <si>
    <t>2019年温州旅游新媒体营销合作服</t>
  </si>
  <si>
    <t>制作网</t>
  </si>
  <si>
    <t>广东武警总队视音频制作网络系统采购项目中标公告</t>
  </si>
  <si>
    <t>http://zbwj.caizhaowang.com/czwzbwj/20190128/g0vv0rb0tju.swf</t>
  </si>
  <si>
    <t>广东武警总队视音频制作网络系统采购</t>
  </si>
  <si>
    <t>正街社区制作网格微邻里宣传牌、文明创建宣传栏制作更换等费用-供应商武汉市华盛茂广告有限公司</t>
  </si>
  <si>
    <t xml:space="preserve">武汉市华盛茂广告有限公司
</t>
  </si>
  <si>
    <t>1.8286 万元</t>
  </si>
  <si>
    <t>项目名称正街社区制作网格微邻里宣传牌、文明创建宣传栏制作更换等费用 合同金额1.8286 万元供应商名称武汉市华盛茂广告有限公司签订日期2019-01-14备注无合同附件正街合同18300.pdf</t>
  </si>
  <si>
    <t>武汉市华盛茂广告有限公司</t>
  </si>
  <si>
    <t>正街社区制作网格微邻里宣传牌、文明创建宣传栏制作更换等费用-供应商武汉市华盛茂</t>
  </si>
  <si>
    <t>新邵县广播电视台高清设备改造项目公开招标中标公示</t>
  </si>
  <si>
    <t>2018CG12XS0463</t>
  </si>
  <si>
    <t>邵阳市</t>
  </si>
  <si>
    <t>湖南明信招标代理有限公司</t>
  </si>
  <si>
    <t xml:space="preserve">长沙创新威特数码技术有限公司
</t>
  </si>
  <si>
    <t>新邵县广播电视台高清设备改造项目公开招标中标公示				湖南明信招标代理有限公司受新邵县广播电视台的委托，对新邵县广播电视台高清设备改造项目进行公开招标采购。现采购活动结束，将结果公告如下：				一、采购项目情况				1、采购项目名称：新邵县广播电视台高清设备改造项目				2、政府采购编号：新邵财采计[2018]000139				代理机构编号：MXZB-SY-2018-05027				项目编号：2018CG12XS0463 				3、采购方式：公开招标				4、采购预算金额：2600000.00元				5、招标公告时间：2019年12月28日				6、信息公告媒体：湖南省政府采购网				7、评标及定标时间：2019年01月23日				8、采购项目用途、技术要求、内容与数量：																						序号																								品目分类																								品目名称																								单位																								数量																														1																								摄像机部分																								高清设备系统																								批																								1																												2																				航拍设备																		高清设备系统																				批																		1																																											3																																现场网络直播设备																														高清设备系统																																批																														1																																																																4																																												高清非编制作网																																										高清设备系统																																												批																																										1																																																																																					5																																																								媒体资产管理系统																																																						高清设备系统																																																								批																																																						1																																																																																																														二、中标信息情况																																																																																																																																				中标供应商																																																																																				长沙创新威特数码技术有限公司																																																																																																																																												联系方式																																																																																				联系人：袁卫平																																																																电话：15116101428																																																																地址：长沙市开福区展览馆路元盛大厦10楼1004室 																																																																																																																																												投标报价																																																																																				￥2530000.00（贰佰伍拾叁万圆整）																																																																																																																																												货物清单																																																																																																																																																											序号																																																																																																设备（货物）																																																																									名称																																																																																														型号和规格																																																																																																数量																																																																																														投标价格																																																																																																交货期																																																																																																																																																																	单价																																																																																																总价																																																																																																																																																																	一、摄像机部分																																																																																																																																																																																1																																																																																																												手持高清摄像机																																																																																																										AJ-PX280MC																																																																																																												5台																																																																																																										23200																																																																																																												116000																																																																																																										合同签订后90工作日内完成供货并安装调试完毕，具备验收条件																																																																																																																																																																																																					2																																																																																																																								专业存储卡																																																																																																																						AJ-P2M064AMC																																																																																																																								5张																																																																																																																						2500																																																																																																																								12500																																																																																																																																																																																																											3																																																																																																																								读卡器																																																																																																																						AU-XPD1MC																																																																																																																								3台																																																																																																																						4100																																																																																																																								12300																																																																																																																																																																																																											4																																																																																																																								电池																																																																																																																						S-8D98																																																																																																																								5块																																																																																																																						900																																																																																																																								4500																																																																																																																																																																																																											5																																																																																																																								小防雨罩																																																																																																																						RC100																																																																																																																								5个																																																																																																																						320																																																																																																																								1600																																																																																																																																																																																																											6																																																																																																																								机头新闻灯																																																																																																																						S-2070																																																																																																																								2个																																																																																																																						1150																																																																																																																								2300																																																																																																																																																																																																											7																																																																																																																								手持采访话筒																																																																																																																						AU-369																																																																																																																								3支																																																																																																																						1500																																																																																																																								4500																																																																																																																																																																																																											8																																																																																																																								三角架																																																																																																																						TH-650DV																																																																																																																								5支																																																																																																																						1700																																																																																																																								8500																																																																																																																																																																																																											9																																																																																																																								手持摄像机包																																																																																																																						CX500																																																																																																																								5个																																																																																																																						600																																																																																																																								3000																																																																																																																																																																																																											10																																																																																																																								单反相机																																																																																																																						EOS 5D Mark IV																																																																																																																								1台																																																																																																																						19300																																																																																																																								19300																																																																																																																																																																																																											11																																																																																																																								广角变焦镜头																																																																																																																						EF 16-35mm f/2.8L III USM																																																																																																																								1支																																																																																																																						12300																																																																																																																								12300																																																																																																																																																																																																											12																																																																																																																								标准变焦镜头																																																																																																																						EF 24-70mm f/2.8L II US																																																																																																																								1支																																																																																																																						11500																																																																																																																								11500																																																																																																																																																																																																											13																																																																																																																								长焦镜头																																																																																																																						EF 70-200mm f/2.8L IS II USM																																																																																																																								1支																																																																																																																						11800																																																																																																																								11800																																																																																																																																																																																																											14																																																																																																																								存储卡																																																																																																																						64G																																																																																																																								1块																																																																																																																						750																																																																																																																								750																																																																																																																																																																																																											15																																																																																																																								电池																																																																																																																						LP-E6																																																																																																																								1块																																																																																																																						200																																																																																																																								200																																																																																																																																																																																																											16																																																																																																																								摄影包																																																																																																																						C3050																																																																																																																								1个																																																																																																																						550																																																																																																																								550																																																																																																																																																																																																											17																																																																																																																								独脚架																																																																																																																						MP10																																																																																																																								1支																																																																																																																						1280																																																																																																																								1280																																																																																																																																																																																																											二、航拍设备																																																																																																																																																																																																																										18																																																																																																																																				航拍飞行器																																																																																																																																		精灵Phantom 4 Pro																																																																																																																																				1套																																																																																																																																		12600																																																																																																																																				12600																																																																																																																																		合同签订后90工作日内完成供货并安装调试完毕，具备验收条件																																																																																																																																																																																																																																															三、现场网络直播设备																																																																																																																																																																																																																																																																				19																																																																																																																																																												便携式网络直播一体机																																																																																																																																																										Newtek TriCaster 410+Mini CS																																																																																																																																																												1台																																																																																																																																																										173000																																																																																																																																																												173000																																																																																																																																																										合同签订后90工作日内完成供货并安装调试完毕，具备验收条件																																																																																																																																																																																																																																																																																									四、高清非编制作网																																																																																																																																																																																																																																																																																																														20																																																																																																																																																																																				数据库/网管服务器																																																																																																																																																																																		eManager																																																																																																																																																																																				1套																																																																																																																																																																																		45200																																																																																																																																																																																				45200																																																																																																																																																																																		合同签订后90工作日内完成供货并安装调试完毕，具备验收条件																																																																																																																																																																																																																																																																																																																																			21																																																																																																																																																																																																非编网络管理存储系统																																																																																																																																																																																														SecuData D3000-P20																																																																																																																																																																																																1台																																																																																																																																																																																														147000																																																																																																																																																																																																147000																																																																																																																																																																																																																																																																																																																																									22																																																																																																																																																																																																交换机																																																																																																																																																																																														Networking N1524																																																																																																																																																																																																1台																																																																																																																																																																																														9600																																																																																																																																																																																																9600																																																																																																																																																																																																																																																																																																																																									23																																																																																																																																																																																																高标清有卡非编																																																																																																																																																																																														eCutter 5																																																																																																																																																																																																2台																																																																																																																																																																																														102000																																																																																																																																																																																																204000																																																																																																																																																																																																																																																																																																																																									24																																																																																																																																																																																																高端图像包装编辑系统																																																																																																																																																																																														APPLEMacPro																																																																																																																																																																																																1台																																																																																																																																																																																														52000																																																																																																																																																																																																52000																																																																																																																																																																																																																																																																																																																																									25																																																																																																																																																																																																高清监视器																																																																																																																																																																																														KVM-2150E																																																																																																																																																																																																2台																																																																																																																																																																																														9500																																																																																																																																																																																																19000																																																																																																																																																																																																																																																																																																																																									26																																																																																																																																																																																																高标清无卡非编																																																																																																																																																																																														eCutter 1																																																																																																																																																																																																2台																																																																																																																																																																																														45000																																																																																																																																																																																																90000																																																																																																																																																																																														合同签订后90工作日内完成供货并安装调试完毕，具备验收条件																																																																																																																																																																																																																																																																																																																																																								27																																																																																																																																																																																																												配音工作站																																																																																																																																																																																																										Audio																																																																																																																																																																																																												1台																																																																																																																																																																																																										29000																																																																																																																																																																																																												29000																																																																																																																																																																																																																																																																																																																																																														28																																																																																																																																																																																																												USB防毒盒																																																																																																																																																																																																										AFS-BOX USB</t>
  </si>
  <si>
    <t>长沙创新威特数码技术有限公司</t>
  </si>
  <si>
    <t>新邵县广播电视台高清设备改造项目公开</t>
  </si>
  <si>
    <t>广东武警总队视音频制作网络系统采购项目</t>
  </si>
  <si>
    <t>http://zbwj.caizhaowang.com/czwzbwj/20190123/5lgagrh4fuy.swf</t>
  </si>
  <si>
    <t>广东武警总队视音频制作网络</t>
  </si>
  <si>
    <t>武警总队视音频制作网络系统采购项目中标候选人公示</t>
  </si>
  <si>
    <t>HS01800103）</t>
  </si>
  <si>
    <t>广东鸿厦工程管理咨询有限公司</t>
  </si>
  <si>
    <t>中国人民武装警察部队广东省总队</t>
  </si>
  <si>
    <t xml:space="preserve">海南宇创数码科技有限公司
广州卓越数码有限公司
</t>
  </si>
  <si>
    <t>武警总队视音频制作网络系统采购项目中标候选人公示我总队（采购人）委托广东鸿厦工程管理咨询有限公司（以下简称“采购代理机构”），就武警总队视音频制作网络系统采购项目（招标编号：HS01800103）进行国内公开招标，本项目的招标评标工作已结束，经过评标委员会的评审和推荐，并经采购人确认，现将中标候选人公示如下：一、项目名称：武警总队视音频制作网络系统采购项目二、本项目发布公开招标公告日期：2019年1月23日三、中标候选人名称和报价武警总队视音频制作网络系统采购项目中标候选人 投标人名称 投标报价（元） 综合得分 名次第一中标候选人 海南宇创数码科技有限公司 ￥489,138.00 88.91 1第二中标候选人 广州卓越数码有限公司 ￥488,090.00 75.60 2四、公示期：2019年1月24日至2019年1月26日如有异议，请在2019年1月26日前，以书面（须盖单位公章）方式递交至广东鸿厦工程管理咨询有限公司。五、采购人、采购代理机构的名称、地址、和联系方式1、采购人联系方式采购人名称：中国人民武装警察部队广东省总队保障部采购人地址：广州市天河区中山大道中366号联系人：陈助理联系电话：020-851293292、采购代理机构名称：广东鸿厦工程管理咨询有限公司采购代理机构地点：广州市天河区龙口东路363号宝供大厦8楼（广州项目部）采购代理机构联系人：卢工采购代理机构联系电话：020-89285875/18202037954邮箱:gdhszx@163.com特此通知。</t>
  </si>
  <si>
    <t>海南宇创数码科技有限公司</t>
  </si>
  <si>
    <t>广州卓越数码有限公司</t>
  </si>
  <si>
    <t>武警总队视音频制作网络系统采购项目中</t>
  </si>
  <si>
    <t>淮南市广播电视台高清设备-制作网扩建设备采购项目合同备案</t>
  </si>
  <si>
    <t>淮南市广播电视台高清设备-制作网扩建设备采购项目合同公告															合同编号																			2018CG3261-1																							合同名称																			淮南市广播电视台高清设备采购项目																							项目编号																			2018CG3261-1																							项目名称																			淮南市广播电视台高清设备采购项目																							标段编号																			2018CG3261-1																							标段名称																			淮南市广播电视台高清设备-制作网扩建设备采购项目																							合同甲方名称																			淮南市广播电视台																							合同乙方名称																			合肥天维电子技术有限公司																							合同金额																			1478900																							金额单位																			元																							合同期限																			30																							合同签署日期																			2019年01月22日																							合同完成日期																			2019年02月22日																							质量要求																			合格																							代理机构																			安徽红日工程管理有限公司																							中标结果公告																			http://www.hnsztb.cn/HNWeb_NEW/InfoDetail/?InfoID=d64f5a97-808a-4538-a0b7-2a26bf35029c																							合同附件																																																							免责声明																			本页面合同数据由采购单位提供，本网站对其内容概不负责，亦不承担任何法律责任</t>
  </si>
  <si>
    <t>淮南市广播电视台高清设备-制作网扩建设备采购</t>
  </si>
  <si>
    <t>兰州市军队离退休干部第三服务站办公家具购置中标公告</t>
  </si>
  <si>
    <t>GK2018-480</t>
  </si>
  <si>
    <t>兰州市军队离退休干部第三服务站</t>
  </si>
  <si>
    <t xml:space="preserve">中山华礼龙家具有限公司
</t>
  </si>
  <si>
    <t>￥14.530000 万元</t>
  </si>
  <si>
    <t>公告概要：公告信息：采购项目名称兰州市军队离退休干部第三服务站办公家具购置品目货物采购单位兰州市军队离退休干部第三服务站行政区域兰州市公告时间2019年01月22日  09:56本项目招标公告日期2018年12月27日中标日期2019年01月17日评审专家名单王仁斌 丑小林 闫加总中标金额￥14.530000 万元（人民币）联系人及联系方式：项目联系人杨莉萍项目联系电话0931-4608327采购单位兰州市军队离退休干部第三服务站采购单位地址兰州市城关区定西路332号采购单位联系方式0931-4812403代理机构名称兰州市公共资源交易中心代理机构地址兰州市城关区甘南路石油大厦对面（互助巷1号）伊真大厦代理机构联系方式0931-4608329附件：附件1GK2018-480招标文件.pdf                兰州市军队离退休干部第三服务站办公家具购置项目中标公告兰州市公共资源交易中心受兰州市军队离退休干部第三服务站的委托，对办公家具购置项目以公开招标方式进行采购，评审委员会于2019年1月17日确定中标结果,现将中标结果公布如下：1、项目编号：GK2018-4802、项目内容：见附表3、采购预算金额：18.08万元4、中标供应商及中标金额：中标供应商：中山华礼龙家具有限公司中标供应商金额：壹拾肆万伍仟叁佰元整（145300元）中标供应商地址：中山市东升镇盛扬街4号5、定标日期：2019年1月17日6、招标公告发布日期：2018年12月27日7、评标委员会成员名单：王仁斌 丑小林 闫加元吴如毅 邓宏山8、公告的期限: 1个工作日9、采购项目联系人：杨莉萍 联系电话：0931-4608327附件：明细表                                  兰州市公共资源交易中心2019年1月18日附件： 序号投标产品产地投标产品名称品牌型号基本配置数量数量单位投标单价投标总价交货日期交货地点1广东员工位华礼龙HL-2546W1400*D700*H760基材采用 E1 级板材，钢脚采用 2.0 厚度，经过磷化处理，不会生锈，表面油漆不会脱落。五金、合页采用知名品牌，关门时不会发出碰撞声。所有连接部位采用螺杆式，可以多次拆装，走线功能从进线到出现考虑到位。含一长柜，拉手为暗扣设计。带一抽屉含锁，带一开门柜，主机箱带隔板可取。14位171023940合同约定合同约定2广东转椅华礼龙HL-1894常规椅型按人体工学椅工艺设计，依据人体流线凹凸设计，典雅庄重的外观造型。气杆均为三级气杆，轮子采用优质 PU 轮不会伤到光滑的地面，也不伤木地板，滑动不留痕、不容易掉色.静音功能——轮子上面加了一个胶圈防止噪音。稳固的结构设计所有钢架管壁厚度达到 2.0MM，饰面采用优质加厚网布，弹性环保材料制作网椅背，具备良好的透气散热特性。螺丝—使用全电镀防退螺丝，经过冷热加硬、电脑烤漆处理。螺齿喷防退漆，长久使用螺丝不会松退，不会发出响声。防止腐蚀，提高耐磨性。板材使用的夹板厚度为 12&amp;#177;1mm。14把36050403广东会议桌华礼龙HL-352W5000*D1800*H760基材：优质楠木。色泽淡雅和均整，伸缩性不大，耐久稳定，可塑性强，耐腐蚀性极好并具有极强的防虫性。木材比重约为0.42～0.55，结构略粗，木肌细致。漆面：采用环保型水性漆，半开放式涂装效果；水性漆不含苯、甲苯、二甲苯、甲醛、游离 TDI 有毒重金属，无毒无刺激气味，对人体无害，不污染环境。油漆：知名品牌拼板胶，高环保水性漆，中式涂装效果，绿色环保，四底两面，漆膜硬度≥2H。全部使用优质五金配件，耐氧化、耐腐蚀，经久耐用。结构：榫卯工艺 。1张11700117004广东会议椅华礼龙HL-1703W660*D740*H1060内架：内部框架为实木，含水量低于 12%，质地坚硬，不易变形，经高温、高压、防蛀处理，确保坚固可靠，长期使用不松动、不腐朽，承重 320kg 以上；面料：优质环保皮，不易磨损，不掉色。防潮、防污易清洁等，皮面更加柔软舒适，光泽持久。海绵：高密度成型 PU 阻燃海绵，用抽纱或丝绒覆面，表面有防腐化和防变形保护膜，座包密度：48kg/m3，背包：38kg/m 软硬适中，耐久不变形，回弹力强，通过 BS7174-1995 安全测试； 扶手框架：采用经烘干、防虫、防腐、等处理的橡木扶手，含水率≤12%。采用名牌优质环保聚脂油漆，涂层平整、光滑、清晰、无颗粒、气泡、渣点，颜色均匀。60把880528005广东文件柜华礼龙HL-1121W900*D420*H2000面材：优质 0.6mm 厚胡桃木皮贴面，平整度高，误差率≯0.1㎜。基材：优质环保高密板，强度高、刚性好、不易变形。油漆：采用优质环保油漆，附着性强、涂膜均匀、硬度高、光泽度好，耐水、耐磨、耐撞、耐热性好。五金：锁扣系统采用优质中央锁扣，经十万次次开启仍正常使用；优质门铰及连接件等8组1620129606广东文件柜华礼龙HL-1135W850*D390*H1850采用一级优质冷轧钢板，钢板厚度为 0.6mm。门框为 1.0mm.柜体 表面高温脱脂，标调，纯化处理，全自动流水线喷涂，并经200 度高温固化，经久耐用。把手暗扣设计有助于文件柜安全性，整体上玻璃开门，下铁开门，中间配二抽屉出口型拆装结构，坚固不易变型 。颜色为亚光灰白色20组760152007广东茶水柜华礼龙HL-1159W800*D400*H880面材：0.6mm 胡桃木皮贴面，纹理自然，色泽均匀一致。基材：采用甲醛释放达到 E1 级标准的优质环保高密板，实木封边，经防潮、防虫、防腐处理，强度高，不变形。油漆：面漆采用 PU聚脂漆,底漆采用 PE 不饱和树脂漆，符合环保要求。五金：知名品牌厂家生产的优质连接件，整体拼接紧密，间隙细小且均4个99039608广东单人沙发华礼龙HL-3587W760*D780*H780内架：实木框架结构，确保沙发在任何使用状态下牢固稳定，风框架比一般的木质要硬，不易变形，咬钉牢固，健康环保。皮质：优质环保皮，手感极佳，有档次； 海绵：高密度海绵，坐感舒适，环保、高弹性，经久耐用、耐磨、不易变形、断裂等，柔软舒适，密度均远远超过了国家标准沙发特点：款式简洁、大气，稳定性强，高密度海绵坐感舒适，不易塌陷、不变形。4个102040809广东三人沙发华礼龙HL-3546W1700*D780*H780内架：实木框架结构，确保沙发在任何使用状态下牢固稳定，风框架比一般的木质要硬，不易变形，咬钉牢固，健康环保。皮质：优质环保皮，手感极佳，有档次； 海绵：高密度海绵，坐感舒适，环保、高弹性，经久耐用、耐磨、不易变形、断裂等，柔软舒适，密度均远远超过了国家标准沙发特点：款式简洁、大气，稳定性强，高密度海绵坐感舒适，不易塌陷、不变形。4个1980792010广东大茶几华礼龙HL-3544W1200*D600*H450贴面：优质装饰贴面，环保无毒害、无气味，表面硬度大于 3H，表面易清洁。基材：采用优质 E1 级板为基材，板表面平整度好，健康环保；封边：采用优质 PVC 封边条，知名品牌全自动跟踪封边设备封边配件：钢架属模具定位结构，稳固性强，采用优质 DTC 五金配件，每一个五金连接处都有预埋配件，可重复拆装。钢脚：采用实心钢脚2个1060212011广东小茶几华礼龙HL-3541W600*D600*H450贴面：优质装饰贴面，环保无毒害、无气味，表面硬度大于 3H，表面易清洁。基材：采用优质 E1 级板为基材，板表面平整度好，健康环保；封边：采用优质 PVC 封边条，知名品牌全自动跟踪封边设备封边配件：钢架属模具定位结构，稳固性强，采用优质 DTC 五金配件，每一个五金连接处都有预埋配件，可重复拆装。钢脚：采用实心钢脚4个810324012广东保险柜华礼龙HL-274铁质1个23402340合计 大写：壹拾肆万伍仟叁佰圆整 小写：145300.00元整</t>
  </si>
  <si>
    <t>中山华礼龙家具有限公司</t>
  </si>
  <si>
    <t>兰州市军队离退休干部第三服务站办公家具</t>
  </si>
  <si>
    <t>四川省南充市西充县西充县广播电视台新闻部高清非编制作网升级改造项目竞争性谈判成交公告</t>
  </si>
  <si>
    <t xml:space="preserve">成都东方盛行电子有限责任公司
</t>
  </si>
  <si>
    <t>免责申明：以下信息由采购人或代理机构发布，信息的真实性、合法性、有效性由采购人或代理机构负责。																								采购项目名称																四川省南充市西充县西充县广播电视台新闻部高清非编制作网升级改造项目																								采购项目编号																5113252019000011																								采购方式																竞争性谈判																								行政区划																四川省南充市西充县																								公告发布时间																2019-01-21 09:16																								代理机构																四川采宇招标代理有限公司																								代理机构联系电话																08172922209																								代理机构地址																南充市顺庆区水郡路一段41号龙呤锦城一幢2单元402开标一室（大润发正阳店楼上）																								代理机构联系人																唐女士																								采购人																西充县广播电视台																								采购人地址																西充县晋城镇环城大道三段																								采购人联系电话																13699662916																								采购人联系人																范先生																								项目联系人																肖老师																								项目联系电话																08172922209																								行业划分：																																		成交日期																2019-01-18 16:00																								本项目采购公告日期																2019-01-14 16:12																								谈判小组、询价小组成员名单及单一来源采购人名单																高黎明；周端；黄成（业主代表）																								评审时间																2019-01-18 14:00																								项目用途、简要技术要求及合同履行日期																详见谈判文件																								总成交额（单位：元）																288600																								成交详细内容																标的名称：新闻部高清非编制作网升级改造项目;规格型号：1;数量：1;单价：288600元;服务要求：详见谈判文件.																								成交供应商信息																供应商名称：成都东方盛行电子有限责任公司;供应商地址:成都市新南路44号附1号;中标金额:288600.																								代理机构收费标准																根据国家财政部、国家计委、国家物价局（2002）1980号，国家发改委（2003）857号等文件规定，招标代理服务费按国家相关规定收取。																								代理机构收费金额																7500																								采购文件																附件																								评审情况																附件																								其他补充事宜																																		PPP项目标识																否</t>
  </si>
  <si>
    <t>成都东方盛行电子有限责任公司</t>
  </si>
  <si>
    <t>四川省南充市西充县西充县广播电视台新闻部高清非编制作网升级改造项目竞争性</t>
  </si>
  <si>
    <t>东方盛行</t>
  </si>
  <si>
    <t>中国福利彩票发行管理中心“己亥猪”系列彩票推广项目中标公告</t>
  </si>
  <si>
    <t>0703-1841CIC1H139）</t>
  </si>
  <si>
    <t>中仪国际招标有限公司</t>
  </si>
  <si>
    <t>中国福利彩票发行管理中心</t>
  </si>
  <si>
    <t xml:space="preserve">北京世纪中彩网络技术有限公司
</t>
  </si>
  <si>
    <t>￥1243.139191 万元</t>
  </si>
  <si>
    <t>公告概要：公告信息：采购项目名称中国福利彩票发行管理中心“己亥猪”系列彩票推广项目品目服务/文化、体育、娱乐服务/新闻服务,服务/文化、体育、娱乐服务/广播、电视、电影和音像服务/音像制作服务,服务/商务服务/广告服务采购单位中国福利彩票发行管理中心行政区域北京市公告时间2019年01月14日  18:59本项目招标公告日期2018年12月21日中标日期2019年01月14日评审专家名单裴立新、朱云怡、贾文凯、周志强、王峥、周德群、秦军总中标金额￥1243.139191 万元（人民币）联系人及联系方式：项目联系人祁慧、洪林杨项目联系电话010-63348904、63348986采购单位中国福利彩票发行管理中心采购单位地址北京市朝阳区北四环东路73号（邮政编码：100101）采购单位联系方式王先生，010-58125703代理机构名称中仪国际招标有限公司代理机构地址北京市丰台区西三环中路90号通用技术大厦1002室代理机构联系方式祁慧、洪林杨，010-63348904、63348986附件：附件1中国福利彩票发行管理中心“己亥猪”系列彩票推广项目招标文件.pdf                　　中仪国际招标有限公司受中国福利彩票发行管理中心的委托，就“中国福利彩票发行管理中心“己亥猪”系列彩票推广项目”项目（项目编号：0703-1841CIC1H139）组织采购，评标工作已经结束，中标结果如下：一、项目信息项目编号：0703-1841CIC1H139项目名称：中国福利彩票发行管理中心“己亥猪”系列彩票推广项目项目联系人：祁慧、洪林杨联系方式：010-63348904、63348986二、采购单位信息采购单位名称：中国福利彩票发行管理中心采购单位地址：北京市朝阳区北四环东路73号（邮政编码：100101）采购单位联系方式：王先生，010-58125703三、项目用途、简要技术要求及合同履行日期：项目用途：2019年元旦和春节期间，中国福利彩票将发行即开型福利彩票&amp;amp;ldquo;己亥猪&amp;amp;rdquo;系列彩票（以下简称&amp;amp;ldquo;己亥猪&amp;amp;rdquo;系列彩票）。为了吸引广大彩民尤其是年轻彩民的群体的关注，培养节日期间&amp;amp;ldquo;购彩&amp;amp;rdquo;&amp;amp;ldquo;赠彩&amp;amp;rdquo;的消费习惯，达到推广&amp;amp;ldquo;福彩刮刮乐&amp;amp;rdquo;及&amp;amp;ldquo;中国福利彩票&amp;amp;rdquo;品牌形象的目的，特开展此项目。简要技术要求：主要包含以下两个部分要求：（1）&amp;amp;ldquo;己亥猪&amp;amp;rdquo;系列彩票的推广：制作宣传片、采购促销活动宣传品。（2）&amp;amp;ldquo;己亥猪&amp;amp;rdquo;系列彩票网络媒体的宣传和推广：策划网络渠道推广方案、制作网络渠道推广内容以及在网络渠道投放相关广告。合同履行日期:合同签订之日起至2019年2月20日。四、采购代理机构信息采购代理机构全称：中仪国际招标有限公司采购代理机构地址：北京市丰台区西三环中路90号通用技术大厦1002室采购代理机构联系方式：祁慧、洪林杨，010-63348904、63348986五、中标信息招标公告日期：2018年12月21日中标日期：2019年01月14日总中标金额：1243.139191 万元（人民币）中标供应商名称、联系地址及中标金额：序号中标供应商名称中标供应商联系地址中标金额(万元)1北京世纪中彩网络技术有限公司北京市海淀区阜成路73号裕惠大厦B座10层1243.139191本项目招标代理费总金额：5.290494 万元（人民币）本项目招标代理费收费标准：详见其他补充事宜评审专家名单：裴立新、朱云怡、贾文凯、周志强、王峥、周德群、秦军中标标的名称、规格型号、数量、单价、服务要求：详见其他补充事宜六、其它补充事宜中标标的名称、规格型号、数量、单价、服务要求：中标标的名称：中国福利彩票发行管理中心&amp;amp;ldquo;己亥猪&amp;amp;rdquo;系列彩票推广规格型号：不适用数量：1套单价：序号服务内容单价一、&amp;amp;ldquo;己亥猪&amp;amp;rdquo;系列彩票推广活动费用1广告片制作565,000.002促销品采购6,205,200.00二、网络媒体的宣传和推广费用1网络媒体宣传和推广方案36,000.002推广内容设计制作398,000.003媒体渠道推广--视频类媒体2,992,500.004媒体渠道推广--门户类媒体998,632.005媒体渠道推广--彩票类专业媒体450,000.00三、税费1税费786,059.91服务要求：完成中国福利彩票发行管理中心&amp;amp;ldquo;己亥猪&amp;amp;rdquo;系列彩票推广服务。代理服务费：采购代理机构按照如下标准，采用差额累进方式计算服务费。具体标准见下表：服务费率类型　　　　　中标金额（万元）货物服务工程100以下1.35%1.35%1%100-5000.99%0.72%0.63%500-10000.72%0.405%0.495%1000-50000.45%0.225%0.315%5000-100000.225%0.09%0.18%10000以上0.0001%0.0001%0.0001%计费基数：计费基数为包中标金额。服务费金额为：52904.94元公告期限：自中标公告发布之时起1个工作日</t>
  </si>
  <si>
    <t>北京世纪中彩网络技术有限公司</t>
  </si>
  <si>
    <t>中国福利彩票发行管理中心“己亥猪”系列彩票推广</t>
  </si>
  <si>
    <t>中关村四十周年网络宣传短视频制作费用(二次)合同公示</t>
  </si>
  <si>
    <t>CEITCL-BJ09-1811021-01-1</t>
  </si>
  <si>
    <t>北京市海淀区互联网信息办公室</t>
  </si>
  <si>
    <t>北京市海淀区互联网信息办公室 根据《中华人民共和国政府采购法》等有关规定，现对中关村四十周年网络宣传短视频制作费用(二次)进行合同公示。项目名称：中关村四十周年网络宣传短视频制作费用(二次)项目编号：CEITCL-BJ09-1811021-01-1采购人：北京市海淀区互联网信息办公室采购人地址：北京市海淀区四季青路6号采购人联系方式：13811089728采购项目内容：名称： 中关村四十周年网络宣传短视频制作费用（二次）数量：一项用途：为中关村创新发展四十周年制作网络宣传视频。简要技术服务要求：根据招标服务要求的宣传片运用最具艺术审美的视频技术手段，以强烈的视觉效果和艺术效果，通过高清，1920&amp;amp;times;1080p，mov、mp4 等格式全面展现我区改革开放40周年风貌。   采购公告时间：2018年12月03日响应文件送达、磋商时间：2018年12月14日 09:30预算金额：813700元企业名称中标(成交)价格中标(成交)价格描述北岛极光（北京）影视文化有限公司 811700.0000日期：2019年01月09日附件：    合同.pdf       合同公告.doc</t>
  </si>
  <si>
    <t>中关村四十周年网络宣传短视频制作费用(二</t>
  </si>
  <si>
    <t>宁波名诚招标代理有限公司关于宁波广播电视集团采购制作网扩容项目的结果公告</t>
  </si>
  <si>
    <t>NBMC-20181060G-1</t>
  </si>
  <si>
    <t>宁波名诚招标代理有限公司</t>
  </si>
  <si>
    <t>宁波广播电视集团</t>
  </si>
  <si>
    <t xml:space="preserve">杭州朗视视频技术有限公司
</t>
  </si>
  <si>
    <t>公告期限：2019年1月3日-2019年1月4日根据《中华人民共和国政府采购法》、《中华人民共和国政府采购法实施条例》及其它有关办法，宁波名诚招标代理有限公司就宁波广播电视集团采购制作网扩容设备项目进行公开招标采购，经过评标委员会的评议，现将采购结果公告如下：一、项目编号：NBMC-20181060G-1二、项目名称：宁波广播电视集团采购制作网扩容设备项目三、公告日期：2018年12月10日四、定标日期：2019年1月2日五、成交内容：子包号采购内容规格型号数量单价成交供应商成交供应商地址成交金额（人民币元）一制作网扩容设备/1批/杭州朗视视频技术有限公司浙江省杭州市文三路90号东部软件园科技大厦1009538000.00六、合同履约期限：合同签订之日起至合同履行结束之日止。七、评标委员会成员名单：汤雪巧、赵丑师、严洪智、徐继东、应海涛八、代理费用：收费标准：根据公开招标采购文件规定 收费金额：8070元九、其他事项：供应商对采购结果有质疑的，须在本公告期限届满之日起7个工作日内以书面形式提出。采购代理机构：宁波名诚招标代理有限公司联系地址：宁波市海曙区丽园北路1350号众创空间4号楼5-1室联 系 人：张啸科、黄健敏联系电话：0574-87101259采购单位：宁波广播电视集团联 系 人：陈先生 联系电话：0574-56111001  联系地址: 宁波市开明街4号</t>
  </si>
  <si>
    <t>杭州朗视视频技术有限公司</t>
  </si>
  <si>
    <t>宁波名诚招标代理有限公司关于宁波广播电视集团采购制作网扩容项</t>
  </si>
  <si>
    <t>宜昌市疾病预防控制中心中心相关标牌制作网上询价成交公告</t>
  </si>
  <si>
    <t xml:space="preserve">宜昌市聚一点文化传播有限责任公司
</t>
  </si>
  <si>
    <t>项目名称：        中心相关标牌制作        项目编号：        20181226001                预算金额：        9780.00        采购人：        毛国强                采购联系人：        张晓雷        使用部门电话：        6922626                交货时间：        2018-12-31        交货地点：        三个工作区                    询价开始时间：        2018-12-26 09:54:17        询价结束时间：        2018-12-29 10:04:05                    备注：                        附件：                                        成交供应商信息：            成交供应商名称：        宜昌市聚一点文化传播有限责任公司        成交金额（元）：        9580        联系人：    郑翔    单位电话：    15907208100</t>
  </si>
  <si>
    <t>宜昌市聚一点文化传播有限责任公司</t>
  </si>
  <si>
    <t>宜昌市疾病预防控制中心中心相关标牌制作网上</t>
  </si>
  <si>
    <t>繁昌县高清制作网及媒资系统设备采购合同备案</t>
  </si>
  <si>
    <t xml:space="preserve">新奥特北京视频技术有限公司
</t>
  </si>
  <si>
    <t>高清制作网及媒资系统设备采购采购合同公告                  合同编号                  WH10CG2018HW179501                          合同名称                  繁昌县高清制作网及媒资系统设备采购合同备案                          项目编号                  WH10CG2018HW1795                  项目名称                  高清制作网及媒资系统设备采购                          标段编号                  WH10CG2018HW179501                  标段名称                  繁昌县高清制作网及媒资系统设备采购                          采购人（甲方）                  繁昌县广播电视台                          供应商（乙方）                  新奥特（北京）视频技术有限公司;                          所属行业类别                  货物类                          合同金额                  1468800.0                  金额单位                  元                          合同签订日期                  2018年12月15日                          合同公告日期                  2019年01月02日                          合同完成日期                  2019年01月23日                          代理机构                  芜湖中天工程咨询有限公司                          中标、成交公告发布时间                  2018年11月16日                          质量要求                  合格                          免责声明                  本页面合同数据由采购人提供，本网站对其内容概不负责，亦不承担任何法律责任                          备注                              附件下载：IMG_8791.JPG附件下载：IMG_8792.JPG附件下载：IMG_8793.JPG附件下载：IMG_8790.JPG</t>
  </si>
  <si>
    <t>繁昌县高清制作网及媒资系统设备</t>
  </si>
  <si>
    <t>东莞市企石镇文化广播电视服务中心高清新闻制作网络系统及高清插播系统采购项目（重新采购）的中标、成交结果公告</t>
  </si>
  <si>
    <t>441900-29-201812-2920701-0003</t>
  </si>
  <si>
    <t xml:space="preserve">东莞市更好影视器材有限公司
</t>
  </si>
  <si>
    <t>广东中和招标代理有限公司 受 东莞市企石镇文化广播电视服务中心的委托，于2018年12月28日 就东莞市企石镇文化广播电视服务中心高清新闻制作网络系统及高清插播系统采购项目（重新采购） (441900-29-201812-2920701-0003) 采用竞争性谈判进行采购。现就本次采购的中标、成交结果公告如下：                                            一、采购项目编号：441900-29-201812-2920701-0003                         二、采购项目名称：东莞市企石镇文化广播电视服务中心高清新闻制作网络系统及高清插播系统采购项目（重新采购）                         三、采购项目预算金额（元）：813,000.00                         四、采购方式：竞争性谈判                         五、中标、成交供应商名称：东莞市更好影视器材有限公司 法人代表：莫醒娜 地址： 东莞市松山湖高新技术产业开发区创意生活城商场B二楼商场2部份场地（201号）（集群注册）                                                六、报价明细：                                                                                                                        包号                                    评审日期                                    中标金额(元)                                    中标供应商                                    地址                                    中标结果情况说明                                    备注                                                                                                                                        A包                                                                                                            2018年12月28日                                                                                                             766,000.00                                                                                                            东莞市更好影视器材有限公司                                                                                                            东莞市松山湖高新技术产业开发区创意生活城商场B二楼商场2部份场地（201号）（集群注册）                                                                                                            第一中标候选人                                                                                                            高清新闻制作网络系统及高清插播系统采购项目                                                                                                                                                                        七、评审日期：2018年12月28日 评审地点: 东莞市莞城区旗峰路中和堂办公楼B栋2楼                        评审委员会（谈判小组、询价小组、磋商小组或单一来源采购小组）：                        负责人：欧阳小勇 成员： 毕国民、欧阳小勇、邹智兴                                                八、评审意见（非标采购方式或竞争性磋商采购方式采用书面推荐供应商参加采购活动的，还应当公告采购人和评审专家的推荐意见）经评标委员会评审，东莞市更好影视器材有限公司被推荐为第一中标候选人。                        九、本公告期限1个工作日                         十、联系事项                        （一）采购人联系人： 姚先生 联系电话: 0769-86738468                                                采购人项目联系人： 姚先生 联系电话: 0769-86738468                                                （二）采购代理机构联系人： 苏先生 联系电话: 0769-33808333                                                采购代理机构项目联系人：苏先生 联系电话: 0769-33808333                                                各有关当事人对中标、成交结果有异议的，可以在中标、成交公告发布之日起7个工作日内以书面形式向广东中和招标代理有限公司 (或 东莞市企石镇文化广播电视服务中心)提出质疑，逾期将依法不予受理。                        附件：招标文件                        谈判文件--东莞市企石镇文化广播电视服务中心高清新闻制作网络系统及高清插播系统采购项目（重新采购）.doc                                                                                    发布人: 广东中和招标代理有限公司                    发布时间: 2019年01月02日</t>
  </si>
  <si>
    <t>东莞市更好影视器材有限公司</t>
  </si>
  <si>
    <t>东莞市企石镇文化广播电视服务中心高清新闻制作网络系统及高清插播系统采购项目（重新采购）的中标、</t>
  </si>
  <si>
    <t>非编</t>
  </si>
  <si>
    <t>南丰县广播电视台摄像机、现场直播、高清非编等设备采购项目【合同】</t>
  </si>
  <si>
    <t>南丰县</t>
  </si>
  <si>
    <t xml:space="preserve">江西赛迈特广电贸易有限公司
合同签署
</t>
  </si>
  <si>
    <t>采购人名称南丰县广播电视台中标（成交）供应商名称江西赛迈特广电贸易有限公司合同金额447,280元 人民币合同期限年合同签署时间2019-01-31 11:03:46</t>
  </si>
  <si>
    <t>江西赛迈特广电贸易有限公司</t>
  </si>
  <si>
    <t>南丰县广播电视台摄像机、现场直播、高清非编等设备采购</t>
  </si>
  <si>
    <t>非线性编辑</t>
  </si>
  <si>
    <t>范县职业技术学校电商专业商品拍摄实训设备项目成交结果公示</t>
  </si>
  <si>
    <t>FCTP（2019）002号</t>
  </si>
  <si>
    <t>濮阳市</t>
  </si>
  <si>
    <t>河南中天招标代理有限公司</t>
  </si>
  <si>
    <t>范县职业技术学校</t>
  </si>
  <si>
    <t xml:space="preserve">河南恒星电子科技有限公司
</t>
  </si>
  <si>
    <t>范县职业技术学校电商专业商品拍摄实训设备项目成交结果公示河南中天招标代理有限公司受范县职业技术学校委托，对范县职业技术学校电商专业商品拍摄实训设备项目进行了竞争性谈判，现就本次采购项目成交结果公布如下：
一、项目名称：
项目名称：范县职业技术学校电商专业商品拍摄实训设备项目
采购编号：FCTP(2019)002号。
二、项目简要说明：
电商专业商品拍摄实训室；4K高清摄像机及配套设备一套、专业高清
单反相机、高清镜头、专业摄影棚搭建、非编工作台两套等。
三、公示媒体及日期
公示媒体：《中国招标投标公共服务平台》、《河南省政府采购网》、《濮阳市政府采购网》、《濮阳市公共资源交易网》
公示期：2019年2月1日
四、谈判信息：
谈判日期：2019年1月31日
谈判地点：濮阳市公共资源交易中心二楼
谈判小组名单：勾保卫、陈少杰、许化芹
五、成交信息：
成交单位为：河南恒星电子科技有限公司 谈判报价：382600元
成交单位地址：郑州市金水区花园路北段融元广场A座13楼39号 交货期：15日历天
代理服务费收取情况：招标代理服务费，按国家计委关于《招标代理服务收费管理暂行办法》（计价格[2002]1980号）及[国发改办价格（2015）299号]文件中招标代理服务收费规定计取，共计：5739元。
六、本次谈判联系事项：
招标人：范县职业技术学校
联系人：许先生 
电 话：18236017276
地址：范县西一街东100米
代理机构：河南中天招标代理有限公司
联系人： 李先生
联系电话：13030303739
地址：濮阳市振兴路与颐和路颐和明珠607公告期限为1个工作日，请于本公告公布之日起3个工作日后来领取中标通知书，如对本次招标结果有异议，请于本公告公布之日起3个工作日内，以书面形式由单位法定代表人或授权代表人签字并加盖公章向采购人和采购代理机构进行质疑，逾期将不再受理。 范县职业技术学校 
 2019年1月31日</t>
  </si>
  <si>
    <t>河南恒星电子科技有限公司</t>
  </si>
  <si>
    <t>范县职业技术学校电商专业商品拍摄实训设备项目</t>
  </si>
  <si>
    <t>非编,非线性编辑</t>
  </si>
  <si>
    <t>宁县司法局普法宣传高标清后期制作系统建设项目成交公告</t>
  </si>
  <si>
    <t>NXJZXTP2019</t>
  </si>
  <si>
    <t>宁县政府采购中心</t>
  </si>
  <si>
    <t>宁县司法局</t>
  </si>
  <si>
    <t xml:space="preserve">专业级图形工作站
</t>
  </si>
  <si>
    <t>￥11.700000 万元</t>
  </si>
  <si>
    <t>公告概要：公告信息：采购项目名称宁县司法局普法宣传高标清后期制作系统建设项目品目货物/通用设备/计算机设备及软件/其他计算机设备及软件采购单位宁县司法局行政区域宁县公告时间2019年01月30日  17:56本项目招标公告日期2019年01月21日成交日期2019年01月30日谈判小组、询价小组成员、磋商小组成员名单及单一来源采购人员名单高振峰、谭晓伟、孟倩总成交金额￥11.700000 万元（人民币）联系人及联系方式：项目联系人孟倩项目联系电话15268948185采购单位宁县司法局采购单位地址庆阳市宁县新宁镇人民路12号采购单位联系方式13993473299代理机构名称宁县政府采购中心代理机构地址宁县新宁镇马坪新区集中办公区1号楼513室代理机构联系方式09346622361附件：附件1宁县司法局谈判文件.doc                宁县司法局普法宣传高标清后期制作系统建设项目成交公告宁县政府采购中心承办的宁县司法局普法宣传高标清后期制作系统建设项目，经宁县采购办批准，以竞争性谈判方式进行采购。评审小组于2019年1月30日确定成交供应商。现将招标结果公告如下：一、项目名称：宁县司法局普法宣传高标清后期制作系统建设项目二、项目编号：NXJZXTP2019—01号三、公告日期：2019年1月21日。四、成交日期：2019年1月30日。五、成交内容：序号名称品牌规格及参数单位单价（元）数量1专业级图形工作站惠普HPZ4G4，操作系统: Windows 10 操作系统处理器:本英特尔&amp;amp;reg; 至强&amp;amp;reg; W2133  3.6 GHz 基础频率、六核、8.25 MB 高速缓存,芯片组:英特尔C422内存:内存插槽数量8个DIMM最高可配内存256GB 2666 MHz DDR4 RDIMM内存；本次配置内存8GB硬盘：最大硬盘数量4个3.5英寸SATA，2个M.2的存储插槽,2个PCIE硬盘插槽,本次配置一块ssd  256GB固态硬盘, 1块3.5英寸1TB 7200RPM SATA硬盘， Raid 集成4个接口的 SATA 6.0 Gb/s 控制器；支持RAID 0.、1、5、10,显卡:配置Nvidia  Quadro P400 2G专业显卡 ,音频:Realtek  HD ALC221。台3000012高标清后期制作系统索贝sobeyTOPBOX10, I/O卡：  广播级全接口高标清数字接口卡（提供检测报告）；配件：软件加密狗；操作系统： Windows 10 PRO  64bit 简体中文版；业务软件：高清全中文非线性编辑软件套装；包括：高标清非编软件；3D/4K特技包装剪辑插件；4K/3D/HD快速剪辑系统；专业二级校色系统；节目包装系统，正版编辑软件 USB正版加密宏狗。套8000013高清图文材质库索贝sobeyLIGHTBOX-HD, 非编系统配套原厂图文、字幕、背景、特效包装工程库。套70001六、成交企业名称、联系人：庆阳维德商贸有限公司，地址:庆阳市西峰区岐黄大道1号东方丽晶茂A栋1211室，联系人:张元元，电话18919278019。七、成交总价：117000元 八、谈判小组成员名单：高振峰、谭晓伟、孟倩九、采购项目联系人：孟 倩 电话：15268948185 宁县政府采购中心2019年1月30日</t>
  </si>
  <si>
    <t>专业级图形工作站</t>
  </si>
  <si>
    <t>宁县司法局普法宣传高标清后期制作系统建设</t>
  </si>
  <si>
    <t>晋中学院文学院数字传媒实践基地项目二次中标公告</t>
  </si>
  <si>
    <t>BHZB-2018</t>
  </si>
  <si>
    <t>晋中市</t>
  </si>
  <si>
    <t>晋中学院</t>
  </si>
  <si>
    <t xml:space="preserve">太原市鑫凌宜科贸有限公司
太原市小店
并辉建设工程招标代理有限公司
</t>
  </si>
  <si>
    <t>晋中学院文学院数字传媒实践基地项目二次中标公告并辉建设工程招标代理有限公司(以下简称代理机构)受晋中学院(以下简称采购人)委托，于2019年1月29日组织了晋中学院文学院数字传媒实践基地项目开评标活动，项目编号：BHZB-2018/CG-076-2。评标委员会依据招标文件确定的评标标准和评标方法，经过客观公正的评审，形成了集体评审意见以及采购人确认，现将结果公告如下：一、项目名称：晋中学院文学院数字传媒实践基地项目二、项目编号：BHZB-2018/CG-076-2三、中标内容：1、本次招标共1个包，采购预算968000元。投标人所投包内项目完全响应招标文件所列内容。包号设备名称数量单位单价(元)合价(元)品牌、规格、型号及厂家质保期供货时间1学生用网络非线性编辑系统28套33300932400索贝、TNet-ED成都索贝数码科技股份有限公司三年签订合同后30日内扩容系统集成1套3000030000系统集成、鑫凌宜太原市鑫凌宜科贸有限公司三年签订合同后30日内4.招标公告发布时间：2019年1月8日5.中标时间：2019年1月29日6.中标结果：包号中标人中标金额(元)地址联系人联系电话1太原市鑫凌宜科贸有限公司962400太原市小店区平阳路308号97号楼3单元602号薛晓鹏186361099537.评标委员会成员名单：赵俐勤、宋宏伟、梁京山、徐扬、白春香(业主专家)8.采购项目联系人及联系方式：采购单位：晋中学院联系人：秦老师联系电话：0351-3985689代理机构：并辉建设工程招标代理有限公司地址：山西综改示范区高新园区开拓巷北2号森宏大厦6-7层联系人：吴海琦、刘爱宏电话：0351-5653606监督电话：0351-39856889.本项目结果公示期为1个工作日各有关当事人对中标结果有异议的，应在中标公告发布之日起7个工作日内以书面形式提出质疑，逾期将不再受理。代理费收费标准:按照国家标准收取代理费收费金额:1.4436并辉建设工程招标代理有限公司2019年01月30日免责声明:                    1、在本网站发布的不属于政府采购监管范围的各类信息，政府采购监管部门不对此类信息承担任何法律责任，由信息发布者承担相应的法律责任。                    2、由采购人、代理机构或集采机构自行发布的政府采购信息，责任主体在公告发布者，如有错误，请自行更正。</t>
  </si>
  <si>
    <t>太原市鑫凌宜科贸有限公司</t>
  </si>
  <si>
    <t>并辉建设工程招标代理有限公司</t>
  </si>
  <si>
    <t>晋中学院文学院数字传媒实践基地项目</t>
  </si>
  <si>
    <t>大庆实验中学教学设备采购大庆实验中学教学设备采购中标公告</t>
  </si>
  <si>
    <t>黑龙江省大庆市公共资源交易中心</t>
  </si>
  <si>
    <t>大庆实验中学</t>
  </si>
  <si>
    <t xml:space="preserve">哈尔滨市捷利网络信息系统有限公司
</t>
  </si>
  <si>
    <t>￥197.410000 万元</t>
  </si>
  <si>
    <t>公告概要：公告信息：采购项目名称大庆实验中学教学设备采购品目采购单位大庆实验中学行政区域大庆市公告时间2019年01月29日  08:57本项目招标公告日期2019年01月29日中标日期2019年01月11日评审专家名单吴文胜 杨孔林 谢进庄 庄洪奎 田历冬 总中标金额￥197.410000 万元（人民币）联系人及联系方式：项目联系人赵亮_综信项目联系电话0459-4671753采购单位大庆实验中学采购单位地址大庆实验中学 采购单位联系方式1588900 代理机构名称黑龙江省大庆市公共资源交易中心代理机构地址大庆市行政服务中心三楼采购中心代理机构联系方式0459—4671892                       中标公示             大庆实验中学教学设备采购中标公示                       项目名称       大庆实验中学教学设备采购                   项目编号       DZC20183060                   标段名称       大庆实验中学教学设备采购                   开标日期       2019-1-11 9:30:00                   开标地点       1号评标室、3号开标室                   采购人       大庆实验中学                   采购人联系电话       1588900                   采购人地址       大庆实验中学                   采购集中机构       大庆市政府采购中心                   开标负责人联系电话       4671893                   采购代理机构地址       大庆市行政服务中心三楼采购中心                         评标专家        吴文胜 杨孔林 谢进庄 庄洪奎 田历冬                                         中标供应商                    供应商名称       中标价格       联系人       联系电话       中标供应商地址                    哈尔滨市捷利网络信息系统有限公司        1974080.0        黄宝晶        18646377829        哈尔滨市南岗区南通大街258号文化家园W座2101室                                         哈尔滨市捷利网络信息系统有限公司主要中标信息                    名称       规格型号       数量       单价(元)                    辅料线材        全部采用符合国家标准的线材SYV75-5视频线128镀锡编织200米、128镀锡编织黑色双芯咪线200米、电源线200米、网线300米、HDMI线（30米）1条、VGA线（30米）1条、音频线一头3.5一头双莲花1条、两头双莲花1条等。        4        700                    脚架套装        利柏TH－650采用φ65mm的爪式球碗，便于水平调整/采用三级圆形双管脚架,拍摄时能抗弯曲和拉伸/摄像机固定 采用快拆式固定板，只需一按一扳就能随意取放摄像机规格/液压阻尼系统/摄像机固定：快拆式固定板/底座（爪球）：φ65mm/承重范围：5kg/重量：3.2kg/最大高度：1500mm/最小高度：750mm/级数：三级，含角轮。        16        450                    云台摄像机        SNY SRG－201SE成像器件： 1/2.8英寸Exmor CMOS，210万像素；输出信号格式：1080/59.94p,50p,29.97p,25p,1080/59.94i,50i等镜头变焦：20倍光学变焦，12倍数字变焦水平视场角：63.7度（广角）亮度分解力：950线（水平、垂直）视频输出接口：具备3G-SDI和IP（H.264）接口最低照度：最低0.35Lux预设位：256个宽动态功能：具有View-DR超级宽动态控制功能：支持安卓手机系统控制双路音频：具备客户端点播数：20个图像翻转：支持红外遥控：支持，通过外置红外遥控器调节摄像机配置参数；云台范围：俯仰/平移：&amp;amp;plusmn;170&amp;amp;deg;垂直: ﹢90&amp;amp;deg;﹣20&amp;amp;deg;控制接口：具备RJ45和RS-422控制接口。        16        11000                    推拉黑板        蓝贝思特LB－2G111、结构：双层结构，内层为固定书写板，外层为滑动书写板，滑动板配装刻有黑板品牌LOGO标识的挂锁，开闭自如确保一体机的安全管理，支持电子产品居中或一侧放置；2、尺寸：4000&amp;amp;times;1305mm，可根据所配电子产品适当调整，确保与电子产品的有效配套；3、板面：采用金属烤漆书写板面，亚光、墨绿色，光泽度12光泽单位；板面表面粗糙度Ra1.6μm，反复擦拭10000次，磨损后表面粗糙度Ra1.6μm。板面经过暴晒后，对比度通过色牢度试验大于四级，符合GB 28231-2011《书写板安全卫生要求》 ；板面附着力1000g负载下涂层刮不破，涂层硬度9H(符合GB1720-79(89)、GB/T6739-2006国家标准)。4、衬板：选用高强度、吸音、防潮、阻燃聚苯乙烯板，厚度14mm；5、覆板：采用环保型胶水，自动化流水线覆板作业（拒绝低质量的人工覆板作业，需要提供非照片类证明文件），确保粘接牢固板面平整，甲醛释放量1、5mg/L，符合GB 28231-2011《书写板安全卫生要求》6、边框：采用高强度香槟色电泳铝合金型材，要求铝合金表面处理工艺为电泳工艺，拒绝粘粉笔灰严重的哑光面边框，边框耐磨指标落砂量3200g符合GB 5237、3-2008标准，横框规格57mm&amp;amp;times;100mm，立框规格29mm&amp;amp;times;100mm。轨道上置隐藏式滑动系统，杜绝灰尘及杂物进入，结构性解决滑动受灰尘影响的问题。配有宽度30mm的多用槽，多用槽与滑动系统分离，与边框一次模具成形，多用槽可放置书写笔、教鞭等教具，不影响滑动板滑动，也可用于灰尘集中处理；7、包角：采用抗老化高强度ABS工程塑料注塑成型，采用双壁成腔流线型设计，黑板品牌标识与包角一次模具成型，无尖角毛刺，符合GB 21027-2007《学生用品的安全通用要求》及JY0001-2003《教学设备产品一般质量要求》8、滑轮：双组高精度轴承上吊轮，下平滑动系统，上下均匀安装，滑动流畅、噪音小、前后定位精确；9、安全性：一把锁实现对滑动黑板的锁定，钥匙通用，方便实用；10、包含所有线材、线槽、插座、装修恢复、旧机拆卸、搬运入库等        32        740                    全功能超级一体机外置切换台        中广上洋SuperSdtudio外置控制面板III提供与全功能超级一体机服务器同为中广上洋品牌。产品规格面板尺寸：410mm&amp;amp;times;162mm&amp;amp;times;42mm配备28个18mm&amp;amp;times;18mm正方圆按钮孔位；配备不少于30个12mm&amp;amp;times;12mm正方圆角按钮孔位；充分考虑实际使用情况，使用户通过控制台即可实现大部分的核心功能，避免了在键盘、鼠标与控制台间的切换操作，最多支持12路信号源的切换与控制按钮；配备不少于10个9mm直径旋钮，支持垂直向下按击功能，支持不少于10路音频源旋钮控制；配备T型杆组件1个，包含多个LED电位显示灯，T型杆移动至顶端或底端时不会有撞击感；配备三维控制摇杆，支持控制VISCA云台摄像头推拉摇移控制；支持USB模拟串口控制；USB接口带有锁止结构，不易脱落；配有COM口用于控制；配有RJ45接口用于控制或固件升级；支持固件升级；两侧固定孔，支持标准机架式安装固定；连续点按多个按钮，控制台反应迅速，无延迟；允许多个旋钮同时调整，无冲突；T型杆在操作过程中，可以操作旋钮和按钮，无冲突；切换台按键支持软件功能自定义，支持用户自定义设置软件功能赋予不同按键。        4        6500                    全功能超级一体机服务器        中广上洋SuperSdtudio M全功能超级一体机为了适应在不同场景进行录制的需求，设备应采用便携型机箱设计，轻便、易于携带，主机总重量8千克；为保证移动过程中的安全性，系统应配备军工级拉杆防护箱确保稳固；随机附赠场景光盘，预置150套的真三维虚拟场景。制造商出具完善的售后服务体系，能提供及时的技术支持。一、系统参数：CPU：英特尔酷睿i7七代高性能处理器；内存：16G；显卡：5G专业图形显卡；数据存储：2TB；操作系统：Windows7 x64位操作系统，配备广播级高清核心板卡。二、视音频接口：视频输入接口：3G-SDI/HD-SDI/SDIx4、HDMIx1；视频输出接口：SDI/DP/HDMI/DVI；高清数字视频信号下SDI接口（HD SDI），10Hz高通滤波抖动值1UI，100KHz高通滤波抖动值0.2UI；标清数字视频信号下SDI接口（SD SDI），10Hz高通滤波抖动值0.2UI，1KHz高通滤波抖动值0.2UI；锁相接口：BB/Tri-level音频输入接口：8路模拟平衡输入、立体声；音频输出接口：立体声；三、通讯接口：具有千兆以太网接口、USB&amp;amp;times;4、COM口x1、RS232x4；四、云台控制协议：支持标准VISCA协议，支持广播级云台控制，可实现广播级摄像机的控制，确保画面质量；五、软件功能：1、支持高标清信号采集成H264编码格式的mp4文件录制，码率支持1-25M/bps任意调整。2、支持广电及专业素材格式，包含：视频包括：AVI，DV，DVCPRO，DVCProHD，H264，MOV，MPEG，MP4，WMV。音频包括：MP3，WAV，WMA。图片包括：BMP，PNG，JPEG。3、支持录制保护功能，录制过程中断电重启，之前录制的节目不受影响，确保录制节目安全。4、支持录制后生成带切换点信息的故事板工程交互文件，交互文件自动保存，后续可直接导入非编便于后期二次编辑。（将不同的输入信号分别排列在故事板不同的轨道上，并显示各输入信号的切点，而PGM视音频作为BG轨道排列在故事板最下方，用于为后期编辑提供参考）。5、支持实时录制多路高清码率的文件。6、支持音频自动跟随外来通道或内部通道及音频自动跟随各独立通道。7、支持快捷键功能，可灵活配置快捷键，通过快捷键进行信号切换等操作。8、支持素材通道切换时的自动播出功能。9、实时接入四路手机拍摄信号，实现手机低延时直播。六、手机APP端支持与一体机之间实现语音通话功能，一体机切换至手机信号时，手机APP提示tally回显框。1、支持通过手机APP接入远程嘉宾信号与演播室主持人互动；支持多人同时互动；远程嘉宾无需专用设备即可完成语音连麦互动；手机可使用4G网络信号与演播室支持人互动，互动延时小于1秒；2、手机直播APP支持用户自定义设置推流码率，可根据用户使用环境随意切换推流分辨率；3、手机直播APP支持在直播过程中任意切换前置和后置摄像头，实时开启和关闭美颜功能，随时进行拍摄画面的镜头推拉效果，一键静音采集音频；4、手机直播APP支持直播提示，可实时显示当前网络使用情况，实时显示推流当前FPS帧率情况；5、支持双路硬盘素材列表播放，硬盘素材入出点可设置；可实现本地硬盘素材列表循环、单条循环以及单条播放功能；6、软件支持显卡输出多画面监看信号；7、预置多个转场特技满足转场自定义需求，转场特技可实现三维特技、划像和画中画特效。支持转场时间实时修改。8、支持在线图文字幕制作，提供独立的字幕预监窗口，字幕内容实时修改，并支持多字幕同时播出。可实现台标、标题字、跑马、动画。9、支持独立的图文字幕制作软件，可实现精美图文字幕的制作及字幕模板的快速修改。10、支持RTMP MMS推拉模式的高标清流媒体发布，支持流媒体发布。11、支持内嵌真三维虚拟布景功能；实现多机位虚拟背景，实时对信号进行色键处理，可实现8个虚拟机位之间的摇臂切换效果。可以实现虚拟摄像机镜头水平、俯仰、变焦，以及摄像机机位的空间位置的移动。可实时调节虚拟抠像效果、实时切换抠蓝抠绿、可实现局部遮挡功能；可在多窗口场景中实时切换不同场景，及主持人位置；可灵活调整主持人的位置及大小；可灵活调整虚拟物件的位置及光影效果。12、支持对于VISCA协议的电控云台的远程遥控，可通过软件远程控制摄像机的俯仰左右摇移，镜头的远近推拉效果。13、支持双窗口功能，可以实时接入两路信号做为双窗口信号源。14、系统支持大播单功能，支持将软件中所有操作编辑播单后一键控制播出。15、支持软件定时设置自动关闭功能。支持磁盘容量实时监测与报警功能，保证录制安全。16、内置广播级非线性编辑系统，可直接进行后期剪辑编辑。17、产品信号指标符合国家标准。        4        63350                    交互液晶一体机        希沃F86EB整体设计：1、LED 液晶屏86英寸，显示比例16:9，屏幕图像分辨率达3840*2160，灰度128灰阶，具备防眩光效果。2、采用非接触式红外触控技术，支持在Windows与安卓系统中进行十点触控及书写。3、输入端子: VGA2路；Audio2路；AV；HDMI3路；RS232接口1路；RJ451路。4、输出端子：耳机1路；HDMI1路；同轴输出1路。5、为保证更多书写面积，杜绝屏幕两侧物理快捷键6、插拔电脑：①采用模块化电脑方案，120针接口②处理器：Intel Core i5,主频为双核四线程③内存：8G DDR3笔记本内存④硬盘：256G固态硬盘⑤内置WiFi：支持5G标准⑥内置网卡：10M/100M/1000M主要功能：1、整机电视开关、电脑开关和节能待机键三合一，操作便捷。2、键调整分辨率：可通过实体按键以及触摸按键对内置电脑画面实现一键切换屏幕分辨率，调整画面显示比例。3、整机具备3路前置双通道USB接口,同一个USB接口可支持同时在Windows及Android系统下被读取，无需区分。其中有1路为USB3、0。4、通过一根USB线可实现外部电脑与交互一体机之间高清视频信号、音频信号以及触摸信号的实时传输。采用USB端口进行传输，可兼容市面上具备通用USB端子的各类电脑。5、内置触摸中控菜单，将信号源通道切换、亮度对比度调节、声音图像调节等整合到同一菜单下，无须实体按键，在任意显示通道下均可通过手势在屏幕上调取该触摸菜单，方便快捷。6、触摸中控菜单上的通道信号源名称支持自定义，方便老师识别。7、配备无线智能遥控：人性化设计具备电视遥控功能和电脑键盘常用的F1—F12功能键及Alt+F4、Alt+Tab、Space、Enter、windows等快捷按键，可实现一键开启交互白板软件、PPT上下翻页、一键锁定/解锁触摸及整机实体按键、一键冻结屏幕、一键查看整机温度、一键黑屏等功能。8、设备可通过遥控器一键锁定/解锁触摸、按键，也可通过前置组合按键的形式锁定/解锁触摸和按键，防止课间学生操作。9、支持屏幕密码锁功能，可锁定屏幕、按键及遥控器，可自定义解锁密码。同时支持智能U盘锁功能，整机可设置触摸及按键自动锁定，保证无关人士无法自由操作，需要使用时只需插入USB key即可解锁。10、整机处于任意通道下，在屏幕侧边可快速调出触摸便捷菜单，实现十笔批注、手势擦除、截图、快捷白板、任意通道放大、快捷小工具，方便老师组合使用。11、整机支持任意通道下通过手势识别调出板擦工具进行擦除，且能够根据手与屏幕的接触面积自动调整板擦工具的大小。12、整机支持通道画面放大功能，可在整机通道下将画面冻结并双击画面任一部分进行放大，也可以通过按键将整个画面自由缩放，放大后的屏幕画面可进行任意拖拽。13、支持在任意通道下调取板中板、聚光灯、秒表、倒计时、倒计日等小工具。14、无需借助PC，整机可一键进行硬件自检，包括对系统硬盘、系统内存、触摸框、PC模块、光感系统等模块进行检测，并针对不同模块给出问题原因提示，支持直接扫描系统提供的二维码进行在线客服问题保修。15、设备支持DBX音效，并支持用户在菜单中随时开启/关闭DBX音效功能。16、内置非独立外扩展的拾音麦克风，拾音距离3米，方便录制老师人声。17、内置非独立外扩展的摄像头，像素500万，支持二维码扫码识别功能，帮助用户调用在线资源；18、设备支持通过前置按键一键启动录屏功能，可将屏幕中显示的课件、音频等内容与老师人声同步录制，方便制作教学视频。软件部分：1、支持老师个人账号注册登录使用，也可通过USB key进行身份快速识别登录，支持课件云存储，无需使用U盘等存储设备，老师只需联网登录即可获取云课件，支持课件云同步，课件上的所有修改、操作均可实时同步至云端，无需单独保存上传，确保多终端调用同个课件均为最新版本。2、快捷抠图：无需借助专业图片处理软件，即可在白板软件中对图片进行快捷抠图、去背景，处理后的图片主体边缘没有明显毛边，可导出保存成PNG格式。3、高级图形：支持对话框、五角星、大括号、旗子等特殊图形绘制，同时支持自定义绘制复杂的任意多边形及曲边图形。4、互动分类游戏：支持创建互动分类游戏，可自定义不同类别及相对应的对象，实现将不同对象拖拽到对应的类别容器中可自动辨识分类，分类正确或错误均有相应提示，系统提供10种游戏模板，直接选择并输入相应内容即可轻松生成互动分类游戏，提升课堂趣味性。5、智能选词填空：支持创建智能选词填空游戏，教师可随意编辑填空题题干以及相应的答案选项，将选项拖到对应题干空白处，系统将自动判别答案是否正确。系统需提供9种游戏模板供老师选择，且模板样式支持自定义修改。6、思维导图：提供思维导图编辑功能，可轻松增删或拖拽编辑内容节点，并支持在节点上插入图片、音频、视频、网页链接、课件页面链接。支持思维导图逐级、逐个节点展开，并可任意缩放，满足不同演示需求。7、学科工具和工具自定义：根据老师账号中设置的学科不同，相关联学科的教学工具会自动在备课模式工具栏中呈现，其他无关工具则隐藏到二级菜单中，供老师需要时再去选择；支持自定义设置授课模式白板工具按钮，老师可自行选择符合自身教学需要的教学工具，且教学工具自定义结果可与课件内容云端同步保存。8、地球教学工具：提供立体地球教学工具，清晰展现地球表面的六大板块、降水分布、气温分布、气候分布、人口分布、表层洋流、陆地自然带、海平面等压线等内容，且支持三维、二维切换展示，方便地理学科教学。        60        24750                       招标文件及附件下载：DZC20183060-大庆实验中学教学设备采购</t>
  </si>
  <si>
    <t>哈尔滨市捷利网络信息系统有限公司</t>
  </si>
  <si>
    <t>大庆实验中学教学设备采购大庆实验中学教学设备</t>
  </si>
  <si>
    <t>青州广播影视传媒集团股份有限公司播出高清改造项目中标公告</t>
  </si>
  <si>
    <t>SDSL2019-001</t>
  </si>
  <si>
    <t>山东三力工程项目管理有限公司</t>
  </si>
  <si>
    <t>青州广播影视传媒集团股份有限公司</t>
  </si>
  <si>
    <t xml:space="preserve">山东视嘉广传信息科技有限公司
济南雷视嘉业科技有限公司
山东科保广播电视技术服务有限公司
</t>
  </si>
  <si>
    <t>青州广播影视传媒集团股份有限公司播出高清改造项目中标公告一、招标项目名称：青州广播影视传媒集团股份有限公司播出高清改造项目二、招标项目编号：SDSL2019-001三、首次公示日期：2019年01月08日四、开标日期：2019年01月28日五、招标方式：公开招标六、中标情况：项目概况包号中标单位地址中标金额青州广播影视传媒集团股份有限公司播出高清改造项目包一：硬盘播出系统山东视嘉广传信息科技有限公司济南市历下区二环东路7506号综合实训楼六楼642房间377285.00元包二：非编系统济南雷视嘉业科技有限公司济南市历下区环山路108号开元山庄27号楼301室155200.00元包三：摄像机山东科保广播电视技术服务有限公司济南市历下区千佛山东路81号89000.00元七、评审小组名单：于治国、李克明、冀晓骥、张楠、姜宁八、联系方式1、招标人：青州广播影视传媒集团股份有限公司   地  址：山东省潍坊市青州市范公亭东路与昭德路交叉口西北角   联系人：冀科长      联系方式：13791888973 2、招标代理机构：山东三力工程项目管理有限公司地址：青州市云门山南路云门山花园南200米路东   联系人：杨经理     联系方式：15264656697发布人：山东三力工程项目管理有限公司                        发布时间：2019年01月29日</t>
  </si>
  <si>
    <t>山东视嘉广传信息科技有限公司</t>
  </si>
  <si>
    <t>济南雷视嘉业科技有限公司</t>
  </si>
  <si>
    <t>山东科保广播电视技术服务有限公司</t>
  </si>
  <si>
    <t>青州广播影视传媒集团股份有限公司播出高清改造</t>
  </si>
  <si>
    <t>[南昌市本级]江西合胜合招标咨询有限公司关于南昌市财政局红谷大厦负1楼机房改造项目（招标编号:HSH2018G092）电子化公开招标结果公告</t>
  </si>
  <si>
    <t>HSH2018G092</t>
  </si>
  <si>
    <t>江西合胜合招标咨询有限公司</t>
  </si>
  <si>
    <t>南昌市财政局</t>
  </si>
  <si>
    <t xml:space="preserve">中广核贝谷科技有限公司
</t>
  </si>
  <si>
    <t>[2019-01-29]                        江西合胜合招标咨询有限公司受南昌市财政局的委托，就其“ 数据机房建设项目”采取公开招标方式采购。采购活动于2019年1月28日14:30时在江西省南昌公共资源交易中心五楼9号开标室进行，经评标委员会评定及采购人确认，中标结果如下：                  采购条目编号                  采购条目名称                  单位                  数量                  中标单位                  中标价                          洪购2018B000118417                  红谷大厦负1楼机房改造项目                  批                  1                  中广核贝谷科技有限公司                  3832630.00元                          质量保证期：提供所投产品五年免费质量保证期；      供应商地址：南昌市高新技术开发区艾溪路三路135号                          定标日期：2019年1月29日                          评标委员会：陈士强、彭越华、胡国胜、葛振桐、庞晓冬            采购清单                  序号                  名称                  制造商、品牌                  规格、型号                  数量                  单价（元）                          配电柜                  　                  　                  　                  　                          1                  市电输入输出配电柜                  维谛技术有限公司、维谛                        1                  33,000.00                          2                  UPS输入输出柜                  维谛技术有限公司、维谛                        1                  55,000.00                          电缆、桥架管线                  　                  　                  　                                1                  大楼市电输入电缆                  江西太平洋电缆集团有限公司、TPY                  WDZB-YJY-0.6/1kV 4*95+1*50                  100                  273.00                          2                  市电输出电缆                  江西太平洋电缆集团有限公司、TPY                  WDZB-YJY-0.6/1kV 4*35+1*16                  20                  103.00                          3                  电力电缆                  江西太平洋电缆集团有限公司、TPY                  WDZB-YJY-0.6/1kV 4*16+1*10                  40                  52.00                          4                  电力电缆                  江西太平洋电缆集团有限公司、TPY                  WDZB-YJY-0.6/1kV 3*6                  500                  14.00                          5                  电力电缆                  江西太平洋电缆集团有限公司、TPY                  WDZB-BYJ-4.0                  300                  2.50                          6                  电力电缆                  江西太平洋电缆集团有限公司、TPY                  WDZB-BYJ-2.5                  300                  2.00                          7                  镀锌金属桥架                  国产                  200*100*1.0                  50                  25.00                          8                  网络上走线桥架                  罗格朗低压电器（无锡）有限公司、卡博菲                  300*105                  30                  290.00                          9                  JDG管                  国产                  ？20 1.6壁厚                  100                  6.00                          10                  JDG管                  国产                  ？25 1.6壁厚                  100                  7.00                          11                  安装附件                  国产                  镀锌桥架、网络桥架及镀锌安装附件                  1                  5,490.00                          灯具、电器                  　                  　                  　                                1                  LED灯具                  国产                  600x600mm LED防爆灯                  18                  283.00                          2                  安全出口指示灯                  国产                  壁装                  2                  62.00                          3                  疏散指示灯                  国产                  壁装                  2                  62.00                          4                  单控单联开关                  TCL-罗格朗国际电工（惠州）有限公司、TCL                  86面板                  2                  36.00                          5                  墙面插座                  TCL-罗格朗国际电工（惠州）有限公司、TCL                  5孔86面板                  5                  23.00                          防雷接地                  　                  　                                1                  铜排                  国产                  40*4                  80                  133.00                          2                  接地汇流排                  国产                  　                  1                  600.00                          3                  接地线                  江西太平洋电缆集团有限公司、TPY                  ZA-BVR6                  300                  5.00                          4                  接地线                  江西太平洋电缆集团有限公司、TPY                  ZA-BVR25                  60                  44.00                          5                  安装附件                  国产                  螺丝、绝缘端子等                  1                  4,000.00                          1                  UPS主机                  维谛技术有限公司、维谛                  UL33 60KVA                  2                  187,750.00                          2                  并机电缆                  维谛技术有限公司、维谛                  10米                  2                  220.00                          3                  阀控式铅酸电池                  维谛技术有限公司、维谛                  12V100Ah                  120                  1,400.00                          4                  电池架（定制）                  维谛技术有限公司、维谛                  定制，32节电池架。                  4                  3,400.00                          5                  电池开关箱                  维谛技术有限公司、维谛                  定制，含4个电池开关。                  2                  6,000.00                          6                  安装附件                  维谛技术有限公司、维谛                  电池连接线（连接铜排）、电池到UPS连接线、UPS输入/输出连接线、搬运等                  1                  3,000.00                          1                  精密空调                  维谛技术有限公司、维谛                  P2040                  2                  204,000.00                          2                  制冷剂                  维谛技术有限公司、维谛                  原厂                  4                  1,800.00                          3                  冷媒铜管                  维谛技术有限公司、维谛                  国标                  120                  260.00                          4                  主机安装开机调试费                  维谛技术有限公司、维谛                  外机支架、进排水管、内外机信号/电力电缆、人工焊接、搬运等                  1                  20,000.00                          5                  新风机组                  北京永健新风技术开发中心、天方                  HR1500                  1                  15,000.00                                                          2                  服务器机柜-无双侧门                  维谛技术有限公司、维谛                  800宽1100深2000高，无双侧门板，标配顶盖和2块竖直理线板 前后网孔门，承重不低于1300KG                  14                  5,500.00                          3                  智能PDU                  深圳市海鹏信电子股份有限公司、海鹏信                  HM1.3U-32A-12G10-4G16-4W-NPDU                  32                  2,000.00                          4                  2U高水平带出线孔理线单元                  维谛技术有限公司、维谛                  2U高带前出线的水平理线单元（无工具安装方式），用于水平理线                  4                  260.00                          5                  1U高盲板                  维谛技术有限公司、维谛                  1U高盲板（无工具安装方式）                  180                  60.00                          6                  2U高盲板                  维谛技术有限公司、维谛                  2U高盲板（无工具安装方式）                  180                  80.00                          7                  门板组件                  维谛技术有限公司、维谛                  门板组件，1200mm双侧平移门（含通道2侧门）                  1                  26,220.00                          8                  监控套件                  维谛技术有限公司、维谛                  包含封闭冷通道内温度，湿度，烟雾，顶板开启，报警等                  1                  55,000.00                          9                  机柜底部挡板                  维谛技术有限公司、维谛                  800mm宽机柜底部挡板                  18                  110.00                          10                  照明包                  维谛技术有限公司、维谛                  　                  1                  5,000.00                          11                  顶部组件                  维谛技术有限公司、维谛                  尺寸：800mm*1200mm*300mm                  9                  4,000.00                          12                  重载托盘                  维谛技术有限公司、维谛                  承重不低于300KG                  32                  400.00                          13                  液晶显示组件                  维谛技术有限公司、维谛                  液晶屏（7寸）显示各项运行参数指标                  1                  13,000.00                          14                  安装及搬运费                  维谛技术有限公司、维谛                  原厂安装                  1                  15,000.00                          配电监测                  　                  　                  　                                1                  供配电监控组态软件                  深圳市平行自动化系统有限公司、平行                  P3000-protocol-PW                  1                  905.00                          UPS监测                  　                  　                  　                                1                  UPS组态软件模块                  深圳市平行自动化系统有限公司、平行                  P3000-protocol-UPS                  1                  905.00                          蓄电池监测                  　                  　                  　                                1                  蓄电池监测仪                  深圳市平行自动化系统有限公司、平行                  BAT41                  3                  6,600.00                          2                  表面温度传感器                  深圳市平行自动化系统有限公司、平行                  配件                  6                  905.00                          3                  电池夹                  深圳市平行自动化系统有限公司、平行                  配件                  120                  60.00                          4                  电流传感器                  深圳市平行自动化系统有限公司、平行                  配件                  3                  1,425.00                          5                  电池管理接口软件                  深圳市平行自动化系统有限公司、平行                  P3000-protocol-BT                  1                  1,300.00                          空调监测                  　                  　                  　                                1                  精密空调组态软件模块                  深圳市平行自动化系统有限公司、平行                  P3000-protocol-AC                  1                  905.00                          温湿度监测                  　                  　                  　                                1                  智能温湿度传感器                  深圳市平行自动化系统有限公司、平行                  RH11RS                  4                  800.00                          2                  温湿度组态软件模块                  深圳市平行自动化系统有限公司、平行                  P3000-protocol-TH                  1                  905.00                          漏水监测                  　                  　                  　                                1                  水浸传感器                  深圳市平行自动化系统有限公司、平行                  LDS3000                  1                  1,400.00                          2                  10米漏水定位检测线                   深圳市平行自动化系统有限公司、平行                  配件                  2                  800.00                          3                  胶贴                  深圳市平行自动化系统有限公司、平行                  配件                  2                  60.00                          4                  数字量采集模块                  深圳市平行自动化系统有限公司、平行                  DIDO                  1                  980.00                          5                  漏水监测软件接口                  深圳市平行自动化系统有限公司、平行                  P3000-protocol-WD                  1                  905.00                          门禁管理                  　                  　                  　                                1                  门禁控制主机                  深圳市平行自动化系统有限公司、平行                  C3-200                  2                  1,300.00                          2                  磁力锁                  深圳市平行自动化系统有限公司、平行                  配件                  2                  450.00                          3                  开门按钮                  深圳市平行自动化系统有限公司、平行                  配件                  2                  30.00                          4                  ID厚卡                  深圳市平行自动化系统有限公司、平行                  配件                  20                  10.00                          5                  机箱电源                  深圳市平行自动化系统有限公司、平行                  配件                  1                  260.00                          6                  锁配件                  深圳市平行自动化系统有限公司、平行                  配件                  2                  280.00                          7                  门禁监测软件接口                  深圳市平行自动化系统有限公司、平行                  P3000-protocol-DR                  1                  1,500.00                          视频监控                  　                  　                  　                                1                  网络红外半球摄像机                  杭州海康威视数字技术股份有限公司、海康威视                  DS-2CD3310D-I                  8                  680.00                          2                  网络硬盘录像机                  杭州海康威视数字技术股份有限公司、海康威视                  DS-7908N-E4                  1                  1,500.00                          3                  硬盘                  希捷科技有限公司、希捷                  2T监控专用                  2                  900.00                          4                  视频监测软件接口                  深圳市平行自动化系统有限公司、平行                  P3000-protocol-TX                  1                  2,000.00                          消防监测                  　                  　                  　                                1                  烟雾传感器                  深圳市平行自动化系统有限公司、平行                  SK-02                  4                  300.00                          2                  明火传感器                  深圳市平行自动化系统有限公司、平行                  MH-02                  4                  350.00                          3                  消防控制器状态监控                  深圳市平行自动化系统有限公司、平行                  P3000-protocol-FP                  1                  905.00                          系统配置                  　                  　                  　                                1                  监控服务器                  深圳市平行自动化系统有限公司、平行                  EMU-C                  1                  7,760.00                          2                  动环3D系统                  深圳市平行自动化系统有限公司、平行                  P3000                  1                  40,000.00                          3                  显示器                  联想集团、联想                  21寸                  1                  950.00                          4                  智能串口采集器                  深圳市平行自动化系统有限公司、平行                  C2000                  1                  4,100.00                          5                  手机APP浏览                  深圳市平行自动化系统有限公司、平行                  P3000-APP                  1                  15,000.00                          6                  WEB客户端功能模块                  深圳市平行自动化系统有限公司、平行                  P3000-WEB                  1                  4,560.00                          7                  电话报警系统                  深圳市平行自动化系统有限公司、平行                  TGJ-01                  1                  1,800.00                          8                  安装辅材                  深圳市平行自动化系统有限公司、平行                  含水晶头、9针、25针等端子排和电源                  1                  800.00                          三维可视化                  　                  　                  　                                1                  温度巡检仪                  深圳市平行自动化系统有限公司、平行                  PX-QDCT                  3                  4,100.00                          2                  温度探头                  深圳市平行自动化系统有限公司、平行                  ST-04                  48                  150.00                          3                  温度场底层云图软件模块                  深圳市平行自动化系统有限公司、平行                  P3000-protocol-TDS                  1                  6,000.00                          4                  温度场中层云图软件模块                  深圳市平行自动化系统有限公司、平行                  P3000-protocol-TDD                  1                  6,000.00                          5                  温度场顶层云图软件模块                  深圳市平行自动化系统有限公司、平行                  P3000-protocol-TDZ                  1                  6,000.00                          6                  能耗管理功能软件模块                  深圳市平行自动化系统有限公司、平行                  P3000-protocol-PUE                  1                  13,700.00                          7                  机柜云图接口软件                  深圳市平行自动化系统有限公司、平行                  定制                  1                  18,000.00                          辅助材料                  　                  　                  　                                1                  设备箱                  深圳市平行自动化系统有限公司、平行                  定制                  4                  600.00                          2                  工业电源                  深圳市平行自动化系统有限公司、平行                  配件                  1                  300.00                          3                  工业电源                  深圳市平行自动化系统有限公司、平行                  配件                  1                  300.00                          4                  管线                  国产                  PVC管、通信线、电源线等                  1                  4,000.00                          监控室监视大屏系统                  　                  　                                1                  液晶拼接屏                  南京乐金电子（中国）有限公司、LG                  55VH7B                  6                  35500                          2                  支架                  南京乐金电子（中国）有限公司、LG                  LG原装                  6                  1100                          3                  图形处理器                  深圳市创凯智能股份有限公司、创凯                  CK7                  1                  40000                          4                  管理系统软件                  深圳市创凯智能股份有限公司、创凯                  原厂配套                  1                  1000                          5                  动环监控管理专用电脑                  戴尔（中国）有限公司、DELL                  型号：OptiPlex 3060 Tower      I5CPU,8G内存，1TSATA+128GSSD固态，独立显卡(带HDMI接口)，21寸液晶显示                  3                  6500                          6                  设备间连接线材                  国产                  HDMI线缆（1.4标准）及电源线                  1                  1500                          7                  显卡                  深圳市磐镭智能科技有限公司、磐镭                  四屏显卡，带HDMI（1.4标准）接口，显存2G                  1                  1200                          8                  木质操作台                  定制                  4人位，弧形木饰面，配套座椅                  1                  8000                          9                  屏体装饰包边                  定制                  软装包边                  1                  8000                          10                  设备小计（5）：                  　                  　                                　                                                  1                  顶面防尘                  国产                  三遍                  170                  22.00                          2                  不上人型轻钢龙骨主骨吊杆及配件                  国产                  燃烧性能：A1级                  130                  30.00                          3                  不上人型轻钢龙骨主骨                  国产                  DU50&amp;#215;15&amp;#215;1.2国标，燃烧性能：A1级                  130                  16.00                          4                  微孔铝合金方板铝边角                  国产                  30*30mm材质为3003铝合金板材,表面处理为粉末喷涂，燃烧性能：A1级，L型收边条                  50                  13.00                          5                  微孔铝合金方板                  国产                  600*600*0.8mm,材质为铝合金板材,表面处理为粉末喷涂，燃烧性能：A1级                  130                  85.00                          6                  地面防尘、防静电                  国产                  三遍                  140                  18.00                          7                  地面保温                  国产                  橡塑保温加锡箔层 燃烧性能：B2级                  123                  50.00                          8                  无边全钢抗静电地板                  江苏汇联活动地板股份有限公司、汇丽                  HD800                  117                  360.00                          9                  通风板                  江苏汇联活动地板股份有限公司、汇丽                  通风率45%                  20                  380.00                          10                  无边全钢抗静电地板四周墙面角钢                  国产                  40*40mm                  45                  33.00                          11                  不锈钢踢脚线                  国产                  高100mm                  45                  36.00                          12                  轻钢龙骨基层                  国产                  QC75&amp;#215;45&amp;#215;0.6，含QU38、QU75配件等，燃烧性能：A1级                  135                  40.00                          13                  彩钢内填充保温棉                  国产                  级厚50mm防火保温棉，燃烧性能：A1级，16KG/m3                  135                  18.00                          14                  彩钢板面层                  格满林（南京）新型建材科技有限公司、格满林                  CW t0.6                   135                  260.00                          15                  彩钢板配件                  格满林（南京）新型建材科技有限公司、格满林                  CW t0.6                   135                  13.00                          16                  纸面石膏板                  国产                  　                  135                  30.00                          17                  墙面乳胶漆                  国产                  　                  100                  30.00                          18                  木质防火门                  国产                  单开900x2200                  2                  2,200.00                          19                  木质防火门套                  国产                  900x2200                  2                  1,300.00                          20                  甲级钢制防火门                  国产                  双开1500x2200                  2                  4,500.00                          21                  甲级钢制防火门套                  国产                  1500x2200                  2                  800.00                          22                  实体砖墙隔断                  国产                  120mm                  60                  360.00                          23                  设备承重支架                  国产                  50角钢焊接 800x1100x400mm                  2                  400.00                          24                  设备承重支架                  国产                  50角钢焊接 800x1100x400mm                  14                  300.00                          25                  UPS、配电柜承重支架                  国产                  槽钢焊接                  13                  600.00                          26                  回风格栅                  国产                  铝合金材料 600x300mm                  2                  400.00                          27                  空调防水坝及地漏                  国产                  　                  1                  1,200.00                          28                  踏步                  国产                  2级踏步，总高30cm                  1                  400.00                          29                  原有墙体、吊顶拆除                  国产                  　                  1                  5,000.00                          30                  垃圾清理                  国产                  　                  1                  4,000.00                          1                  七氟丙烷灭火装置                  江西三星气龙消防安全有限公司、三星气龙                  GQQ70/2.5                  4                  4900                          2                  灭火剂                  江西三星气龙消防安全有限公司、三星气龙                  HFC-227ea                  280                  130                          3                  泄压口(无源）                  定制                  0.25m2                  2                  140                          4                  气体灭火控制器                  江西三星气龙消防安全有限公司、三星气龙                  2防区                  1                  5600                          5                  烟感探测器                  江西三星气龙消防安全有限公司、三星气龙                  非编码                  6                  90                          6                  温感探测器                  江西三星气龙消防安全有限公司、三星气龙                  非编码                  6                  90                          7                  紧急启停按钮                  江西三星气龙消防安全有限公司、三星气龙                  SD200                  1                  110                          8                  声光报警器                  江西三星气龙消防安全有限公司、三星气龙                  SG200                  2                  110                          9                  释放显示灯                  江西三星气龙消防安全有限公司、三星气龙                  SL200                  2                  110                          1                  六类4对非屏蔽双绞线                  日海智能科技股份有限公司、SUNSEA                   GC-BS-I9                  25                  750.00                          2                  6类24口模块式配线架，含模块                  日海智能科技股份有限公司、SUNSEA                   GC-BS-B15                  32                  680.00                          3                  水平理线器                  日海智能科技股份有限公司、SUNSEA                   GC-BS-J1                  32                  60.00                          4                  RJ45/RJ45四对六类非屏蔽跳线，                  日海智能科技股份有限公司、SUNSEA                   GC-BS-H28                  200                  25.00                          5                  室内多模光缆                  日海智能科技股份有限公司、SUNSEA                   GJPFJV-24A1a2                  300                  16.00                          6                  12芯光纤配线架                  日海智能科技股份有限公司、SUNSEA                   F218D-12                  18                  180.00                          7                  48芯光纤配线架                  日海智能科技股份有限公司、SUNSEA                   F218D-24                  3                  260.00                          8                  72芯光纤配线架                  日海智能科技股份有限公司、SUNSEA                   NFD-72                  2                  780.00                          9                  LC双工适配器                  日海智能科技股份有限公司、SUNSEA                   LC/UPC                  432                  10.00                          10                  光纤跳线(万兆多模)                  日海智能科技股份有限公司、SUNSEA                   LC-LC OM3 2米                  20                  50.00                          11                  光纤跳线(千兆单模)                  日海智能科技股份有限公司、SUNSEA                   LC-LC G652 2米                  10                  30.00                          12                  室内单模光纤                  日海智能科技股份有限公司、SUNSEA                   GJPFJV-12B.3                  600                  15.00                          13                  LC万兆多模尾纤（1.5米）                  日海智能科技股份有限公司、SUNSEA                   LC OM3 1.5米                  456                  10.00                          14                  LC单模尾纤（1.5米）                  日海智能科技股份有限公司、SUNSEA                   LC G652 1.5米                  72                  8.00                          15                  抗干扰电缆鉴定测试仪                  福禄克测试仪器（上海）有限公司                  CIQ-100                  1                  13,500.00                          16                  光纤熔接                  定制                  　                  528                  20.00                          机房KVM                  　                  　                  　                                1                  数字KVM交换机                  深圳市睿讯世纪科技有限公司、睿讯                  GB4432                  2                  18,800.00                          2                  KVM模块                  深圳市睿讯世纪科技有限公司、睿讯                  AL1700                  64                  450.00                          3                  KVM液晶套件                  深圳市睿讯世纪科技有限公司、睿讯                  GB010VM-U                  2                  4,500.00                          4                  小计（8）                  　                  　                  　                                （9）                  机房数据存储及网络设备                  　                                      1                  虚拟化高性能服务器                  戴尔（中国）有限公司、DELL                  型号：R540                  5台                  116000                          2                  存储系统                  戴尔（中国）有限公司、DELL                  型号：Unity 400；                   1套                  450000                          3                  服务器接入交换机                  新华三技术有限公司、H3C                  型号：S5560X-54C-EI                   2台                  13500                          4                  内网核心交换机                  新华三技术有限公司、H3C                  型号：S7506E                  1台                  80000                          5                  办公区汇聚交换机                  新华三技术有限公司、H3C                  型号：S5560-30S-EI                  2台                  13500                          6                  接入交换机                  新华三技术有限公司、H3C                  型号：S5130S-52P-EI                   10台                  4800                          7                  互联网路由                  新华三技术有限公司、H3C                  型号： MSR5620                   1台                  40300                          8                  设备小计（9）：                  　                                      原机房数据信息系统搬迁                                            1                  系统割接及搬迁                  中广核贝谷科技有限公司，中广核贝谷                  定制                  1项                  50000                                                                    如有异议，自本公告发布之日起七个工作日内以书面形式递交给采购代理机构，逾期将不再受理。采购 人：南昌市财政局详细地址：南昌市红谷滩新区会展路199号红谷大厦16楼联系人：饶先生 联系电话：0791-83986412采购代理机构名称:江西合胜合招标咨询有限公司详细地址:江西省南昌市红谷滩新区红谷中大道1669号华尔街广场1001室联系人:姜梅 曹潘辉联系电话: 0791-86219220本项目代理费用金额为32311.0元标段编号：HSH2018G092评委姓名：陈士强,彭越华,胡国胜,葛振桐             附件下载：            中标通知书.pdf                          附件下载：            HSH2018G092.JXZF</t>
  </si>
  <si>
    <t>中广核贝谷科技有限公司</t>
  </si>
  <si>
    <t>[南昌市本级]江西合胜合招标咨询有限公司关于南昌市财政局红谷大厦负1楼机房改造项目（招标编号:HSH2018G092）电子化公开</t>
  </si>
  <si>
    <t>福建省公安厅4k摄像机及非编设备货物类采购项目结果公告</t>
  </si>
  <si>
    <t>[3500]FJHR[TP]2018010</t>
  </si>
  <si>
    <t>福建省宏瑞招标代理有限公司</t>
  </si>
  <si>
    <t>福建省公安厅</t>
  </si>
  <si>
    <t xml:space="preserve">福州索普电子科技有限公司
</t>
  </si>
  <si>
    <t>￥37.089600 万元</t>
  </si>
  <si>
    <t>公告概要：公告信息：采购项目名称福建省公安厅4k摄像机及非编设备货物类采购项目品目采购单位福建省公安厅行政区域福建省公告时间2019年01月29日  17:18本项目招标公告日期2019年01月29日成交日期2019年01月29日谈判小组、询价小组成员、磋商小组成员名单及单一来源采购人员名单详见公告正文总成交金额￥37.089600 万元（人民币）联系人及联系方式：项目联系人张杰项目联系电话18506050695采购单位福建省公安厅采购单位地址福建省福州市鼓楼区华林路12号采购单位联系方式18506050695代理机构名称福建省宏瑞招标代理有限公司代理机构地址福州市鼓楼区西洪路518号综合楼 402-404单元代理机构联系方式18959173501                1、项目名称：福建省公安厅4k摄像机及非编设备货物类采购项目2、项目编号：[3500]FJHR[TP]20180103、采购人名称：福建省公安厅地址：福建省福州市鼓楼区华林路12号项目负责人：张杰联系电话：185060506954、代理机构名称：福建省宏瑞招标代理有限公司地址：福州市鼓楼区西洪路518号综合楼 402-404单元 经办人：黄美云联系电话：189591735015、采购公告日期：2019-01-216、采购结果确定日期：2019-01-287、资格性及符合性审查情况：资格性及符合性审查均通过8、成交情况：包1合同包品目号品目名称品牌规格型号数量单价总价11-1其他视频节目制作和播控设备Terra Master D8Thunderbolt 3 8194996元94996元11-2专业摄像机和信号源设备SONYPXW-FS5M2K2127350元254700元11-3专业摄像机和信号源设备图瑞斯TX-V18T PLUS+地轮TX-D300S210600元21200元服务要求或标的的基本概况详见投标文件中标供应商名称福州索普电子科技有限公司中标供应商地址福建省福州市晋安区福新中路永同昌18楼中标金额370896.00元9、收费金额：0.3万元 收费标准：本项目招标代理服务费为成交人支付。招标代理服务费专户：开户行：中国建设银行股份有限公司福州市杨桥支行；开户名：福建省宏瑞招标代理有限公司 ；帐 号：35001877607052505105。10、其他（协议供货、定点采购项目信息）：无。11、谈判小组成员名单 采购人代表：张杰001 (包1) 评审专家：肖奇松,林文杰12、公告期限为本公告之日起1个工作日。福建省宏瑞招标代理有限公司2019年01月29日</t>
  </si>
  <si>
    <t>福建省公安厅4k摄像机及非编设备货物类采购</t>
  </si>
  <si>
    <t>后期非编工作站项目评标结果公示</t>
  </si>
  <si>
    <t>宁波宁聚传媒科技有限公司</t>
  </si>
  <si>
    <t>18万元</t>
  </si>
  <si>
    <t>采购方式：单一来源				采购编号：单购NBGD2019-01号				评标时间：2019年01月28日				采购单位：宁波宁聚传媒科技有限公司				采购机构：宁波广播电视集团				中标结果：杭州朗视视频技术有限公司				中标价格：18万元				本项目评标结果公示期为2个工作日，从01月28日到30日止				联系人：财务管理部 ?陈安沛 电话：0574-56110038				?				?				2019年01月28日</t>
  </si>
  <si>
    <t>后期非编工作站项目</t>
  </si>
  <si>
    <t>在线课程建设项目中标公告</t>
  </si>
  <si>
    <t>海南省教学仪器设备招标中心</t>
  </si>
  <si>
    <t>海南师范大学</t>
  </si>
  <si>
    <t xml:space="preserve">上海卓越睿新数码科技有限公司
北京世纪超星信息技术发展有限责任公司
海南城鼎计算机网络科技有限公司
海南壹嘉科技有限公司
</t>
  </si>
  <si>
    <t>0.00元</t>
  </si>
  <si>
    <t>在线课程建设项目 中标公告  一、采购项目名称、用途、数量、简要技术要求及合同履行日期  项目名称：在线课程建设项目 项目登记号：HNJY2018-2-20 标包名称：项目本身 标包编号：HNGP-2018-1089 采购需求：序号品目名称主要技术指标1课程设计咨询服务1.课程设计课程设计是课程建设最重要的部分，它需要对课程内容做出顶层构想设计。是课程的教程制作以及推广资源准备的纲领性文件。课程设计包括：（1）课程背景：课程建设启动后会进行课程背景的梳理，课程背景决定了课程目标的选择。充分分析课程内容是否符合时代、社会需求；是否融入了学术发展情况；是否针对学生特质选择教学方式；分清时代赋予的独特资源等。（2）课程目标：无论专业课还是通识课，都是实现教学目标的载体，好的课程目标必须结合知识的传承、能力的培养和素养的提高以及专业通识化发展。（3）设计原则：是课程目标实现的路径，决定课程内容框架。（4）教学团队：教学团队是重要人力资源，人力资源是重要战略资源，关系到课程的质量与创新性；教学团队分为单一教学与多人教学团队两种模式。多人教学以3-5名主讲较为合适，便于课程启动会、讨论等工作的顺利开展。（5）课程学时学分分配：约定1学分=14-16学时；1学时=25分钟；1次见面课=2学时=90分钟2课程拍摄制作一、视频总体要求：1.本项目建设标准按照海南省高校课程共享联盟在线课程质量标准执行。2.拍摄制作团队经验丰富，含专业的编导、平面设计、摄像、灯光、化妆、剪辑、动画制作及审片人员，并且以满足教学要求为目标提供多种拍摄模式。提供人员名单信息。3.课程视频制作团队，至少包含课程经理、课程顾问（编导）、视频工程师、课程专员各一名，且团队已制作过10门以上MOOC课程的制作经验，并至少有10门以上课程获得省级精品课程或国家级精品课程认定。（1）课程经理，负责学校、教师、制作团队之间的沟通与协调；（2）课程顾问（两年之内服过10门以上课程，并至少3门以上课程获得省级精品课程或国家级精品课程的认定），1人，负责现场拍摄、制作监控与管理，课程内容设计、章节及知识点碎片化建议，为课程建设团队制作课程脚本提供专业咨询；（3）视频工程师，（两年课程视频或宣传片拍摄经验）2人，负责主机位、侧机位拍摄；（4）现场灯光师（两年拍摄现场灯光经验）1人，负责现场灯光设计及场记；（5）后期制作及效果包装（两年以上宣传片剪辑经验，两年以上课程资源剪辑经验）1-3人，负责课程所涉及动画设计及制作。单位应当出具相关工作经历证明。4.录制场地：摄影基地不小于30平米。提供保持良好的录制环境，且室内无噪音。录制现场要求光线充足，必要情况下要求补光。摄像师根据场地要求制定拍摄方案，摄像师应负责拍摄场地的整理（黑板、讲台）和现场学生的疏导，保证拍摄效果整洁，现场人员合理。摄像师应提前检查教室照明、投影状态，及时反馈问题并应对处理。5.拍摄模式：画面以中近景为主，样式根据具体课程内容设计。后期提供非线编处理，成品统一采用单一MP4格式视频。6.录像设备：要求使用专业级高清数字设备，并保证设备能正常完成拍摄任务。7.收音设备：使用2个无线领夹麦克风，保证教师和学生发言的录音质量。8.监听设备：监听耳机2副。9.存储设备：设备及有效容量应能保证正常完成拍摄任务。10.后期制作设备：使用相应的非线性编辑系统。二、拍摄要求：1.录制方式拍摄方式：根据课程内容，部分采用2 机位拍摄。1 台固定机位（A 机），1 台游机（B 机），机位架设位置应满足镜头捕捉的要求。2.A机主要职责：（1）拍摄前确保拍摄环境安静。（2）化妆师为拍摄的老师作上镜前的化妆，增加视频效果，也可以防止脸部出汗反光（男教师只需要淡妆即可）。（3）?拍摄前检查无线领夹麦克风的电源情况，确认能完成拍摄任务。（4）?拍摄前检查相机的电源情况，确认能完成拍摄任务。（5）拍摄前协助老师佩戴好无线领夹麦克风，确定麦克风线不外露。（6）告诉老师的走位范围及出现状况后的处理方式。（7）拍摄前提醒老师保持微笑，营造一个舒适的课堂氛围。（8）A 机拍摄前须根据拍摄地点照明及教师位置设定摄像机的白平衡、光圈、曝光度等参数。（9）A 机拍摄前须根据老师声音大小调整相机音量。（10）全程以老师为拍摄主体，基地ppt 模式则以包含PPT、老师为主，拍摄角度以平视为主，禁仰拍、俯拍。（11）拍摄时用ppt 大屏模式要关注教师行动与ppt 位置。（12）拍摄期间全程监听老师所佩戴的领夹麦克风。3.B机主要职责：（1）B 机拍摄前须将白平衡、曝光值等参数设定成同A 机一致。（2）每节课的开始与结束（具体时间请预估）回到A 机旁拍摄老师的中景（以腰部为准不要太近）。（3）录制中间到拍摄场地两侧取景，积累镜头多样性（时长各2 分钟为宜）。（4）拍摄期间也必须佩戴监听耳机。（5）拍摄期间不得镜头穿帮。4. A机和B机拍摄时间入点、出点一致。5.课件采集：摄像师应及时向授课教师采集PPT等课件资料。6.用户体验采集：每次拍摄完成后应请授课教师填写【课程拍摄满意度确认单】，并确认带回。7.课程时长：MOOC课程视频每小结为8-15分钟为宜，在视频的后期制作中，应编辑删除与教学无关的内容，相关工作人员做好场记工作，记录详细知识点分段。提供以下七种拍摄模式作为选择参考：基地PPT模式：大屏显示PPT内容加教室讲解，单机位或者双机位拍摄。基地访谈模式：多人访谈实录，双机位或者多机位拍摄。基地演示模式：实际操作实录，双机位或者多机位拍摄。真人动画模式：真人实录加动画演示，双机位拍摄。完全动画模式：动画呈现教学内容，无机位，需录制高品质音频。场景实操模式：特地教学场景实录，双机位或者多机位拍摄。其它模式：其它模式为根据课程内容自定义模式，或以上模式组合。8.片花拍摄、制作标准（1）内容部分：选取能够表达主题的镜头，以明亮度、色彩度较好的镜头为主，需要时配以相关文字；（2）字体：根据画面选取与画面融合度高的字体，字体颜色一般以白色为主；（3）特效动画：包括转场特效动画、文字特效动画以及镜头特效动画，转场过渡需柔和流畅，不能太突兀，文字可做简单修饰性特效，必要时，也可添加镜头特效，为避免喧宾夺主，影响内容的表达，特效部分不能太多，以突出内容主题为主；（4）音效：配合整个片花的基调，应与基调一致，需要人声部分时可压低音效声音；（5）片尾：整片除了学校LOGO，不允许出现拍摄方任何形式的LOGO;（6）整体效果：应明确表达主题内容，画面丰富，镜头之间转场过渡流畅，字体位置安排合理，音效搭配得当，听视觉双重感官效果应协调。（7）输出格式：视频格式：mp4格式编码格式：AVC视频编码：H.264视频尺寸：1280X720或者960X720(取决于原始视频的宽高比）比特率（码流）：1000Kbs（1M）帧率：25宽高比:16:9或者4:3(取决于原始视频的宽高比）音频流标准编码格式：AAC音频码率：128kbps声道数：2 channels采样数：44100HZ9.片花制作流程：（1）前期策划：策划包括视频整体风格视频体现方式文案策划、背景音乐、素材收集、详细的分镜以及详细的素材方案。（2）视频拍摄：摄像师根据脚本前期策划标准进行拍摄、相关镜头、拍摄标准。（3）视频特效制作：特效师根据前期策划标准进行相关视频特效制作包括视频剪辑转场视频文字动画片头片尾动画等。（4）视频剪辑：剪辑师根据脚本 一一剪辑视频。（备注要根据音乐节奏和参考整体片头片尾风格）（5）视频整体效果审核：视频导演及负责人根据脚本和音乐核对视频的风格、特效。（6）最后合成输出成片。备注：片花制作之前必须进过详细的策划策划包括：视频性质、视频的受众、视频整体风格、文字策划、音乐风格、素材收集、视频时长等。三、后期制作要求：1.片头与片尾片头不超过15秒，要求设计贴合课程内容。应包括：学校logo、课程名称、讲次、主讲教师姓名、专业技术服务、单位等信息。2.动画要求能满足课程建设内容要求，生动简洁。3.字幕根据各课程制作需要和要求，提供清晰字幕。4.说明为更好的完成拍摄和制作片花工作，特制定本视频拍摄、视频在压缩、转换格式等标准说明。具体内容如下：目前需要拍摄制作的视频有以下几类课程正片、个人视频、新闻推广、机构主页、话题视频、片花以上六类视频应该按照两种标准进行视频转换（1）课程正片，这是生产环境中非常重要的视频种类，它是用户接受知识的重要渠道，视频应该以流畅，清晰为主，让用户能有最好的体验（2）其他5类视频，这些事一些对外推广，介绍，展示的视频，这类视频没有课程正片视频的高要求，但也不能影响用户的体验。5.封装成片统一采用单一视频形式，MP4、MPEG、FLV等格式封装。6.视频压缩格式及技术参数（1）视频压缩采用H.264/AVC (MPEG-4 Part10)编码、使用二次编码、不包含字幕的MP4格式。（2）视频码流率不高于1024 Kbps。（3）视频分辨率统一设定为 1280&amp;#215;720。（4）视频画幅宽高比统一设定为 16:9。（5）视频帧率为25帧/秒，PAL制式。7.音频压缩格式及技术参数（1）音频压缩采用AAC(MPEG4 Part3)格式。（2）采样率48KHz。（3）音频码流率64Kbps。（4）音频位数：0bits。（5）声道数：2 channels。8.成片内容（1）片头与片尾片头应包括:学校LOGO、课程名称、讲次、标题、主讲教师姓名、专业技术职务、学校等信息。LOGO在画面左上角，课程名称、讲次和标题在画面居中呈现，讲师职务与讲次内容右对齐，学校信息在画面正下方。课程名称、讲次、标题来源以教师填写的【课程拍摄满意度确认单】为准。片头和片尾的时间应为10秒，并且都要嵌入舒缓的背景音乐。（2）全片课件内容a.全片中学校、课程和讲师名称在循环出现在画面左上角，间隔5分钟，即00:11-05:10出现学校名称，05:11-10:10出现课程名称，10:11-15:10出现讲师名称，依此类推。b.画面以讲师的授课为主，根据课程内容需要，可适当插入3-5处学生认真听讲或师生互动的镜头。c.讲师应完整地出现在画面中，当拍摄讲师特写时，应居中于画面，不能出现半个身子或半个头的情况。d.当讲师指向PPT时，应在3秒内切换成含PPT在内的全景、PPT特写或插入PPT。e.插入的PPT应与授课内容吻合，且插入时长控制在5-8秒。f.编辑点处不同机位的镜头切换应使用叠画，画面衔接处应无明显色差。g.镜头无抖动、无穿帮，远近切时应缓推，速度均匀，不能忽快忽慢，。h.唇音同步，音质清晰、饱满、圆润，无失真、忽大忽小、忽远忽近现象。i.无交流声、噪声或其它杂音。j.全片内容前后衔接，应删除与授课无关的内容。（3）母带及素材的保管制作单位应保留原始素材与成片母带，定期拷贝到学校提供的移动硬盘内。9.成片交付方式（1）所有视频文件存储于移动硬盘内。（2）一级文件夹命名规则：学校名称。（3）二级文件夹命名规则：课程名称。（4) 三级文件夹命名规则：拍摄日期+空格+课程名称+空格+讲数+空格+新片/第n次修片。（日期格式为年月日，如：20121204）（5）每讲的文件放入对应的三级文件夹内，文件命名规则：学校名称+空格+课程名称+空格+讲次+空格+标题。（6）交片时需提交【视频交接明细表】（纸质及电子档），且新片交付时需附带对应的【课程拍摄满意度确认单】（纸质），修片交付时要附上每个片子对应的【视频修改单】（纸质或电子档）。四、剪辑标准：1.剪辑点(1)根据讲课老师的特定要求剪去不需要的时间段。（例：XX分 XX秒~XX分XX秒部分内容剪去，注意剪辑后需要保证前后讲话内容的完整性，衔接流畅）(2)讲课老师重复的语句，长时间的停顿（10秒以上不讲话），与课程内容无关的动作（如课前准备电脑，摆弄幻灯片，长时间翻阅资料），以及授课过程中被某些原因打断授课的都可视情况剪去(3)常见问题：a.老师语句不完整，或剪辑后前后语句不搭b.部分或全部语音缺失，音量过轻，或者音话不对位c.画面存在非常严重的跳帧d.前后画面视觉效果相差太大(如亮度），或者老师衣着不一致e.使用机位不当（过多甚至始终使用侧面或者远处机位而不适用正面机位）2.转场课程剪辑的转场出现在剪辑点，机位切换和PPT展示处。转场效果若不是特殊要求，使用硬切换或者淡入淡出即可。(1)淡入淡出(2)其他一些简单的效果也可(3)个别提示可以在一些老师重点突出的地方标注提示，更加清晰明了。4.整体效果课程整体效果要求内容流畅，无突兀感，老师语言流利清晰，机位切换流畅，PPT出现时间准确，PPT格式统一规范（PPT背景，字体等），PPT文字及图片展示清晰准确5.输出标准视频格式：mp4格式编码格式：AVC视频编码：H.264视频尺寸：1280X720比特率（码流）：1000Kbs（1M）帧率：25宽高比：16:9音频流标准编码格式：AAC音频码率：128kbps声道数：2 channels采样数：44100HZ6.视频信号源(1)稳定性：全片图像同步性能稳定，无失步现象，CTL同步控制信号必须连续：图像无抖动跳跃，色彩无突变，编辑点处图像稳定。(2)信噪比：图像信噪比不低于55dB，无明显杂波。(3)色调：白平衡正确，无明显偏色，多机拍摄的镜头衔接处无明显色差。(4)视频电平：视频全讯号幅度为1Ⅴp-p，最大不超过1.1Ⅴ p-p。其中，消隐电平为0V时，白电平幅度0.7Ⅴp-p，同步信号-0.3V，色同步信号幅度0.3V p-p (以消隐线上下对称)，全片一致。7、音频信号源(1)声道：中文内容音频信号记录于第1声道，音乐、音效、同期声记录于第2声道，若有其他文字解说记录于第3声道(如录音设备无第3声道，则录于第2声道)。(2)电平指标：-2db —— -8db声音应无明显失真、放音过冲、过弱。(3)音频信噪比不低于48db。(4)声音和画面要求同步，无交流声或其他杂音等缺陷。(5)伴音清晰、饱满、圆润，无失真、噪声杂音干扰、音量忽大忽小现象。解说声与现场声无明显比例失调，解说声与背景音乐无明显比例失调。8.音视频技术参数(1)视频压缩采用H.264/AVC (MPEG-4 Part10)编码、使用二次编码、不包含字幕的MP4格式。(2)视频码流率：在保证单个知识点视频文件不大于200M的前提下，动态码流的最高码率不高于2500Kbps，最低码率不得低于1024Kbps。(3)视频分辨率为1080p：采用高清16:9拍摄，设定为 1920&amp;#215;1080。(4)视频画幅宽高比：分辨率设定为1920&amp;#215;1080，选定16:9。(5)视频帧率为25帧/秒。(6)扫描方式采用逐行扫描。9.音频技术参数(1)音频压缩采用AAC(MPEG4 Part3)格式。(2)采样率48KHz 。(3)音频码流率128Kbps (恒定)。(4)必须是双声道，必须做混音、压限等优化音频的处理。3教程制作1.教程制作建设咨询「教程制作」依赖于课程设计，交付完整的、可运行的课程体系。（1）在线教程：PPT优化、教辅、测试题以及讨论题等教学资源整合；VI套件设计；视频制作。（2）见面课教程：根据不同教学模式，直播互动或者校内讨论，设计不同的见面课教程。包括见面课目的、形式、内容、教学保障条件、教学团队等信息。2. 碎片化视频制作（背景布实景拍摄）单机位棚内拍摄，满足慕课课程的制作要求和视听美感。棚内拍摄提供访谈、书架、黑色背景、白色背景、灰色背景、大屏模式、绿幕抠像模式。具备资深专业摄像师等专业摄像团队拍摄现场服务，包括拍摄前及拍摄过程摄像机、机位位置、音频设备、灯光调试管理，化妆，拍摄进度、时间、内容、景别等内容的记录。3. 碎片化视频制作（外景）外景拍摄，满足慕课课程的制作要求和视听美感。具备资深专业摄像师等专业摄像团队拍摄现场服务，包括拍摄前及拍摄过程摄像机、机位位置、音频设备、灯光调试管理，化妆，拍摄进度、时间、内容、景别等内容的记录。4. 动画制作视频处理团队进行视频调色渲染、知识点包装动画制作5. 在线视频制作后期制作要求 1)封装 片统一采用单一视频形式，MP4、MPG 封装。2)视频压缩格式及技术参数 （1）视频压缩采H.264/AVC (MPEG-4 Part10)编码、使用二次编码、不包含字幕的MP4格式。 （2）视频码流率不低于 1024 Kbps。（3）视频分辨率统一设定为 1280&amp;#215;720。（4）视频画幅宽高比统一设定为 16:9。（5）视频帧率为不低于 25 帧/秒。6. 课程考核设计混合式课程的考核方式：过程性评价+终结性评价--在线学习考核：Ⅰ.在线视频学习进度考核 Ⅱ.在线作业及测试--见面课考核:Ⅰ.出勤Ⅱ.学生活跃度--期末考试考核：各部分考核占比可根据课程不同进行调整,但建议每部分考核占比不超过40%。7. 见面课教程设计咨询根据不同教学模式，直播互动或者校内讨论，设计不同的见面课教程。包括见面课目的、形式、内容、教学保障条件、教学团队等信息。在课程运行过程中，协助老师进行见面课课堂设计，针对直播互动课，配置服务工程师与硬件工程师全程服务直播见面课，课后出稿直播见面课报道并发布学校官网。8. 课程VI设计套件（1）课程封面（学校logo、课程名称、主讲教师姓名、职务、学校等）（2）章节页（章名称、节名称、主讲教师姓名）（1）四个板式： 全屏PPT版式4个 （双分屏版式1个、单人像版式 1个、单人小框人像版式1个、全屏PPT版式1个）（2）老师人名条（3）课程角标（4）课程片尾：以版权说明页结尾（5）平台首页的课程封面图（220*120）和横幅广告图（960*150 8）.9. 课程介绍片花制作基本描述：课程片花是指在学生学习课程前，用于了解课程内容、讲授方式、主讲教师和助教团队、课程所在院系等相关信息的视频。成品要求：满足慕课、混合式教学模式要求，课程片花要展现课程基本属性及主讲教师其他要求，时间控制在3-5分钟左右。10. 课质量评审提供“海南省高校课程共享联盟”质量评审标准11. 课程字幕根据逐字稿匹配字幕4课程应用推广1. 课程上线及网站美化为课程设置独立的宣传网站，课程网站 ：课程简介、教学计划、教学团队、教学大纲、片花、精彩视频、运行数据等重要信息。2. 在线课程线上教学培训配有服务工程师团队及在线客服人员，为课程运行体系做保障。服务工程师：本地化服务，组织校内系统管理员进行课程运行平台操作使用的培训，为学校教师提供针对性平台操作使用培训服务。包含平台基础操作系列课程学习、实操细节一对一咨询、实战操作，使授课教师和维护工作人员能完全熟悉并掌握维护技能，及时排除一般的运行故障，组织校内课程推广会，让学生更切实地了解课程信息，便于选课。定期向校方进行学情报告解读，沟通课程运行过程中存在的问题。为本校学生服务，解答学生平台操作使用等问题。在线客服：7*24小时在线，线上为学生处理平台登录、注册等平台操作使用问题。 合同履行日期：合同履约1月二、开标时间：2019年01月17日 08时30分三、定标时间：2019年01月17日 00时00分四、采购公告时间：2018年12月26日五、采购方式：公开招标六、采购预算：0元最高限价：元七、中标信息：中标供应商：上海卓越睿新数码科技有限公司地址：上海市钦州北路1188号1幢901、902、903、904室中标金额：0.00元中标供应商：北京世纪超星信息技术发展有限责任公司地址：北京市海淀区上地三街9号嘉华大厦C座710室中标金额：0.00元中标供应商：海南城鼎计算机网络科技有限公司地址：海南省海口市美兰区海秀大道12号海南DC城万国商厦10c中标金额：0.00元中标供应商：海南壹嘉科技有限公司地址：海南省海口市琼山区振兴路东盛名苑C座福临阁13层13I房中标金额：0.00元八、专家名单：桂德生,谢佩杰,迟芳丽,蓝娟娟,史乙力九、采购人、代理机构名称及联系方式   采购人： 海南师范大学 代理机构： 海南省教学仪器设备招标中心   地址： 海口市 地址： 海口市南航路一号   联系人： 蒙激流 联系人： 郭华军   电话： 08965880756 电话： 13648669411    2019年01月25日</t>
  </si>
  <si>
    <t>上海卓越睿新数码科技有限公司</t>
  </si>
  <si>
    <t>海南城鼎计算机网络科技有限公司</t>
  </si>
  <si>
    <t>海南壹嘉科技有限公司</t>
  </si>
  <si>
    <t>中央电视台小型移动非编4K制作系统项目中标公告</t>
  </si>
  <si>
    <t>0722-186FE2645LJO）</t>
  </si>
  <si>
    <t>新奥特北京视频技术有限公司
北京森隆科技有限公司
北京市石景山区石景山路3号玉泉大厦北院</t>
  </si>
  <si>
    <t>￥620.300000 万元</t>
  </si>
  <si>
    <t>公告概要：公告信息：采购项目名称中央电视台小型移动非编4K制作系统项目品目货物/通用设备/广播、电视、电影设备/其他广播、电视、电影设备,货物/通用设备/广播、电视、电影设备/视频节目制作和播控设备/电视录制及电视播出中心设备采购单位中央电视台行政区域北京市公告时间2019年01月28日  11:02本项目招标公告日期2018年12月19日中标日期2019年01月28日评审专家名单郭改荣、季维国、王鹏、范姣莲、薛瑞卿、高岩、谭勇总中标金额￥620.300000 万元（人民币）联系人及联系方式：项目联系人贾文涛项目联系电话13269660572采购单位中央电视台采购单位地址北京市海淀区复兴路11号采购单位联系方式赵老师010-68508752代理机构名称中国远东国际招标有限公司代理机构地址北京市朝阳区和平街东土城路甲9号2层代理机构联系方式贾文涛13269660572附件：附件1中央电视台小型移动非编4K制作系统12-18第2包-发售稿.docx附件2第1包-发售稿.rar附件3中标公告18-2645.doc                　　中国远东国际招标有限公司受中央电视台的委托，就“中央电视台小型移动非编4K制作系统项目”项目（项目编号：0722-186FE2645LJO）组织采购，评标工作已经结束，中标结果如下：一、项目信息项目编号：0722-186FE2645LJO项目名称：中央电视台小型移动非编4K制作系统项目项目联系人：贾文涛联系方式：13269660572二、采购单位信息采购单位名称：中央电视台采购单位地址：北京市海淀区复兴路11号采购单位联系方式：赵老师010-68508752三、项目用途、简要技术要求及合同履行日期：详细内容请见附件！四、采购代理机构信息采购代理机构全称：中国远东国际招标有限公司采购代理机构地址：北京市朝阳区和平街东土城路甲9号2层采购代理机构联系方式：贾文涛13269660572五、中标信息招标公告日期：2018年12月19日中标日期：2019年01月28日总中标金额：620.3 万元（人民币）中标供应商名称、联系地址及中标金额：序号中标供应商名称中标供应商联系地址中标金额(万元)1新奥特（北京）视频技术有限公司北京市海淀区西草场1号硅谷电脑城15层1501-1506室349.9000002北京森隆科技有限公司北京市石景山区石景山路3号玉泉大厦北院270.400000本项目招标代理费总金额：7.6233 万元（人民币）本项目招标代理费收费标准：按招标文件规定评审专家名单：郭改荣、季维国、王鹏、范姣莲、薛瑞卿、高岩、谭勇中标标的名称、规格型号、数量、单价、服务要求：详细内容请见附件！六、其它补充事宜</t>
  </si>
  <si>
    <t>北京森隆科技有限公司</t>
  </si>
  <si>
    <t>北京市石景山区石景山路3号玉泉大厦北院</t>
  </si>
  <si>
    <t>中央电视台小型移动非编4K制作系统</t>
  </si>
  <si>
    <t>中央电视台军事部新闻外采设备增补—专业移动非编项目中标公告</t>
  </si>
  <si>
    <t>0701-184060110672）</t>
  </si>
  <si>
    <t xml:space="preserve">北京雷特世创科技有限公司
</t>
  </si>
  <si>
    <t>￥34.158100 万元</t>
  </si>
  <si>
    <t>公告概要：公告信息：采购项目名称中央电视台军事部新闻外采设备增补—专业移动非编项目品目货物/通用设备/广播、电视、电影设备/视频节目制作和播控设备/电视图文创作系统设备,货物/通用设备/广播、电视、电影设备/视频节目制作和播控设备/视频信息处理设备采购单位中央电视台行政区域北京市公告时间2019年01月28日  16:44本项目招标公告日期2018年12月14日中标日期2019年01月28日评审专家名单详见附件总中标金额￥34.158100 万元（人民币）联系人及联系方式：项目联系人那志伟、沈昕项目联系电话010-63348440、 63348278采购单位中央电视台采购单位地址北京市海淀区复兴路11号采购单位联系方式肖老师010-68508752代理机构名称中技国际招标有限公司代理机构地址北京市丰台区西三环中路90号通用技术大厦1101室代理机构联系方式那志伟、沈昕 010-63348440、63348278附件：附件1中标公告-移动非编.doc附件2中央电视台军事部新闻外采设备增补—专业移动非编项目-0701-184060110672.pdf                　　中技国际招标有限公司受中央电视台的委托，就“中央电视台军事部新闻外采设备增补—专业移动非编项目”项目（项目编号：0701-184060110672）组织采购，评标工作已经结束，中标结果如下：一、项目信息项目编号：0701-184060110672项目名称：中央电视台军事部新闻外采设备增补—专业移动非编项目项目联系人：那志伟、沈昕联系方式：010-63348440、 63348278二、采购单位信息采购单位名称：中央电视台采购单位地址：北京市海淀区复兴路11号采购单位联系方式：肖老师010-68508752三、项目用途、简要技术要求及合同履行日期：详见附件四、采购代理机构信息采购代理机构全称：中技国际招标有限公司采购代理机构地址：北京市丰台区西三环中路90号通用技术大厦1101室采购代理机构联系方式：那志伟、沈昕 010-63348440、63348278五、中标信息招标公告日期：2018年12月14日中标日期：2019年01月28日总中标金额：34.1581 万元（人民币）中标供应商名称、联系地址及中标金额：序号中标供应商名称中标供应商联系地址中标金额(万元)1北京雷特世创科技有限公司北京市海淀区上地四街3号二层20834.158100本项目招标代理费总金额：1.0 万元（人民币）本项目招标代理费收费标准：详见附件评审专家名单：详见附件中标标的名称、规格型号、数量、单价、服务要求：详见附件六、其它补充事宜公告期限：自公告发布之日起1个工作日采购人和评审专家的推荐意见（采用书面推荐供应商参加采购活动的需填）：本项目不适用</t>
  </si>
  <si>
    <t>北京雷特世创科技有限公司</t>
  </si>
  <si>
    <t>中央电视台军事部新闻外采设备增补—专业移动非编</t>
  </si>
  <si>
    <t>关于升级非编制播系统（2018年第187号标）的招标结果公示</t>
  </si>
  <si>
    <t>根据上海广播电视台、上海文化广播影视集团有限公司（以下简称SMG）关于技术设备、基建工程和服务采购的有关规定，现将2018年第187号标——“升级非编制播系统”的招标结果公示如下：中标单位：成都索贝数码科技股份有限公司如有异议，请自公示日期起一周内按以下联系方式书面申述，过时申述无效。联系地址：上海市威海路298号上视大厦17楼资产管理部联系人：黄先生、卞先生联系电话：22000347、22000339?上海广播电视台上海文化广播影视集团有限公司2019年01月28日</t>
  </si>
  <si>
    <t>关于升级非编制播系统（2018年第187号标）的</t>
  </si>
  <si>
    <t>竞争性谈判嵩县广播电影电视台购录像编辑设备采购项目结果公告</t>
  </si>
  <si>
    <t>嵩县公共资源交易中心</t>
  </si>
  <si>
    <t xml:space="preserve">河南百事德电子设备有限公司
</t>
  </si>
  <si>
    <t>370000.00元</t>
  </si>
  <si>
    <t>嵩县公共资源交易中心政府采购交易服务股受嵩县广播电影电视台的委托，就嵩县广播电影电视台购录像编辑设备采购项目按规定程序进行了竞争性谈判，现就竞争性谈判的结果公示如下：一、项目名称：嵩县广播电影电视台购录像编辑设备采购项目项目编号：嵩公交易采购【2019】003号财政部门批复编号：嵩政采【2019】11号项目资金：财政资金资金预算：最高限价376000.00元采购方式：竞争性谈判原公告发布日期：2019年1月14日二、评标日期：2019年1月24日评标地点：嵩县公共资源交易中心四楼评标二室三、投标主要标的简要说明：货物名称品牌型号规格制造商名称数量单价（元）高标清全接口非线性编辑系统BST4000C河南百事德电子设备有限公司561000高清监视器KVM-2250W深圳市康维讯视频科技有限公司49500…………………………工期：合同签订之日起15天供货完毕四、评标结果：成交供应商：河南百事德电子设备有限公司成交价：370000.00元地址：郑州市金水区花园路144号11层03号五、评标委员会成员：滑洪涛、高志军、张大伟六、本公告已同时在河南省政府采购网、河南省公共资源交易公共服务平台、嵩县公共资源交易中心网公告。公告期限为1个工作日。中标人应在发布中标结果公告后的2个工作日内日领取中标通知书，逾期未领的，视同第1个工作日内已领取。　 七、投标人对中标结果有异议的，可以在本中标公告发布之日起7个工作日内， 以书面形式向采购代理机构提出质疑(法人签字盖章并加盖单位公章)，由法定代表人或其授权代表携带本人身份证件（原件和复印件）一并提交质疑函原件及相关证明材料（邮寄件、传真件不予受理）。逾期未提交或未按照要求提交的质疑函将不予受理。八、联系方式：采购人：嵩县广播电影电视台地 址：行政路20号联系人：温先生电 话：13837988999代理机构：嵩县公共资源交易中心政府采购交易服务股联系人：乔女士 　　联系电话：0379-66337118地址：嵩县白云大道1号院行政服务中心院内嵩县公共资源交易中心2019年1月25日</t>
  </si>
  <si>
    <t>河南百事德电子设备有限公司</t>
  </si>
  <si>
    <t>竞争性谈判嵩县广播电影电视台购录像编辑设备采购</t>
  </si>
  <si>
    <t>盘山县融媒体发展中心采编播高清改造</t>
  </si>
  <si>
    <t>中标公告							一.文件编号：LPGp201812059/2018-0133							二.项目名称：盘山县融媒体发展中心采编播高清改造							三.采购人名称、地址及联系方式							采购人名称：盘山县融媒体发展中心							采购人地址：盘锦市双台子区							采购人联系方式：15842763789							四.盘锦市公共采购交易中心地址、项目联系人及联系方式							盘锦市公共采购交易中心地址：盘锦市辽东湾新区行政中心C座4栋市交易中心盘山分中心地址：盘山县府北大街9号2楼。							项目联系人：政府采购部							联系方式：0427-3550138							五.中标供应商名称、地址							中标供应商名称：1包：沈阳禾硕影视设备有限公司							中标供应商地址：沈阳市铁西区建设东路57号（909）							六.中标金额：1包：993900.00元							七.评审专家名单：李晓刚朱越侯国帅周海军胡世欣							八.本项目公告期限为1个工作日。							后附主要标的的名称、型号、数量、单价。							包号：1单位：（人民币）																													序号																													产品名称																													品牌、型号及																			技术规格、要求																													制造厂商名称及产地																													数量																													单价																													报价																																																																		1																													演播室摄像机																													索尼HDC-2580																													1、2/3英寸3CCD高清摄像机，像素数220万。2、16比特A/D转换3、灵敏度F114、基础信噪比60dB，且信噪比连续可调，最高可达64dB5、调制深度大于55%(27Mhz/1080i)6、机头具有两路通话耳机接口，且每路皆具有两个独立的通话线路并可独立调整7、机头具有光学cross星光滤镜8、机头可同时输出本机信号，返送信号以及题词器信号9、机头具有5个功能指派键10、必须采用光纤传输，Lemo接口,最大传输距离可达4公里11、摄像机具有电子倍率功能，能够独立于光学系统使用12、具有自动镜头失真补偿13、通过安装选件，摄像机具有升级成2倍速视频的拍摄能力，即以1080/100i的格式进行拍摄14、摄像机具有3G传输的能力，即由机头至基站双向同时传输两路高清HD-SDI信号的能力15、摄像机机头配备3个SDI接口，可以输出本机和返送信号，HD提词器信号。16、提供ENG型寻像器，尺寸1.5英寸，附带眼罩17、提供EFP型摄像机用寻像器，尺寸7英寸。18、提供单、双耳通话耳机和三脚架适配器。19、提供4路或以上SDI信号输出接口。SDI可根据需求切换成高清或标清20、提供模拟信号输出接口。21、提供4路返送视频，每一路皆可接收HD-SDI，SD-SDI，VBS视频信号中的任意一种。22、可输出AES数字音频23、基站前面板可显示摄像机的光缆传输状态以及风扇，同步信号等的状态																													索尼（中国）有限公司中国																													1																													210000																													210000																																																																		2																													摄像机光缆																													佳耐美FCC20N-ARIB																													1、20米长的摄像机复合光缆2、标称外径9.2MM3、耐磨弹性体PVC外皮																													佳耐美电气（天津）有限公司中国																													1																													8000																													8000																																																																		3																													三脚架																													戴瑞B200+TS-16																													1、2级铝合金脚架2、球座直径100mm3、最大承重13kg4、自重6.2kg5、四级阻尼6、俯仰角度：-85&amp;#176;/+85&amp;#176;7、工作高度：530-1700mm																													北京黛依瑞精密仪器科技有限公司中国																													1																													8500																													8500																																																																		4																													IP光端机																													多铁克M5-TRX-S-FC-W13																													1、双向传输1路10/100/1000M以太网信号2、IP网络接口：RJ453、光纤类型：单模光纤4、光纤数量：1根5、光纤接口：SC/PC6、传输距离：0-20公里																													北京多铁克数字技术有限公司中国																													1																													7000																													7000																																																																		5																													高标清数字光端机																													多铁克HD-T-S-FCHD-R-S-FC																													1、双向传输1路10/100/1000M以太网信号2、IP网络接口：RJ453、光纤类型：单模光纤4、光纤数量：1根5、光纤接口：SC/PC6、传输距离：0-20公里。																													北京多铁克数字技术有限公司中国																													1																													18000																													18000																																																																		6																													媒资系统																													德拓DATRIXD1600-96T																													1、包含1个节点16盘位，16块6TB硬盘，对外接口4千兆。可通过集群模式扩展至1024个节点，支持64PB以上的扩展能力。2、系统自带数据复制和数据灾难恢复功能，提供基于策略的数据复制备份和恢复（可以制定全局、目录、文件类型、大小、时间、增量等策略）。3、可提供RestAPI、HTML5等开发接口，有详细的开发接口文档，可支持二次开发。整个系统平台应当基于以太网架构，无需改变现有网络结构。4、支持手动上传文件、自动收集软件、网络爬虫等上传手段。并可按照规则进行过滤，可支持广域网的回传，上传的同时自动添加相关编目信息。5、整个平台采用B/S管理方式，无需通过客户端即可实现所有管理功能，兼容Windows、Mac、Linux访问，同时提供IOS和安卓手机APP访问。6、整个平台功能应当涵盖数据存储、数据安全、数据迁移、数据分享、数据转码、数据分类、数据查找和数据分析。系统支持内部的自动化数据转码，无需单独配置转码服务器。7、编目支持自动编目、自定义编目和编目模板等多种编目方式。最大可以自定义1024个编目模版，正对不同类型、内容、来源等数据可以选择不同模版进行编目。8、支持细腻度文件权限，支持私有、讨论组、部门、公开等多种访问权限，支持可预览、可下载、可分享、可删除等多种操作权限。9、支持多层编目，支持图片水印、文档格式转换、视频转码、视频流直播、自动抓取关键帧、视频剪辑等文件处理功能。10、文件内容和编目索引信息采用无数据库方式管理，无内置关系型数据库。采用搜索引擎方式进行内容检索，1亿条数据1秒以内响应。11、系统可划分NAS／ISCSI空间对外提供存储服务，数据可直接平台内部上传入库而无需经过网络转发，实现文件秒传入库功能。12、支持基于用户和用户组的文件分享发布功能，可以支持公开和加密链接分享，支持讨论组模式进行数据和资源共享，支持二维码方式进行文件分享。13、支持文件行为审计合规管理，任意上传、预览、检索、转码、分享、下载等操作都有相应的行为记录，形成整个文件的生命周期。14、支持基于GIS信息进行管理，包含GIS信息的数据可以进行自动识别，不带GIS信息的数据可以手动进行添加，可以在地图模式进行展现。																													上海德拓信息技术股份有限公司中国																													1																													178000																													178000																																																																		7																													非编工作站升级																													雷特世创EDIUS9																													对台内非编工作站进行软件升级，安装最新版本的正版视频编辑软件和字幕插件，软件支持：																			1、混编各种不同分辨率素材—从24*24到4K、2K在同一时间线实时编辑转换不同帧速率，支持导入/导出GVHQCodec/GVHQX编码的QuickTime文件(*.mov)，并支持导入K2代理素材。																			2、支持导入H.265（HEVC）素材，支持Matrox编码视频文件的直接编辑。3、具有动态跟踪和图像防抖稳定工具，支持（1/2，1/4，1/8，1/16）降低分辨率预览方式。																			4、编辑软件自身内嵌音频响度测量工具，具有16机位同时编辑能力。																			5、支持导入SONYRAW、CanonRAW、R3D、DNG等RAW格式文件，并支持C700RAW文件和佳能EOSC200“CinemaRAWLight”解码和静态原始文件解码。6、支持最新的文件格式无需转换的实时源码编辑，如SonyXAVC/XVACS、PanasonicAVC-Ultra、Canon4KMXF（XF-AVC）、Canon1DCM-JPEG、GoPro、DJI无人机拍摄的4K格式，同时也支持SonyXAVC/XVACS、PanasonicAVC-Ultra源码回写回原介质。																			7、支持SonyS-LOG、HLG，CanonC-LOG，PanasonicV-Log/V-LogL，DJID-Log，ALEXAC系列摄影机的色彩空间和CanonXF-AVC素材的多种伽马曲线。																			8、文本支持整体或逐字属性编辑																			9、支持蒙、藏、维等少数民族和阿拉伯等语系字幕																			10、支持鼠标或键盘进行拍打唱词，支持快拍唱词，拍打过程中支持暂停、续拍功能/11、唱词支持																			11、种文本导入导出，支持SRT文本导入导出																			12、唱词显示支持淡入淡出、切入切出以及动画效果模板的自由替换																			13、唱词支持单行、双行，横排、竖排、曲线以及个性模板等设定方式，支持所见所得遮罩、区域等多种滚屏方式，以及带关键帧动画的三维空间滚屏																													北京雷特世创科技有限公司																													8																													7000																													56000																																																																		8																													视频采集卡																													BlackmagicDesignDeckLinkSDI4K																													1、SDI视频输入:1路10bitSD/HD/2K/4K。支持6Gb/s4:2:2和3Gb/s4:4:42、SDI视频输出:1路10bitSD/HD/2K/4K。支持6Gb/s4:2:2和3Gb/s4:4:43、SDI音频输入:16通道嵌入HD/2K/4K。8通道嵌入SD。4、SDI音频输出:16通道嵌入HD/2K/4K。8通道嵌入SD。5、同步输入:三电平或黑场6、设备控制:可兼容RS422录机控制端口。软件控制TxRx方向可逆串行端口。7、计算机接口:PCIExpress4速第二代，兼容4、8、16速PCIExpress插槽。																													北京强氧科技发展有限公司中国																													2																													3000																													6000																																																																		9																													一体化演播室系统																													励得U-CasterPro																													1、4U工控机箱，含专用后背接口板；处理器主频不低于3.5GHZ；内存不小于16G，硬盘容量不小于1TB，600W服务器电源																			2、显卡：具有4G显存的专业三维图形渲染显卡																			3、高清视频卡支持4路HD-SDI带嵌入音频，4通道音频输入（XLR卡侬口），2路HD-SDI接口，2路HDMI接口，4通道音频输出（XLR卡侬口），1路6.3TRS监听接口，1个Tally输出接口，1路REF信号输入																			4、软件支持四讯道输入信号同屏画中画显示、视频画面缩放或裁切，1路色键功能、在线图文包装、快速同步编辑、本地高标清信号录制、调音台、流媒体输入输出、多路本地DDR文件播放、多画面分割监看、外部独立IP字幕信号输入。																			5、支持调用三维场景（面数3000万，贴图≥5G）																			6、生产厂家具有自主网上平台，可实时在平台上传或下载场景模板、字幕包装模板等素材直接供系统使用。																													深圳市励得数码科技有限公司中国																													1																													96000																													96000																																																																		10																													高标清视频同播服务器																													励得																			U-AIR																													1、基于品牌服务器硬件平台：CPU主频3.5GHz，内存8GB；系统盘容量1TB，素材盘容量4TB，独立显卡。2、板卡：广播级视频板卡，支持HD-SDI/ASI信号输入输出，支持断电直通功能；3、软件：高标清播出系统软件；软件功能，以下所有功能必须全部满足，不可偏离：1）支持高清、标清、N制、PAL制节目素材的混播、同播；支持RM、Mkv、Mpg、Ts、avi、MPEG-IBP、H.264等格式素材混播、同播；2）支持高清、标清节目的转播；可灵活定义播出节目是高清或标清，并自动对转播、本地素材播出完成对应的实时自动上下变换；支持N+1备份方式，备份服务器能够替换任意主服务器提供备份输出；4）音视频播出节目单中支持动态台标、动态角标（3个）、时钟、倒计时、游动字幕的同步叠加播出控制，所有播出图文均可对本地硬盘播出及转播节目播出进行叠加后播出；5）自动根据在线播出节目单中节目内容检查在线素材存储，并自动将不在在线存储的节目素材从二级存储迁移至播出本地存储器中；6）支持断电后接续播出；7）支持播出节目图像及播出节目信息监视及监看；																													深圳市励得数码科技有限公司中国																													2																													63000																													126000																																																																		11																													数据库管理工作站																													DELLT3620																													1、基于原装品牌工作站硬件平台：2、CPU：主频3.1GHz；3、内存：8GDDR4内存；4、硬盘：1T3.5英寸SATA；5、其它：集成网络、声卡、显卡；液晶显示器，键鼠套装。6、预装WindowsServer2008操作系统+SQL2008R2数据库软件；7、软件：系统管理员软件																													戴尔（中国）有限公司中国																													1																													7000																													7000																																																																		12																													编单审片工作站																													DELLT3620																													1、基于原装品牌工作站硬件平台：2、CPU：主频3.1GHz；3、内存：8GDDR4内存；4、硬盘：1T3.5英寸SATA；5、其它：集成网卡、声卡、显卡；液晶显示器，键鼠套装。6、预装Windows7专业版（中文）操作系统；7、软件：系统管理员软件、素材管理软件（支持DVD录入）、节目单编辑软件（节目单审核，素材审核）																													戴尔（中国）有限公司中国																													2																													7000																													14000																																																																		13																													高标清播控一体机系统																													捷成SIO-3011																													1、内置标配8&amp;#215;4净静切换单元，最大支持12&amp;#215;8切换2、支持8路3G/HD/SD-SDI信号输入,输入通道可扩展至12路3、帧/行同步模式可选4、支持2路PGM输出、1路PST输出、1路PVW输出5、PGM输出支持BYPASS旁通6、内置台标键控处理单元7、1套外键处理单元，高标清同播时共用一套外键8、2套内键处理单元，高标清同播时，高清和标清内键独立使用9、内键和外键支持动态台标、静态台标和时钟三种样式10、支持转场特技，转场特技速度可调；特技模式：CUT/CUT,CUT/FADE,FADE/CUT,FADE/FADE；11、支持LTC和NTP校时12、内置下变换处理单元，实现高标清信号同播13、依据AFD实现ARC自动变换（SMPTE-2016）14、支持色域空间转换15、内置图卡发生单元，可存储自定义图卡信号，作为应急输出16、内置应急切换单元，外接一路应急输入，作为备用信号；支持信号检测，如黑场、静帧、视频丢失；手动/自动切换模式可选17、内置选配网络编码处理单元，实现网络播出,H.264/H.265编码方式可选,编码参数可通过web进行设置18、多种控制方式可选：TCP/IP、RS-232/422、GPI/O控制接口19、需配备遥控面板，并支持遥控面板和本机面板控制20、支持Web管理21、扩展多画面输出，实现所有输入输出信号的监控，支持信号检测报警等功能，无需外部接线22、扩展4路输入模块，可支持SDI、HDMI、CVBS&amp;amp;AUDIO输入，且可支持上下变换处理及格式23、冗余电源24、外参考信号支持BB和Tri-level自适应																													大连捷成实业发展有限公司中国																													2																													78000																													156000																																																																		14																													板卡机箱																													捷成IM-FM2RU																													1、2U板卡机箱，10个槽位，含双电源。2、功能模块集于机箱平台内，均为前插板式设计，支持热插拔3、各功能模块配有独立接口背板，支持各种功能、信号格式的模块在同一机箱中混插4、机箱内置变速风扇，温度控制风扇转速，延长风扇寿命、降低噪音5、各机箱均可配置网络控制模块，用于对机箱内各功能模块的控制6、可通过RS-232/422串行接口读取和配置机箱IP等信息7、LAN接口支持TCP/IP、UDP、HTTP、SNMP等协议8、REF输入通过总线送达机箱内各个功能模块9、外置EEPROM，在掉电或更换模块后系统的各种参数不丢失10、软件具有机箱状态监控管理、模块集中控制、系统图形化控制、第三方软件嵌入、报警及日志生成等功能																													大连捷成实业发展有限公司中国																													1																													2800																													2800																																																																		15																													模拟转换板卡																													捷成DMX-2132																													1、支持SMPTE-259M-C，525/59.94,625/50分量输入2、支持SMPTE-272M辅助数据嵌入标准3、可实现4路模拟音频解嵌输出或4路AES/AES-3id数字音频输出(选配）4、解嵌后的增益可调，调整范围为&amp;#177;20dB5、解嵌通道可选，解嵌音频可以输出到指定端口上6、解嵌模式可选，可以左右通道互换，拷贝，混音7、输入视频、音频丢失检测8、支持REF参考视频信号输入9、输出具有帧同步功能，且行、场相位连续可调10、1路SDI输出具有BY-PASS功能11、具备2路CVBS输出12、输入支持最大300米自动电缆均衡13、各种设置参数具有掉电记忆功能14、支持热插拔15、支持控制计算机集中监控																													大连捷成实业发展有限公司中国																													2																													3500																													7000																																																																		16																													同步发生器																													捷成BG-100																													1、1RU机箱、19英寸宽2、冗余式双电源配置3、前面板设有LCD显示单元、功能指示灯和控制按键，便于用户操控4、具有高精度的基准信号发生5、提供16路黑场同步(BlackBurst)输出，2路标准彩条输出6、所有信号均可为NTSC/525或PAL/625制式7、一路1KHz立体声音频测试信号输出8、自动监测两路信号是否正常，可自动倒换，亦可手动倒换9、具有REF参考视频集中锁相（GENLOCK）功能10、行、场、色度副载波相位连续可调11、行场相位与外参考信号自动对齐12、各参数及配置均具有掉电记忆功能																													大连捷成实业发展有限公司中国																													1																													9000																													9000																																																																		17																													GPS时钟																													朗威视讯AC-M001N																													1、GPS母钟,1U标准机箱2、红色数码管显示时分秒3、输出：2路RS485、1路RS232、1路1PPS、1路EBU(LTC)4、50米馈线																													北京朗威视讯科技股份有限公司中国																													1																													4300																													4300																																																																		18																													5寸标准子钟																													朗威视讯AC-S005B																													1、5?绿色数码管显示标准时间，带红色“标准”汉字显示2、输入：1路RS485输出：1路RS485																													北京朗威视讯科技股份有限公司中国																													1																													3000																													3000																																																																		19																													机架式交换机																													TP-LINKSG1024T																													1、24个10/100/1000M以太网端口，机架式安装																													普联技术有限公司中国																													2																													1200																													2400																																																																		20																													机柜																													佳创网络42U																													1、42U标准机柜																													沈阳佳创网络工程有限公司中国																													2																													1800																													3600																																																																		21																													监听音箱																													漫步者R1200TII2																													1、功率40W2、信噪比85dB/A3、失真度0.5%																													深圳市漫步者科技股份有限公司中国																													1																													200																													200																																																																		22																													视频电缆																													佳耐美L-4CFB+																													1、发泡聚乙烯绝缘，适用于HD-SDI、SDI、模拟信号传输2、高密度镀锡铜编织网和铝箔构成屏蔽3、标称外径不小于6mm，每百米衰减不大于24dB4、标准包装：200米/箱																													佳耐美电气（天津）有限公司中国																													1																													5000																													5000																																																																		23																													BNC头																													佳耐美BCP-B4F																													1、压接设计确保快速牢固安装2、镀金弹簧锁中心触针，外导体采用镀铜合金3、延长设计、稳定抓取4、标记位置、方便核实连接是否锁紧5、标准包装：20个/盒																													佳耐美电气（天津）有限公司中国																													1																													1500																													1500																																																																		24																													文稿系统																													索贝E-NETDOC																													1、文稿管理系统（20个客户端）2、用户登录与权限模块3、新闻采访任务管理模块4、新闻采访素材采集模块5、新闻文稿编辑模块6、新闻文稿发送模块7、新闻文稿审核模块8、新闻文稿修改模块																													成都索贝数码科技股份有限公司中国																													1																													30000																													30000																																																																		25																													服务器																													DELLR720																													1、2U机架式服务器。2、双处理器，处理器六核心，六线程，制作工艺22纳米，主频1.9GHz。3、DDR4内存16GB。4、硬盘容量1TB。5、独立显卡，DVD光驱。6、4个千兆网口。7、双电源设计，单个电源功率450W。																													戴尔（中国）有限公司中国																													2																													17300																													34600																																																																		报价合计																													993900元																																																																											盘锦市公共采购交易中心盘山分中心							2019年1月24日										采购文件：点击下载</t>
  </si>
  <si>
    <t>广西民族大学民族学与社会学学《文化地理学》微课程采购项目成交公告</t>
  </si>
  <si>
    <t xml:space="preserve">广西匠宣文化传播有限公司
</t>
  </si>
  <si>
    <t>一、采购项目名称：《文化地理学》微课程采购								二、采购项目包含的货物（服务）名称、参数需求及数量：				《文化地理学》微课拍摄制作1项（具体参数详见下表）								三、询价相关信息				1、询价日期：2019 年1月18日				2、询价地点：广西民族大学民族学与社会学学院基地楼204室				3、询价小组成员名单：滕兰花、覃思琰、杨小君				四、成交信息：				1、成交供应商名称：广西匠宣文化传播有限公司				2、成交供应商地址：南宁市总部路3号中国—东盟科技企业孵化基地二期9号厂房419房				3、成 交 金 额：贰万玖仟玖佰零拾零元整（￥29900.00元）				4、主要成交标的名称、规格型号、数量、单价、服务要求：				《文化地理学》微课拍摄制作项目1项，单价29900元。服务要求如下：																						技术要求及拍摄要求																														（一）微课制作要求：																★1、课程拍摄10课时，每课时5-10分钟，每课时有1个完整的知识点；																★2、供应商必须严格按照精品微课拍摄标准及流程制作；																3、配备创意编导3-5人，根据课程量身定做创意方案、片花脚本、解说词以及故事板；																4、辅导老师对镜头的适应、引导老师拍出更自然的课程，辅助老师进行着装的选择；																5、片头策划1人，根据课程量身定做课程片头10-30秒（二维&amp;amp;三维）；																6、影视级别专业摄像2-3人；																7、摄像设备明细，课程拍摄机器型号：SONY FS700（可以拍摄4K的高清视频）或Canon C300；提供至少双机位拍摄。配置3组单反镜头：24mm-70mm常规镜头；16mm-35mm广角镜头；70mm-200变焦镜头mm音频设备：SONY索尼UWP-V1，专业无线麦，专业轨道；																8、化妆师1人，电视节目跟组化妆师，提供专业的电视台节目采访拍摄的妆容；																9、摄像助理3人，进行拍摄前的白平衡调试、机位的摆放、音频设备的测试；																10、场记1人，对课程的进度进行实时的记录；																11、灯光师1人，负责灯光的调式；																12、灯光设备明细，专业影视剧用灯，ARRI（阿莱）LED采访灯两套；ARRI（阿莱）专业影视摄影镝灯三套；白旗、黑棋、米菠萝等专业剧组设备；																★13、视频中所引用的素材保证不涉及版权问题；																14、视频拍摄模式：采用正常拍摄、访谈式、录屏式、情景还原、虚拟演播厅、触摸屏及二分屏等，根据课程内容选择最佳的拍摄方式；																15、拍摄方式：根据课程内容，可采用单机位、多机位拍摄；定点拍摄使用三脚架等稳定辅材，行进拍摄视情况使用轨道、斯坦尼康稳定器等辅助器材。																（二）后期制作要求：																1、专业后期团队，高端数字后期剪辑设备（AVID-DS、FLINT，FLAME）；																2、宣传片制作人员2人，根据量身定做的课程宣传片进行剪辑、包装、特效等一系列处理；																3、片头制作师1人，根据量身定做的课程片头进行制作、包装、特效等一系列处理；																4、课程精剪师2人，对课程进行精准剪辑（软件：Final Cut Pro ；Edius；Premiere）；																5、调色师1人，运用DaVinci Resolve 调色系统进行调色；																6、特效包装师1人，软件：AE、3DSmax、Photoshop等软件；																7、软件：AE、3DSmax、Photoshop等软件；																8、二维动画师&amp;amp;三维动画师，根据课程需要制作二维&amp;amp;三维片花；																9、字幕制作1人，对课程进行字幕的速记、校对，制作外挂字幕；																10、视频格式转换1人，根据学校要求把成品视频转换成高清、标清、网络播放等各种格式，包括AVI、MPEG、MP4、MOV、FLV等；																11、修改人员1人，根据老师要求对视频、知识点、特效进行修改。																（三）、拍摄步骤																1、使用专业的非线性编辑系统EDIUS对源视频进行最基本的处理（如抠像、颜色校正、双声道处理）；																★2、TMPGEnc Video视频编辑系统进行视频降噪、音频降噪，必须满足教育部对视频画面的严格要求；																3、专业的后期合成软件AE、MAYA进行片头设计，要根据每个课题的内容设计出相关联的内容元素；																4、后期合成软件AE和图片处理软件PS进行片花背景设计配乐；																5、后期合成软件AE进行课题条、简介条设计：根据课程内容不同，设计符合本课程的课题简介的模版，以此来介绍本讲的主要内容和作者名称；																6、专业非线性编辑系统Premiere制作片花、引文、情景图片：根据编导所提供的制作脚本来进行片花和引文等的编辑与制作，主要有背景板、特定的背景音乐、音乐场景特效、引文字体、字体颜色、构图排版、转场特效、基本剪辑、音视频调整与衔接等；																7、使用专业非线性编辑系统Premiere剪掉不必要的废镜头，制作完之后，添加必要的背景音乐，保证制作的片花无错误、无硬伤，画面美观，排版规范、逻辑完整；																8、后期合成软件AE制作片尾：定制制定相关的片尾名单，包括版权单位、制作单位、责任编辑、录制日期等；																9、使用专业非线性编辑系统Premiere渲染成片：所有内容编辑结束之后，最后生成成片，此步骤需要的是高配制电脑设备，由于成品为高清制式，渲染过程非常缓慢，必须要高配设备来完成。																10、专业速记团队扒唱词：由于慕课成品要求有字幕唱词，所以需要对老师讲课的内容进行全片唱词的添加，专业的速记人员来完成扒词与校对；																11、配备专业的人员，使用VisualSubSync专业软件制作同步唱词SRT；																12、最终完成后由编导统一审查，发现问题由编导协同后期制作人员一起修改直至正确无误方可提交；																13、配备专业的人员，Mediacoderkc进行制作MP4的封装光盘：按照教育司要求，对每一讲课程进行格式转换，参数设置，光盘封装；																14、机器数量要求: 课程拍摄机器型号：SONY FS700（可以拍摄4K的高清视频）或Canon C300；提供至少双机位拍摄。音频设备：SONY索尼UWP-V1 专业无线麦。																		五、联系事项：				   项目联系人：滕兰花；联系电话：0771-3265123				 六、成交结果公告期限：自成交结果公告发布之日起三天。				供应商认为成交结果使自己的权益受到损害的，可以在成交结果公告期限届满之日起七个工作日内以书面形式向本单位提出质疑，逾期将不再受理。</t>
  </si>
  <si>
    <t>广西匠宣文化传播有限公司</t>
  </si>
  <si>
    <t>广西民族大学民族学与社会学学《文化地理学》微课程采购</t>
  </si>
  <si>
    <t>武警重庆市总队新闻照摄像器材(重新采购)项目中标公告</t>
  </si>
  <si>
    <t>TC189D54Q）</t>
  </si>
  <si>
    <t>中招国际招标有限公司重庆分公司</t>
  </si>
  <si>
    <t>中国人民武装警察部队重庆市总队</t>
  </si>
  <si>
    <t xml:space="preserve">重庆索荣广播电视设备有限公司
</t>
  </si>
  <si>
    <t>44.66 万元</t>
  </si>
  <si>
    <t>中招国际招标有限公司重庆分公司受中国人民武装警察部队重庆市总队的委托，就“武警重庆市总队新闻照摄像器材（重新采购）”项目（项目编号：TC189D54Q）组织采购，评标工作已经结束，中标结果如下：一、项目信息项目编号：TC189D54Q项目名称：武警重庆市总队新闻照摄像器材（重新采购）项目联系人：谭 洮联系方式：（023）67923317二、采购单位信息采购单位名称：中国人民武装警察部队重庆市总队采购单位地址：重庆市渝北区龙山路66号采购单位联系方式：谭 洮（023）67923317三、项目用途、简要技术要求及合同履行日期：中标人应在购销合同签定后5个日历日内交货并完成安装调试。四、采购代理机构信息采购代理机构全称：中招国际招标有限公司重庆分公司采购代理机构地址：重庆渝北区黄山大道中段53号5-1（双鱼座A栋5楼）采购代理机构联系方式：胡元 （023）68881331五、中标信息招标公告日期：2018年12月21日中标日期：2019年01月24日总中标金额：44.66 万元（人民币）中标供应商名称、联系地址及中标金额：序号中标供应商名称中标供应商联系地址中标金额(万元)1重庆索荣广播电视设备有限公司重庆市九龙坡区科园一街25号附4号15-1号44.660000本项目招标代理费总金额：0. 5895 万元（人民币）本项目招标代理费收费标准：招标代理服务费的收取标准按照招标文件所列表格中货物类标准下浮12%计算。评审专家名单：尹苍建、赖宁、段渝毅、杨小兰、严利。中标标的名称、规格型号、数量、单价、服务要求：主要设备：摄像机SONY PXW-FS7M2K 数量1套单价：76500元镜头富士 MK50-135mmT2.9 数量1个 单价：31500元4K/HD非编及蓝色储存系统 雷特 EDIUS Pro 9数量1套 单价：144600元照相机镜头 尼康 AF-S 24-70mmf/2.8EEDVR 数量1个 单价：14200照相机镜头 尼康 AF-S 70-200mm f/2.8EFL ED VR 数量1个单价：14800 六、其它补充事宜公示期：一个工作日</t>
  </si>
  <si>
    <t>重庆索荣广播电视设备有限公司</t>
  </si>
  <si>
    <t>武警重庆市总队新闻照摄像器材(重新采购)</t>
  </si>
  <si>
    <t>武警重庆市总队新闻照摄像器材(重新采购)采购项目中标公告</t>
  </si>
  <si>
    <t>TC189D54Q</t>
  </si>
  <si>
    <t>一、项目信息项目编号：TC189D54Q项目名称：武警重庆市总队新闻照摄像器材（重新采购）项目联系人：谭 洮联系方式：（023）67923317二、采购单位信息采购单位名称：中国人民武装警察部队重庆市总队采购单位地址：重庆市渝北区龙山路66号采购单位联系方式：谭 洮（023）67923317三、项目用途、简要技术要求及合同履行日期：中标人应在购销合同签定后5个日历日内交货并完成安装调试。四、采购代理机构信息采购代理机构全称：中招国际招标有限公司重庆分公司采购代理机构地址：重庆渝北区黄山大道中段53号5-1（双鱼座A栋5楼）采购代理机构联系方式：胡元 （023）68881331五、中标信息招标公告日期：2018年12月21日中标日期：2019年01月24日总中标金额：44.66 万元（人民币）中标供应商名称、联系地址及中标金额：序号中标供应商名称中标供应商联系地址中标金额(万元)1重庆索荣广播电视设备有限公司重庆市九龙坡区科园一街25号附4号15-1号44.660000本项目招标代理费总金额：0. 5895 万元（人民币）本项目招标代理费收费标准：招标代理服务费的收取标准按照招标文件所列表格中货物类标准下浮12%计算。评审专家名单：尹苍建、赖宁、段渝毅、杨小兰、严利。中标标的名称、规格型号、数量、单价、服务要求：主要设备：摄像机SONY PXW-FS7M2K 数量1套 单价：76500元镜头 富士 MK50-135mmT2.9 数量1个 单价：31500元4K/HD非编及蓝色储存系统 雷特 EDIUS Pro 9 数量1套 单价：144600元照相机镜头 尼康 AF-S 24-70mmf/2.8EEDVR 数量1个 单价：14200元照相机镜头 尼康 AF-S 70-200mm f/2.8EFL ED VR 数量1个单价：14800 元六、其它补充事宜公示期：一个工作日</t>
  </si>
  <si>
    <t>武警重庆市总队新闻照摄像器材(重新采购)采购</t>
  </si>
  <si>
    <t>中国人民武装警察部队重庆市总队武警重庆市总队新闻照摄像器材(重新采购)中标公告</t>
  </si>
  <si>
    <t>中招国际招标有限公司重庆分公司受中国人民武装警察部队重庆市总队的委托，就“武警重庆市总队新闻照摄像器材(重新采购)”项目（项目编号：TC189D54Q）组织采购，评标工作已经结束，中标结果如下：一、项目信息项目编号：TC189D54Q项目名称：武警重庆市总队新闻照摄像器材(重新采购)项目联系人：邓小龙联系方式：（023）67923318二、采购单位信息采购单位名称：中国人民武装警察部队重庆市总队采购单位地址：重庆市渝北区龙山路66号采购单位联系方式：邓小龙（023）67923318三、项目用途、简要技术要求及合同履行日期：中标人应在购销合同签定后5个日历日内交货并完成安装调试。四、采购代理机构信息采购代理机构全称：中招国际招标有限公司重庆分公司采购代理机构地址：重庆渝北区黄山大道中段53号5-1（双鱼座A栋5楼）采购代理机构联系方式：胡元 （023）68881331 13883319017五、中标信息招标公告日期：2018年12月21日中标日期：2019年01月24日总中标金额：44.66 万元（人民币）中标供应商名称、联系地址及中标金额：序号中标供应商名称中标供应商联系地址中标金额(万元)1重庆索荣广播电视设备有限公司重庆市九龙坡区科园一街25号附4号15-1号44.660000本项目招标代理费总金额：0.5895 万元（人民币）本项目招标代理费收费标准：招标代理服务费的收取标准按照招标文件所列表格中货物类标准下浮12%计算。评审专家名单：尹苍建、赖宁、段渝毅、杨小兰、严利中标标的名称、规格型号、数量、单价、服务要求：主要设备：摄像机SONY PXW-FS7M2K 数量1套 单价：76500元镜头 富士 MK50-135mmT2.9 数量1个 单价：31500元4K/HD非编及蓝色储存系统 雷特 EDIUS Pro 9 数量1套 单价：144600元照相机镜头 尼康 AF-S 24-70mmf/2.8EEDVR 数量1个 单价：14200元照相机镜头 尼康 AF-S 70-200mm f/2.8EFL ED VR 数量1个单价：14800元六、其它补充事宜公示期：一个工作日</t>
  </si>
  <si>
    <t>中国人民武装警察部队重庆市总队武警重庆市总队新闻照摄像器材(重新采</t>
  </si>
  <si>
    <t>盘山县融媒体发展中心采编播高清改造(LPGp201812059)中标公告</t>
  </si>
  <si>
    <t>SYSTEMAdministrator1118511微软中国2052-10.8.0.6423MicrosoftInternetExplorer402DocumentNotSpecifiedForms       07.8 磅Print0中标公告一.文件编号：LPGp201812059/2018-0133二.项目名称：盘山县融媒体发展中心采编播高清改造三.采购人名称、地址及联系方式采购人名称：盘山县融媒体发展中心采购人地址：盘锦市双台子区采购人联系方式：15842763789四.盘锦市公共采购交易中心地址、项目联系人及联系方式盘锦市公共采购交易中心地址：盘锦市辽东湾新区行政中心C座4栋市交易中心盘山分中心地址：盘山县府北大街9号2楼。项目联系人：政府采购部联系方式：0427-3550138五.中标供应商名称、地址中标供应商名称：1包：沈阳禾硕影视设备有限公司中标供应商地址：沈阳市铁西区建设东路57号（909）六.中标金额：1包：993900.00元七.评审专家名单：李晓刚朱越侯国帅周海军胡世欣八.本项目公告期限为1个工作日。后附主要标的的名称、型号、数量、单价。包号：1单位：（人民币）序号产品名称品牌、型号及技术规格、要求制造厂商名称及产地数量单价报价1演播室摄像机索尼HDC-25801、2/3英寸3CCD高清摄像机，像素数220万。2、16比特A/D转换3、灵敏度F114、基础信噪比60dB，且信噪比连续可调，最高可达64dB5、调制深度大于55%(27Mhz/1080i)6、机头具有两路通话耳机接口，且每路皆具有两个独立的通话线路并可独立调整7、机头具有光学cross星光滤镜8、机头可同时输出本机信号，返送信号以及题词器信号9、机头具有5个功能指派键10、必须采用光纤传输，Lemo接口,最大传输距离可达4公里11、摄像机具有电子倍率功能，能够独立于光学系统使用12、具有自动镜头失真补偿13、通过安装选件，摄像机具有升级成2倍速视频的拍摄能力，即以1080/100i的格式进行拍摄14、摄像机具有3G传输的能力，即由机头至基站双向同时传输两路高清HD-SDI信号的能力15、摄像机机头配备3个SDI接口，可以输出本机和返送信号，HD提词器信号。16、提供ENG型寻像器，尺寸1.5英寸，附带眼罩17、提供EFP型摄像机用寻像器，尺寸7英寸。18、提供单、双耳通话耳机和三脚架适配器。19、提供4路或以上SDI信号输出接口。SDI可根据需求切换成高清或标清20、提供模拟信号输出接口。21、提供4路返送视频，每一路皆可接收HD-SDI，SD-SDI，VBS视频信号中的任意一种。22、可输出AES数字音频23、基站前面板可显示摄像机的光缆传输状态以及风扇，同步信号等的状态索尼（中国）有限公司中国12100002100002摄像机光缆佳耐美FCC20N-ARIB1、20米长的摄像机复合光缆2、标称外径9.2MM3、耐磨弹性体PVC外皮佳耐美电气（天津）有限公司中国1800080003三脚架戴瑞B200+TS-161、2级铝合金脚架2、球座直径100mm3、最大承重13kg4、自重6.2kg5、四级阻尼6、俯仰角度：-85/+857、工作高度：530-1700mm北京黛依瑞精密仪器科技有限公司中国1850085004IP光端机多铁克M5-TRX-S-FC-W131、双向传输1路10/100/1000M以太网信号2、IP网络接口：RJ453、光纤类型：单模光纤4、光纤数量：1根5、光纤接口：SC/PC6、传输距离：0-20公里北京多铁克数字技术有限公司中国1700070005高标清数字光端机多铁克HD-T-S-FCHD-R-S-FC1、双向传输1路10/100/1000M以太网信号2、IP网络接口：RJ453、光纤类型：单模光纤4、光纤数量：1根5、光纤接口：SC/PC6、传输距离：0-20公里。北京多铁克数字技术有限公司中国118000180006媒资系统德拓DATRIXD1600-96T1、包含1个节点16盘位，16块6TB硬盘，对外接口4千兆。可通过集群模式扩展至1024个节点，支持64PB以上的扩展能力。2、系统自带数据复制和数据灾难恢复功能，提供基于策略的数据复制备份和恢复（可以制定全局、目录、文件类型、大小、时间、增量等策略）。3、可提供RestAPI、HTML5等开发接口，有详细的开发接口文档，可支持二次开发。整个系统平台应当基于以太网架构，无需改变现有网络结构。4、支持手动上传文件、自动收集软件、网络爬虫等上传手段。并可按照规则进行过滤，可支持广域网的回传，上传的同时自动添加相关编目信息。5、整个平台采用B/S管理方式，无需通过客户端即可实现所有管理功能，兼容Windows、Mac、Linux访问，同时提供IOS和安卓手机APP访问。6、整个平台功能应当涵盖数据存储、数据安全、数据迁移、数据分享、数据转码、数据分类、数据查找和数据分析。系统支持内部的自动化数据转码，无需单独配置转码服务器。7、编目支持自动编目、自定义编目和编目模板等多种编目方式。最大可以自定义1024个编目模版，正对不同类型、内容、来源等数据可以选择不同模版进行编目。8、支持细腻度文件权限，支持私有、讨论组、部门、公开等多种访问权限，支持可预览、可下载、可分享、可删除等多种操作权限。9、支持多层编目，支持图片水印、文档格式转换、视频转码、视频流直播、自动抓取关键帧、视频剪辑等文件处理功能。10、文件内容和编目索引信息采用无数据库方式管理，无内置关系型数据库。采用搜索引擎方式进行内容检索，1亿条数据1秒以内响应。11、系统可划分NAS／ISCSI空间对外提供存储服务，数据可直接平台内部上传入库而无需经过网络转发，实现文件秒传入库功能。12、支持基于用户和用户组的文件分享发布功能，可以支持公开和加密链接分享，支持讨论组模式进行数据和资源共享，支持二维码方式进行文件分享。13、支持文件行为审计合规管理，任意上传、预览、检索、转码、分享、下载等操作都有相应的行为记录，形成整个文件的生命周期。14、支持基于GIS信息进行管理，包含GIS信息的数据可以进行自动识别，不带GIS信息的数据可以手动进行添加，可以在地图模式进行展现。上海德拓信息技术股份有限公司中国11780001780007非编工作站升级雷特世创EDIUS9对台内非编工作站进行软件升级，安装最新版本的正版视频编辑软件和字幕插件，软件支持：1、混编各种不同分辨率素材从24*24到4K、2K在同一时间线实时编辑转换不同帧速率，支持导入/导出GVHQCodec/GVHQX编码的QuickTime文件(*.mov)，并支持导入K2代理素材。2、支持导入H.265（HEVC）素材，支持Matrox编码视频文件的直接编辑。3、具有动态跟踪和图像防抖稳定工具，支持（1/2，1/4，1/8，1/16）降低分辨率预览方式。4、编辑软件自身内嵌音频响度测量工具，具有16机位同时编辑能力。5、支持导入SONYRAW、CanonRAW、R3D、DNG等RAW格式文件，并支持C700RAW文件和佳能EOSC200CinemaRAWLight解码和静态原始文件解码。6、支持最新的文件格式无需转换的实时源码编辑，如SonyXAVC/XVACS、PanasonicAVC-Ultra、Canon4KMXF（XF-AVC）、Canon1DCM-JPEG、GoPro、DJI无人机拍摄的4K格式，同时也支持SonyXAVC/XVACS、PanasonicAVC-Ultra源码回写回原介质。7、支持SonyS-LOG、HLG，CanonC-LOG，PanasonicV-Log/V-LogL，DJID-Log，ALEXAC系列摄影机的色彩空间和CanonXF-AVC素材的多种伽马曲线。8、文本支持整体或逐字属性编辑9、支持蒙、藏、维等少数民族和阿拉伯等语系字幕10、支持鼠标或键盘进行拍打唱词，支持快拍唱词，拍打过程中支持暂停、续拍功能/11、唱词支持11、种文本导入导出，支持SRT文本导入导出12、唱词显示支持淡入淡出、切入切出以及动画效果模板的自由替换13、唱词支持单行、双行，横排、竖排、曲线以及个性模板等设定方式，支持所见所得遮罩、区域等多种滚屏方式，以及带关键帧动画的三维空间滚屏北京雷特世创科技有限公司87000560008视频采集卡BlackmagicDesignDeckLinkSDI4K1、SDI视频输入:1路10bitSD/HD/2K/4K。支持6Gb/s4:2:2和3Gb/s4:4:42、SDI视频输出:1路10bitSD/HD/2K/4K。支持6Gb/s4:2:2和3Gb/s4:4:43、SDI音频输入:16通道嵌入HD/2K/4K。8通道嵌入SD。4、SDI音频输出:16通道嵌入HD/2K/4K。8通道嵌入SD。5、同步输入:三电平或黑场6、设备控制:可兼容RS422录机控制端口。软件控制TxRx方向可逆串行端口。7、计算机接口:PCIExpress4速第二代，兼容4、8、16速PCIExpress插槽。北京强氧科技发展有限公司中国2300060009一体化演播室系统励得U-CasterPro1、4U工控机箱，含专用后背接口板；处理器主频不低于3.5GHZ；内存不小于16G，硬盘容量不小于1TB，600W服务器电源2、显卡：具有4G显存的专业三维图形渲染显卡3、高清视频卡支持4路HD-SDI带嵌入音频，4通道音频输入（XLR卡侬口），2路HD-SDI接口，2路HDMI接口，4通道音频输出（XLR卡侬口），1路6.3TRS监听接口，1个Tally输出接口，1路REF信号输入4、软件支持四讯道输入信号同屏画中画显示、视频画面缩放或裁切，1路色键功能、在线图文包装、快速同步编辑、本地高标清信号录制、调音台、流媒体输入输出、多路本地DDR文件播放、多画面分割监看、外部独立IP字幕信号输入。5、支持调用三维场景（面数3000万，贴图5G）6、生产厂家具有自主网上平台，可实时在平台上传或下载场景模板、字幕包装模板等素材直接供系统使用。深圳市励得数码科技有限公司中国1960009600010高标清视频同播服务器励得U-AIR1、基于品牌服务器硬件平台：CPU主频3.5GHz，内存8GB；系统盘容量1TB，素材盘容量4TB，独立显卡。2、板卡：广播级视频板卡，支持HD-SDI/ASI信号输入输出，支持断电直通功能；3、软件：高标清播出系统软件；软件功能，以下所有功能必须全部满足，不可偏离：1）支持高清、标清、N制、PAL制节目素材的混播、同播；支持RM、Mkv、Mpg、Ts、avi、MPEG-IBP、H.264等格式素材混播、同播；2）支持高清、标清节目的转播；可灵活定义播出节目是高清或标清，并自动对转播、本地素材播出完成对应的实时自动上下变换；支持N+1备份方式，备份服务器能够替换任意主服务器提供备份输出；4）音视频播出节目单中支持动态台标、动态角标（3个）、时钟、倒计时、游动字幕的同步叠加播出控制，所有播出图文均可对本地硬盘播出及转播节目播出进行叠加后播出；5）自动根据在线播出节目单中节目内容检查在线素材存储，并自动将不在在线存储的节目素材从二级存储迁移至播出本地存储器中；6）支持断电后接续播出；7）支持播出节目图像及播出节目信息监视及监看；深圳市励得数码科技有限公司中国26300012600011数据库管理工作站DELLT36201、基于原装品牌工作站硬件平台：2、CPU：主频3.1GHz；3、内存：8GDDR4内存；4、硬盘：1T3.5英寸SATA；5、其它：集成网络、声卡、显卡；液晶显示器，键鼠套装。6、预装WindowsServer2008操作系统+SQL2008R2数据库软件；7、软件：系统管理员软件戴尔（中国）有限公司中国17000700012编单审片工作站DELLT36201、基于原装品牌工作站硬件平台：2、CPU：主频3.1GHz；3、内存：8GDDR4内存；4、硬盘：1T3.5英寸SATA；5、其它：集成网卡、声卡、显卡；液晶显示器，键鼠套装。6、预装Windows7专业版（中文）操作系统；7、软件：系统管理员软件、素材管理软件（支持DVD录入）、节目单编辑软件（节目单审核，素材审核）戴尔（中国）有限公司中国270001400013高标清播控一体机系统捷成SIO-30111、内置标配84净静切换单元，最大支持128切换2、支持8路3G/HD/SD-SDI信号输入,输入通道可扩展至12路3、帧/行同步模式可选4、支持2路PGM输出、1路PST输出、1路PVW输出5、PGM输出支持BYPASS旁通6、内置台标键控处理单元7、1套外键处理单元，高标清同播时共用一套外键8、2套内键处理单元，高标清同播时，高清和标清内键独立使用9、内键和外键支持动态台标、静态台标和时钟三种样式10、支持转场特技，转场特技速度可调；特技模式：CUT/CUT,CUT/FADE,FADE/CUT,FADE/FADE；11、支持LTC和NTP校时12、内置下变换处理单元，实现高标清信号同播13、依据AFD实现ARC自动变换（SMPTE-2016）14、支持色域空间转换15、内置图卡发生单元，可存储自定义图卡信号，作为应急输出16、内置应急切换单元，外接一路应急输入，作为备用信号；支持信号检测，如黑场、静帧、视频丢失；手动/自动切换模式可选17、内置选配网络编码处理单元，实现网络播出,H.264/H.265编码方式可选,编码参数可通过web进行设置18、多种控制方式可选：TCP/IP、RS-232/422、GPI/O控制接口19、需配备遥控面板，并支持遥控面板和本机面板控制20、支持Web管理21、扩展多画面输出，实现所有输入输出信号的监控，支持信号检测报警等功能，无需外部接线22、扩展4路输入模块，可支持SDI、HDMI、CVBS&amp;amp;AUDIO输入，且可支持上下变换处理及格式23、冗余电源24、外参考信号支持BB和Tri-level自适应大连捷成实业发展有限公司中国27800015600014板卡机箱捷成IM-FM2RU1、2U板卡机箱，10个槽位，含双电源。2、功能模块集于机箱平台内，均为前插板式设计，支持热插拔3、各功能模块配有独立接口背板，支持各种功能、信号格式的模块在同一机箱中混插4、机箱内置变速风扇，温度控制风扇转速，延长风扇寿命、降低噪音5、各机箱均可配置网络控制模块，用于对机箱内各功能模块的控制6、可通过RS-232/422串行接口读取和配置机箱IP等信息7、LAN接口支持TCP/IP、UDP、HTTP、SNMP等协议8、REF输入通过总线送达机箱内各个功能模块9、外置EEPROM，在掉电或更换模块后系统的各种参数不丢失10、软件具有机箱状态监控管理、模块集中控制、系统图形化控制、第三方软件嵌入、报警及日志生成等功能大连捷成实业发展有限公司中国12800280015模拟转换板卡捷成DMX-21321、支持SMPTE-259M-C，525/59.94,625/50分量输入2、支持SMPTE-272M辅助数据嵌入标准3、可实现4路模拟音频解嵌输出或4路AES/AES-3id数字音频输出(选配）4、解嵌后的增益可调，调整范围为20dB5、解嵌通道可选，解嵌音频可以输出到指定端口上6、解嵌模式可选，可以左右通道互换，拷贝，混音7、输入视频、音频丢失检测8、支持REF参考视频信号输入9、输出具有帧同步功能，且行、场相位连续可调10、1路SDI输出具有BY-PASS功能11、具备2路CVBS输出12、输入支持最大300米自动电缆均衡13、各种设置参数具有掉电记忆功能14、支持热插拔15、支持控制计算机集中监控大连捷成实业发展有限公司中国23500700016同步发生器捷成BG-1001、1RU机箱、19英寸宽2、冗余式双电源配置3、前面板设有LCD显示单元、功能指示灯和控制按键，便于用户操控4、具有高精度的基准信号发生5、提供16路黑场同步(BlackBurst)输出，2路标准彩条输出6、所有信号均可为NTSC/525或PAL/625制式7、一路1KHz立体声音频测试信号输出8、自动监测两路信号是否正常，可自动倒换，亦可手动倒换9、具有REF参考视频集中锁相（GENLOCK）功能10、行、场、色度副载波相位连续可调11、行场相位与外参考信号自动对齐12、各参数及配置均具有掉电记忆功能大连捷成实业发展有限公司中国19000900017GPS时钟朗威视讯AC-M001N1、GPS母钟,1U标准机箱2、红色数码管显示时分秒3、输出：2路RS485、1路RS232、1路1PPS、1路EBU(LTC)4、50米馈线北京朗威视讯科技股份有限公司中国143004300185寸标准子钟朗威视讯AC-S005B1、5?绿色数码管显示标准时间，带红色标准汉字显示2、输入：1路RS485输出：1路RS485北京朗威视讯科技股份有限公司中国13000300019机架式交换机TP-LINKSG1024T1、24个10/100/1000M以太网端口，机架式安装普联技术有限公司中国21200240020机柜佳创网络42U1、42U标准机柜沈阳佳创网络工程有限公司中国21800360021监听音箱漫步者R1200TII21、功率40W2、信噪比85dB/A3、失真度0.5%深圳市漫步者科技股份有限公司中国120020022视频电缆佳耐美L-4CFB+1、发泡聚乙烯绝缘，适用于HD-SDI、SDI、模拟信号传输2、高密度镀锡铜编织网和铝箔构成屏蔽3、标称外径不小于6mm，每百米衰减不大于24dB4、标准包装：200米/箱佳耐美电气（天津）有限公司中国15000500023BNC头佳耐美BCP-B4F1、压接设计确保快速牢固安装2、镀金弹簧锁中心触针，外导体采用镀铜合金3、延长设计、稳定抓取4、标记位置、方便核实连接是否锁紧5、标准包装：20个/盒佳耐美电气（天津）有限公司中国11500150024文稿系统索贝E-NETDOC1、文稿管理系统（20个客户端）2、用户登录与权限模块3、新闻采访任务管理模块4、新闻采访素材采集模块5、新闻文稿编辑模块6、新闻文稿发送模块7、新闻文稿审核模块8、新闻文稿修改模块成都索贝数码科技股份有限公司中国1300003000025服务器DELLR7201、2U机架式服务器。2、双处理器，处理器六核心，六线程，制作工艺22纳米，主频1.9GHz。3、DDR4内存16GB。4、硬盘容量1TB。5、独立显卡，DVD光驱。6、4个千兆网口。7、双电源设计，单个电源功率450W。戴尔（中国）有限公司中国21730034600报价合计993900元盘锦市公共采购交易中心盘山分中心2019年1月24日</t>
  </si>
  <si>
    <t>龙口广播电视台高清摄像机、航拍及播出高清升级、非编升级及4G传输系统采购（第一包）验收报告公示</t>
  </si>
  <si>
    <t xml:space="preserve">山东科保广播电视技术服务有限公司
</t>
  </si>
  <si>
    <t>人民币陆拾壹万柒仟陆佰伍拾元整</t>
  </si>
  <si>
    <t>合同编号    beginSDGP370681201802000018end        中标或成交供应商    begin山东科保广播电视技术服务有限公司end        主要履约标的的名称等    begin龙口广播电视台高清摄像机、航拍及播出高清升级、非编升级及4G传输系统采购（第一包）验收报告公示一、合同名称：龙口广播电视台高清摄像机、航拍及播出高清升级、非编升级及4G传输系统采购（第一包）合同编号：SDGP370681201802000018二、中标（成交）供应商：山东科保广播电视技术服务有限公司地址：济南市历下区千佛山东路81号联系人：栾禄鹏  联系方式：0531-82616403三、合同金额：人民币陆拾壹万柒仟陆佰伍拾元整（￥617650.00）四、主要履约标的的名称、规格型号、数量、单价等：详见验收资料五、验收结论性意见：该项目已供货完毕，验收合格。六、验收小组成员名单：牛肖斌、张扬、丁进七、联系方式采购人：龙口广播电视台地址：龙口市府东2路299号联系人：张扬 联系方式：0535-2729080附件：验收报告文本发布人：山东普来恩工程设计有限公司龙口招标分公司发布时间：2019年1月24日end        采购人    begin龙口广播电视台end        验收报告文本    [ 点击下载 ]</t>
  </si>
  <si>
    <t>龙口广播电视台高清摄像机、航拍及播出高清升级、非编升级及4G传输系统采购（第一包）</t>
  </si>
  <si>
    <t>广播电视设备采购中标（成交）结果公告</t>
  </si>
  <si>
    <t>377200元</t>
  </si>
  <si>
    <t>.SingleetTable_CG{: 98%;-collapse: collapse;margin-left: 1%;margin-top: 2px;margin-bottom: 2px;}.SingleetTable_CG th{: 23%;text-align: right;padding-right: 2px;: 1px solid #DDDDDD;font-family: 宋体;font-size: 13px;font-weight: normal;padding: 6px;overflow: inherit;position: inherit;}.SingleetTable_CG td{: 77%;text-align: left;padding-left: 2px;: 1px solid #DDDDDD;color: #2A91C4;padding: 6px;font-size: 13px;}招标编号MYZC询（2018）96 号                采购方式询价   公告时间2019年01月04日询价文件发售方式电子报名/网上发售,登录绵阳市政府采购电子化平台（http://myzc.my.gov.cn）注册并登录，按照系统提示网上交纳费用、下载招标文件。具体操作说明请下载使用手册。                                                                                                                                                                                                                                                              询价文件是否整体发售是整体发售价格(元)0询价文件发售开始时间2019年01月05日询价文件发售截止时间2019年01月09日 17时00分保证金缴纳方式网上缴纳，登录绵阳市政府采购电子化平台（http://myzc.my.gov.cn）注册并登录，按照系统提示网上交纳费用。具体操作说明请下载使用手册。                                                                                                          是否整体缴纳投标保证金是整体保证金金额(元)7569保证金缴纳截止时间2019年01月14日 12时00分响应文件递交地点详见采购文件      响应文件递交截止时间2019年01月15日 14时00分询价时间2019年01月15日 14时00分询价地点绵阳市三江西路北段1号桃花岛商业街第4幢商业楼，具体地点见一楼交易受理大厅LED显示屏。                                                                                      采购人联系方式采购人：绵阳市广播电视台联系人：王强联系电话：13981169648@0816-2264169             采购代理机构联系方式系统故障申报：0816-2860938  网上注册、下载、保证金交纳技术支持： 成都布络软件技术有限公司：028-85186230转812、813政府采购科（采购文件编制）：0816-2335356  交易受理科（保证金退还）：0816-2735287交易组织评审科（开标、采购项目组织、发布项目结果公告；发放中标、成交结果通知书；制作和发放付款通知书）：0816-2865208现场监督科（接受标后情况反映和质疑）：0816-2216017                                                                                                                                                                                                                                                                                       备注]]广播电视设备采购中标（成交）结果公告发表时间：2019-01-23原文链接/*新闻表格*/ .SingleetTable_CG {: 98%;-collapse: collapse;margin-left: 1%;margin-top: 2px;margin-bottom: 2px;font-size: 13px;display: none;}.SingleetTable_CG th {: 18%;text-align: right;padding-right: 2px;: 1px solid #DDDDDD;font-family: 宋体;color: #3C5663;font-weight: normal;padding: 8px;}.SingleetTable_CG td {: 32%;letter-spacing: 1px;text-align: left;padding-left: 2px;: 1px solid #DDDDDD;color: #333333;padding: 8px;}.SingleetTable_CG .thGroupName {text-align: left;font-weight: bold;}.SingleetTable_CG table th {: 0px;}.SingleetTable_CG table td {: 0px;}/*采购清单*/ .goods_list {: 98%;margin-left: 1%;-collapse: collapse;background-color: White;table-layout: fixed;font-size: 13px;}.goods_list th {background-color: #F2F2F2;font-weight: normal;text-align: center;color: Black;text-align: center;padding: 8px;}.goods_list th span {color: Red;}.goods_list td {height: auto;padding: 6px;text-align: left;text-align: center;}.goods_list td a {color: #356D9E;}.goods_list td a:hover {color: red;font-weight: bold;}.goods_list td .dvFieldName {float: left;: 10%;: 1px solid green;text-align: left;}.dvMaxField {: 96%;color: Gray;line-height: 16px;text-align: left;float: left;padding: 2px;}.goods_list .trLast td {-bottom: 1px dashed #DDDDDD;}.goods_list .goodsName {margin-right: 5px;cursor: default;}.goods_list .tdParms {text-align: left;}.goods_list em, .SingleetTable_CG em {color: Red;font-size: 13px;}绵阳市政府采购中心关于广播电视设备采购采购项目采购结果的公告编号：MYZC询（2018）96 号采购单位名称绵阳市广播电视台采购项目编号MYZC询（2018）96 号采购方式询价采购采购组织单位绵阳市政府采购中心采购组织单位地址绵阳市三江西路北段1号桃花岛商业街第4幢商业楼监督部门及联系方式绵阳市政府采购中心监督科0816-2216017采购人绵阳市广播电视台采购人地址九洲大道210号采购人联系方式0816-2264169项目联系人王强公告发布时间2019年01月18日项目包个数1开标时间2019年01月15日本项目采购公告日期2019年01月04日17时05分总中标总金额377200元中标详细内容成都东方盛行电子有限责任公司                                    投标报价：377200元非编软件成都东方盛行电子有限责任公司、东方盛行(DFSX-极速EE)镜头索尼（中国）有限公司、索尼(70-200 f4)镜头索尼（中国）有限公司、索尼(90 f2.8 G 微距)镜头索尼（中国）有限公司、索尼(24 70 f4)读卡器索尼（中国）有限公司、索尼(SXS读卡器 SBAC-US30)移动硬盘希捷科技（苏州）有限公司、希捷(STEA1000)硬盘希捷科技（苏州）有限公司、希捷(4T 3.5寸)数字录音机上海知音音乐文化股份有限公司、zoom(H5 4轨录音机)话筒上海知音音乐文化股份有限公司、zoom(SGH-6)移动硬盘希捷科技（苏州）有限公司、希捷(STEA2000)话筒套成都东方盛行电子有限责任公司、东方盛行(定制)单反相机索尼（中国）有限公司、索尼(A7M3 配双背肩相机包)摄像机松下电器(中国)有限公司、松下(AJ-PX298MC)延时播工作站成都东方盛行电子有限责任公司、东方盛行(StreamRT-1HD-Delay)改造延时播出系统成都东方盛行电子有限责任公司、东方盛行(StreamRT-1HD-Delay-升级)至强CPU英特尔(中国)有限公司、英特尔(E5540)全万兆交换机华为技术有限公司、华为(S6720S-16X-LI-16S-AC)千兆交换机华为技术有限公司、华为(S5720-28X-SI-AC)6芯单模万兆光纤大唐电信科技股份有限公司、大唐电信(6芯)单模万兆模块华为技术有限公司、华为(万兆单模)1U光纤跳线架 12芯法兰贝斯通网络技术有限公司、贝斯通(1U光纤跳线架)6芯光纤溶解盒（或跳线架） 12芯法兰贝斯通网络技术有限公司、贝斯通(6芯光纤溶解盒)千兆网线安普(中国)有限公司、安普(amp305)LC尾纤贝斯通网络技术有限公司、贝斯通(BST-3)LC尾纤贝斯通网络技术有限公司、贝斯通(BST-1.5)高清视频切换台配件成都东方盛行电子有限责任公司、东方盛行(HYCB-1，HCH，ITC-100SL)谈判小组、询价小组成员名单及单一来源采购人名单黄维楷、杨著文、陈波项目用途、简要技术要求及合同履行日期详见询价文件其他补充事宜无候选人公告链接无采购人和评审专家的推荐意见（采用书面推荐供应商参加的采购活动必填）详见评审报告行业划分零售业评审情况详见评审报告备注无PPP项目标识否/*新闻表格*/ .SingleetTable_CG {: 98%;-collapse: collapse;margin-left: 1%;margin-top: 2px;margin-bottom: 2px;font-size: 13px;display: none;}.SingleetTable_CG th {: 18%;text-align: right;padding-right: 2px;: 1px solid #DDDDDD;font-family: 宋体;color: #3C5663;font-weight: normal;padding: 8px;}.SingleetTable_CG td {: 32%;letter-spacing: 1px;text-align: left;padding-left: 2px;: 1px solid #DDDDDD;color: #333333;padding: 8px;}.SingleetTable_CG .thGroupName {text-align: left;font-weight: bold;}.SingleetTable_CG table th {: 0px;}.SingleetTable_CG table td {: 0px;}/*采购清单*/ .goods_list {: 98%;margin-left: 1%;-collapse: collapse;background-color: White;table-layout: fixed;font-size: 13px;}.goods_list th {background-color: #F2F2F2;font-weight: normal;text-align: center;color: Black;text-align: center;padding: 8px;}.goods_list th span {color: Red;}.goods_list td {height: auto;padding: 6px;text-align: left;text-align: center;}.goods_list td a {color: #356D9E;}.goods_list td a:hover {color: red;font-weight: bold;}.goods_list td .dvFieldName {float: left;: 10%;: 1px solid green;text-align: left;}.dvMaxField {: 96%;color: Gray;line-height: 16px;text-align: left;float: left;padding: 2px;}.goods_list .trLast td {-bottom: 1px dashed #DDDDDD;}.goods_list .goodsName {margin-right: 5px;cursor: default;}.goods_list .tdParms {text-align: left;}.goods_list em, .SingleetTable_CG em {color: Red;font-size: 13px;}/*新闻表格*/ .SingleetTable_CG {: 98%;-collapse: collapse;margin-left: 1%;margin-top: 2px;margin-bottom: 2px;font-size: 13px;display: none;}.SingleetTable_CG th {: 18%;text-align: right;padding-right: 2px;: 1px solid #DDDDDD;font-family: 宋体;color: #3C5663;font-weight: normal;padding: 8px;}.SingleetTable_CG td {: 32%;letter-spacing: 1px;text-align: left;padding-left: 2px;: 1px solid #DDDDDD;color: #333333;padding: 8px;}.SingleetTable_CG .thGroupName {text-align: left;font-weight: bold;}.SingleetTable_CG table th {: 0px;}.SingleetTable_CG table td {: 0px;}/*采购清单*/ .goods_list {: 98%;margin-left: 1%;-collapse: collapse;background-color: White;table-layout: fixed;font-size: 13px;}.goods_list th {background-color: #F2F2F2;font-weight: normal;text-align: center;color: Black;text-align: center;padding: 8px;}.goods_list th span {color: Red;}.goods_list td {height: auto;padding: 6px;text-align: left;text-align: center;}.goods_list td a {color: #356D9E;}.goods_list td a:hover {color: red;font-weight: bold;}.goods_list td .dvFieldName {float: left;: 10%;: 1px solid green;text-align: left;}.dvMaxField {: 96%;color: Gray;line-height: 16px;text-align: left;float: left;padding: 2px;}.goods_list .trLast td {-bottom: 1px dashed #DDDDDD;}.goods_list .goodsName {margin-right: 5px;cursor: default;}.goods_list .tdParms {text-align: left;}.goods_list em, .SingleetTable_CG em {color: Red;font-size: 13px;}]]</t>
  </si>
  <si>
    <t>广播电视设备采购中标（成</t>
  </si>
  <si>
    <t>毕节市城市环境整治ampldquo19456amprdquo工程ampmdashampmdash毕节市机场高速快速化改造工程（K5560ampmdashK6488.147下拉槽段）设计服务项目中标（成交）公告</t>
  </si>
  <si>
    <t>93-ZC2018-6-453号</t>
  </si>
  <si>
    <t>毕节市</t>
  </si>
  <si>
    <t>毕节市城乡规划局</t>
  </si>
  <si>
    <t xml:space="preserve">广州市城市规划勘测设计研究院
</t>
  </si>
  <si>
    <t>1、项目名称:毕节市城市环境整治&amp;amp;ldquo;19456&amp;amp;rdquo;工程&amp;amp;mdash;&amp;amp;mdash;毕节市机场高速快速化改造工程（K5+560&amp;amp;mdash;K6+488.147下拉槽段）设计服务项目2、项目编号:  93-ZC2018-6-453号 3、项目序列号: 93-ZC2018-6-453号 4、项目联系人: 覃堃、魏燕燕 5、项目联系人电话: 0857&amp;amp;mdash;8238402、18185706588 6、项目用途、简要技术要求及合同履行日期: 详见磋商文件：毕节市城市环境整治&amp;amp;ldquo;19456&amp;amp;rdquo;工程&amp;amp;mdash;&amp;amp;mdash;毕节市机场高速快速化改造工程（K5+560&amp;amp;mdash;K6+488.147下拉槽段）设计服务项目 7、采购方式:  竞争性磋商 8、采购日期  2019-01-219、公告媒体  贵州省政府采购网、毕节市公共资源交易中心网 10、评审时间:  2019-01-2111、评审地点:  毕节市公共资源交易中心 12、评审委员会成员名单:   张效忠、王玮、刘领、王思红、宋生富 13、定标日期  2019-01-22 14、中标（成交）信息:序号中标供应商中标供应商地址主要中标内容中标金额(元)操作1广州市城市规划勘测设计研究院广州市越秀区建设大马路10号详见磋商文件：毕节市城市环境整治&amp;amp;ldquo;19456&amp;amp;rdquo;工程&amp;amp;mdash;&amp;amp;mdash;毕节市机场高速快速化改造工程（K5+560&amp;amp;mdash;K6+488.147下拉槽段）设计服务项目删除15、PPP项目:否 16、采购人名称: 毕节市城乡规划局、贵州毕节双山建设投资有限公司     联系地址:毕节市七星关区碧阳大道市行政办公中心C栋项目联系人:覃堃 、魏燕燕联系电话:0857&amp;amp;mdash;8238402、1818570658817、采购代理机构全称:永明项目管理有限公司  联系地址:贵阳市南明区花果园中央商务区1单元1号楼2904号项目联系人:梁宇联系电话:1807617109818、代理机构收费内容  收费标准:      采购代理服务费支付标准序号暂估工程设计费基价（万元）采购代理收费比例采购代理收费取费率1X1001%100%2100≦X3001%80%3300≦X5001%70%4500≦X10001%60%51000≦X20001%50%6X≧20001%40%说明：1、X为本次项目的暂估工程设计费基价。2、采购代理服务费计算公式：＝暂估工程设计费基价&amp;amp;times;采购代理收费比例&amp;amp;times;采购代理收费取费率收费金额:3.24万元19、采购文件上传（PDF格式）(除采购文件外还要上传主要中标标的的名称、规格型号、数量、单价、服务要求)：      附件：毕节市机场高速快速化改造工程.pdf20、书面推荐供应商参加采购活动的采购人和评审专家推荐意见（如有）:   无 永明项目管理有限公司</t>
  </si>
  <si>
    <t>广州市城市规划勘测设计研究院</t>
  </si>
  <si>
    <t>毕节市城市环境整治ampldquo19456amprdquo工程ampmdashampmdash毕节市机场高速快速化改造工程（K5560ampmdashK6488.147下拉槽段）设计服务项目中标</t>
  </si>
  <si>
    <t>医院信息化系统建设软件和硬件合同公告</t>
  </si>
  <si>
    <t xml:space="preserve">贵州德和医信科技有限公司
</t>
  </si>
  <si>
    <t>医院信息化系统建设软件和硬件合同公告1、项目名称:医院信息化系统建设软件和硬件 2、项目编号:GZEF(采)2018-272 3、采购方式:公开招标 4、行业划分:信息传输、软件和信息技术服务业 5、合同名称:医院信息化系统建设软件和硬件采购合同 6、合同编号:GZEF(采)2018-272 7、合同签订时间:2019-01-18 10:00:00 8、合同金额:3353960.00 (元) 9、合同内容：（合同中的货物或服务名称、规格型号、单价及金额必须公开，涉及国家秘密和商业秘密的，以及涉及个人隐私的姓名、联系方式可以不公开，采购人或采购代理机构技术处理后上传附件）: 附件： 采购合同.pdf10、公告时间:2019-01-18 11、供应商名称:贵州德和医信科技有限公司 12、产品供应商:中小型企业 13、产品类型:其他产品 14、PPP项目:否 是否联合体:否15、代理机构名称:贵州恩方工程建设咨询有限公司                                                                                                                                                                                                                                                                                                                                                                                                                                                                                                                                                                                                                                                                                文件预览：采购合同.pdf                                                                                                                                                                                                                                                                                                                                                                                                                                                                                                                                      温馨提示：1、请按采购文件的规定，在报名截止时间前完成投标报名手续【供应商诚信入库操作指南（点击）、供应商网上报名操作指南（点击）】，并交纳采购文件费用，否则投标无效。2、如已在贵州省公共资源交易中心（省内任意一家交易中心）办理数字证书的供应商，均可直接登录系统报名。3、投标保证金以随机码方式缴纳，建议投标供应商于缴纳截止时间前2个工作日缴纳。缴纳投标保证金时，在进账单的附言(摘要、备注、用途等)中，只能填写9位字符随机码，如：CG1234567。缴纳成功后无需换取收款收据（保证金咨询电话：0855-8685610）。4、诚信库注册、审核、投标报名业务咨询0855-8685613、8685616。5、系统操作过程中，遇到故障，技术咨询电话0855-8685651</t>
  </si>
  <si>
    <t>贵州德和医信科技有限公司</t>
  </si>
  <si>
    <t>医院信息化系统建设软件和</t>
  </si>
  <si>
    <t>广西嘉华建设项目管理咨询有限公司关于教学专用设备采购（GXZC2019-J1-22075-GXJH）成交公告</t>
  </si>
  <si>
    <t>GXZC2019-J1-22075-GXJH</t>
  </si>
  <si>
    <t>广西嘉华建设项目管理咨询有限公司</t>
  </si>
  <si>
    <t xml:space="preserve">南宁柚谷电子科技有限公司
广西赛联信息科技股份有限公司
</t>
  </si>
  <si>
    <t>贰拾玖万肆仟贰佰捌拾元整</t>
  </si>
  <si>
    <t>广西嘉华建设项目管理咨询有限公司关于教学专用设备采购（GXZC2019-J1-22075-GXJH）成交公告广西嘉华建设项目管理咨询有限公司受广西师范大学的委托，于2019年01月18日就教学专用设备采购采用竞争性谈判方式进行采购，按规定程序进行了谈判，现将成交结果公告如下：一、采购项目名称：教学专用设备采购项目编号：GXZC2019-J1-22075-GXJH二、采购项目简要说明：分标号序号货 物 名称数量单位A1教学专用设备1批B1学生事务大厅网络设备1批如需进一步了解详细内容，详见竞争性谈判文件。三、竞标公告媒体及日期：于2019年01月14日在http://www.ccgp.gov.cn（中国政府采购网）、http://www.gxzfcg.gov.cn（广西壮族自治区政府采购网）发布竞标公告。四、评审信息：评审日期：2019年01月18日评审地点：广西嘉华建设项目管理咨询有限公司评标大厅谈判小组成员名单：唐锦坚、李琦、杨旭飞采购人代表：杨旭飞五、成交信息：A分标：成交供应商名称：南宁柚谷电子科技有限公司成交供应商地址：南宁市青秀区民族大道166号上东国际R3栋0709号成交金额：贰拾玖万肆仟贰佰捌拾元整（￥294280.00）售后服务：整机保质期1年主要成交标的基本信息：项号货物名称规格型号数量单位单价（元）1高清摄录一体机索尼HXRMC25001台98002三脚架云腾VCT8801付4503双屏播音提词器希沃F65EA1套180004提词器主机联想M425-D1911台62005无线领夹麦克风博捷WM2131套28006调音台雅马哈MG-10XU1台23507监听音箱漫步者R1000TC1套4508液晶电视创维55M5E1台45009虚拟演播室系统DYHDYHVRMAGIC40001套17699610非线性编辑系统DYHDYHFBV1套1800011高清显示器联想P24d2台150012HDMI分配器绿联402021台45013线材、配件等秋叶原定制1批300014操作台平速定制1项400015L型虚拟蓝箱DYHDYH-LX350016M&amp;amp;sup2;90016虚拟蓝箱背景光专用冷光源三基色柔光灯DYHDYH-36x48台75017折叠椅（带书写板）平速定制30张30018灯管DYHDYH-3293032根6219灯光架DYH定制1套750020灯勾及配件DYH定制1批40021阻燃线缆秋叶原定制1批200022系统集成及安装柚谷定制1项3000B分标：成交供应商名称：广西赛联信息科技股份有限公司成交供应商地址：桂林市榕湖北路一号成交金额：壹拾玖万捌仟捌佰元整（￥198800.00）售后服务：整机保质期1年主要成交标的基本信息：项号货物名称规格型号数量单位单价（元）1台式电脑Lenovo启天M425-D16610台58002电脑音箱湖山V600-20112对4503现场管理服务器LenovoThinkServerTS5601台70004排队取号主机+主控软件优色US-V3.01台90005LED窗口显示屏优色US-V5.06块15006触摸评价器优色US-P016块10007无线呼叫器优色US-HJ014个6008功率放大器ITCTS-350PI1个45009音箱ITCTS-606H1对400010服务器戴尔DELL R7401台98000六、本项目总收费金额为：A分标：壹仟柒佰陆拾陆元整（￥1766.00）B分标：壹仟壹佰玖拾叁元整（￥1193.00）。本项目代理费收费标准为：按计价格[2002]1980号《招标代理服务收费管理暂行办法》货物类收费标准和发改办价格[2003]857号文的规定下浮60%向成交供应商收取。七、成交公告期限：自成交公告发布之日起 1个工作日。八、联系事项：采购代理机构：广西嘉华建设项目管理咨询有限公司 采购人：广西师范大学地址：桂林市临桂区建设大厦南楼15楼 地址：广西桂林市育才路15号联系人：余鑫龙 采购人联系人：高老师联系电话：0773-2829198 联系电话：0773-5846462竞标人认为成交结果使自己的权益受到损害的，可以自成交公告期限界满之日起七个工作日内首先以书面形式向广西嘉华建设项目管理咨询有限公司提出质疑，逾期将不再受理。广西嘉华建设项目管理咨询有限公司2019年01月21日附件GXZC2019-J1-22075-GXJH教学专用设备采购-定（2018-124.doc相关公告</t>
  </si>
  <si>
    <t>南宁柚谷电子科技有限公司</t>
  </si>
  <si>
    <t>广西嘉华建设项目管理咨询有限公司关于教学专用设备采购（GXZC2019-J1-22075-GXJ</t>
  </si>
  <si>
    <t>四平市公安局交通管理支队监管中心信息化系统中标公示</t>
  </si>
  <si>
    <t>四平市</t>
  </si>
  <si>
    <t xml:space="preserve">吉林省爱信网络信息科技有限公司
</t>
  </si>
  <si>
    <t>1,228,000.00元</t>
  </si>
  <si>
    <t>一、项目基本信息                  项目编号                  SPZFCG-GKZB2018-038                  开标（启）时间                  2019年1月18日13:10                          采购人基本情况                  名称：四平市公安局交通管理支队                  地址：四平市铁东区东环城路1222号                  电话：0434-3311910                          代理机构基本情况                  名称：四平市政府采购中心                  地址：四平市铁西区政新街2号                  电话：0434-3216004                          中标人或成交供应商基本情况                  名称：吉林省爱信网络信息科技有限公司                  地址：长春市南关区人民大街207号民航花园五期一单元1625号                  中标或成交价：1,228,000.00元                          评审专家名单                        赵春杰、韩丽华、刘大力、刘群、张学敏                        公告日期和期限                         2019年1月21日；一个工作日            二、主要中标或成交标的的名称、规格型号、数量、单价、服务要求或标的的基本情况                  名称                  规格型号                  数量                  单价                  质保期                          LCD液晶显示单元                  DHL550UDM-ES                  18台                  22,000.00元                  1年                          LCD拼接屏支架                  定制                  6套                  4,000元                  1年                          视频综合平台                  DH-M70-4U-E                  1台                  110,000元                  1年                          线缆                  定制                  18条                  500元                  1年                          服务器                  R730                  2台                  48,800元                  1年                          防火墙                  NSG-1060-HW-Q                  1台                  1,8000元                  1年                          点型光电感烟火灾探测器                  TY-GM-LD3000EN/A                  2只                  36元                  1年                          点型感温火灾探测器                  JTW-ZDM-LD3300EN                  2只                  36元                  1年                          编码通用底座                  LD10EN                  4只                  5.00元                  1年                          输入输出模块                  LD6800ED-1                  2只                  48.00元                  1年                          模块底座                  LD60（ED)                  2只                  20.00元                  1年                          气体灭火控制器                  LD5503EN（1路）                  1台                  5,600.00元                  1年                          电池                  7Ah12V                  2节                  400.00元                  1年                          现场紧急启停控制按钮                  LD1200A                  1只                  150.00元                  1年                          火灾声光警报器(非编码）                   LD1000EH(F)                  1只                  50.00元                  1年                          放气指示灯                  LW5606                  1只                  110.00元                  1年                          火灾报警控制器（联动型）                  JB-QB-LD128EN(M)-32C                  1台                  7,800.00元                  1年                          电池                  14Ah12V                  2节                  750.00元                  1年                          电子编码器                  LD128EN-100                  1套                  150.00元                  1年                          柜式七氟丙烷气体灭火装置                  GQQ90/2.5                  1台                  11,000.00元                  1年                          自动泄压装置                  XWZ10/1.2                  1台                  3,200.00元                  1年                          七氟丙烷灭火剂                  HFC-227ea                  90Kg                  120.00元                  1年                          集中监控系统                  Emview4.0                  1套                  25,000.00元                  1年                          机房传感器                  定制                  1套                  18,000.00元                  1年                          MAC业务授权系统                  天行MAC业务授权系统Top 3.3                  1套                  150,000.00元                  1年                          综合视频监管平台升级与对接                  定制                  1项                  100,000.00元                  1年                          交换机                  S5720S-28P-SI-AC                  6台                  3,740.00元                  1年                          机柜                  G36042                  10台                  4,100.00元                  1年                          网线                  D165-G                  1项                  14,500.00元                  1年                          防静电地板                  HDG                  1项                  120,000.00元                  1年                          操作台                  定制                  10套                  2,500.00元                  1年                          辅材辅料                  定制                  1项                  16,000.00元                  1年                                                                     附件：四平市公安局交通管理支队监管中心信息化系统招标文件2018-038.doc</t>
  </si>
  <si>
    <t>吉林省爱信网络信息科技有限公司</t>
  </si>
  <si>
    <t>四平市公安局交通管理支队监管中心信息化</t>
  </si>
  <si>
    <t>(物资)非线性编辑系统设备采购中标公告（2018-QB3-1014）</t>
  </si>
  <si>
    <t>(物资)非线性编辑系统设备采购中标公告（2018-QB3</t>
  </si>
  <si>
    <t>莆田学院文传学院2018实验教学设备采购货物类采购项目中标公告</t>
  </si>
  <si>
    <t>[350300]PTHS[GK]2018068）</t>
  </si>
  <si>
    <t>福建莆田恒顺招标代理有限公司</t>
  </si>
  <si>
    <t>莆田学院</t>
  </si>
  <si>
    <t xml:space="preserve">福建大原文化科技有限公司
其中湖南德沐数码科技有限公司
</t>
  </si>
  <si>
    <t>￥41.990200 万元</t>
  </si>
  <si>
    <t>公告概要：公告信息：采购项目名称文传学院2018实验教学设备采购货物类采购项目品目货物/专用设备/专用仪器仪表/教学专用仪器采购单位莆田学院 行政区域莆田市公告时间2019年01月18日  17:55本项目招标公告日期2018年12月29日中标日期2019年01月18日评审专家名单林明晃,陈敏,郭灶华,姚春海，刘志总中标金额￥41.990200 万元（人民币）联系人及联系方式：项目联系人小王、小金项目联系电话0594-2211398  采购单位莆田学院 采购单位地址莆田市城厢区学园路兴安新村36号采购单位联系方式刘老师  15880311673 代理机构名称福建莆田恒顺招标代理有限公司代理机构地址莆田市城厢区龙桥街道东园西路1128号西山小区B区8号楼2梯405、406室代理机构联系方式小王  小金 0594-2211398                　　福建莆田恒顺招标代理有限公司受莆田学院 的委托，就“文传学院2018实验教学设备采购货物类采购项目”项目（项目编号：[350300]PTHS[GK]2018068）组织采购，评标工作已经结束，中标结果如下：一、项目信息项目编号：[350300]PTHS[GK]2018068项目名称：文传学院2018实验教学设备采购货物类采购项目项目联系人：小王、小金联系方式：0594-2211398  二、采购单位信息采购单位名称：莆田学院 采购单位地址：莆田市城厢区学园路兴安新村36号采购单位联系方式：刘老师  15880311673 三、项目用途、简要技术要求及合同履行日期：合同包品目号采购标的允许进口数量品目号预算合同包预算投标保证金11-1专业摄录一体机否10（台）220,000.00001-2配套拍摄套装否10（套）98,000.00001-3外拍灯否10（套）13,000.00001-4滑轨否2（个）9,200.00001-5微单否5（套）129,000.00001-6TILTA套件否2（个）18,600.00001-7其他广播、电视、电影设备否10（个）9,800.00001-8电池否10（个）3,500.00001-9三脚架否5（个）14,500.00001-10话筒否5（个）3,750.00001-11三轴稳定器否5（个）25,700.00001-12卡片微单否1（套）5,500.00001-13水下运动摄像机否2（套）9,000.00001-14适 马镜头18-35 T2.0否2（个）65,000.00001-15适 马镜头50-100 T2.0否2（个）65,000.00001-16广角移轴镜头否1（个）27,800.00001-17建筑特摄移轴镜头否1（个）19,700.00001-18新风系统否1（套）19,500.00001-19VR360摄影机否1（套）46,700.00001-20VR缝合系统否1（套）71,500.00001-21360度全景内容体验系统否2（套）4,400.00001-22电容式录音麦克风否1（个）2,750.00001-23外置USB声卡否1（个）3,750.00001-24防震架否1（个）880.00001-25头戴式耳机否1（个）690.00001-26大号麦克风双层防噪网否1（个）70.00001-27独脚架否5（批）2,750.00001-28麦克风否5（个）4,500.00001-29手机推流客户端否1（个）8,000.00001-30航拍无人机否2（套）18,400.00001-31航拍图显平板监视器1否3（台）11,979.00001-32航拍图显平板监视器2否2（台）5,760.00001-33移动非编工作站否3（台）47,700.00001-34二合一平板电脑否1（台）6,980.00001-35移动录音工作站否1（台）5,600.00001-36手机直播编码器否2（个）15,000.00001-37图文组版及动漫工作站基础平台否15（台）118,500.00001-38图文组版生产软件否15（套）132,750.00001-39手动切纸刀1否1（批）230.00001-40手动切纸刀2否1（个）120.00001-41长臂订书机1否1（个）60.00001-42长臂订书机2否1（个）60.00001-43长臂订书机3否1（个）60.00001-44长臂订书机4否1（个）60.00001-45LED大屏否10（平）246,000.00001-46演播室多联屏否3（块）24,000.00001-47演播室舞美建设否75（平米）285,000.000018207993641522-1智能可视化调度指挥管理系统否1（套）75,000.00002-2大屏幕调度显示系统否1（套）88,500.00002-3实时调度显示软件否1（套）72,000.00002-4实时图像处理软件否1（套）61,500.00002-5智能显示实时互动播出系统否1（套）89,000.00002-6图文创作软件否2（套）30,000.00002-74口KVM切换器否1（个）1,575.00002-8KVM延长器否1（批）3,850.00002-9USB接口延长控制器否1（个）1,590.00002-10HDMI光纤传输否4（个）3,380.00002-1124口网络交换机否1（个）1,675.00004280708561四、采购代理机构信息采购代理机构全称：福建莆田恒顺招标代理有限公司采购代理机构地址：莆田市城厢区龙桥街道东园西路1128号西山小区B区8号楼2梯405、406室采购代理机构联系方式：小王  小金 0594-2211398五、中标信息招标公告日期：2018年12月29日中标日期：2019年01月18日总中标金额：41.9902 万元（人民币）中标供应商名称、联系地址及中标金额：序号中标供应商名称中标供应商联系地址中标金额(万元)1福建大原文化科技有限公司福州市鼓楼区温泉街道东城边街39号（原东城边街东侧与温泉支路交叉处）恒宇国际2#楼21层15商务办公A区41.990200本项目招标代理费总金额：0.5038 万元（人民币）本项目招标代理费收费标准：按莆院文件规定.评审专家名单：林明晃,陈敏,郭灶华,姚春海，刘志中标标的名称、规格型号、数量、单价、服务要求：合同包一：截止有效开标时间，本项目合同包一共收到三家投标单位递交的投标材料，经查询，其中湖南德沐数码科技有限公司投标保证金未到账，视为无效投标，故合格投标单位不足三家，作流标处理。合同包二：一批；419902.00元。六、其它补充事宜</t>
  </si>
  <si>
    <t>福建大原文化科技有限公司</t>
  </si>
  <si>
    <t>其中湖南德沐数码科技有限公司</t>
  </si>
  <si>
    <t>莆田学院文传学院2018实验教学设备采购货物类采购</t>
  </si>
  <si>
    <t>龙口广播电视台高清摄像机、航拍及播出高清升级、非编升级及4G传输系统采购验收公示</t>
  </si>
  <si>
    <t>64.9938 万元</t>
  </si>
  <si>
    <t>龙口广播电视台龙口广播电视台高清摄像机、航拍及播出高清升级、非编升级及4G传输系统采购验收报告公示																			 一、合同名称：龙口广播电视台高清摄像机、航拍及播出高清升级、非编升级及4G传输系统采购													合同编号：37068125200220180001_001																			 二、中标（成交）供应商：济南索思信息技术有限公司													地址：济南市历城区华信路15号凯贝特大厦C座5层506号																			 联系人：杨莹莹													联系方式：15066676258																			 三、合同金额：64.9938 万元																			 四、主要履约项目的名称、规格型号、数量、单价等： 详见验收报告																			 五、验收结论性意见： 该项目已供货完毕，验收合格																			 六、验收小组成员名单： 牛肖斌、张扬、丁进																			 七、联系方式																			 1、采购人：龙口广播电视台													地址：龙口市府东2路299号																			 联系人：张扬													联系方式：0535-2729080																																	附件：『验收报告.doc』										发布人：龙口广播电视台 发布时间：2019年01月17日 16时51分03秒</t>
  </si>
  <si>
    <t>龙口广播电视台高清摄像机、航拍及播出高清升级、非编升级及4G传输系统</t>
  </si>
  <si>
    <t>龙口广播电视台高清摄像机、航拍及播出高清升级、非编升级及4G传输系统采购（第二包）验收报告公示</t>
  </si>
  <si>
    <t xml:space="preserve">济南索思信息技术有限公司
</t>
  </si>
  <si>
    <t>人民币陆拾肆万玖仟玖佰叁拾捌元整</t>
  </si>
  <si>
    <t>合同编号    beginSDGP370681201802000018end        中标或成交供应商    begin济南索思信息技术有限公司end        主要履约标的的名称等    begin龙口广播电视台高清摄像机、航拍及播出高清升级、非编升级及4G传输系统采购（第二包）验收报告公示一、合同名称：龙口广播电视台高清摄像机、航拍及播出高清升级、非编升级及4G传输系统采购（第二包）合同编号：SDGP370681201802000018二、中标（成交）供应商：济南索思信息技术有限公司地址：济南市历城区华信路15号联系人：李双震 联系方式：0531-83532360三、合同金额：人民币陆拾肆万玖仟玖佰叁拾捌元整（￥649938.00）四、主要履约标的的名称、规格型号、数量、单价等：详见验收资料五、验收结论性意见：该项目已供货完毕，验收合格。六、验收小组成员名单：牛肖斌、张扬、丁进七、联系方式采购人：龙口广播电视台地址：龙口市府东2路299号联系人：张扬 联系方式：0535-2729080附件：验收报告文本发布人：山东普来恩工程设计有限公司龙口招标分公司发布时间：2019年1月17日end        采购人    begin龙口广播电视台end        验收报告文本    [ 点击下载 ]</t>
  </si>
  <si>
    <t>济南索思信息技术有限公司</t>
  </si>
  <si>
    <t>龙口广播电视台高清摄像机、航拍及播出高清升级、非编升级及4G传输系统采购（第二包）</t>
  </si>
  <si>
    <t>浙江国际招（投）标公司关于浙江传媒学院后勤非编员工体检项目采购结果公告</t>
  </si>
  <si>
    <t>ZJ-884148</t>
  </si>
  <si>
    <t>浙江国际招投标公司</t>
  </si>
  <si>
    <t>浙江传媒学院</t>
  </si>
  <si>
    <t xml:space="preserve">浙江大学校医院
</t>
  </si>
  <si>
    <t>人民币壹拾肆万壹仟柒佰元整</t>
  </si>
  <si>
    <t>一、 采购人名称：浙江传媒学院二、 采购项目名称：浙江传媒学院后勤非编员工体检项目三、 采购项目编号：ZJ-884148/03四、 采购组织类型：分散采购委托代理五、 采购方式：单一来源采购六、 采购公告发布日期：/七、 定标日期：2019-01-14八、 中标结果：成交供应商：浙江大学校医院成交金额：人民币壹拾肆万壹仟柒佰元整（￥14.17万元）九、 其他事项：/十、 联系方式：1、采购代理机构名称：浙江国际招（投）标公司联系人：张彦波联系电话：0571-81061820传真：0571-88473411地址：杭州市文三路90号东部软件园2号楼6楼2、采购人名称：浙江传媒学院联系人：周岚联系电话：0571-86879298传真：地址：杭州下沙高教园区学源街998号</t>
  </si>
  <si>
    <t>浙江大学校医院</t>
  </si>
  <si>
    <t>浙江国际招（投）标公司关于浙江传媒学院后勤非编员工体检项目</t>
  </si>
  <si>
    <t>(AXJ2018753)西南大学4K超高清非编系统采购磋商成交结果公告</t>
  </si>
  <si>
    <t>AXJ2018753）</t>
  </si>
  <si>
    <t>北碚区</t>
  </si>
  <si>
    <t>西南大学</t>
  </si>
  <si>
    <t xml:space="preserve">重庆都会科贸有限公司
</t>
  </si>
  <si>
    <t>4K超高清非编系统采购项目（项目编号：AXJ2018753） 组织评审工作已经结束，现将评审结果公示如下：一、项目信息项目编号：AXJ2018753项目名称：4K超高清非编系统采购项目联系人：柳老师联系方式：68250945二、采购单位信息采购单位名称：西南大学采购单位地址：重庆市北碚区天生路2号采购单位联系方式：柳老师 68250945三、项目用途、简要技术要求及合同履行日期：见采购文件四、拟成交信息采购公告日期：2019年01月02日成交日期：2019年01月10日成交供应商名称、联系地址及成交金额：序号成交供应商名称成交供应商联系地址成交金额1重庆都会科贸有限公司重庆市江北区大石坝华润中央公园4-1406565998元专家名单：杨燕清（组长）、樊碚、刘重君主要成交标的名称、规格型号、数量：4K超高清非编系统 （苹果机）IMAC Pro 订制 1套五、其它补充事宜依据《关于做好政府采购信息公开工作的通知》（财库[2015]135号）的规定，成交结果公告期限为1个工作日，供应商对成交结果有异议的，应当在公告期届满之日起三个工作日内，以书面形式（须由法定代表人或投标人代表签字并加盖单位公章，并附相关有效证明材料）向西南大学采购与招投标管理中心提出，电话：023-68251032。</t>
  </si>
  <si>
    <t>重庆都会科贸有限公司</t>
  </si>
  <si>
    <t>(AXJ2018753)西南大学4K超高清非编系统采购磋商</t>
  </si>
  <si>
    <t>上高县广播电视台非编网采编系统升级改造采购项目【合同】</t>
  </si>
  <si>
    <t>上高县</t>
  </si>
  <si>
    <t xml:space="preserve">广东亿阳音视频科技有限公司
合同签署
</t>
  </si>
  <si>
    <t>采购人名称上高县广播电视台中标（成交）供应商名称广东亿阳音视频科技有限公司合同金额347,800元 人民币合同期限年合同签署时间2019-01-11 15:49:17</t>
  </si>
  <si>
    <t>广东亿阳音视频科技有限公司</t>
  </si>
  <si>
    <t>上高县广播电视台非编网采编系统升级改造采购</t>
  </si>
  <si>
    <t>电视技术中心后期非编项目评标结果公示</t>
  </si>
  <si>
    <t>电视技术中心</t>
  </si>
  <si>
    <t>378000元</t>
  </si>
  <si>
    <t>采购方式：公开招标				采购编号：公开NBGD201814号				评标时间：2019年01月10日				采购单位：电视技术中心				采购机构：宁波广播电视集团				中标结果：杭州朗视视频技术有限公司				中标价格：378000元				评委：孙刚鸿 郭文军 李文新 ?齐亚坤 马旭文				本项目评标结果公示期为2个工作日，从01月11日到14日止。				联系人：财务管理部 ?陈安沛 电话：0574-56110038。				?				?				2019年01月10日</t>
  </si>
  <si>
    <t>电视技术中心后期非编项目</t>
  </si>
  <si>
    <t>非线性编辑系统等信息公司投（编号：2018001656）中标结果公告</t>
  </si>
  <si>
    <t>2018001656）</t>
  </si>
  <si>
    <t>吐哈油田公司</t>
  </si>
  <si>
    <t xml:space="preserve">兰州东益办公设备有限公司
</t>
  </si>
  <si>
    <t>非线性编辑系统等 信息公司投（编号：2018001656）中标结果公告非线性编辑系统等 信息公司投（项目编号：2018001656）中标结果公告招标投标项目名称：非线性编辑系统等 信息公司投（2018001656）招标人：吐哈油田公司招标代理机构：吐哈油田招投标部开标日期：2019-01-07评标时间：2019-01-07中标结果：经吐哈油田公司招标评标委员会评定并经审批同意，兰州东益办公设备有限公司为非线性编辑系统等 信息公司投的中标单位投标人标段评标排名备注兰州东益办公设备有限公司20180016561特此公告    2019-01-10附件：</t>
  </si>
  <si>
    <t>兰州东益办公设备有限公司</t>
  </si>
  <si>
    <t>非线性编辑系统等信息公司投（编号：2018001656）</t>
  </si>
  <si>
    <t>宁波广播电视集团电视技术中心后期非编工作站项目的采购结果公告</t>
  </si>
  <si>
    <t>宁波广播电视集团电视技术中心后期非编工作站项目的采购结果公告公告次数：1发布日期：2019-01-10　　宁波广播电视集团就宁波广播电视集团电视技术中心后期非编工作站项目进行公开招标采购，经过评标委员会评审，现将采购结果公示如下：一、采购编号：公开NBGD2018-14号二、项目名称：宁波广播电视集团电视技术中心后期非编工作站项目三、公告日期：2018年12月20日四、定标日期：2019年01月10日五、中标内容：子包号采购单位品目数量中标供应商1宁波广播电视集团货物类1项杭州朗视视频技术有限公司中标金额：378000元中标供应商：杭州朗视视频技术有限公司/杭州市西湖区马塍路13号1-102评委会名单：孙刚鸿、齐亚坤、李文新、郭文军、马旭文六、采购文件：电视技术中心后期非编招标文件公开201814号_20181220164223.doc七、代理费用：收费标准：无收费金额：0万元八、其他事项：本项目公示期限自发布日起2个工作日，公示无异议的，公示结束日后1日为中标（成交）结果公告日。采购机构：宁波广播电视集团联系人：陈安沛联系电话：0574-56110038传真：0574-56110049联系地址：宁波市开明街4号</t>
  </si>
  <si>
    <t>宁波广播电视集团电视技术中心后期非编工作站项目的</t>
  </si>
  <si>
    <t>郎溪县广播电视台融媒体非编系统升级改造采购项目</t>
  </si>
  <si>
    <t xml:space="preserve">合肥福斯特科技有限公司
</t>
  </si>
  <si>
    <t>采购人名称													郎溪县广播电视台																			中标（成交）供应商名称													合肥福斯特科技有限公司																			合同金额													476,000元 人民币																			合同期限													1年																			合同签署时间													2019-01-09 00:00:00</t>
  </si>
  <si>
    <t>合肥福斯特科技有限公司</t>
  </si>
  <si>
    <t>郎溪县广播电视台融媒体非编系统升级</t>
  </si>
  <si>
    <t>苏州市营财招投标咨询服务有限公司关于苏州建设(集团)有限责任公司(代建方)苏州第二图书馆信息化项目中标公告的补充更正</t>
  </si>
  <si>
    <t>SZYC2018-G-048</t>
  </si>
  <si>
    <t>苏州市营财招投标咨询服务有限公司</t>
  </si>
  <si>
    <t>苏州图书馆</t>
  </si>
  <si>
    <t xml:space="preserve">数字图书馆
</t>
  </si>
  <si>
    <t>受业主苏州图书馆、代建方苏州建设（集团）有限责任公司委托，我公司为其拟采购的苏州第二图书馆信息化项目进行公开招标。经评标委员会综合评审,苏州公证处现场公证，现将中标结果公告补充如下：  一、项目名称及项目编号：项目名称：苏州第二图书馆信息化项目项目编号：SZYC2018-G-048二、采购项目的简要说明： 本次苏州第二图书馆信息化建设项目将建立一个新的信息中心机房，将苏州图书馆原有的系统、服务搬迁至新的信息中心，既要满足当前业务发展的需求，同时也需要满足为苏州全市公共图书馆服务发展的需求。建设思路是：结合苏州图书馆（饮马桥）原有各业务系统，对接苏州第二图书馆（活力岛）新建的各个业务和服务系统，实现全面、安全、有效的系统整合。 项目分两个标段： 第一标段：数字图书馆集成系统。 第二标段：数字体验展示服务系统。三、采购公告媒体及时间：公告媒体：苏州市政府采购网、江苏省政府采购网、中国政府采购网公告时间：2018年12月5日四、评标信息：开标时间：2018年12月29日上午9：30开标地点：苏州市姑苏区平泷路251号城市生活广场西楼五楼苏州市公共资源交易中心(政府采购)评标委员会名单：赵是杰、朱光、刘可夫、贾波、肖金球、万安山、梁谷嘉 五、中标信息补充：第一标段：数字图书馆集成系统,主要中标标的的名称、规格型号、数量、单价、服务承诺序号货物名称型号主要规格数量单位单价1核心交换机锐捷RG-N18010,10槽机箱，未配置电源，已配置风扇（要求配套机柜深度≥1米）*1，N18010 二代主控引擎*2，电源模块（可以冗余，交流，600W）*4，N18010交换网板II*2，24端口千兆以太网电接口板(RJ45)+20端口千兆以太网光口(SFP,LC)+4端口万兆以太网光口(SFP+,LC)*1，24端口万兆以太网光口(SFP+,LC)+4端口40G以太网光接口板(QSFP+,MPO)*1，40G QSFP+接口光缆，长度5米，包含一根线缆和两个接口模块*1，万兆LC接口模块（1310nm），10km，适用于SFP+接口*242台8480002数据库小型机浪潮K1 950，配置8颗安腾9540 CPU/512G DDR3内存/4*3.5寸 600GB 15K转 SAS硬盘/2块双口千兆网卡(RJ45接口)/2块双口万兆网卡(LC光纤接口)/2块双口16Gb FC HBA卡(LC光纤接口)/1个USB DVD-RW光驱/2+2冗余电源/1个硬件分区/配备1套浪潮K-UX操作系统企业版/整机5年7&amp;#215;24小时原厂售后服务/配置1套BCP企业版集群软件/包含ORACLE企业版2C，2RACK2台26200003数据库存储浪潮AS5500G2，双控，2U25主柜，标配256GB缓存；标配BBU+Flash、多路径、快照，卷复制，卷镜像，自动精简、QoS、Draid功能；标配8个1Gb iSCSI主机接口，配置8个16Gb  FC主机接口，可扩展FC、万兆、千兆、FCoE主机接口；配置4块960G 2.5寸SSD，8块1.2TB，10K SAS盘，2.5寸；配置远程复制软件，光纤线缆10米*8；双活实施；五年上门金牌全面保修。2台7250004光纤交换机浪潮FS6500，光纤交换机，24个端口,标配级联功能，12端口激活，含12个16Gb多模SFP模块，双电源（交流）；基础安装服务；原厂五年服务2台470005前置机服务器浪潮NF5280M4，E5-2620V4  (8C,85W,2.1GHz)*2，32G RDIMMDDR4 内存*4，600G 10K*3，RAID  1GB 9271 6Gb/s PCIe RAID 控制器+缓存断电保护模块*1，主板集成千兆网卡*2，2+1冗余电源，U盘软驱，标配导轨，五年全面保修10台710006服务器负载均衡深信服AD-1000-G642-TH，独立的专用硬件负载均衡设备，双电源，2U架构,千兆电口6个；千兆光口4个；万兆光口2个，提供原厂3年7&amp;#215;24小时售后维护服务，含配件加人工1台2430007虚拟化服务器华为RH5885 V3，4* E7-4850  v4(2.1GHz/16-core/40MB/115W)处理器；16*32GB内存；2*800GB SATA SSD硬盘；raid0，1，5，6，10，50，60，带超级电容；4块双端口千兆网卡，2块双口万兆网卡，2块双通道16G FC HBA卡；冗余电源6台2460008虚拟化存储华为OceanStor 5500 V5，双控，128GB缓存；8*16Gb FC+8*Gb+8*10Gb 接口；8*900GB SAS SSD硬盘，18*6TB 7.2K RPM NL SAS硬盘；4U，24盘位硬盘框；含基础软件包，配置卷镜像，快照，LUN拷贝，远程复制，智能数据分级，QOS，双活等功能2台8600009数据库小型机异地灾备爱数VX1210，基于Linux 64位系统的 2U机架式软硬一体化设备，标配单路8core CPU和64GB基本内存、标配2个千兆以太网口，标配2个2.5寸 SSD作为系统盘，支持2个PCI扩展，支持通过外接设备无限扩展容量，支持万兆网口扩展，支持FC端口扩展。UNIX客户端代理*4，4TB/NLSAS/7200 rpm/128M缓存/3.5英寸*5，提供原厂3年7&amp;#215;24小时售后维护服务1套28650010苏州第二图书馆应用级系统灾备科力锐Clerware DRB 203，2U标准机架式机箱；12个磁盘槽位3.5&amp;quot; SAS、SATA磁盘接口；12*8TB=96TB存储裸容量；Intel双路12核24线程处理器；64GB高速缓存模块；四端口千兆以太网；6个智能冷却风扇模块；1个冗余电源模块；RAID支持1,5,6,10,50,60,热备模式； 3个PCIE扩展插槽；智动全景灾备软件 V1.0，80TB备份存储授权；40台整机保护授权；20台CDP持续数据保护；1套66700011苏州图书馆中心机房作为二馆中心机房应用级系统灾备科力锐Clerware DRB 104，1U标准机架式机箱；4个磁盘槽位3.5&amp;quot; SAS、SATA磁盘接口；3*4TB=12TB存储裸容量；Intel单路4核4线程处理器；24GB高速缓存模块；RAID支持1、5、6、10模式；双端口千兆以太网；4个智能冷却风扇模块；1个PCIE扩展插槽；智动全景灾备软件 V1.0，8TB备份存储授权；8台整机保护授权；4台CDP持续数据保护；1套25100012链路负载均衡深信服AD-1000-F680-TH，标准2U架构，双电源，吞吐量10Gbps，并发连接数10,000,000 ；4层新建连接数CPS 300,000； 7层新建连接数RPS 150,000 ；千兆电口6个，千兆光口8个，支持出站和入站链路负载均衡，提供原厂3年7&amp;#215;24小时售后维护服务。2台21400013出口防火墙天融信TG-69116-SYL，2U机架式，配10个10/100/1000BASE-T接口+8个千兆SFP插槽，可支持配置万兆接口板卡（可扩展8个万兆SFP+插槽），配双电源 ，整机吞吐量大于32Gbps，并发连接数480万。2台24300014外联单位防火墙深信服AF-1000-FA40-T5 ，标准2U机架式万兆设备,标配10个10/100/1000  Base-T千兆电口，4个千兆SFP光口，2个高速USB2.0接口，1个RJ45串口，可扩展8个万兆光口，配置1T SATA存储空间，配置外置数据存储空间插件，支持10T扩展空间。1台19200015上网行为管理深信服AC-1000-F640-TH，适用带宽1Gbps，支持用户数8000；标准2U机架式尺寸，双电源，千兆电口6个，千兆光口4个，存储空间1TB  SATA，提供原厂3年7&amp;#215;24小时售后维护服务，含配件加人工2台23300016中心端VPN设备深信服VPN-1000-E620-TL，最大并发会话数170万； SSL 最大加密流量数450Mbps，IPSEC 最大加密流量数220Mbps；千兆电口6个，千兆光口2个，标准2U架构，配置200个SSL并发接入授权，专业VPN设备，提供原厂3年7&amp;#215;24小时售后维护服务，含配件加人工1台17600017数据中心下一代防火墙深信服，AF-2000-H644-TH，标准2U架构，千兆电口6个，千兆光口4个，万兆光口4个，可扩展接口8个万兆光口，三层吞吐量20Gbps，应用层吞吐量10Gbps，支持路由，网桥，单臂，旁路，虚拟网线以及混合部署方式，支持DoS/DDoS攻击防护、入侵防护、Web应用安全防护、安全可视化等功能，提供原厂3年7&amp;#215;24小时售后维护服务，含配件加人工2台28450018WEB应用防火墙安恒WAF-500AG，标准2U硬件平台，含2*GE电管理口，4*GE电业务口（含2组硬件BYPASS模块），硬盘:1T，1*RS232串口，标准可热插拔电源模块*2，吞吐量2Gbps,HTTP最大并发数18万，物理保护链路2路，默认保护站点16个。  高性能白名单安全识别模块、自学习建模模块、智能攻击者锁定模块、应用层CC防御模块、虚拟补丁自动生成模块、WEB访问流程合规防护模块2台24900019堡垒机安恒DAS-USM200，网口：1000M电口*6个和1000M光口*4（标配1个SFP多模模块、3米LC-LC跳线），硬盘：1T，产品规格：1U ,本次配置资产数300个，提供原厂3年7&amp;#215;24小时售后维护服务1台18760020数据库审计安恒DAS-A1000，网口类别:1管理口+1HA口+4审计口,网口类型:1000M电口*2和1000M光口*2（标配2个SFP模块、3米LC-LC跳线）,硬盘:1T*2（支持RAID1） 内存8G,电源:双电源 吞吐能力：2000M ,峰值事务处理能力:20000(条/秒),日志数量存储:4亿条 含软件基本模块,本次配置8个数据库（可扩展）1套20850021日志审计设备安恒DAS-LOG-500，4个工作口，2个管理口，1个console口,内存：8GB，磁盘：1T*1,EPS：4000/秒（峰值：5000/秒）,双电源、CF卡启动1套18480022终端杀毒及桌面管理系统360天擎终端安全管理系统V6.0  ，防病毒支持多引擎的协同工作对病毒、木马、恶意软件、引导区病毒、BIOS病毒等进行查杀，提供主动防御系统防护、运维管控、移动存储功能。。客户端系统默认支持Windows XP/VISTA/WIN7/WIN8/WIN10。补丁管理功能，支持对全网终端系统漏洞发现、补丁智能修复、强制修复等、蓝屏修复、补丁分发流量控制、客户端P2P补丁分发加速等功能。 客户端系统默认支持Windows  XP/VISTA/WIN7/WIN8/WIN10。包含300终端授权许可。三年升级服务。 300个35023虚拟化安全管理系统360天擎虚拟化安全管理系统，虚拟化安全防护系统包含管理控制中心模块、防病毒+防火墙+入侵防御+防暴力破解+webshell检测+安全基线+虚拟化加固功能模块。虚拟化环境支持，Citrix XEN Server、VMWare、Ovrit、H3C、华为。支持颗物理32个CPU。三年升级服务。 1套41900024图书馆自动化管理软件图创、对苏州图书馆现有Interlib3.5图书馆业务管理系统进行升级，实现三级管理模式，总馆为苏州市图书馆，分苏州图书馆、姑苏区图书馆、相城区图书馆、高新区图书馆四个分馆，各个社区街道图书馆为相应区分馆下的馆藏地点。升级分馆管理平台，对借还书模块、典藏模块等进行改造，满足苏州大市线下通借通还的要求，满足苏州第二图书馆自动化立体书库运行的要求。1套49500025图书馆活动管理软件嘉图、提供微信、支付宝、网站、APP浏览与报名入口，市民在手机上就能报名参加活动。支持非持证读者的注册后进行活动报名，含活动统计功能。1套19800026图书馆积分管理软件嘉图、通过积分规则的设置将读者现场借阅、网上借阅、参加活动等行为转换为积分，支持积分兑换礼品等功能，提升市民对图书馆活动的参与程度。1套19800027图书馆大数据分析软件嘉图、读者端：提供个人阅读账单，对读者行为进行分析，向读者主动推送图书资源、数据资源等服务。  图书馆端：通过大数据分析为采编部门的图书采购提供帮助，为各个分馆的馆藏进行调度，为领导的管理提供决策的帮助。  建设机器学习的智能推荐系统，支持按兴趣、行为、用户属性、进行推荐，推荐算法模型开发，推荐任务管理、推荐触达效果统计等。1套48900028系统和数据迁移服务定制、将苏州图书馆的数据和系统迁移至苏州第二图书馆，迁移的内容包括：1、Interlib系统及其数据的迁移；2、读者管理系统的系统和数据的迁移；3、图书网上借阅平台的系统和数据的迁移；4、电子阅览室管理系统的系统和数据的迁移；5、各类数据库系统的系统和数据的迁移；6、共享工程服务平台（包括苏州市本级、各区共享工程）系统和数据的迁移。1套46800029图书馆系统的整合嘉图、JTLSP1.0，实现苏州第二图书馆和苏州图书馆两馆系统的整合，实现：1、统一交换：各类数据交换的整合；2、统一论证：用户体系整合；3、统一检索：各类数据库的整合；4、统一发布：统一的网站、APP、小程序和公众号；5、统一支付：财金的整合，支持电子支付；6、对视障人群的统一支持；7、实现与自动化立体书库的整合。1套255000030系统集成服务负责核心交换机调试、弱电提供交换机调试、连接、服务器系统安装调试、安全设备安装调试等1项45000031RFID标签立芯,H45，高频，工作频率：13.56 MHz，内存容量：1K bits500000个132RFID层架标立芯D100，高频,，工作频率：13.56 MHz， 内存容量：1024 bits，有效擦写次数：10万次6000个533馆员工作站云姿KZ1000，工作频率：13.56MHz，RFID阅读器输出功率：1W，不含PC.60台765034自助借还设备云姿KZ3100自助借还书机，工作频率：13.56MHz，通信接口：USB或RS232、RJ45，采用分体设计22套5160035自沉式还书箱云姿KZ7000，采用四个方向可固定滑轮，容量可达80册左右，内部升降结构，负载重量自动升降30套40003624小时图书馆云资KZ3100自助借还书机、KZ405单通道RFID安全门、云资KZ2000门禁联动系统(含读卡器、二维码扫描、人脸识别)、门头显示液晶屏、自动化管理系统对接1套29700037RFID防盗云姿KZ405,高频、RFID防盗，工作频率：13.56 MHz，响应速度：≥20个标签/秒60套1190038手持式RFID设备嘉图手持式RFID读写设备，高通A7 1.3GHz@4核CPU，工作频率：13.56MHz，内存：1GB RAM, 8GB Flash。支持对苏州图书馆RFID芯片进行读写操作。10个1150039图书消毒机福诺FLBS-401，读者用于图书自助消毒，机器具有紫外线指示灯，可提示紫外线灯管的工作状态12套3600040图书盘点设备嘉图、定制,盘点机器人、激光定位、高频RFID、根据阅览室现状定制盘点路线，与图书馆OPAC查询系统、网借找书平台对接，生成图书架位信息4套38800041人脸识别系统face++ 改造自助设备、人工服务台、自助服务点设备等，使用face++人脸识别引擎。1套148600嘉图、根据视频进行人流统计，分析读者走向、阅览室人流量等1套19800042智能借阅柜嘉图借阅柜Z3-240、支持读者证、市民卡、支付宝等10套126300………………………服务承诺:序号售后服务内容期限(时间)备注1质保期限所有设备和系统集成服务质量保证期二年特别注明的按招标文件要求;每年至少四次免费保养服务2服务响应半小时内3到达现场1小时内4解决问题4小时内5交付期限2019年4月10日前6交付地点苏州建设(集团)有限责任公司指定地点第二标段：数字体验展示服务系统,主要中标标的的名称、规格型号、数量、单价、服务承诺序号货物名称型号主要规格数量单位单价132寸纳米透明触控屏亚太环宇定制,用于控制端软件的显示及触摸控制。1台33600265寸触控一体机亚太环宇定制,用于控制端软件的显示及触摸控制及平面展示。2台142003全息影像端设备小K智能定制,用于全息立体内容的呈现。1台1350004裸眼3D设备斯斐德SFDUD65001,用于裸眼3D资源的呈现。2台360005控制端软件戌轮教育开发定制,开发控制端软件，在32寸纳米透明触控屏上实现对苏州第二图书馆全息展示内容的整体导航和控制，嵌入配套的图文、语音解说包内容，实现在全息影像端展示全息内容的同时进行同步图文、语音的解说。1套1469546模型搭建戌轮教育开发定制,根据苏州第二图书馆建成后的建筑及布展的实际情况，1:1建模还原，充分展示二馆各楼层、区域功能特点。4500平米507全息影像制作戌轮教育开发定制,基于搭建的苏州第二图书馆模型，制作转化成适合全息影像端全息投射的内容格式，并将所有全息投射内容嵌入控制端软件，实现投射内容的统一导航控制。600秒6008解说包制作戌轮教育开发定制,为苏州第二图书馆各楼层、各区域制作图文语音解说包，每个解说包可搭配图片、文字、视频和配音，并将所有解说包嵌入控制端软件，实现解说包内容的统一导航控制。80套20009VR互动体验软件戌轮教育VR-1,VR迷宫采用答题闯关的形式，让体验者先阅读配备的专业书籍，在掌握知识的情况下，进行体验迷宫之旅。戴上眼镜，呈现神秘迷宫真实场景还原，期间辅以知识问答的关卡形式，引导使用者关注和学习科普知识，从而将学习教育与体验有机的结合起来，让体验者在迷宫场景中开启寻找宝藏之旅。VR迷宫中的题目可以根据实际需要进行更换，不同主题的题目灵活适应各类使用需要，方便图书馆对VR迷宫的最大化利用。    1套29500010360度全景落地式拍摄制作定制开发,通过落地式全景拍摄设备实地拍摄苏州第二图书馆、唐诗宋词选取的对应场景的全景照片，并通过专业合图软件合成、渲染、美化制作成可720度旋转的虚拟三维场景，文件数据量在40M之内，清晰度高，变形小，比视频拍摄的更清晰，缓冲速度更快，可以让读者控制旋转的方向和暂停查看某一具体角度，也可通过佩戴虚拟现实（VR）眼镜自由观看任意角度。30点150011360度全景航拍制作定制开发,通过航拍设备实地拍摄选取的苏州市著名景点对应场景的全景照片，并通过专业合图软件合成、渲染、美化制作成可720度旋转的虚拟三维场景，文件数据量在40M之内，清晰度高，变形小，比视频拍摄的更清晰，缓冲速度更快，可以让读者控制旋转的方向和暂停查看某一具体角度，也可通过佩戴虚拟现实（VR）眼镜自由观看任意角度。10点260012VR互动内容制作定制开发,基于苏州第二图书馆展示、唐诗宋词、苏州著名景点实景拍摄制作的全景图片，经过特殊处理后（转换成HDRI类型图像）的图片植入到VR虚拟设备中，可以将所拍摄环境360度真实还原。可实现全角度沉浸式体验。40点300013VR全向行动平台kat  walk,VR全向行动平台，亦称虚拟现实跑步机。它打破了虚拟和现实的空间限制，通过搭配包括虚拟现实头戴显示器使用，可以让使用者在现实极小的空间即可实现在虚拟世界中360&amp;#176;无限的行动。4套5220014HTC  VIVE头戴式显示设备HTC  VIVE,分辨率单眼：1200*1080像素，刷新率：90fps，位置追踪的游戏控制器，Steambox主机，内置陀螺仪、加速度计和激光定位传感器，追踪精度0.1度，含两个单体感控制器；4套78001555寸高清电视康佳LED55K7200UE,4K超清电视、三级能效，屏幕比例16:9、屏幕等级A+、背光源LED，CPU双核 A73 1.2GHz 64位处理器，GPU五核 Mali 450，内部存储空间8GB4台420016VR一体机  (软硬件一体)Pico,通过虚拟现实技术与借阅体验的深度融合，突破时间、空间的限制，让阅读变得直观、形象、生动，最大程度激发读者的阅读兴趣和参与热情。馆内工作人员可利用虚拟现实课件及软件，开展主题式、探究式、沉浸式仿真体验等创新读者活动，为读者提供先进的、适合的、多元化的呈现和交互方式，让读者在情景体验和互动过程中达到阅读和活动目标。配套体验资源109个。10套2050017奇幻互动体验平台爱不释书MR-1,3D奇幻互动体验系统将知识性与互动性完美结合，同时将读者喜闻乐见的涂鸦、游戏与科技相结合，独特的数字化设计，让读者在想象的空间里创造，在创造的过程中体验成就感。用手中的画笔自由涂鸦，完成真实场景的立体再现，让读者的涂鸦作品“活”了。通过工业投影将大场景投影在幕布或直接投影在墙壁上，3D奇幻互动体验系统画面大、体验震撼，场景内模型和互动更丰富，场景也更接近现实。1套90500183D海洋馆软件定制,3D海洋馆场景搭建，并在场景中实现软件平台所有功能。1套98000193D侏罗纪软件定制,3D侏罗纪场景搭建，并在场景中实现软件平台所有功能。1套106000203D互动立体书平台系统戌轮教育AR-1,与传统的数字资源不同，3D互动立体书通过AR技术，将纸质阅读拓展为3D、互动、有声的阅读，使阅读更形象生动、更富有趣味性。3D互动立体书以3D全视角的方式展现书中内容，并通过与读者的互动产生动画、音效等各种多媒体的声光电效果，把传统印刷形式的知识生动的展现出来。300种100021虚拟书法体验系统 戌轮教育SF-1,虚拟书法体验实现自由书写、书法临摹、书法知识、历史作品、拍照留念等功能。3套2820022木质古典书桌定制,长1.8m*宽0.8m*高0.8m3张200023木质官帽椅定制,长0.6m*宽0.48m*高1.1m3把150024触控一体机亚太环宇定制,用于虚拟书法体验系统的呈现和触摸控制。3台1290025虚拟翻书系统软件定制,参观者可以挥动手臂“翻阅”书籍，自左向右或者自右向左，快速找到想要翻阅的内容，就像翻阅一本本普通的杂志一样。1套6100026心理测评云平台释心MPC-L,通过一些趣味性的心理测评，让读者能够了解自我，探索自我心理世界。1套11200027智能音乐放松系统软件定制,提供管理端软件、训练端软件、指脉传感器、客户端专用设备、管理端专用设备、放松椅、专用耳机、专用移动台车，利用音乐对情绪和心理的影响，根据音乐治疗学原理，对右脑得到良性刺激，并引导出重要的α脑波，化解焦虑、抑郁等不良情绪，消除和缓解紧张，促进身心的放松。1套8250028心理关爱自助软件软件定制,主要提供心理自助测评及相关功能。1套3500029VR心理训练系统软件定制,运用放松训练原理，以虚拟现实形式展示各种行动场景，通过声、光、电和信息技术，模拟各种放松减压的环境，让读者“身临其境”。同时，系统对所有受训者进行实时心理状态监测，从面有效分析和评估不同读者的心理状态，评估自我调节心理活动的能力，达到提高读者自我心理适应能力。包括：心理评估、VR虚拟情景矫治、身心指标监控、身心放松训练四大部分。心理评估采用包括：情绪、心理应激、恐惧症等30多个量表。1套34000030音乐放松椅释心MMT-Y,利用音乐对情绪和心理的影响，根据音乐治疗学原理，对右脑得到良性刺激，并引导出重要的α脑波，化解焦虑、抑郁等不良情绪，消除和缓解紧张，促进身心的放松，给读者营造一个放松、安逸的心理空间。放松椅外壳采用ABS工程树脂+立体细乱纹皮，营造出现代豪华的新境界。内部皮革采用超纤维配皮+粗荔枝纹，耐寒耐热、耐腐蚀、耐磨损，塑造更贴合人体曲线的包裹性和舒适度。2台1150031心理自助设备释心MSS-S,定制55心理自助设备，用于心理自助软件内容的运行。1台1350032Zspace330软件资源zSpace330,包括：zSpace系统驱动软件，zSpace立体桌面，zSpace Studio 基础模型库。     3套6200033Zspace330硬件设备zSpace330,用于Zspace330软件资源的呈现和互动控制。3套1200034体感采集器kincet  2.0,720P高清摄像头 体感设备kincet 2.01台150035体感AR拍照软件戌轮教育开发定制1套5800036虚拟解说员软件软件定制,主要是用于图书馆的场馆介绍，起到图书馆解说员的作用，当读者走近时，全息玻璃附近的感应器会感知到观众的到来，全息玻璃上会立刻呈现出一幅虚拟人物的影像，虚拟解说员会向读者打招呼。并做关于图书馆相关内容的介绍。 1套2800037访客互动点播系统横竖科技HS-Visitor Interaction System 1套2900038图书馆全馆功能区导航指南横竖科技HS-Map,定制化全馆楼层互动触控导航指南1套900003932寸图书馆智能数字信息管理系统一体机横竖科技HS-DWU32-8W22台89004055寸图书馆智能数字信息管理系统一体机横竖科技HS-DWU55-8W4台180004165寸图书馆智能数字信息管理系统一体机横竖科技HS-DWU65-8W4台225004232寸图书馆互动智能信息管理系统一体机横竖科技HS-DWU32T-8W10台196004343寸图书馆互动智能信息管理系统一体机横竖HS-DWU43T-8W8台180004455寸图书馆互动智能信息管理系统一体机横竖科技HS-DWU55T-8W10台1950045横竖数字视窗播放控制管理平台软件V1.0横竖科技HS-DMP-BASE1套3730004655寸拼接屏深圳三一LMC55DP9台3280047高清拼接控制器横竖科技HS-MS10009台48大屏互动展示系统——资源互动展示墙横竖科技HS-DWU46P*2*2-T-3.5-32G 1套24800049大屏展示软件定制,展示图书馆书库、各类数据、数据库等信息，定制开发1套18300050高清音视频编码器横竖科技HS-HDMI-E3台1100051图书馆共享空间系统平台HS-ICManagement-System1套20000052可移动无线反屏研讨一体机，43寸可移动无线投屏电子白板横竖科技HS-WU43OSD-8W2台1600053互动智能信息管理系统一体机服务器、共享空间服务器、WCS\WMS服务器浪潮NF5280M4E5-2620V4  (8C,2.1GHz)*2，64G，300G 10K*3，RAID  2GB，主板集成双千兆网卡，冗余电源，Slim DVD，标配导轨，五年上门全面保修10套6100054网闸天融信TR-81368-RB1套6700055服务器存储浪潮AS2200G21套63300056通信链路租用费移动,苏州第二图书馆中心机房到苏州图书馆中心机房裸光纤1条（6芯），租期为6个月6条1300057扫描仪（图像采集）虹光AW6060+4套1050058录音室设备优谷-LDT-V3.0录音数字化加工区，面积：1.5米X1.5米1套;可视科技，OKView SM3211 32寸显示屏1块;21.5寸触摸屏1块;电容麦克风2个;麦克风支架2个;录音主机1套;专业监听耳机2副;朗读亭APP软件1套;数据管理后台1套;朗读素材资源库1套1间14860059音视频采集系统摄像机索尼PMW X2801套34000三脚架意美捷DX10551个1450采访麦克风索尼ECM-6741个2200备用电池SW  8U631块780摄像灯SW  S20411只1500摄像包CB-1001只300高速存储卡索尼32G 94MB/秒2个300专业卡套 索尼 SXS 2个2200广角附加镜索尼 EX08771个3400非编系统大洋 D3-EDIT1550 HD（无卡,）1套63000UV镜圣光 72mm1个38060时空色彩古籍展示柜TSC-TBook1849  书籍透明阅览柜2套15600061时间色彩书画桌TSC-MagicTable  P32 马良书画学习桌2套12500062整体设计包括空间设计方案和装修施工，设计方案中要详细说明设计思路、涵盖内容、以及设计图。1、方案本身要求展示形式的节能、低碳、新颖、创新、不落俗套；方案与建筑结构的适应性；方案表现形式与环境艺术的和谐统一；方案根据体验区的实地情况，采用声、光、图、文等手段展现主题；方案设计必须遵&amp;#183;循展示深化设计方案、国家相关通用标准和行业规范；遵循防火、环保的原则。2、根据空间的规定项目和自由发挥项目要求完成的展示深化设计方案、设计图纸技术交底的基础上，完成体验区项目施工图纸的设计工作。深化设计的最终结果全部体现在完成图纸及相关文档资料上。3、设计图纸包括平面图，3D效果图等。385平方180……………………… 服务承诺: 1、设立7*24小时专项售后服务电话，承诺故障修复时间不超过2小时。 2、按照招标文件要求的实施时间和地点进行项目实施。 3、负责全部设备的安装调试。 4、在不少于2年的质保期内，对所投产品在使用过程中出现的故障和零配件磨损问题，免费提供维修和更换服务。六、本次采购联系事项：（一）、采购人：苏州图书馆（业主）、苏州建设（集团）有限责任公司（代建方） 联系人：高清 联系电话：0512-65228698 联系地址：苏州市人民路858号（二）、代理机构：苏州市营财招投标咨询服务有限公司 联系人：应磊 联系电话/传真：0512-65159202、65816522（fax） 联系地址：苏州市人民路905号二楼 邮政编码:215002 （三）、监督机构：苏州市财政局政府采购监管处 电话：0512-68616651 七、公告期：公告之日起一个工作日各有关当事人对采购结果有异议，可以在公告期限届满之日起七个工作日内，以书面形式向本公司提出质疑，逾期将不再受理。 苏州市营财招投标咨询服务有限公司 2019年1月9日</t>
  </si>
  <si>
    <t>数字图书馆</t>
  </si>
  <si>
    <t>苏州市营财招投标咨询服务有限公司关于苏州建设(集团)有限责任公司(代建方)苏州第二图书馆信息化项目中标公</t>
  </si>
  <si>
    <t>18A5619</t>
  </si>
  <si>
    <t>项目编号：18A5619项目名称：重庆文理学院12月购4K/HD非编系统工作站合同编号：2018-095合同名称：重庆文理学院12月购4K/HD非编系统工作站成交公告所属区域：市级所属行业：计算机、通信和其他电子设备制造业甲方（采购人）：重庆文理学院乙方（供应商）：重庆联裕汇隆信息技术有限公司合同金额：181900.00合同签订日期：2019-01-08 08:58:24合同公告日期：2019-01-08 08:58:24合同文件：2018.12(18A5619)-095.docx https://www.gec123.com/group1/M00/0B/30/wKhYn1wz9a2AV5jBAAMJAgDvK1k03.docx</t>
  </si>
  <si>
    <t>重庆文理学院12月购4K/HD非编系统工</t>
  </si>
  <si>
    <t>重庆文理学院12月购4K/HD非编系统工作站成交公告</t>
    <phoneticPr fontId="4" type="noConversion"/>
  </si>
  <si>
    <t>Z1300001828551501河北省工业和信息化厅主流媒体宣传和新媒体宣传项目之河北广播电视台单一来源结果公告</t>
    <phoneticPr fontId="4" type="noConversion"/>
  </si>
  <si>
    <t>丹寨民族高级中学2018年度新增理化生教学实验仪器设备合同</t>
  </si>
  <si>
    <t>GZQYH[2018]170号</t>
  </si>
  <si>
    <t>丹寨县</t>
  </si>
  <si>
    <t>贵州千义和招标代理有限公司</t>
  </si>
  <si>
    <t xml:space="preserve">江苏六鑫科教仪器设备有限公司
</t>
  </si>
  <si>
    <t>江苏六鑫科教仪器设备有限公司</t>
  </si>
  <si>
    <t>丹寨民族高级中学2018年度新增理化生教学实验</t>
  </si>
  <si>
    <t>定西日报社演播室项目中标公告</t>
  </si>
  <si>
    <t>甘肃仁通招标有限公司</t>
  </si>
  <si>
    <t>定西日报社</t>
  </si>
  <si>
    <t xml:space="preserve">兰州索视频科技有限公司
</t>
  </si>
  <si>
    <t>￥48.510600 万元</t>
  </si>
  <si>
    <t>兰州索视频科技有限公司</t>
  </si>
  <si>
    <t>定西日报社演播室</t>
  </si>
  <si>
    <t>关于子长县广播电视台关于高清非编及摄像机采购项目的采购结果公告</t>
  </si>
  <si>
    <t>SXLT2018-108</t>
  </si>
  <si>
    <t>延安市</t>
  </si>
  <si>
    <t>陕西乐投项目管理有限公司</t>
  </si>
  <si>
    <t xml:space="preserve">陕西艾思特电子科技有限公司
</t>
  </si>
  <si>
    <t>￥69.800000 万元</t>
  </si>
  <si>
    <t>陕西艾思特电子科技有限公司</t>
  </si>
  <si>
    <t>关于子长县广播电视台关于高清非编及摄像机采购项目的</t>
  </si>
  <si>
    <t>福建亿力集团有限公司2018年第二十批物资类竞争性谈判采购项目的中标结果公告</t>
  </si>
  <si>
    <t>HSYB-WZJT1820-HSGK-01</t>
  </si>
  <si>
    <t>指定的银行</t>
  </si>
  <si>
    <t>1供应商必须将标书费电汇至采购代理机构指定的银行
河北天翼通信器材有限公司
南京征途信息技术有限公司
福州冉能电子有限公司</t>
  </si>
  <si>
    <t>1供应商必须将标书费电汇至采购代理机构指定的银行</t>
  </si>
  <si>
    <t>河北天翼通信器材有限公司</t>
  </si>
  <si>
    <t>南京征途信息技术有限公司</t>
  </si>
  <si>
    <t>福州冉能电子有限公司</t>
  </si>
  <si>
    <t>福建亿力集团有限公司2018年第二十批物资类竞争性谈判采购项目的</t>
  </si>
  <si>
    <t>恩平广播电视台高清改造一期项目中标结果公告</t>
  </si>
  <si>
    <t>EPGK2018-8044</t>
  </si>
  <si>
    <t>江门市</t>
  </si>
  <si>
    <t>深圳市国际招标有限公司</t>
  </si>
  <si>
    <t xml:space="preserve">深圳市奥维迅高清科技有限公司
</t>
  </si>
  <si>
    <t>人民币108.3857万元</t>
  </si>
  <si>
    <t>深圳市奥维迅高清科技有限公司</t>
  </si>
  <si>
    <t>恩平广播电视台高清改造一期项目</t>
  </si>
  <si>
    <t>非线性编辑机项目（第四次）成交结果公告</t>
  </si>
  <si>
    <t>青海省</t>
  </si>
  <si>
    <t>青海胜亚招标代理有限公司</t>
  </si>
  <si>
    <t>青海省人民检察院</t>
  </si>
  <si>
    <t xml:space="preserve">青海博瑞智科技发展有限公司
</t>
  </si>
  <si>
    <t>248000.00元</t>
  </si>
  <si>
    <t>青海博瑞智科技发展有限公司</t>
  </si>
  <si>
    <t>非线性编辑机项目（第四次）</t>
  </si>
  <si>
    <t>洛阳市实验小学恒大分校校园高清三维虚拟电视台设备采购项目（二次）成交结果公告</t>
  </si>
  <si>
    <t>洛阳市</t>
  </si>
  <si>
    <t>河南省光大建设管理有限公司</t>
  </si>
  <si>
    <t>洛阳市实验小学</t>
  </si>
  <si>
    <t xml:space="preserve">河南通晓电子科技有限公司
</t>
  </si>
  <si>
    <t>河南通晓电子科技有限公司</t>
  </si>
  <si>
    <t>洛阳市实验小学恒大分校校园高清三维虚拟电视台设备采购项目（二次）</t>
  </si>
  <si>
    <t>宁夏大学新华学院学前教育专业教室建设项目中标公告</t>
  </si>
  <si>
    <t>CEITCL-NX-CZHW-181201</t>
  </si>
  <si>
    <t>宁夏大学新华学院</t>
  </si>
  <si>
    <t xml:space="preserve">宁夏荣天琪信息科技有限公司
</t>
  </si>
  <si>
    <t>宁夏荣天琪信息科技有限公司</t>
  </si>
  <si>
    <t>宁夏大学新华学院学前教育专业教室建设</t>
  </si>
  <si>
    <t>非线性编辑机项目（第四次）中标公告</t>
  </si>
  <si>
    <t>西宁市</t>
  </si>
  <si>
    <t>及联系人电话青海胜亚招标代理有限公司</t>
  </si>
  <si>
    <t>非线性编辑机项目（第四</t>
  </si>
  <si>
    <t>非线性编辑系统等信息公司投（编号：2018001656）中标候选人公示</t>
  </si>
  <si>
    <t>鄯善县</t>
  </si>
  <si>
    <t>中国石油天然气股份有限公司吐哈油田分公司</t>
  </si>
  <si>
    <t>非线性编辑系统等信息公司投（编号：2018001656）中</t>
  </si>
  <si>
    <t>青海胜亚招标代理有限公司(非线性编辑机项目（第四次）)中标公告</t>
  </si>
  <si>
    <t>青海胜亚招标代理有限公司(非线性编辑机项目（第四次</t>
  </si>
  <si>
    <t>第一师某单位电视台设备配置采购项目中标公示</t>
  </si>
  <si>
    <t>阿拉尔市</t>
  </si>
  <si>
    <t>新疆经纬招标有限责任公司阿拉尔市分公司</t>
  </si>
  <si>
    <t>新疆生产建设兵团</t>
  </si>
  <si>
    <t xml:space="preserve">北京路克瑞德电子技术有限公司
</t>
  </si>
  <si>
    <t>北京路克瑞德电子技术有限公司</t>
  </si>
  <si>
    <t>第一师某单位电视台设备配置采购</t>
  </si>
  <si>
    <t>第一师某单位电视教育器材采购项目中标公示</t>
  </si>
  <si>
    <t>第一师某单位电视教育器材采购</t>
  </si>
  <si>
    <t>成交公告：2019年青东强戒所教育基地维护的成交公告</t>
  </si>
  <si>
    <t>SHXM-00-20181221-2235</t>
  </si>
  <si>
    <t>青浦区</t>
  </si>
  <si>
    <t>上海社发项目管理服务有限公司</t>
  </si>
  <si>
    <t xml:space="preserve">上海成化建筑装饰工程有限公司
</t>
  </si>
  <si>
    <t>611100元</t>
  </si>
  <si>
    <t>上海成化建筑装饰工程有限公司</t>
  </si>
  <si>
    <t>成交公告：2019年青东强戒所教育基地维</t>
  </si>
  <si>
    <t>山西戏剧职业学院校园网络基础建设项目中标公告</t>
  </si>
  <si>
    <t>山西戏剧职业学院</t>
  </si>
  <si>
    <t xml:space="preserve">太原智林信息技术股份有限公司
</t>
  </si>
  <si>
    <t>1932980.00元</t>
  </si>
  <si>
    <t>太原智林信息技术股份有限公司</t>
  </si>
  <si>
    <t>山西戏剧职业学院校园网络基础建设</t>
  </si>
  <si>
    <t>福建亿力集团有限公司2018年第二十批物资类竞争性谈判采购项目的中标候选人公示</t>
  </si>
  <si>
    <t>福建亿力集团有限公司2018年第二十批物资类竞争性谈判采购项目的中</t>
  </si>
  <si>
    <t>[南丰县]江西方泰工程项目咨询管理有限公司关于南丰县广播电视台摄像机、现场直播、高清非编等设备采购项目（招标编号:JXFT2018-NF-070-2）竞争性谈判预成交公告</t>
  </si>
  <si>
    <t>JXFT2018-NF-070-2</t>
  </si>
  <si>
    <t>江西方泰工程项目咨询管理有限公司</t>
  </si>
  <si>
    <t xml:space="preserve">江西赛迈特广电贸易有限公司
采购代理机构分公司
</t>
  </si>
  <si>
    <t>采购代理机构分公司</t>
  </si>
  <si>
    <t>[南丰县]江西方泰工程项目咨询管理有限公司关于南丰县广播电视台摄像机、现场直播、高清非编等设备采购项目（招标编号:JXFT2018-NF-070-2）竞争性谈</t>
  </si>
  <si>
    <t>林州市广播电视总台非线编及音响采购项目中标结果公告</t>
  </si>
  <si>
    <t>CG-2018-342</t>
  </si>
  <si>
    <t xml:space="preserve">河南捷图电子科技有限公司
</t>
  </si>
  <si>
    <t>￥39.600000 万元</t>
  </si>
  <si>
    <t>河南捷图电子科技有限公司</t>
  </si>
  <si>
    <t>林州市广播电视总台非线编及音响采购项目</t>
  </si>
  <si>
    <t>在线包装</t>
  </si>
  <si>
    <t>图文包装</t>
  </si>
  <si>
    <t>融媒体</t>
  </si>
  <si>
    <t>关于融媒体中心装修改造工程的采购结果公告</t>
  </si>
  <si>
    <t>YMD-2019018F</t>
  </si>
  <si>
    <t>铜川市</t>
  </si>
  <si>
    <t xml:space="preserve">陕西世远建设工程有限公司
</t>
  </si>
  <si>
    <t>￥147.880000 万元</t>
  </si>
  <si>
    <t>陕西世远建设工程有限公司</t>
  </si>
  <si>
    <t>关于融媒体中心装修改造工程的</t>
  </si>
  <si>
    <t>融媒体资讯中心媒体报道指挥系统和指挥展示平台采购项目结果公告</t>
  </si>
  <si>
    <t>[3500]FJYS[GK]2018144</t>
  </si>
  <si>
    <t>福建优胜招标代理有限公司</t>
  </si>
  <si>
    <t>福建省广播影视集团</t>
  </si>
  <si>
    <t>融媒体资讯中心媒体报道指挥系统和指挥展示平台采购</t>
  </si>
  <si>
    <t>四川省泸州市古蔺县中国共产党古蔺县委员会宣传部购买设备及软件使用权（第二次）竞争性磋商成交公告</t>
  </si>
  <si>
    <t>5105252019000019</t>
  </si>
  <si>
    <t>泸州市</t>
  </si>
  <si>
    <t xml:space="preserve">成都易达数安科技有限公司
</t>
  </si>
  <si>
    <t>770000元.</t>
  </si>
  <si>
    <t>成都易达数安科技有限公司</t>
  </si>
  <si>
    <t>四川省泸州市古蔺县中国共产党古蔺县委员会宣传部购买设备及软件使用权（第二次）竞争性</t>
  </si>
  <si>
    <t>四川省攀枝花市米易县文化广电新闻出版局米易县融媒体中心多功能厅视频系统采购项目公开招标中标公告</t>
  </si>
  <si>
    <t>5104212019000004</t>
  </si>
  <si>
    <t>攀枝花市</t>
  </si>
  <si>
    <t xml:space="preserve">四川星美视讯科技有限公司
</t>
  </si>
  <si>
    <t>四川星美视讯科技有限公司</t>
  </si>
  <si>
    <t>四川省攀枝花市米易县文化广电新闻出版局米易县融媒体中心多功能厅视频系统采购项目公开</t>
  </si>
  <si>
    <t>双滦区融媒体中心工程媒体融合软件及设备中标公告</t>
  </si>
  <si>
    <t>HB2019013590020001</t>
  </si>
  <si>
    <t>河北瑞信项目管理咨询有限公司</t>
  </si>
  <si>
    <t>￥256.800000 万元</t>
  </si>
  <si>
    <t>双滦区融媒体中心工程媒体融合软件及</t>
  </si>
  <si>
    <t>双滦区融媒体中心工程媒体融合软件及设备成交结果公告</t>
  </si>
  <si>
    <t>双滦区</t>
  </si>
  <si>
    <t>双滦区融媒体中心工程媒体融合软件及设备</t>
  </si>
  <si>
    <t>商丘车站商丘南民权宁陵站春运氛围营造设计制作采购询价中标公示</t>
  </si>
  <si>
    <t>商丘市</t>
  </si>
  <si>
    <t xml:space="preserve">商丘市美邦文化传媒有限公司
</t>
  </si>
  <si>
    <t>69000元</t>
  </si>
  <si>
    <t>商丘市美邦文化传媒有限公司</t>
  </si>
  <si>
    <t>商丘车站商丘南民权宁陵站春运氛围营造设计制作采购</t>
  </si>
  <si>
    <t>河南大象融媒体集团有限公司“刀片服务器采购”项目单一来源采购成交公告</t>
  </si>
  <si>
    <t>HNGD-2018-1202</t>
  </si>
  <si>
    <t>河南广电招标有限公司</t>
  </si>
  <si>
    <t>河南大象融媒体集团有限公司</t>
  </si>
  <si>
    <t>河南大象融媒体集团有限公司“刀片服务器采购”项目单一来源</t>
  </si>
  <si>
    <t>上城区融媒体中心系统集成项目的合同公示</t>
  </si>
  <si>
    <t>CTZB-F181217CWZ</t>
  </si>
  <si>
    <t xml:space="preserve">浙江新华移动传媒股份有限公司
</t>
  </si>
  <si>
    <t>浙江新华移动传媒股份有限公司</t>
  </si>
  <si>
    <t>上城区融媒体中心系统集成项</t>
  </si>
  <si>
    <t>河南大象融媒体集团有限公司“刀片服务器采购”项目单一来源采购的成交公告</t>
  </si>
  <si>
    <t>￥1315620.000000 万元</t>
  </si>
  <si>
    <t>河南大象融媒体集团有限公司“刀片服务器采购”项目单一来源采</t>
  </si>
  <si>
    <t>河南大象融媒体集团有限公司“主控板采购”项目单一来源采购的成交公告</t>
  </si>
  <si>
    <t>HNGD-2018-1203</t>
  </si>
  <si>
    <t xml:space="preserve">深圳市佳创视讯技术股份有限公司
</t>
  </si>
  <si>
    <t>￥109190.000000 万元</t>
  </si>
  <si>
    <t>深圳市佳创视讯技术股份有限公司</t>
  </si>
  <si>
    <t>河南大象融媒体集团有限公司“主控板采购”项目单一来源采</t>
  </si>
  <si>
    <t>河南大象融媒体集团有限公司“主控板采购”项目单一来源采购成交公告</t>
  </si>
  <si>
    <t>河南大象融媒体集团有限公司“主控板采购”项目单一来源</t>
  </si>
  <si>
    <t>四川省自贡市荣县广播电视台荣县融媒体中心建设场地维修工程竞争性磋商成交公告</t>
  </si>
  <si>
    <t>5103212019000024</t>
  </si>
  <si>
    <t xml:space="preserve">自贡永荣建筑工程有限公司
</t>
  </si>
  <si>
    <t>自贡永荣建筑工程有限公司</t>
  </si>
  <si>
    <t>四川省自贡市荣县广播电视台荣县融媒体中心建设场地维修工程竞争性</t>
  </si>
  <si>
    <t>融合平台</t>
  </si>
  <si>
    <t>盈江县武警中队“智慧磐石”建设项目（二次）竞争性谈判成交结果公告</t>
  </si>
  <si>
    <t>DHHCFW-2018-176</t>
  </si>
  <si>
    <t>德宏傣族景颇族自治州</t>
  </si>
  <si>
    <t>德宏州浩创工程管理服务有限公司</t>
  </si>
  <si>
    <t>盈江县公安局</t>
  </si>
  <si>
    <t xml:space="preserve">公告期满后到德宏州浩创工程管理服务有限公司
</t>
  </si>
  <si>
    <t>￥68.998000 万元</t>
  </si>
  <si>
    <t>公告期满后到德宏州浩创工程管理服务有限公司</t>
  </si>
  <si>
    <t>盈江县武警中队“智慧磐石”建设项目（二次）竞争性谈判</t>
  </si>
  <si>
    <t>会泽县融媒体中心新闻生产、制播、传播系统建设项目单一来源成交结果公告</t>
  </si>
  <si>
    <t>云南博皓天信招标咨询有限公司</t>
  </si>
  <si>
    <t xml:space="preserve">在公示期结束之后联系云南博皓天信招标咨询有限公司
</t>
  </si>
  <si>
    <t>￥341.240000 万元</t>
  </si>
  <si>
    <t>在公示期结束之后联系云南博皓天信招标咨询有限公司</t>
  </si>
  <si>
    <t>会泽县融媒体中心新闻生产、制播、传播系统建设项目单一来源</t>
  </si>
  <si>
    <t>铜陵日报社铜陵市融媒体中心建设项目成交公告</t>
  </si>
  <si>
    <t>2019CGSH011</t>
  </si>
  <si>
    <t>铜陵市</t>
  </si>
  <si>
    <t>安徽有道项目咨询有限公司</t>
  </si>
  <si>
    <t>铜陵日报社</t>
  </si>
  <si>
    <t xml:space="preserve">安徽新媒高科软件信息技术有限公司
</t>
  </si>
  <si>
    <t>安徽新媒高科软件信息技术有限公司</t>
  </si>
  <si>
    <t>铜陵日报社铜陵市融媒体中心建设</t>
  </si>
  <si>
    <t>[招标]商丘车站客运高铁春运宣传氛围营造设计制作采购项目中标公示</t>
  </si>
  <si>
    <t xml:space="preserve">河南太古文化传播有限公司
</t>
  </si>
  <si>
    <t>127000元</t>
  </si>
  <si>
    <t>河南太古文化传播有限公司</t>
  </si>
  <si>
    <t>[招标]商丘车站客运高铁春运宣传氛围营造设计制作采购</t>
  </si>
  <si>
    <t>上栗县电视台融媒体中心改造采购项目中标公示</t>
  </si>
  <si>
    <t>JXJD-PX-2019-01）</t>
  </si>
  <si>
    <t>上栗县</t>
  </si>
  <si>
    <t>江西聚鼎建业咨询管理有限公司</t>
  </si>
  <si>
    <t>上栗县电视台融媒体中心改造采购</t>
  </si>
  <si>
    <t>融合媒体,融媒体</t>
  </si>
  <si>
    <t>秭归县广播电视台融合媒体平台一期建设项目-供应商成都索贝数码科技股份有限公司</t>
  </si>
  <si>
    <t>秭归县</t>
  </si>
  <si>
    <t>秭归县广播电视台融合媒体平台一期建设项目-供应商成都索贝数码科技</t>
  </si>
  <si>
    <t>当代贵州县级融媒体建设供应商入围项目(更正中标公示)</t>
  </si>
  <si>
    <t>YGZC-GKZB-ZXG-2019-001</t>
  </si>
  <si>
    <t>当代贵州传媒有限责任公司</t>
  </si>
  <si>
    <t>当代贵州县级融媒体建设供应商入围项目(更</t>
  </si>
  <si>
    <t>融合媒体</t>
  </si>
  <si>
    <t>北京经济管理职业学院2018年促进高校内涵发展定额-现代学徒制玉雕专业实训工作室建设）合同公告</t>
  </si>
  <si>
    <t>011318Z-06-01-C02</t>
  </si>
  <si>
    <t>北京经济管理职业学院</t>
  </si>
  <si>
    <t xml:space="preserve">北京骏程科技有限公司
</t>
  </si>
  <si>
    <t>北京骏程科技有限公司</t>
  </si>
  <si>
    <t>北京经济管理职业学院2018年促进高校内涵发展定额-现代学徒制玉雕专业实训工作室建</t>
  </si>
  <si>
    <t>南康区融媒体中心建设项目【合同】</t>
  </si>
  <si>
    <t xml:space="preserve">江西大江传媒网络股份有限公司
合同签署
</t>
  </si>
  <si>
    <t>南康区融媒体中心建设</t>
  </si>
  <si>
    <t>人防融媒体宣传教育模块研发项目合同公示合同公告</t>
  </si>
  <si>
    <t>人防融媒体宣传教育模块研发项目合同</t>
  </si>
  <si>
    <t>新兴县融媒体中心平台设备（新闻采编）采购项目的中标、成交公告</t>
  </si>
  <si>
    <t>445321-201901-445321359002-000</t>
  </si>
  <si>
    <t>云浮市</t>
  </si>
  <si>
    <t>云浮市中策招标咨询服务有限公司</t>
  </si>
  <si>
    <t xml:space="preserve">编辑工作站
新闻广告编辑工作站
</t>
  </si>
  <si>
    <t>￥2,059,800.00元</t>
  </si>
  <si>
    <t>编辑工作站</t>
  </si>
  <si>
    <t>新闻广告编辑工作站</t>
  </si>
  <si>
    <t>新兴县融媒体中心平台设备（新闻采编）采购项目的中</t>
  </si>
  <si>
    <t>客运融合平台招标结果公告</t>
  </si>
  <si>
    <t>理县</t>
  </si>
  <si>
    <t>2019年1月29日上午公司</t>
  </si>
  <si>
    <t>松滋市融媒体中心项目设计</t>
  </si>
  <si>
    <t>HBSZ-201901QT-002001001</t>
  </si>
  <si>
    <t>松滋市</t>
  </si>
  <si>
    <t xml:space="preserve">中广电广播电影电视设计研究院
</t>
  </si>
  <si>
    <t>中广电广播电影电视设计研究院</t>
  </si>
  <si>
    <t>盘山广播电视台广播电视无线发射台站基础设施建设工程中标结果公示</t>
  </si>
  <si>
    <t>辽宁丰誉工程造价咨询有限公司</t>
  </si>
  <si>
    <t>盘山广播电视台广播电视无线发射台站基础设施建设工程</t>
  </si>
  <si>
    <t>四川省自贡市荣县广播电视台荣县融媒体中心第一期平台建设项目公开招标中标公告</t>
  </si>
  <si>
    <t>四川省自贡市荣县广播电视台荣县融媒体中心第一期平台建设项目公开</t>
  </si>
  <si>
    <t>南京广电1600平米融媒体演播厅大屏包装播控系统改造项目采购结果公告</t>
  </si>
  <si>
    <t>JITC-1805AI2977</t>
  </si>
  <si>
    <t>江苏省国际招标公司</t>
  </si>
  <si>
    <t>南京广播电视集团有限责任公司</t>
  </si>
  <si>
    <t xml:space="preserve">新奥特北京视频技术有限公司
艾迪普北京文化科技股份有限公司
安徽励图信息科技股份有限公司
</t>
  </si>
  <si>
    <t>82.2万元</t>
  </si>
  <si>
    <t>艾迪普北京文化科技股份有限公司</t>
  </si>
  <si>
    <t>南京广电1600平米融媒体演播厅大屏包装播控系统改造项目</t>
  </si>
  <si>
    <t>艾迪普</t>
  </si>
  <si>
    <t>陕西陕西日报社统一网站融媒体平台项目（第2包）中标结果公示</t>
  </si>
  <si>
    <t>陕西陕西日报社统一网站融媒体平台项目（第2包）</t>
  </si>
  <si>
    <t>北京市延庆区广播电视中心延庆区融媒体中心技术平台建设(一包)中标公告</t>
  </si>
  <si>
    <t>延庆区</t>
  </si>
  <si>
    <t>中冶京诚工程技术有限公司</t>
  </si>
  <si>
    <t>北京市延庆区广播电视中心</t>
  </si>
  <si>
    <t xml:space="preserve">人民日报媒体技术股份有限公司
国家发展改革委办公厅
</t>
  </si>
  <si>
    <t>460.0000000 万元</t>
  </si>
  <si>
    <t>人民日报媒体技术股份有限公司</t>
  </si>
  <si>
    <t>北京市延庆区广播电视中心延庆区融媒体中心技术平台建设(一</t>
  </si>
  <si>
    <t>铅山县广播电视台融媒体中心设备项目融媒体中心设备项目【合同】</t>
  </si>
  <si>
    <t>铅山县</t>
  </si>
  <si>
    <t xml:space="preserve">江西德和机电设备有限公司
合同签署
</t>
  </si>
  <si>
    <t>江西德和机电设备有限公司</t>
  </si>
  <si>
    <t>铅山县广播电视台融媒体中心设备项目融媒体中心设备</t>
  </si>
  <si>
    <t>北京市延庆区广播电视中心延庆区融媒体中心技术平台建设(二包)中标公告</t>
  </si>
  <si>
    <t xml:space="preserve">北京歌华有线电视网络股份有限公司
国家发展改革委办公厅
</t>
  </si>
  <si>
    <t>146.9007000 万元</t>
  </si>
  <si>
    <t>北京市延庆区广播电视中心延庆区融媒体中心技术平台建设(二</t>
  </si>
  <si>
    <t>濉溪县融媒体中心核心平台二期项目中标公告</t>
  </si>
  <si>
    <t>SXZC-HDY19001</t>
  </si>
  <si>
    <t>濉溪县公共资源交易中心</t>
  </si>
  <si>
    <t>濉溪县融媒体中心</t>
  </si>
  <si>
    <t>濉溪县融媒体中心核心平台二期</t>
  </si>
  <si>
    <t>天津天津网络广播电视台有限公司县域融媒体转码器采购项目中标结果公示</t>
  </si>
  <si>
    <t>天津天津网络广播电视台有限公司县域融媒体转码器采购项目</t>
  </si>
  <si>
    <t>【松滋市】松滋市融媒体中心项目设计中标结果公告(标段编号HBSZ-201901QT-002001001)</t>
  </si>
  <si>
    <t xml:space="preserve">中广电广播电影电视设计研究院
松滋市公共资源交易监督管理局
</t>
  </si>
  <si>
    <t>松滋市公共资源交易监督管理局</t>
  </si>
  <si>
    <t>【松滋市】松滋市融媒体中心项目设计中标结果公告(标段编号HBSZ-201901QT-0020</t>
  </si>
  <si>
    <t>江苏南京广电1600平米融媒体演播厅大屏包装播控系统改造项目中标公告</t>
  </si>
  <si>
    <t>江苏南京广电1600平米融媒体演播厅大屏包装播控系统改造</t>
  </si>
  <si>
    <t>盘山广播电视台广播电视无线发射台站基础设施建设工程中标候选人公示</t>
  </si>
  <si>
    <t>1846926.89元</t>
  </si>
  <si>
    <t>盘山广播电视台广播电视无线发射台站基础设施建设工程中</t>
  </si>
  <si>
    <t>当代贵州县级融媒体建设供应商入围项目</t>
  </si>
  <si>
    <t xml:space="preserve">贵阳永盛家具有限公司
</t>
  </si>
  <si>
    <t>贵阳永盛家具有限公司</t>
  </si>
  <si>
    <t>当代贵州县级融媒体建设供</t>
  </si>
  <si>
    <t>松滋市融媒体中心项目设计中标候选人公示</t>
  </si>
  <si>
    <t>湖北金投商业开发有限公司</t>
  </si>
  <si>
    <t xml:space="preserve">中广电广播电影电视设计研究院
浙江华越设计股份有限公司
深圳建昌工程设计有限公司
</t>
  </si>
  <si>
    <t>浙江华越设计股份有限公司</t>
  </si>
  <si>
    <t>深圳建昌工程设计有限公司</t>
  </si>
  <si>
    <t>松滋市融媒体中心项目设计中</t>
  </si>
  <si>
    <t>【松滋市】松滋市融媒体中心项目设计评标结果公示(标段编号HBSZ-201901QT-002001001)</t>
  </si>
  <si>
    <t>【松滋市】松滋市融媒体中心项目设计评标结果公示(标段编号HBSZ-201901QT-0020</t>
  </si>
  <si>
    <t>常德职业技术学院诊改工作超融合平台建设项目-合同公告</t>
  </si>
  <si>
    <t xml:space="preserve">常德华捷信息科技有限公司
湖南阳光建设工程项目管理有限公司
</t>
  </si>
  <si>
    <t>常德华捷信息科技有限公司</t>
  </si>
  <si>
    <t>湖南阳光建设工程项目管理有限公司</t>
  </si>
  <si>
    <t>常德职业技术学院诊改工作超融合平台建设项</t>
  </si>
  <si>
    <t>中国电信系统集成公司河南分公司超云融合平台采购项目预中标公示</t>
  </si>
  <si>
    <t>中国电信集团系统集成有限责任公司河南分公司</t>
  </si>
  <si>
    <t>中国电信系统集成公司河南分公司超云融合平台采购项</t>
  </si>
  <si>
    <t>盘山广播电视台广播电视无线发射台站基础设施建设工程项目</t>
  </si>
  <si>
    <t>21112220181122368</t>
  </si>
  <si>
    <t xml:space="preserve">盘山县国泰建筑工程有限公司
辽宁金圣建设有限公司
盘锦龙飞建筑安装工程有限公司
</t>
  </si>
  <si>
    <t>盘山县国泰建筑工程有限公司</t>
  </si>
  <si>
    <t>辽宁金圣建设有限公司</t>
  </si>
  <si>
    <t>盘锦龙飞建筑安装工程有限公司</t>
  </si>
  <si>
    <t>盘山广播电视台广播电视无线发射台站基础设施</t>
  </si>
  <si>
    <t>[省本级]中咨江西工程有限公司关于江西省综合交通运输运行协调和应急指挥系统工程(采购编号：ZZJX-2018ZC-006)电子化公开招标中标结果公示</t>
  </si>
  <si>
    <t>ZZJX-2018ZC-006）</t>
  </si>
  <si>
    <t>中咨江西工程有限公司</t>
  </si>
  <si>
    <t>江西省交通运输厅信息中心</t>
  </si>
  <si>
    <t xml:space="preserve">北京北大千方科技有限公司
</t>
  </si>
  <si>
    <t>北京北大千方科技有限公司</t>
  </si>
  <si>
    <t>[省本级]中咨江西工程有限公司关于江西省综合交通运输运行协调和应急指挥系统工程(采购编号：ZZJX-2018ZC-006)电子化公开招标</t>
  </si>
  <si>
    <t>[铅山县]铅山县广播电视台融媒体中心设备项目融媒体中心设备项目结果公示</t>
  </si>
  <si>
    <t>DHZFCG2019-01-09</t>
  </si>
  <si>
    <t>[铅山县]铅山县广播电视台融媒体中心设备项目融媒体中心设备</t>
  </si>
  <si>
    <t>中国电信系统集成公司河南分公司超云融合平台采购项目竞争性谈判失败公示</t>
  </si>
  <si>
    <t>中国电信系统集成公司河南分公司超云融合平台采购项目竞争性</t>
  </si>
  <si>
    <t>马山县融媒体中心建设及推广服务合同公示</t>
  </si>
  <si>
    <t>MSZC2018-J3-00061-GXHL</t>
  </si>
  <si>
    <t xml:space="preserve">广西发扬文化传媒有限公司
</t>
  </si>
  <si>
    <t>广西发扬文化传媒有限公司</t>
  </si>
  <si>
    <t>马山县融媒体中心建设及推广</t>
  </si>
  <si>
    <t>山东省本级济宁医学院智慧校园平台及相关配套设备采购采购项目中标公告</t>
  </si>
  <si>
    <t>济宁市</t>
  </si>
  <si>
    <t>山东鲁咨工程咨询有限公司</t>
  </si>
  <si>
    <t>济宁医学院</t>
  </si>
  <si>
    <t xml:space="preserve">北京市博汇科技股份有限公司
济南光远映美电子科技有限公司
济南文视影音设备有限公司
山东念行信息科技有限公司
</t>
  </si>
  <si>
    <t>北京市博汇科技股份有限公司</t>
  </si>
  <si>
    <t>济南光远映美电子科技有限公司</t>
  </si>
  <si>
    <t>济南文视影音设备有限公司</t>
  </si>
  <si>
    <t>山东念行信息科技有限公司</t>
  </si>
  <si>
    <t>山东省本级济宁医学院智慧校园平台及相关配套设备采购采购</t>
  </si>
  <si>
    <t>天津天津网络广播电视台有限公司县域融媒体转码器采购项目中标候选人公示</t>
  </si>
  <si>
    <t>天津天津网络广播电视台有限公司县域融媒体转码器采购项目中</t>
  </si>
  <si>
    <t>云之龙招标集团有限公司金秀瑶族自治县融媒体中心设备采购LBJXZC2018-J1-00007-YLZB成交公告</t>
  </si>
  <si>
    <t>LBJXZC2018-J1-00007-YLZB）</t>
  </si>
  <si>
    <t>来宾市</t>
  </si>
  <si>
    <t xml:space="preserve">广西邕宾文化传媒有限责任公司
</t>
  </si>
  <si>
    <t>人民币壹佰肆拾捌万元整</t>
  </si>
  <si>
    <t>广西邕宾文化传媒有限责任公司</t>
  </si>
  <si>
    <t>云之龙招标集团有限公司金秀瑶族自治县融媒体中心设备采购LBJXZC2018-J1-00007-YL</t>
  </si>
  <si>
    <t>罗城仫佬族自治县融媒体发布系统建设服务项目政府采购合同</t>
  </si>
  <si>
    <t>GXDYZB18-218</t>
  </si>
  <si>
    <t>罗城仫佬族自治县</t>
  </si>
  <si>
    <t xml:space="preserve">广西巨哲科技有限公司
</t>
  </si>
  <si>
    <t>广西巨哲科技有限公司</t>
  </si>
  <si>
    <t>罗城仫佬族自治县融媒体发布系统建设服务项目</t>
  </si>
  <si>
    <t>吉林延边广播电视台本级延边县级融媒体中心建设项目中标公示</t>
  </si>
  <si>
    <t>吉林延边广播电视台本级延边县级融媒体中心建设</t>
  </si>
  <si>
    <t>汝州市广播电视总台融媒体中心大屏展示指挥控制系统采购项目成交结果公示</t>
  </si>
  <si>
    <t>河南呈祥工程咨询有限公司</t>
  </si>
  <si>
    <t>656000元</t>
  </si>
  <si>
    <t>汝州市广播电视总台融媒体中心大屏展示指挥控制系统采购项目</t>
  </si>
  <si>
    <t>延边广播电视台本级延边县级融媒体中心建设项目中标公告</t>
  </si>
  <si>
    <t>HC-JLZB-2018-736）</t>
  </si>
  <si>
    <t>延边朝鲜族自治州</t>
  </si>
  <si>
    <t>华春建设工程项目管理有限责任公司</t>
  </si>
  <si>
    <t>延边广播电视台延边卫视中心</t>
  </si>
  <si>
    <t xml:space="preserve">北京赢点科技有限公司
吉林省朝闻天下科技有限公司
</t>
  </si>
  <si>
    <t>316万元</t>
  </si>
  <si>
    <t>北京赢点科技有限公司</t>
  </si>
  <si>
    <t>吉林省朝闻天下科技有限公司</t>
  </si>
  <si>
    <t>延边广播电视台本级延边县级融媒体中心建设</t>
  </si>
  <si>
    <t>齐河县广播电视台融媒体中心空调采购项目合同公示</t>
  </si>
  <si>
    <t>SDGP371425201802000076</t>
  </si>
  <si>
    <t>菏泽市</t>
  </si>
  <si>
    <t>法正项目管理集团有限公司</t>
  </si>
  <si>
    <t>11.9 万元</t>
  </si>
  <si>
    <t>齐河县广播电视台融媒体中心空调采购</t>
  </si>
  <si>
    <t>齐河县广播电视台融媒体中心装修等工程合同公示</t>
  </si>
  <si>
    <t>SDGP371425201802000075</t>
  </si>
  <si>
    <t>122.5 万元</t>
  </si>
  <si>
    <t>齐河县广播电视台融媒体中心装修等</t>
  </si>
  <si>
    <t>双滦区广播电视台双滦区融媒体中心工程高清电视设备及演播厅设备中标公告</t>
  </si>
  <si>
    <t>HB2018123590020006</t>
  </si>
  <si>
    <t xml:space="preserve">捷成建筑装饰工程股份有限公司
</t>
  </si>
  <si>
    <t>667.23696万元</t>
  </si>
  <si>
    <t>捷成建筑装饰工程股份有限公司</t>
  </si>
  <si>
    <t>双滦区广播电视台双滦区融媒体中心工程高清电视设备及演播厅</t>
  </si>
  <si>
    <t>延边广播电视台（延边卫视中心）延边广播电视台本级延边县级融媒体中心建设项目中标公告</t>
  </si>
  <si>
    <t>￥491.493000 万元</t>
  </si>
  <si>
    <t>延边广播电视台（延边卫视中心）延边广播电视台本级延边县级融媒体中心建设</t>
  </si>
  <si>
    <t>贺州日报社融媒体业务系统快速恢复容灾设备采购合同</t>
  </si>
  <si>
    <t>HZZFCG2018-H-363</t>
  </si>
  <si>
    <t xml:space="preserve">广西南宁荣震达智能化科技有限公司
</t>
  </si>
  <si>
    <t>广西南宁荣震达智能化科技有限公司</t>
  </si>
  <si>
    <t>贺州日报社融媒体业务系统快速恢复容灾</t>
  </si>
  <si>
    <t>光明日报社融媒体系统软硬件升级改造（二次招标）采购项目中标公告</t>
  </si>
  <si>
    <t>ZC-AZB18191</t>
  </si>
  <si>
    <t>中共中央直属机关采购中心</t>
  </si>
  <si>
    <t>光明日报社</t>
  </si>
  <si>
    <t>8,090,000.00元</t>
  </si>
  <si>
    <t>光明日报社融媒体系统软硬件升级改造（二次招标）采购</t>
  </si>
  <si>
    <t>中国共产党象州县委员会宣传部融媒体中心设备采购合同公示</t>
  </si>
  <si>
    <t>LBXZZC2019-J1-00001-JSDZ</t>
  </si>
  <si>
    <t>江苏大洲工程项目管理有限公司</t>
  </si>
  <si>
    <t>中国共产党象州县委员会宣传部融媒体中心设备</t>
  </si>
  <si>
    <t>遵义市新蒲新区宣传文化中心融媒体中心建设设备中标公示</t>
  </si>
  <si>
    <t>ZYXPZFCG2019001号</t>
  </si>
  <si>
    <t>遵义市新蒲新区政府采购中心</t>
  </si>
  <si>
    <t>遵义市新蒲新区外宣中心</t>
  </si>
  <si>
    <t xml:space="preserve">贵州禾田文化传媒有限公司
移动式工作站
</t>
  </si>
  <si>
    <t>贵州禾田文化传媒有限公司</t>
  </si>
  <si>
    <t>移动式工作站</t>
  </si>
  <si>
    <t>遵义市新蒲新区宣传文化中心融媒体中心建设</t>
  </si>
  <si>
    <t>鄂州市融媒体中心建设咨询服务项目中标公告</t>
  </si>
  <si>
    <t>鄂州市</t>
  </si>
  <si>
    <t>湖北盛德工程造价咨询有限公司</t>
  </si>
  <si>
    <t xml:space="preserve">上海娱华企业管理咨询有限公司
</t>
  </si>
  <si>
    <t>49万元</t>
  </si>
  <si>
    <t>上海娱华企业管理咨询有限公司</t>
  </si>
  <si>
    <t>鄂州市融媒体中心建设咨询服务</t>
  </si>
  <si>
    <t>广西城建咨询有限公司关于融媒体交互式演播实训中心设备采购（GXZC2018-G1-20615-GXCJ）中标结果更正公告</t>
  </si>
  <si>
    <t>GXZC2018-G1-20615-GXCJ</t>
  </si>
  <si>
    <t>广西城建咨询有限公司</t>
  </si>
  <si>
    <t>广西民族大学</t>
  </si>
  <si>
    <t>广西城建咨询有限公司关于融媒体交互式演播实训中心设备采购（GXZC2018-G1-20615-GXCJ）中标</t>
  </si>
  <si>
    <t>中山火炬职业技术学院中山火炬职业技术学院办公家具定点采购合同采购合同</t>
  </si>
  <si>
    <t>442000-201812-hj36-0055</t>
  </si>
  <si>
    <t>中山火炬职业技术学院</t>
  </si>
  <si>
    <t xml:space="preserve">广东非凡教育设备有限公司
</t>
  </si>
  <si>
    <t>广东非凡教育设备有限公司</t>
  </si>
  <si>
    <t>中山火炬职业技术学院中山火炬职业技术学院办公家具定点采购</t>
  </si>
  <si>
    <t>红网云融媒体平台建设中标结果</t>
  </si>
  <si>
    <t>湖南中招项目管理有限公司</t>
  </si>
  <si>
    <t xml:space="preserve">湖南红网新媒科技发展有限公司
</t>
  </si>
  <si>
    <t>湖南红网新媒科技发展有限公司</t>
  </si>
  <si>
    <t>红网云融媒体平台</t>
  </si>
  <si>
    <t>江西安必信招标咨询有限公司关于安福县广播电视台电视演播室和采编播及融媒体中心设备采购项目【JXABXZC29201808090】公开招标采购的中标结果公告</t>
  </si>
  <si>
    <t>【JXABXZC29201808090】</t>
  </si>
  <si>
    <t>江西安必信招标咨询有限公司关于安福县广播电视台电视演播室和采编播及融媒体中心设备采购项目【JXABXZC29201808090】公开招标采购的</t>
  </si>
  <si>
    <t>[安福县]安福县广播电视台电视演播室和采编播及融媒体中心设备采购项目/安福县广播电视台电视演播室和采编播及融媒体中心设备采购项目结果公示</t>
  </si>
  <si>
    <t>[安福县]安福县广播电视台电视演播室和采编播及融媒体中心设备采购项目/安福县广播电视台电视演播室和采编播及融媒体中心设备采购</t>
  </si>
  <si>
    <t>江西安必信招标咨询有限公司关于安福县广播电视台电视演播室和采编播及融媒体中心设备采购项目【JXABXZC29201808090】公开的中标结果公告</t>
  </si>
  <si>
    <t>江西安必信招标咨询有限公司关于安福县广播电视台电视演播室和采编播及融媒体中心设备采购项目【JXABXZC29201808090】公开的</t>
  </si>
  <si>
    <t>2018年中国联通河南党员教育融合平台扩容工程采购项目单一来源采购结果公示</t>
  </si>
  <si>
    <t>NB37102018000703）</t>
  </si>
  <si>
    <t>息县</t>
  </si>
  <si>
    <t xml:space="preserve">联通系统集成有限公司河南省分公司
</t>
  </si>
  <si>
    <t>联通系统集成有限公司河南省分公司</t>
  </si>
  <si>
    <t>2018年中国联通河南党员教育融合平台扩容工程采购项目单一来源</t>
  </si>
  <si>
    <t>中国移动江苏公司关于无锡分公司数据融合平台维护优化与分析支撑服务进行公开比选的采购项目_中选候选人公示</t>
  </si>
  <si>
    <t>中国移动通信集团江苏有限公司无锡分公司</t>
  </si>
  <si>
    <t xml:space="preserve">南京华苏科技有限公司
</t>
  </si>
  <si>
    <t>南京华苏科技有限公司</t>
  </si>
  <si>
    <t>中国移动江苏公司关于无锡分公司数据融合平台维护优化与分析支撑服务进行公开比选的采购项目_中</t>
  </si>
  <si>
    <t>延边广播电视台本级延边县级融媒体中心建设项目中标公示</t>
  </si>
  <si>
    <t>宣城市融媒体中心大屏和音响设备采购</t>
  </si>
  <si>
    <t>宣城市</t>
  </si>
  <si>
    <t xml:space="preserve">安徽宇创信息科技有限公司
</t>
  </si>
  <si>
    <t>安徽宇创信息科技有限公司</t>
  </si>
  <si>
    <t>宣城市融媒体中心大屏和</t>
  </si>
  <si>
    <t>海盐县广播电视台融媒体全景演播室艺术效果集成采购项目的合同公示</t>
  </si>
  <si>
    <t>海盐县公共资源交易中心</t>
  </si>
  <si>
    <t xml:space="preserve">艾迪普北京文化科技股份有限公司
</t>
  </si>
  <si>
    <t>海盐县广播电视台融媒体全景演播室艺术效果集成采购项</t>
  </si>
  <si>
    <t>涿州市委宣传部融媒体中心装修项目中标公告</t>
  </si>
  <si>
    <t>HB2019012010070001</t>
  </si>
  <si>
    <t>河北信合招标代理有限公司</t>
  </si>
  <si>
    <t xml:space="preserve">河北中昂建筑工程有限公司
</t>
  </si>
  <si>
    <t>￥177.250000 万元</t>
  </si>
  <si>
    <t>河北中昂建筑工程有限公司</t>
  </si>
  <si>
    <t>涿州市委宣传部融媒体中心装修</t>
  </si>
  <si>
    <t>关于甘泉县广播电视台高清化播出系统（二次）的采购结果公告</t>
  </si>
  <si>
    <t>GZC2018-C-023-2</t>
  </si>
  <si>
    <t>延安市甘泉县政府采购中心</t>
  </si>
  <si>
    <t xml:space="preserve">陕西丰弘电子科技有限公司
</t>
  </si>
  <si>
    <t>陕西丰弘电子科技有限公司</t>
  </si>
  <si>
    <t>关于甘泉县广播电视台高清化播出系统（二次）的</t>
  </si>
  <si>
    <t>关于甘泉县广播电视台融媒体中心平台建设设备（二次）的采购结果公告</t>
  </si>
  <si>
    <t>GZC2018-C-024-02</t>
  </si>
  <si>
    <t xml:space="preserve">陕西广电网络传媒集团股份有限公司甘泉县支公司
</t>
  </si>
  <si>
    <t>陕西广电网络传媒集团股份有限公司甘泉县支公司</t>
  </si>
  <si>
    <t>关于甘泉县广播电视台融媒体中心平台建设设备（二次）的</t>
  </si>
  <si>
    <t>山西广播电视台山西广播电视台融媒体指挥调度中心显示及会议系统采购项目中标公告</t>
  </si>
  <si>
    <t xml:space="preserve">北京德文兴业科技有限公司
</t>
  </si>
  <si>
    <t>1414900.00元</t>
  </si>
  <si>
    <t>北京德文兴业科技有限公司</t>
  </si>
  <si>
    <t>山西广播电视台山西广播电视台融媒体指挥调度中心显示及会议系统采购</t>
  </si>
  <si>
    <t>四川省乐山市金口河区中共乐山市金口河区委宣传部融媒体中心装修工程（第二次）竞争性磋商成交公告</t>
  </si>
  <si>
    <t>5111132019000003</t>
  </si>
  <si>
    <t>乐山市</t>
  </si>
  <si>
    <t xml:space="preserve">四川名扬居装饰工程有限公司
</t>
  </si>
  <si>
    <t>四川名扬居装饰工程有限公司</t>
  </si>
  <si>
    <t>四川省乐山市金口河区中共乐山市金口河区委宣传部融媒体中心装修工程（第二次）竞争性</t>
  </si>
  <si>
    <t>Z1306811900032301中共涿州市委宣传部涿州市融媒体中心装修项目中标候选人公示</t>
  </si>
  <si>
    <t>HBXH-2018-648</t>
  </si>
  <si>
    <t>1772500元</t>
  </si>
  <si>
    <t>Z1306811900032301中共涿州市委宣传部涿州市融媒体中心装修项目中</t>
  </si>
  <si>
    <t>高州市广播电视台高州市融媒体指挥中心多联体空调供货安装采购合同</t>
  </si>
  <si>
    <t>高州市</t>
  </si>
  <si>
    <t xml:space="preserve">高州市明珠电器有限公司
</t>
  </si>
  <si>
    <t>高州市明珠电器有限公司</t>
  </si>
  <si>
    <t>高州市广播电视台高州市融媒体指挥中心多联体空调供货</t>
  </si>
  <si>
    <t>海南广播电影电视传媒集团有限公司网络大电影《灵魂拍档》中央媒体二轮宣传发行项目单一来源公告</t>
  </si>
  <si>
    <t>HNQJX-2019-547-1</t>
  </si>
  <si>
    <t>人民日报传媒广告有限公司
北京市朝阳区金台西路2号院</t>
  </si>
  <si>
    <t>人民日报传媒广告有限公司</t>
  </si>
  <si>
    <t>北京市朝阳区金台西路2号院</t>
  </si>
  <si>
    <t>海南广播电影电视传媒集团有限公司网络大电影《灵魂拍档》中央媒体二轮宣传发行项目</t>
  </si>
  <si>
    <t>望城区融媒体中心建设中标结果</t>
  </si>
  <si>
    <t>WCCG-201901070001</t>
  </si>
  <si>
    <t>望城区融媒体中心</t>
  </si>
  <si>
    <t>烟台职业学院HTML5交互融媒体内容设计与制作赛项设备、云计算技术与应用（高职组）大赛设备合同公示</t>
  </si>
  <si>
    <t>SDGP370600201802000305</t>
  </si>
  <si>
    <t>山东招标股份有限公司烟台办事处</t>
  </si>
  <si>
    <t>烟台职业学院</t>
  </si>
  <si>
    <t>17.98 万元</t>
  </si>
  <si>
    <t>烟台职业学院HTML5交互融媒体内容设计与制作赛项设备、云计算技术与应用（高职组）大赛</t>
  </si>
  <si>
    <t>淮南日报社融媒体大数据服务平台项目合同备案</t>
  </si>
  <si>
    <t>淮南日报社融媒体大数据服务平台</t>
  </si>
  <si>
    <t>四川教育电视台融媒体平台运行资源保障项目成交公告</t>
  </si>
  <si>
    <t>HHYC2019001）</t>
  </si>
  <si>
    <t xml:space="preserve">成都同步新创科技股份有限公司
</t>
  </si>
  <si>
    <t>￥14.970000 万元</t>
  </si>
  <si>
    <t>成都同步新创科技股份有限公司</t>
  </si>
  <si>
    <t>四川教育电视台融媒体平台运行资源保障</t>
  </si>
  <si>
    <t>湖口县委员会宣传部融媒体中心采购项目【合同】</t>
  </si>
  <si>
    <t>湖口县</t>
  </si>
  <si>
    <t>湖口县委员会宣传部融媒体中心采购</t>
  </si>
  <si>
    <t>颍上县广播电视台融媒体系统设备采购项目第二包</t>
  </si>
  <si>
    <t>颍上县</t>
  </si>
  <si>
    <t xml:space="preserve">北京同方吉兆科技有限公司
合同签署
</t>
  </si>
  <si>
    <t>北京同方吉兆科技有限公司</t>
  </si>
  <si>
    <t>颍上县广播电视台融媒体系统设备采</t>
  </si>
  <si>
    <t>颍上县广播电视台融媒体系统设备采购项目第一包</t>
  </si>
  <si>
    <t xml:space="preserve">合肥三礼数码科技有限公司
合同签署
</t>
  </si>
  <si>
    <t>合肥三礼数码科技有限公司</t>
  </si>
  <si>
    <t>颍上县广播电视台融媒体系统设备采购项目第一包合同公告</t>
  </si>
  <si>
    <t>YSZGY-CG20180193</t>
  </si>
  <si>
    <t>颍上县公共资源交易中心</t>
  </si>
  <si>
    <t xml:space="preserve">合肥三礼数码科技有限公司
</t>
  </si>
  <si>
    <t>1718800.0000元</t>
  </si>
  <si>
    <t>颍上县广播电视台融媒体系统设备采购项目第</t>
  </si>
  <si>
    <t>南阳市卧龙区广播电视中心融媒体中心建设项目-结果公告</t>
  </si>
  <si>
    <t>WLZY-2018-ZHG031</t>
  </si>
  <si>
    <t>河南恒华工程咨询有限公司</t>
  </si>
  <si>
    <t>南阳市卧龙区广播电视中心</t>
  </si>
  <si>
    <t xml:space="preserve">郑州科迪视频科技有限公司
河南泰联建筑工程有限公司
</t>
  </si>
  <si>
    <t>人民币壹佰壹拾陆万叁仟伍佰元整</t>
  </si>
  <si>
    <t>郑州科迪视频科技有限公司</t>
  </si>
  <si>
    <t>河南泰联建筑工程有限公司</t>
  </si>
  <si>
    <t>南阳市卧龙区广播电视中心融媒体中心建设项</t>
  </si>
  <si>
    <t>临澧县红网云融媒体平台建设单一来源采购-单一来源成交公告</t>
  </si>
  <si>
    <t>临澧县红网云融媒体平台建设单一来源采购-单一</t>
  </si>
  <si>
    <t>青铜峡市广播电视台融媒体中心采购项目中标公示</t>
  </si>
  <si>
    <t>青铜峡市广播电视台融媒体中心采购</t>
  </si>
  <si>
    <t>淮北日报社融媒体数据分析服务项目中标公告</t>
  </si>
  <si>
    <t xml:space="preserve">杭州凡闻科技有限公司
</t>
  </si>
  <si>
    <t>杭州凡闻科技有限公司</t>
  </si>
  <si>
    <t>淮北日报社融媒体数据分析服务</t>
  </si>
  <si>
    <t>广东省科技合作研究促进中心广东省科技合作研究促进中心印刷服务定点采购合同采购合同</t>
  </si>
  <si>
    <t>440000-201901-163003-0001</t>
  </si>
  <si>
    <t>广东省科技合作研究促进中心</t>
  </si>
  <si>
    <t xml:space="preserve">广州市新怡印务有限公司
</t>
  </si>
  <si>
    <t>广州市新怡印务有限公司</t>
  </si>
  <si>
    <t>广东省科技合作研究促进中心广东省科技合作研究促进中心印刷服务定点采购</t>
  </si>
  <si>
    <t>青铜峡市广播电视台融媒体中心采购项目中标公告</t>
  </si>
  <si>
    <t>宁夏博兴咨询管理有限公司</t>
  </si>
  <si>
    <t xml:space="preserve">兰州索贝信息系统集成有限公司
</t>
  </si>
  <si>
    <t>陆佰陆拾肆万贰仟伍佰伍拾玖元陆角整</t>
  </si>
  <si>
    <t>兰州索贝信息系统集成有限公司</t>
  </si>
  <si>
    <t>庐江县广电台融媒体运营服务中标公示</t>
  </si>
  <si>
    <t>2018LJFJ1097</t>
  </si>
  <si>
    <t>庐江县政府采购中心</t>
  </si>
  <si>
    <t>庐江县广电台融媒体运营</t>
  </si>
  <si>
    <t>淮北日报社融媒体采编系统拟采用单一来源采购项目中标公告</t>
  </si>
  <si>
    <t>淮北日报社融媒体采编系统拟采用单一来源采购</t>
  </si>
  <si>
    <t>Z1311001819011001故城县广播电视台县融媒体中心附属设备公开招标中标结果公告</t>
  </si>
  <si>
    <t>Z131100181901</t>
  </si>
  <si>
    <t xml:space="preserve">北京中视精创科技有限公司
衡水市公共资源交易中心网站
</t>
  </si>
  <si>
    <t>北京中视精创科技有限公司</t>
  </si>
  <si>
    <t>Z1311001819011001故城县广播电视台县融媒体中心附属设备公开招标</t>
  </si>
  <si>
    <t>西宁晚报社采编系统升级和融媒体中央新闻信息及云服务建设项目</t>
  </si>
  <si>
    <t xml:space="preserve">青海银鼎科技发展有限公司
</t>
  </si>
  <si>
    <t>981100.00元整</t>
  </si>
  <si>
    <t>青海银鼎科技发展有限公司</t>
  </si>
  <si>
    <t>西宁晚报社采编系统升级和融媒体中央新闻信息及云</t>
  </si>
  <si>
    <t>采编系统升级和融媒体中央新闻信息及云服务建设项目中标公告</t>
  </si>
  <si>
    <t>及联系人电话西宁市政府采购中心</t>
  </si>
  <si>
    <t>及联系人电话西宁晚报社</t>
  </si>
  <si>
    <t>采编系统升级和融媒体中央新闻信息及云服务建设</t>
  </si>
  <si>
    <t>陕西陕西日报社统一网站融媒体平台项目（第1包）中标结果公示</t>
  </si>
  <si>
    <t>陕西陕西日报社统一网站融媒体平台项目（第1包）</t>
  </si>
  <si>
    <t>常德职业技术学院诊改工作超融合平台建设项目-中标公告</t>
  </si>
  <si>
    <t>常德职业技术学院</t>
  </si>
  <si>
    <t xml:space="preserve">常德华捷信息科技有限公司
常德科星信息工程有限公司
常德市武陵区穿紫河街道滨湖社
</t>
  </si>
  <si>
    <t>常德科星信息工程有限公司</t>
  </si>
  <si>
    <t>常德市武陵区穿紫河街道滨湖社</t>
  </si>
  <si>
    <t>长沙市望城区广播电视台长沙市望城区广播电视台融媒体平台建设服务项目结果公告</t>
  </si>
  <si>
    <t>WCCG-201901070002</t>
  </si>
  <si>
    <t>湖南明佑项目管理有限公司</t>
  </si>
  <si>
    <t>长沙市望城区广播电视台长沙市望城区广播电视台融媒体平台建设服务</t>
  </si>
  <si>
    <t>孝义市广播电视台融媒体改革实战指导服务团队成交公告</t>
  </si>
  <si>
    <t>孝义市</t>
  </si>
  <si>
    <t>孝义市政府采购中心</t>
  </si>
  <si>
    <t xml:space="preserve">北京华视传力管理咨询有限公司
</t>
  </si>
  <si>
    <t>408500元</t>
  </si>
  <si>
    <t>北京华视传力管理咨询有限公司</t>
  </si>
  <si>
    <t>孝义市广播电视台融媒体改革实战指导服务</t>
  </si>
  <si>
    <t>西宁市政府采购中心中标公告(采编系统升级和融媒体中央新闻信息及云服务建设项目)</t>
  </si>
  <si>
    <t>西宁市政府采购中心中标公告(采编系统升级和融媒体中央新闻信息及云服</t>
  </si>
  <si>
    <t>中国西藏杂志社融媒体建设采购项目中标公告</t>
  </si>
  <si>
    <t>ZC-AZB18184</t>
  </si>
  <si>
    <t>中国西藏杂志社</t>
  </si>
  <si>
    <t>4,750,000.00元</t>
  </si>
  <si>
    <t>中国西藏杂志社融媒体建设采购</t>
  </si>
  <si>
    <t>临泉县财政局于2019年01月15日成交一笔交易</t>
  </si>
  <si>
    <t xml:space="preserve">临泉县联诚电子商务有限公司
须提供加盖鲜章的针本项目的原厂
</t>
  </si>
  <si>
    <t>临泉县联诚电子商务有限公司</t>
  </si>
  <si>
    <t>须提供加盖鲜章的针本项目的原厂</t>
  </si>
  <si>
    <t>临泉县财政局于2019年01月15日</t>
  </si>
  <si>
    <t>客运融合平台项目招标代理编制中介机构比选结果公告</t>
  </si>
  <si>
    <t xml:space="preserve">四川君昶工程项目管理有限公司
中科高盛咨询集团有限公司
四川易弘工程管理有限公司
</t>
  </si>
  <si>
    <t>四川君昶工程项目管理有限公司</t>
  </si>
  <si>
    <t>中科高盛咨询集团有限公司</t>
  </si>
  <si>
    <t>四川易弘工程管理有限公司</t>
  </si>
  <si>
    <t>客运融合平台项目招标代理编制中介机构</t>
  </si>
  <si>
    <t>客运融合平台项目工程量预算控制价编制中介机构比选结果公告</t>
  </si>
  <si>
    <t xml:space="preserve">四川智诚工程造价咨询有限责任公司
成都晨越造价咨询有限公司
成都鼎益建设工程项目管理有限公司
</t>
  </si>
  <si>
    <t>四川智诚工程造价咨询有限责任公司</t>
  </si>
  <si>
    <t>成都晨越造价咨询有限公司</t>
  </si>
  <si>
    <t>成都鼎益建设工程项目管理有限公司</t>
  </si>
  <si>
    <t>客运融合平台项目工程量预算控制价编制中介机构</t>
  </si>
  <si>
    <t>江苏大洲工程项目管理有限公司融媒体中心设备采购(LBXZZC2019-J1-00001-JSDZ)成交结果公告</t>
  </si>
  <si>
    <t xml:space="preserve">广西广播电视信息网络股份有限公司象州分公司
</t>
  </si>
  <si>
    <t>人民币壹佰肆拾贰万玖仟伍佰元整</t>
  </si>
  <si>
    <t>广西广播电视信息网络股份有限公司象州分公司</t>
  </si>
  <si>
    <t>江苏大洲工程项目管理有限公司融媒体中心设备采购(LBXZZC2019-J1-00001-JSDZ)</t>
  </si>
  <si>
    <t>江苏大洲工程项目管理有限公司中国共产党象州县委员会宣传部融媒体中心设备采购成交公告</t>
  </si>
  <si>
    <t>LBXZZC2019-J1-00001-JSDZ）</t>
  </si>
  <si>
    <t>￥142.950000 万元</t>
  </si>
  <si>
    <t>江苏大洲工程项目管理有限公司中国共产党象州县委员会宣传部融媒体中心设备</t>
  </si>
  <si>
    <t>关于中共杭锦旗委宣传部广播、电视、电影设备中标（成交）公告的更正公告</t>
  </si>
  <si>
    <t>鄂尔多斯市</t>
  </si>
  <si>
    <t>鄂尔多斯市杭锦旗公共资源交易中心</t>
  </si>
  <si>
    <t xml:space="preserve">北京永创视讯科技有限公司
</t>
  </si>
  <si>
    <t>760000元</t>
  </si>
  <si>
    <t>北京永创视讯科技有限公司</t>
  </si>
  <si>
    <t>关于中共杭锦旗委宣传部广播、电视、电影设备中标（成交）公</t>
  </si>
  <si>
    <t>呼和浩特市新城区中共呼和浩特市新城区委员会宣传部(本级)关于呼和浩特市新城区融媒体及舆情信息综合服务项目的结果公示</t>
  </si>
  <si>
    <t>内蒙古文尚鼎合工程招标代理有限公司</t>
  </si>
  <si>
    <t xml:space="preserve">内蒙古呼和浩特市金桥开发区世纪十六路金桥小学
</t>
  </si>
  <si>
    <t>1000000元</t>
  </si>
  <si>
    <t>内蒙古呼和浩特市金桥开发区世纪十六路金桥小学</t>
  </si>
  <si>
    <t>呼和浩特市新城区中共呼和浩特市新城区委员会宣传部(本级)关于呼和浩特市新城区融媒体及舆情信息综合服务项</t>
  </si>
  <si>
    <t>呼和浩特市新城区中共呼和浩特市新城区委员会宣传部本级关于呼和浩特市新城区融媒体及舆情信息综合服务项目的结果公示</t>
  </si>
  <si>
    <t xml:space="preserve">中国新闻发展有限责任公司内蒙古分公司
内蒙古呼和浩特市金桥开发区世纪十六路金桥小学
</t>
  </si>
  <si>
    <t>中国新闻发展有限责任公司内蒙古分公司</t>
  </si>
  <si>
    <t>呼和浩特市新城区中共呼和浩特市新城区委员会宣传部本级关于呼和浩特市新城区融媒体及舆情信息综合服务项</t>
  </si>
  <si>
    <t>四川省眉山市仁寿县仁寿县广播电视台融媒体平台建设项目—融媒体系统建设(第二次)竞争性谈判成交公告</t>
  </si>
  <si>
    <t>5114212019000025</t>
  </si>
  <si>
    <t xml:space="preserve">四川易达数安科技有限公司
</t>
  </si>
  <si>
    <t>四川易达数安科技有限公司</t>
  </si>
  <si>
    <t>四川省眉山市仁寿县仁寿县广播电视台融媒体平台建设项目—融媒体系统建设(第二次)竞争性</t>
  </si>
  <si>
    <t>襄阳广播电视台高清播出项目之融媒体高清综合演播室舞美置景包装项目（二次）中标公示</t>
  </si>
  <si>
    <t>HBDY-2018-ZC80</t>
  </si>
  <si>
    <t xml:space="preserve">捷成世纪武汉科技发展有限公司
</t>
  </si>
  <si>
    <t>230.98万元</t>
  </si>
  <si>
    <t>捷成世纪武汉科技发展有限公司</t>
  </si>
  <si>
    <t>襄阳广播电视台高清播出项目之融媒体高清综合演播室舞美置景包装项目（二</t>
  </si>
  <si>
    <t>来安县广播电视台（来安县融媒体中心）融媒体中心平台建设项目中标（成交）公告</t>
  </si>
  <si>
    <t>czcg201901-013</t>
  </si>
  <si>
    <t>安徽省中灏工程咨询有限公司滁州分公司</t>
  </si>
  <si>
    <t>叁佰叁拾陆万伍仟元整</t>
  </si>
  <si>
    <t>来安县广播电视台（来安县融媒体中心）融媒体中心平台建设项目中标</t>
  </si>
  <si>
    <t>河南大象融媒体集团有限公司关于刀片服务器采购单一来源的废标公告</t>
  </si>
  <si>
    <t>河南大象融媒体集团有限公司关于刀片服务器采购单一来</t>
  </si>
  <si>
    <t>河南大象融媒体集团有限公司关于主控板采购单一来源的废标公告</t>
  </si>
  <si>
    <t>河南大象融媒体集团有限公司关于主控板采购单一来</t>
  </si>
  <si>
    <t>中共杭锦旗委宣传部采购融媒体中心软硬件设备项目中标(成交)变更公告</t>
  </si>
  <si>
    <t>CG2018HTP2669</t>
  </si>
  <si>
    <t>杭锦旗公共资源交易中心</t>
  </si>
  <si>
    <t xml:space="preserve">北京永创视讯科技有限公司
陕西格物实业有限公司
</t>
  </si>
  <si>
    <t>陕西格物实业有限公司</t>
  </si>
  <si>
    <t>中共杭锦旗委宣传部采购融媒体中心软硬件设备项目中标(成</t>
  </si>
  <si>
    <t>河南大象融媒体集团有限公司主控板采购单一来源的废标公告</t>
  </si>
  <si>
    <t>河南大象融媒体集团有限公司主控板采购单一来</t>
  </si>
  <si>
    <t>河南大象融媒体集团有限公司关于刀片服务器采购项目中标公示</t>
  </si>
  <si>
    <t>河南大象融媒体集团有限公司关于刀片服务器采购</t>
  </si>
  <si>
    <t>秭归县广播电视台融合媒体平台一期建设项目中标公告</t>
  </si>
  <si>
    <t>ZGZ0588-201801-01H</t>
  </si>
  <si>
    <t>宜昌天宇工程咨询有限公司</t>
  </si>
  <si>
    <t>玖拾陆万陆仟元整</t>
  </si>
  <si>
    <t>秭归县广播电视台融合媒体平台一期建设</t>
  </si>
  <si>
    <t>萧县融媒体指挥报道中心生产平台采购项目</t>
  </si>
  <si>
    <t>萧县</t>
  </si>
  <si>
    <t xml:space="preserve">安徽格杰科技有限公司
</t>
  </si>
  <si>
    <t>安徽格杰科技有限公司</t>
  </si>
  <si>
    <t>萧县融媒体指挥报道中心生产</t>
  </si>
  <si>
    <t>中共杭锦旗委宣传部广播、电视、电影设备中标公示</t>
  </si>
  <si>
    <t>乌兰察布市</t>
  </si>
  <si>
    <t>中共杭锦旗委宣传部广播、电视、电影</t>
  </si>
  <si>
    <t>安徽广播电视台县级融合媒体中心前段接入设备采购项目中标（成交）公告（第2包）</t>
  </si>
  <si>
    <t>2018HACZ4710</t>
  </si>
  <si>
    <t xml:space="preserve">合肥博洋数码科技有限公司
</t>
  </si>
  <si>
    <t>合肥博洋数码科技有限公司</t>
  </si>
  <si>
    <t>安徽广播电视台县级融合媒体中心前段接入设备采购项目中标（成交）公</t>
  </si>
  <si>
    <t>安徽广播电视台县级融合媒体中心前段接入设备采购中标公示</t>
  </si>
  <si>
    <t>安徽广播电视台县级融合媒体中心前段接入设备</t>
  </si>
  <si>
    <t>[莲花县]莲花县融媒体中心设备邀请招标结果公示</t>
  </si>
  <si>
    <t>LHX2019-002）</t>
  </si>
  <si>
    <t>莲花县</t>
  </si>
  <si>
    <t>莲花县公共资源交易中心</t>
  </si>
  <si>
    <t>98500元</t>
  </si>
  <si>
    <t>[莲花县]莲花县融媒体中心设备邀请</t>
  </si>
  <si>
    <t>信阳广播电视台融合媒体平台配套设备采购项目中标公示</t>
  </si>
  <si>
    <t>河南英华咨询有限公司</t>
  </si>
  <si>
    <t>469000.00元</t>
  </si>
  <si>
    <t>信阳广播电视台融合媒体平台配套设备采购</t>
  </si>
  <si>
    <t>陕西陕西日报社统一网站融媒体平台项目中标候选人公示</t>
  </si>
  <si>
    <t>陕西陕西日报社统一网站融媒体平台项目中</t>
  </si>
  <si>
    <t>信阳广播电视台关于信阳广播电视台融合媒体平台配套设备采购项目中标公示</t>
  </si>
  <si>
    <t>信阳广播电视台关于信阳广播电视台融合媒体平台配套设备采购</t>
  </si>
  <si>
    <t>河南信阳广播电视台融合媒体平台配套设备采购项目中标公示</t>
  </si>
  <si>
    <t>河南信阳广播电视台融合媒体平台配套设备采购</t>
  </si>
  <si>
    <t>海南广播电影电视传媒集团有限公司网络大电影《灵魂拍档》中央媒体二轮宣传发行项目单一来源方式采购论证公告</t>
  </si>
  <si>
    <t>HNQJX-2019-547</t>
  </si>
  <si>
    <t>海南广播电影电视传媒集团有限公司网络大电影《灵魂拍档》中央媒体二轮宣传发行项目单一来源方式</t>
  </si>
  <si>
    <t>吉林日报社（吉林日报报业集团）融媒体平台建设项目传媒模块结果公告</t>
  </si>
  <si>
    <t>ZJLJL-2018-179</t>
  </si>
  <si>
    <t>中建联勘测规划设计有限公司</t>
  </si>
  <si>
    <t xml:space="preserve">吉林省智能网络系统有限公司
</t>
  </si>
  <si>
    <t>人民币201.5700万元</t>
  </si>
  <si>
    <t>吉林省智能网络系统有限公司</t>
  </si>
  <si>
    <t>吉林日报社（吉林日报报业集团）融媒体平台建设项目传媒</t>
  </si>
  <si>
    <t>修文县融媒体中心建设设备项目</t>
  </si>
  <si>
    <t>ZTZB-XWXWZX-18-50</t>
  </si>
  <si>
    <t>贵州省中通招标咨询有限公司</t>
  </si>
  <si>
    <t>修文县新闻中心</t>
  </si>
  <si>
    <t xml:space="preserve">贵州省广播电视信息网络股份有限公司
</t>
  </si>
  <si>
    <t>贵州省广播电视信息网络股份有限公司</t>
  </si>
  <si>
    <t>修文县融媒体中心</t>
  </si>
  <si>
    <t>横县融媒体中心设计服务费采购合同文件</t>
  </si>
  <si>
    <t>NNZC2018-C3-00001-GXST</t>
  </si>
  <si>
    <t xml:space="preserve">广西华蓝建筑装饰工程有限公司
</t>
  </si>
  <si>
    <t>广西华蓝建筑装饰工程有限公司</t>
  </si>
  <si>
    <t>横县融媒体中心设计服务费</t>
  </si>
  <si>
    <t>广西晟通工程咨询有限公司横县融媒体中心设计服务费采购合同公示</t>
  </si>
  <si>
    <t>NNZC2018-C3-00001-GXST）</t>
  </si>
  <si>
    <t>广西晟通工程咨询有限公司</t>
  </si>
  <si>
    <t>￥37.980000 万元</t>
  </si>
  <si>
    <t>广西晟通工程咨询有限公司横县融媒体中心设计服务费</t>
  </si>
  <si>
    <t>修文县融媒体中心建设设备项目中标（成交）公告</t>
  </si>
  <si>
    <t>修文县融媒体中心建设设备项目中标</t>
  </si>
  <si>
    <t>[湖口县]九江市长盛招标代理有限公司关于湖口县委员会宣传部融媒体中心采购项目（招标编号:JJCS2018-HK-G013）公开招标采购成交公告</t>
  </si>
  <si>
    <t>JJCS2018-HK-G013</t>
  </si>
  <si>
    <t>[湖口县]九江市长盛招标代理有限公司关于湖口县委员会宣传部融媒体中心采购项目（招标编号:JJCS2018-HK-G013）公开招标</t>
  </si>
  <si>
    <t>修文县融媒体中心建设设备项目中标公告</t>
  </si>
  <si>
    <t>修文县融媒体中心建设设备</t>
  </si>
  <si>
    <t>烟台职业学院HTML5交互融媒体内容设计与制作赛项设备、云计算技术与应用（高职组）大赛设备中标公告</t>
  </si>
  <si>
    <t xml:space="preserve">济南展雄电子有限公司
</t>
  </si>
  <si>
    <t>济南展雄电子有限公司</t>
  </si>
  <si>
    <t>贵州修文县融媒体中心建设设备项目中标公告</t>
  </si>
  <si>
    <t>贵州修文县融媒体中心建设设备</t>
  </si>
  <si>
    <t>含山县广播电视台融媒体中心建设项目</t>
  </si>
  <si>
    <t>MASCG-1-F-F-2018-1435</t>
  </si>
  <si>
    <t>芜湖建泰建设工程咨询有限公司</t>
  </si>
  <si>
    <t>335400.00元</t>
  </si>
  <si>
    <t>含山县广播电视台融媒体</t>
  </si>
  <si>
    <t>SZUCG20180600GC融合媒体虚拟仿真展览展示厅艺术置景改造工程</t>
  </si>
  <si>
    <t>SZUCG20180600GC</t>
  </si>
  <si>
    <t xml:space="preserve">深圳中壹建设工程有限公司
</t>
  </si>
  <si>
    <t>552499.52 元</t>
  </si>
  <si>
    <t>深圳中壹建设工程有限公司</t>
  </si>
  <si>
    <t>SZUCG20180600GC融合媒体虚拟仿真展览展示厅艺术</t>
  </si>
  <si>
    <t>SZUCG20180600GC融合媒体虚拟仿真展览展示厅艺术置景改造工程z中标结果公告</t>
  </si>
  <si>
    <t>SZUCG20180600GC融合媒体虚拟仿真展览展示厅艺术置景改造工程z</t>
  </si>
  <si>
    <t>四川省内江市威远县文化广电体育新闻出版局威远县融媒体中心媒资及大屏显示系统采购项目公开招标中标公告</t>
  </si>
  <si>
    <t>5110242018000331</t>
  </si>
  <si>
    <t>内江市</t>
  </si>
  <si>
    <t xml:space="preserve">四川博瑞普达科技有限公司
</t>
  </si>
  <si>
    <t>四川博瑞普达科技有限公司</t>
  </si>
  <si>
    <t>四川省内江市威远县文化广电体育新闻出版局威远县融媒体中心媒资及大屏显示系统采购项目公开</t>
  </si>
  <si>
    <t>[南康区]广州穗科建设管理有限公司关于中共赣州市南康区委宣传部南康区融媒体中心建设项目（项目编号：GZSK2018-NK-G005）电子化公开招标的中标结果公告</t>
  </si>
  <si>
    <t>GZSK2018-NK-G005）</t>
  </si>
  <si>
    <t>[南康区]广州穗科建设管理有限公司关于中共赣州市南康区委宣传部南康区融媒体中心建设项目（项目编号：GZSK2018-NK-G005）电子化公开招标的</t>
  </si>
  <si>
    <t>学习出版社统一数据资源中心建设成交公告</t>
  </si>
  <si>
    <t>1840STC41762）</t>
  </si>
  <si>
    <t>￥178.000000 万元</t>
  </si>
  <si>
    <t>学习出版社统一数据资源中心</t>
  </si>
  <si>
    <t>全台网电视高清化、数字化改造及融媒体平台建设工艺设计项目</t>
  </si>
  <si>
    <t>阳泉市</t>
  </si>
  <si>
    <t>山西昌盛招标有限公司</t>
  </si>
  <si>
    <t xml:space="preserve">中广国际建筑设计院
</t>
  </si>
  <si>
    <t>中广国际建筑设计院</t>
  </si>
  <si>
    <t>全台网电视高清化、数字化改造及融媒体平台建设</t>
  </si>
  <si>
    <t>融合平台,融媒体</t>
  </si>
  <si>
    <t>吉林梅河口广播电视台关于融媒体中心媒体融合平台系统采购</t>
  </si>
  <si>
    <t>吉林梅河口广播电视台关于融媒体中心媒体融合</t>
  </si>
  <si>
    <t>融合媒体,融媒体</t>
    <phoneticPr fontId="4" type="noConversion"/>
  </si>
  <si>
    <t>岳西县融媒体中心平台建设项目成交公告</t>
  </si>
  <si>
    <t>YXFC2018-66</t>
  </si>
  <si>
    <t>阶梯项目咨询有限公司</t>
  </si>
  <si>
    <t>岳西县融媒体中心</t>
  </si>
  <si>
    <t xml:space="preserve">安徽广电海豚传媒集团有限公司
</t>
  </si>
  <si>
    <t>1514900.00元</t>
  </si>
  <si>
    <t>安徽广电海豚传媒集团有限公司</t>
  </si>
  <si>
    <t>岳西县融媒体中心平台建设</t>
  </si>
  <si>
    <t>四川省内江市威远县文化广电体育新闻出版局威远县融媒体中心演播室设备采购项目公开招标中标公告</t>
  </si>
  <si>
    <t>5110242018000325</t>
  </si>
  <si>
    <t xml:space="preserve">成都三联瑞通科技有限公司
</t>
  </si>
  <si>
    <t>1239791元.</t>
  </si>
  <si>
    <t>成都三联瑞通科技有限公司</t>
  </si>
  <si>
    <t>四川省内江市威远县文化广电体育新闻出版局威远县融媒体中心演播室设备采购项目公开</t>
  </si>
  <si>
    <t>威远县融媒体中心办公空调采购</t>
  </si>
  <si>
    <t>ZFCG201812547</t>
  </si>
  <si>
    <t>威远县</t>
  </si>
  <si>
    <t xml:space="preserve">威远县华林电器销售有限公司
</t>
  </si>
  <si>
    <t>威远县华林电器销售有限公司</t>
  </si>
  <si>
    <t>威远县融媒体中心</t>
  </si>
  <si>
    <t>融媒体指挥中心演播系统建设中标结果</t>
  </si>
  <si>
    <t>2018CG12WG0443</t>
  </si>
  <si>
    <t>天鉴国际工程管理有限公司</t>
  </si>
  <si>
    <t>武冈市融媒体中心</t>
  </si>
  <si>
    <t>融媒体指挥中心演播系统</t>
  </si>
  <si>
    <t>海盐县广播电视台融媒体全景演播室艺术效果集成采购项目的结果公告</t>
  </si>
  <si>
    <t>海盐县</t>
  </si>
  <si>
    <t>广西科文招标有限公司横县融媒体中心设备采购（KWAZ2G20181739）中标公告</t>
  </si>
  <si>
    <t xml:space="preserve">湖南省通信建设有限公司和广西日报传媒集团有限公司
</t>
  </si>
  <si>
    <t>壹仟零叁拾贰万贰仟叁佰元整</t>
  </si>
  <si>
    <t>湖南省通信建设有限公司和广西日报传媒集团有限公司</t>
  </si>
  <si>
    <t>广西科文招标有限公司横县融媒体中心设备采购（KWAZ2G2018173</t>
  </si>
  <si>
    <t>淮南日报社融媒体大数据服务平台项目中标公告</t>
  </si>
  <si>
    <t>2018CG3473</t>
  </si>
  <si>
    <t>安徽广播电视台县级融合媒体中心内外网安全传输设备采购中标公示</t>
  </si>
  <si>
    <t>2018HACZ4709</t>
  </si>
  <si>
    <t>安徽省政府采购中心</t>
  </si>
  <si>
    <t>安徽省财政厅</t>
  </si>
  <si>
    <t>安徽广播电视台县级融合媒体中心内外网安全传输设备</t>
  </si>
  <si>
    <t>安徽广播电视台县级融合媒体中心内外网安全传输设备采购</t>
  </si>
  <si>
    <t>安徽广播电视台县级融合媒体中心内外网安全</t>
  </si>
  <si>
    <t>西藏电信拉萨地区2017年平台外设扩容工程—藏医学院校园AP工程(高校融合平台对接设备)项目中选人公示</t>
  </si>
  <si>
    <t>西藏</t>
  </si>
  <si>
    <t>拉萨市</t>
  </si>
  <si>
    <t>西藏电信拉萨地区2017年平台外设扩容工程—藏医学院校园AP工程(高校融合平台对接设备)项</t>
  </si>
  <si>
    <t>娄底市广播电视台融媒体直播车采购项目公开招标中标公告</t>
  </si>
  <si>
    <t>D4313002018000904</t>
  </si>
  <si>
    <t>娄底市政府采购中心</t>
  </si>
  <si>
    <t>娄底市广播电视台融媒体直播车采购项目公开</t>
  </si>
  <si>
    <t>[省本级]江西省新康监狱医疗数据容灾备份软硬件采购项目结果公示</t>
  </si>
  <si>
    <t>JXSX2018-C1800</t>
  </si>
  <si>
    <t>江西首信招标咨询有限公司</t>
  </si>
  <si>
    <t>江西省监狱管理局</t>
  </si>
  <si>
    <t xml:space="preserve">江西智和信息产业有限公司
如系统故障需更换设备返厂
</t>
  </si>
  <si>
    <t>江西智和信息产业有限公司</t>
  </si>
  <si>
    <t>如系统故障需更换设备返厂</t>
  </si>
  <si>
    <t>[省本级]江西省新康监狱医疗数据容灾备份软硬件采购</t>
  </si>
  <si>
    <t>太原广电台网融合平台建设项目太原有线IP前端监控系统中标候选人公示</t>
  </si>
  <si>
    <t>HAZB-QT-HW-20181575</t>
  </si>
  <si>
    <t>太原有线电视网络有限公司</t>
  </si>
  <si>
    <t xml:space="preserve">北京蓝拓扑科技股份有限公司
北京市博汇科技股份有限公司
南京广融科技有限公司
</t>
  </si>
  <si>
    <t>北京蓝拓扑科技股份有限公司</t>
  </si>
  <si>
    <t>南京广融科技有限公司</t>
  </si>
  <si>
    <t>太原广电台网融合平台建设项目太原有线IP前端监控系统中</t>
  </si>
  <si>
    <t>ZFCG-2018-092-1融媒体采访设备采购项目（二次）成交公告</t>
  </si>
  <si>
    <t>ZFCG-2018-092</t>
  </si>
  <si>
    <t>霍山县</t>
  </si>
  <si>
    <t>霍山县公共资源交易中心</t>
  </si>
  <si>
    <t xml:space="preserve">霍山微生活信息科技有限公司
</t>
  </si>
  <si>
    <t>￥390500.00元</t>
  </si>
  <si>
    <t>霍山微生活信息科技有限公司</t>
  </si>
  <si>
    <t>ZFCG-2018-092-1融媒体采访设备采购项目（二</t>
  </si>
  <si>
    <t>双滦区融媒体中心工程高清电视设备及演播厅设备成交结果公告</t>
  </si>
  <si>
    <t>双滦区政府采购中心</t>
  </si>
  <si>
    <t>6672369.60 元</t>
  </si>
  <si>
    <t>双滦区融媒体中心工程高清电视设备及演播厅设备</t>
  </si>
  <si>
    <t>劳动报社融媒体建设项目中标结果公示</t>
  </si>
  <si>
    <t>0613-186022104945</t>
  </si>
  <si>
    <t>上海机电设备招标有限公司</t>
  </si>
  <si>
    <t>劳动报社</t>
  </si>
  <si>
    <t xml:space="preserve">上海东方数据广播有限公司
</t>
  </si>
  <si>
    <t>上海东方数据广播有限公司</t>
  </si>
  <si>
    <t>劳动报社融媒体建设项目</t>
  </si>
  <si>
    <t>淅川县人民医院数据中心设备采购项目的结果公告</t>
  </si>
  <si>
    <t>2018-374</t>
  </si>
  <si>
    <t>淅川县人民医院</t>
  </si>
  <si>
    <t xml:space="preserve">河南盘古信息技术有限公司
</t>
  </si>
  <si>
    <t>4975200.00元</t>
  </si>
  <si>
    <t>河南盘古信息技术有限公司</t>
  </si>
  <si>
    <t>淅川县人民医院数据中心设备采购项</t>
  </si>
  <si>
    <t>网上商城订单HuaiNan20190103154818001</t>
  </si>
  <si>
    <t xml:space="preserve">淮南市众联办公设备有限责任公司
</t>
  </si>
  <si>
    <t>淮南市众联办公设备有限责任公司</t>
  </si>
  <si>
    <t>网上商城订单HuaiNan20190103154</t>
  </si>
  <si>
    <t>陕西富县融媒体中心机房建设项目（施工标段）中标候选人公示</t>
  </si>
  <si>
    <t>陕西富县融媒体中心机房建设项目（施工标段）中</t>
  </si>
  <si>
    <t>陕西富县融媒体中心机房建设项目（监理标段）中标候选人公示</t>
  </si>
  <si>
    <t>陕西富县融媒体中心机房建设项目（监理标段）中</t>
  </si>
  <si>
    <t>中国共产党武平县委员会宣传部融媒体中心办公设备采购货物类采购项目结果公告</t>
  </si>
  <si>
    <t>[350824]F[XJ]2018139</t>
  </si>
  <si>
    <t>龙岩市公物采购招标代理有限公司</t>
  </si>
  <si>
    <t xml:space="preserve">龙岩市云飞电子产品有限公司
</t>
  </si>
  <si>
    <t>￥17.399200 万元</t>
  </si>
  <si>
    <t>龙岩市云飞电子产品有限公司</t>
  </si>
  <si>
    <t>中国共产党武平县委员会宣传部融媒体中心办公设备采购货物类采购</t>
  </si>
  <si>
    <t>中共杭锦旗委宣传部广播、电视、电影设备中标（成交）公告</t>
  </si>
  <si>
    <t>中共杭锦旗委宣传部广播、电视、电影设备中标</t>
  </si>
  <si>
    <t>中共杭锦旗委宣传部采购融媒体中心软硬件设备项目中标（成交）公告</t>
  </si>
  <si>
    <t>中共杭锦旗委宣传部采购融媒体中心软硬件设备项目中标</t>
  </si>
  <si>
    <t>娄底市广播电台融媒体直播车采购项目公开招标中标公告</t>
  </si>
  <si>
    <t xml:space="preserve">湖南远邦数字技术有限公司
</t>
  </si>
  <si>
    <t>湖南远邦数字技术有限公司</t>
  </si>
  <si>
    <t>娄底市广播电台融媒体直播车采购项目公开</t>
  </si>
  <si>
    <t>中共长沙县委宣传部申购长沙县融媒体中心演播室结果公告</t>
  </si>
  <si>
    <t>湖南省天平项目管理有限公司</t>
  </si>
  <si>
    <t xml:space="preserve">湖南明和科技工程发展有限公司
湖南亿盛科技有限公司
湖南安恒利电子科技有限公司
</t>
  </si>
  <si>
    <t>湖南明和科技工程发展有限公司</t>
  </si>
  <si>
    <t>湖南亿盛科技有限公司</t>
  </si>
  <si>
    <t>湖南安恒利电子科技有限公司</t>
  </si>
  <si>
    <t>中共长沙县委宣传部申购长沙县融媒体中心演</t>
  </si>
  <si>
    <t>陕西智慧沣西视频融合平台项目中标结果公示</t>
  </si>
  <si>
    <t>陕西智慧沣西视频融合平台项目</t>
  </si>
  <si>
    <t>智慧沣西视频融合平台项目中标公告</t>
  </si>
  <si>
    <t>ZX2018-12-13）</t>
  </si>
  <si>
    <t>西咸新区大数据信息技术服务有限公司</t>
  </si>
  <si>
    <t xml:space="preserve">西安瑞蓝创软件科技有限公司
</t>
  </si>
  <si>
    <t>498.60 万元</t>
  </si>
  <si>
    <t>西安瑞蓝创软件科技有限公司</t>
  </si>
  <si>
    <t>智慧沣西视频融合平台</t>
  </si>
  <si>
    <t>富县融媒体中心机房建设项目（监理标段）中标候选人公示</t>
  </si>
  <si>
    <t>A01-916106007100906964-2018102</t>
  </si>
  <si>
    <t>亿诚建设项目管理有限公司</t>
  </si>
  <si>
    <t>富县融媒体中心</t>
  </si>
  <si>
    <t xml:space="preserve">延安中安工程监理有限公司
延安凯瑞工程监理有限公司
延安三木工程监理有限责任公司
</t>
  </si>
  <si>
    <t>延安中安工程监理有限公司</t>
  </si>
  <si>
    <t>延安凯瑞工程监理有限公司</t>
  </si>
  <si>
    <t>延安三木工程监理有限责任公司</t>
  </si>
  <si>
    <t>富县融媒体中心机房建设项目（监理标段）中</t>
  </si>
  <si>
    <t>富县融媒体中心机房建设项目（施工标段）中标候选人公示</t>
  </si>
  <si>
    <t xml:space="preserve">富县建筑工程公司
陕西迎运建筑工程有限责任公司
陕西永长和市政工程有限公司
</t>
  </si>
  <si>
    <t>富县建筑工程公司</t>
  </si>
  <si>
    <t>陕西迎运建筑工程有限责任公司</t>
  </si>
  <si>
    <t>陕西永长和市政工程有限公司</t>
  </si>
  <si>
    <t>富县融媒体中心机房建设项目（施工标段）中</t>
  </si>
  <si>
    <t>横县融媒体中心信息化系统采购[项目编号：NNZC2018-C3-00022-GXJT]成交公告</t>
  </si>
  <si>
    <t>NNZC2018-C3-00022-GXJT]</t>
  </si>
  <si>
    <t>广西建通工程咨询有限责任公司</t>
  </si>
  <si>
    <t>横县融媒体中心信息化系统采购[项目编号：NNZC2018-C3-00022-GXJ</t>
  </si>
  <si>
    <t>广西建通工程咨询有限责任公司关于横县融媒体中心一楼办公家具(NNZC2018-C1-00021-GXJT)成交公告</t>
  </si>
  <si>
    <t>NNZC2018-C1-00021-GXJT）</t>
  </si>
  <si>
    <t xml:space="preserve">广西一如商贸有限公司
</t>
  </si>
  <si>
    <t>肆拾贰万肆仟伍佰零捌元整</t>
  </si>
  <si>
    <t>广西一如商贸有限公司</t>
  </si>
  <si>
    <t>广西建通工程咨询有限责任公司关于横县融媒体中心一楼办公家具(NNZC2018-C1-00021-GXJ</t>
  </si>
  <si>
    <t>浙江省成套招标代理有限公司关于上城区融媒体中心系统集成项目的结果公告</t>
  </si>
  <si>
    <t>浙江省成套招标代理有限公司关于上城区融媒体中心系统集成项</t>
  </si>
  <si>
    <t>广西翰林工程项目管理有限责任公司关于马山县融媒体中心建设及推广服务成交公告</t>
  </si>
  <si>
    <t>广西翰林工程项目管理有限责任公司</t>
  </si>
  <si>
    <t>广西翰林工程项目管理有限责任公司关于马山县融媒体中心建设及推广</t>
  </si>
  <si>
    <t>中国共产党马山县委员会宣传部马山县融媒体中心建设及推广服务成交公告</t>
  </si>
  <si>
    <t>MSZC2018-J3-00061-GXHL）</t>
  </si>
  <si>
    <t>广西发扬文化传媒有限公司
南宁市青秀区葛村路25号广电大院</t>
  </si>
  <si>
    <t>￥72.900000 万元</t>
  </si>
  <si>
    <t>南宁市青秀区葛村路25号广电大院</t>
  </si>
  <si>
    <t>中国共产党马山县委员会宣传部马山县融媒体中心建设及推广</t>
  </si>
  <si>
    <t>淅川县人民医院数据中心设备采购项目-结果公告</t>
  </si>
  <si>
    <t>校园电视台</t>
  </si>
  <si>
    <t>上海关于上海市材料工程学校校园电视台服务项目的成交结果公告</t>
  </si>
  <si>
    <t>上海关于上海市材料工程学校校园电视台服务项目的</t>
  </si>
  <si>
    <t>四川省宜宾市筠连县教育和文化广电局筠连县智慧教育建设班班通、校园电视台、学科专业教室、创新教室等采购项目公开招标中标公告</t>
  </si>
  <si>
    <t>5115272019000002</t>
  </si>
  <si>
    <t>四川省宜宾市筠连县教育和文化广电局筠连县智慧教育建设班班通、校园电视台、学科专业教室、创新教室等采购项目公开</t>
  </si>
  <si>
    <t>滁州市湖心路小学校园电视台、电子书法室、校园网络等设备采购及安装项目中标公告</t>
  </si>
  <si>
    <t>czcg201901-005</t>
  </si>
  <si>
    <t>安徽百士德工程咨询有限公司</t>
  </si>
  <si>
    <t>滁州市湖心路小学</t>
  </si>
  <si>
    <t xml:space="preserve">安徽新天地电子科技有限公司
</t>
  </si>
  <si>
    <t>壹佰伍拾伍万贰仟捌佰元整</t>
  </si>
  <si>
    <t>安徽新天地电子科技有限公司</t>
  </si>
  <si>
    <t>滁州市湖心路小学校园电视台、电子书法室、校园网络等设备采购及安装</t>
  </si>
  <si>
    <t>【成交公示】滁州市湖心路小学校园电视台、电子书法室、校园网络等设备采购及安装项目中标公告</t>
  </si>
  <si>
    <t>【成交公示】滁州市湖心路小学校园电视台、电子书法室、校园网络等设备采购及安装</t>
  </si>
  <si>
    <t>关于神木市第八小学办公及校园电视台设备的采购结果公告</t>
  </si>
  <si>
    <t>SMZCZ-20195</t>
  </si>
  <si>
    <t>神木市政府采购中心</t>
  </si>
  <si>
    <t>神木市第八小学</t>
  </si>
  <si>
    <t xml:space="preserve">神木市联旭实业有限公司
</t>
  </si>
  <si>
    <t>神木市联旭实业有限公司</t>
  </si>
  <si>
    <t>关于神木市第八小学办公及校园电视台设备的</t>
  </si>
  <si>
    <t>江西省丰城中学校园电视台设备采购项目【合同】</t>
  </si>
  <si>
    <t xml:space="preserve">丰城市云乔技术有限公司
合同签署
</t>
  </si>
  <si>
    <t>江西省丰城中学校园电视台设备采购</t>
  </si>
  <si>
    <t>南京市燕子矶中学校园电视台建设项目结果公告</t>
  </si>
  <si>
    <t>JSGH201908313</t>
  </si>
  <si>
    <t>江苏国豪项目管理有限公司</t>
  </si>
  <si>
    <t>南京市栖霞区教育装备与勤工俭学办公室</t>
  </si>
  <si>
    <t xml:space="preserve">南京鑫茂源信息科技有限公司
</t>
  </si>
  <si>
    <t>490486元</t>
  </si>
  <si>
    <t>南京鑫茂源信息科技有限公司</t>
  </si>
  <si>
    <t>南京市燕子矶中学校园电视台建设</t>
  </si>
  <si>
    <t>音频节目制作及播控设备合同公告</t>
  </si>
  <si>
    <t xml:space="preserve">河南省盈嘉信息技术有限公司
</t>
  </si>
  <si>
    <t>河南省盈嘉信息技术有限公司</t>
  </si>
  <si>
    <t>音频节目制作及播控</t>
  </si>
  <si>
    <t>校园演播室</t>
  </si>
  <si>
    <t>招标公告：上海市奉贤区政府采购信息2019-005--有关上海市奉贤区古华小学校园演播室项目的公开招标公告</t>
  </si>
  <si>
    <t>18-18-z86269-001</t>
  </si>
  <si>
    <t>奉贤区</t>
  </si>
  <si>
    <t>上海华瑞建设经济咨询有限公司</t>
  </si>
  <si>
    <t>上海市奉贤区民政局</t>
  </si>
  <si>
    <t xml:space="preserve">上海奉贤建设发展集团有限公司
</t>
  </si>
  <si>
    <t>上海奉贤建设发展集团有限公司</t>
  </si>
  <si>
    <t>招标公告：上海市奉贤区政府采购信息2019-005--有关上海市奉贤区古华小学校园演播室项目的</t>
  </si>
  <si>
    <t>西安市临潼区雨金中学教学设备采购项目顺延中标公告</t>
  </si>
  <si>
    <t>GLD2018-185Z</t>
  </si>
  <si>
    <t>陕西广联达招标有限公司</t>
  </si>
  <si>
    <t>西安市临潼区雨金中学</t>
  </si>
  <si>
    <t xml:space="preserve">陕西奥士达办公设备有限公司
</t>
  </si>
  <si>
    <t>贰拾玖万肆仟伍佰玖拾伍元整</t>
  </si>
  <si>
    <t>陕西奥士达办公设备有限公司</t>
  </si>
  <si>
    <t>西安市临潼区雨金中学教学设备采购项目</t>
  </si>
  <si>
    <t>西安市临潼区雨金中学教学</t>
  </si>
  <si>
    <t>黎明职业大学校园电视台实训基地采购项目结果公告</t>
  </si>
  <si>
    <t>[350500]QZSCGZX[GK]2018062</t>
  </si>
  <si>
    <t>黎明职业大学</t>
  </si>
  <si>
    <t>黎明职业大学校园电视台实训基地采购</t>
  </si>
  <si>
    <t>漳州台商投资区鸿渐中学校园电视台设备货物类采购项目结果公告</t>
  </si>
  <si>
    <t>[350690]YD[TP]2018026</t>
  </si>
  <si>
    <t>漳州毅达招标代理有限公司</t>
  </si>
  <si>
    <t>漳州台商投资区鸿渐中学</t>
  </si>
  <si>
    <t>漳州台商投资区鸿渐中学校园电视台设备货物类采购</t>
  </si>
  <si>
    <t>凤冈县第一中学校园电视台及计算机中标（成交）公告</t>
  </si>
  <si>
    <t>FC2018-34</t>
  </si>
  <si>
    <t>凤冈县</t>
  </si>
  <si>
    <t>凤冈县政府采购中心</t>
  </si>
  <si>
    <t>凤冈县第一中学</t>
  </si>
  <si>
    <t xml:space="preserve">贵州云享创客科技有限公司
贵州省贵安新区大学
</t>
  </si>
  <si>
    <t>贵州云享创客科技有限公司</t>
  </si>
  <si>
    <t>凤冈县第一中学校园电视台及计算机中标</t>
  </si>
  <si>
    <t>阜阳市第五中学智慧校园演播室建设项目设备采购</t>
  </si>
  <si>
    <t xml:space="preserve">方正国际软件北京有限公司
</t>
  </si>
  <si>
    <t>方正国际软件北京有限公司</t>
  </si>
  <si>
    <t>阜阳市第五中学智慧校园演播室建设</t>
  </si>
  <si>
    <t>山东省济南第三中学山东省济南第三中学市南校区校园电视台建设及辅助设备采购合同公示</t>
  </si>
  <si>
    <t>JNCZ（WS）-GK-2018-0033</t>
  </si>
  <si>
    <t>山东望岁项目管理有限公司</t>
  </si>
  <si>
    <t>山东省济南第三中学</t>
  </si>
  <si>
    <t>107.189万元</t>
  </si>
  <si>
    <t>山东省济南第三中学山东省济南第三中学市南校区校园电视台建设及辅助设备</t>
  </si>
  <si>
    <t>广州市电子信息学校广州市电子信息学校2018年信息化采购项目(校园电视台演播室音视频、灯光、声学系统和影视教学设备采购）合同采购合同</t>
  </si>
  <si>
    <t>440100-201805-100646-0006</t>
  </si>
  <si>
    <t>广州公共资源交易中心</t>
  </si>
  <si>
    <t>广州市电子信息学校</t>
  </si>
  <si>
    <t xml:space="preserve">广州大业信息科技有限公司
</t>
  </si>
  <si>
    <t>广州大业信息科技有限公司</t>
  </si>
  <si>
    <t>广州市电子信息学校广州市电子信息学校2018年信息化采购项目(校园电视台演播室音视频、灯光、声学系统和影视教学设备采购）</t>
  </si>
  <si>
    <t>铁门关市第一中学校园电视台设备采购项目中标公示</t>
  </si>
  <si>
    <t>BTJY02CGTP2018018</t>
  </si>
  <si>
    <t>新疆蓝天工程监理咨询有限公司</t>
  </si>
  <si>
    <t>铁门关市第一中学</t>
  </si>
  <si>
    <t xml:space="preserve">铁门关市第一中学校
新疆华广影视传播网络设备有限公司
</t>
  </si>
  <si>
    <t>铁门关市第一中学校</t>
  </si>
  <si>
    <t>新疆华广影视传播网络设备有限公司</t>
  </si>
  <si>
    <t>铁门关市第一中学校园电视台设备采购</t>
  </si>
  <si>
    <t>[南昌市本级]江西诚信伟业招标咨询有限公司关于南昌市现代教育技术中心（南昌市第十五中学）采购校园电视台设备项目第二次（招标编号：1493-186110144153第二次）竞争性谈判采购成交公告</t>
  </si>
  <si>
    <t>1493-186110144153</t>
  </si>
  <si>
    <t>南昌市现代教育技术中心</t>
  </si>
  <si>
    <t xml:space="preserve">索尼中国有限公司
北京天影视通科技有限公司
</t>
  </si>
  <si>
    <t>130000.00元</t>
  </si>
  <si>
    <t>索尼中国有限公司</t>
  </si>
  <si>
    <t>[南昌市本级]江西诚信伟业招标咨询有限公司关于南昌市现代教育技术中心（南昌市第十五中学）采购校园电视台设备项目第二次（招标编号：1493-186110144153第二次）竞争性谈判</t>
  </si>
  <si>
    <t>播出</t>
  </si>
  <si>
    <t>广西国泰招标咨询有限公司关于柳州市消防救援支队新使命新形象迎新春活动《红门新赞歌.砥砺新征程》服务项目（GTBDB3D2019008）单一来源结果公告</t>
  </si>
  <si>
    <t>GTBDB3D2019008</t>
  </si>
  <si>
    <t>广西国泰招标咨询有限公司</t>
  </si>
  <si>
    <t>壹拾伍万元整</t>
  </si>
  <si>
    <t>广西国泰招标咨询有限公司关于柳州市消防救援支队新使命新形象迎新春活动《红门新赞歌.砥砺新征程》服务项目（GTBDB3D2019008）单一</t>
  </si>
  <si>
    <t>播控</t>
  </si>
  <si>
    <t>内乡县文化广电新闻出版局非贫困村文化服务中心设备器材购置项目中标补充公告[更正公告]</t>
  </si>
  <si>
    <t>NX201812016</t>
  </si>
  <si>
    <t>内乡县文化广电新闻出版局</t>
  </si>
  <si>
    <t xml:space="preserve">南阳博恩商贸有限公司
河北威尔特体育用品有限公司
郑州市成玉多媒体有限公司
河南泽爽商贸有限公司
南阳市腾达科技有限公司
</t>
  </si>
  <si>
    <t>人民币贰佰壹拾伍万陆仟捌佰元整</t>
  </si>
  <si>
    <t>南阳博恩商贸有限公司</t>
  </si>
  <si>
    <t>河北威尔特体育用品有限公司</t>
  </si>
  <si>
    <t>郑州市成玉多媒体有限公司</t>
  </si>
  <si>
    <t>河南泽爽商贸有限公司</t>
  </si>
  <si>
    <t>内乡县文化广电新闻出版局非贫困村文化服务中心设备器材购置项目中标补充公告</t>
  </si>
  <si>
    <t>蛟河广播电视台高清播出系统信息化监测平台采购项目询价采购中标（成交）公告</t>
  </si>
  <si>
    <t>X[20190114]-0005</t>
  </si>
  <si>
    <t>蛟河市政府采购中心</t>
  </si>
  <si>
    <t xml:space="preserve">吉林市晓隆科技有限公司
</t>
  </si>
  <si>
    <t>吉林市晓隆科技有限公司</t>
  </si>
  <si>
    <t>蛟河广播电视台高清播出系统信息化监测平台采购项目询价采购中标</t>
  </si>
  <si>
    <t>遂昌县司法局关于湖边村智慧司法示范点建设项目的反向竞价合同公告</t>
  </si>
  <si>
    <t>2019012210626756</t>
  </si>
  <si>
    <t>遂昌县司法局</t>
  </si>
  <si>
    <t xml:space="preserve">遂昌华数广电网络有限公司
</t>
  </si>
  <si>
    <t>遂昌华数广电网络有限公司</t>
  </si>
  <si>
    <t>遂昌县司法局关于湖边村智慧司法示范点建设项目的反向</t>
  </si>
  <si>
    <t>[兴国县]赣州市欣荣招投标代理有限公司关于江西省兴国县教育局室内全彩屏及网络监控等采购项目（项目编号：GZXR2019-XG-X001）询价采购的成交结果公告</t>
  </si>
  <si>
    <t>GZXR2019-XG-X001</t>
  </si>
  <si>
    <t>[兴国县]赣州市欣荣招投标代理有限公司关于江西省兴国县教育局室内全彩屏及网络监控等采购项目（项目编号：GZXR2019-XG-X001）询价采购的</t>
  </si>
  <si>
    <t>[吉安市本级]校园广播与教学设备采购[中标候选人公示][第1次公示]</t>
  </si>
  <si>
    <t>江西同创招标代理有限公司</t>
  </si>
  <si>
    <t>吉安市保育院</t>
  </si>
  <si>
    <t xml:space="preserve">吉安英佳电子科技有限公司
</t>
  </si>
  <si>
    <t>吉安英佳电子科技有限公司</t>
  </si>
  <si>
    <t>[吉安市本级]校园广播与教学设备采购[中标候选人公示][</t>
  </si>
  <si>
    <t>江西同创招标代理有限公司关于吉安市保育院校园广播与教学设备采购项目(赣同创政采字【2019】3号)询价采购结果公示</t>
  </si>
  <si>
    <t>江西同创招标代理有限公司关于吉安市保育院校园广播与教学设备采购项目(赣同创政采字【2019】3号)询价</t>
  </si>
  <si>
    <t>播控中心惠普服务器相关配件采购结果公示</t>
  </si>
  <si>
    <t>WY-2019-J-009</t>
  </si>
  <si>
    <t>播控中心惠普服务器相关配件</t>
  </si>
  <si>
    <t>闽西职业技术学院全景虚拟演播室采购项目结果公告</t>
  </si>
  <si>
    <t>[350800]F[XJ]2019011</t>
  </si>
  <si>
    <t>闽西职业技术学院</t>
  </si>
  <si>
    <t>闽西职业技术学院全景虚拟演播室采购</t>
  </si>
  <si>
    <t>[寻乌县]赣州鼎盛招标代理有限公司关于江西省寻乌县第三中学寻乌三中（改扩建）校园广播与监控设备项目（项目编号：GZDS2019-XW-G001）电子化公开招标的中标结果公告</t>
  </si>
  <si>
    <t>GZDS2019-XW-G001）</t>
  </si>
  <si>
    <t>赣州鼎盛招标代理有限公司</t>
  </si>
  <si>
    <t>寻乌县第三中学</t>
  </si>
  <si>
    <t xml:space="preserve">江西建新科技有限公司
</t>
  </si>
  <si>
    <t>江西建新科技有限公司</t>
  </si>
  <si>
    <t>[寻乌县]赣州鼎盛招标代理有限公司关于江西省寻乌县第三中学寻乌三中（改扩建）校园广播与监控设备项目（项目编号：GZDS2019-XW-G001）电子化公开招标的</t>
  </si>
  <si>
    <t>广德县高清播出系统设备采购安装工程中标公告</t>
  </si>
  <si>
    <t>GDX-CG-GK-2019-009</t>
  </si>
  <si>
    <t>安徽鸿鹄工程咨询有限公司</t>
  </si>
  <si>
    <t xml:space="preserve">重庆超想数码科技有限公司
</t>
  </si>
  <si>
    <t>壹佰零叁万玖仟捌佰伍拾伍元整</t>
  </si>
  <si>
    <t>重庆超想数码科技有限公司</t>
  </si>
  <si>
    <t>广德县高清播出系统设备采购安装</t>
  </si>
  <si>
    <t>河南省公安厅“我出彩，我是河南公安人”主题演讲大赛暨2018公安记忆播出项目中标公示</t>
  </si>
  <si>
    <t>河南正大招标服务有限公司</t>
  </si>
  <si>
    <t>河南省公安厅</t>
  </si>
  <si>
    <t>河南省公安厅“我出彩，我是河南公安人”主题演讲大赛暨2018公安记忆播出</t>
  </si>
  <si>
    <t>河北广电产业中心数字电视播控平台项目二标段</t>
  </si>
  <si>
    <t>河北广电产业中心数字电视播控平</t>
  </si>
  <si>
    <t>河北广电产业中心数字电视播控平台项目三标段</t>
  </si>
  <si>
    <t>河北广电产业中心数字电视播控平台项目四标段</t>
  </si>
  <si>
    <t>福建省长乐第五中学新校区教学设备建设项目货物类采购项目结果公告</t>
  </si>
  <si>
    <t>[350182]FJJF[GK]2018053</t>
  </si>
  <si>
    <t>福建省金丰招标代理有限公司</t>
  </si>
  <si>
    <t>福建省长乐第五中学</t>
  </si>
  <si>
    <t xml:space="preserve">福建玛思特电子有限公司
</t>
  </si>
  <si>
    <t>1984700.00元</t>
  </si>
  <si>
    <t>福建玛思特电子有限公司</t>
  </si>
  <si>
    <t>福建省长乐第五中学新校区教学设备建设项目货物类采购</t>
  </si>
  <si>
    <t>内乡县文化广电新闻出版局非贫困村文化服务中心设备器材购置项目的中标公示</t>
  </si>
  <si>
    <t>内乡县文化广电新闻出版局非贫困村文化服务中心设备器材购置项</t>
  </si>
  <si>
    <t>龙岩电视台高清演播室配套项目结果公告</t>
  </si>
  <si>
    <t>[350800]F[GK]2019001</t>
  </si>
  <si>
    <t xml:space="preserve">福州朗星视频科技有限公司
</t>
  </si>
  <si>
    <t>福州朗星视频科技有限公司</t>
  </si>
  <si>
    <t>龙岩电视台高清演播室配套</t>
  </si>
  <si>
    <t>洋铭</t>
  </si>
  <si>
    <t>龙岩电视台高清演播室配套项目采购结果公示</t>
  </si>
  <si>
    <t>龙岩电视台高清演播室配套项目</t>
  </si>
  <si>
    <t>滨州传媒集团有限公司单通道高清硬盘播出系统采购合同公示</t>
  </si>
  <si>
    <t xml:space="preserve">北京格非视频科技发展有限公司
合同签署
</t>
  </si>
  <si>
    <t>北京格非视频科技发展有限公司</t>
  </si>
  <si>
    <t>滨州传媒集团有限公司单通道高清硬盘播出系统</t>
  </si>
  <si>
    <t>格非</t>
  </si>
  <si>
    <t>浙江省成套招标代理有限公司关于电视播出高清化（第二期）项目的结果公告</t>
  </si>
  <si>
    <t>CTZB-QZ20190003</t>
  </si>
  <si>
    <t xml:space="preserve">杭州高清科技有限公司
浙江省杭州市西湖区学院
</t>
  </si>
  <si>
    <t>杭州高清科技有限公司</t>
  </si>
  <si>
    <t>浙江省杭州市西湖区学院</t>
  </si>
  <si>
    <t>浙江省成套招标代理有限公司关于电视播出高清化（第二期）项</t>
  </si>
  <si>
    <t>播出,播控</t>
  </si>
  <si>
    <t>中央电视台广告备播系统4K适配货物项目中标公告</t>
  </si>
  <si>
    <t>0722-186FE2633LJO）</t>
  </si>
  <si>
    <t>￥179.960000 万元</t>
  </si>
  <si>
    <t>中央电视台广告备播系统4K适配货物</t>
  </si>
  <si>
    <t>中央电视台复兴路办公区新闻系统高清改造（二期）—新闻制播、通话、提词器及录像机设备—新闻专题岛二录像机设备项目成交公告</t>
  </si>
  <si>
    <t>0722-186FE2724LJO）</t>
  </si>
  <si>
    <t xml:space="preserve">华创高科北京技术有限公司
北京冠华信达科技有限公司
</t>
  </si>
  <si>
    <t>￥111.300000 万元</t>
  </si>
  <si>
    <t>华创高科北京技术有限公司</t>
  </si>
  <si>
    <t>北京冠华信达科技有限公司</t>
  </si>
  <si>
    <t>中央电视台复兴路办公区新闻系统高清改造（二期）—新闻制播、通话、提词器及录像机设备—新闻专题岛二录像机设备</t>
  </si>
  <si>
    <t>中央电视台4K拍摄设备项目中标公告</t>
  </si>
  <si>
    <t>0722-186FE2657LJO）</t>
  </si>
  <si>
    <t xml:space="preserve">华创高科北京技术有限公司
</t>
  </si>
  <si>
    <t>￥48.400000 万元</t>
  </si>
  <si>
    <t>中央电视台4K拍摄设备</t>
  </si>
  <si>
    <t>广德县</t>
  </si>
  <si>
    <t>湖州广播电视总台1台视频制作工作站、1座存储、1套无线话筒、1架无人机的在线询价结果</t>
  </si>
  <si>
    <t xml:space="preserve">湖州人合电子有限公司
平湖市顺荣贸易有限公司
</t>
  </si>
  <si>
    <t>湖州人合电子有限公司</t>
  </si>
  <si>
    <t>平湖市顺荣贸易有限公司</t>
  </si>
  <si>
    <t>湖州广播电视总台1台视频制作工作站、1座存储、1套无线话筒、1架无人机的</t>
  </si>
  <si>
    <t>清徐县广播电视台演播室和播出机房等设备采购中标公告</t>
  </si>
  <si>
    <t>HCZBSX-ZC19201</t>
  </si>
  <si>
    <t>红城国际工程项目管理有限公司</t>
  </si>
  <si>
    <t xml:space="preserve">山西索洋视讯科技有限公司
</t>
  </si>
  <si>
    <t>2100000.00元</t>
  </si>
  <si>
    <t>山西索洋视讯科技有限公司</t>
  </si>
  <si>
    <t>清徐县广播电视台演播室和播出机房等设备</t>
  </si>
  <si>
    <t>河南省公安厅“我出彩，我是河南公安人”主题演讲大赛暨2018公安记忆播出项目结果公告</t>
  </si>
  <si>
    <t>【市本级】滨州传媒集团有限公司于2019年01月29日成功交易2笔新订单</t>
  </si>
  <si>
    <t xml:space="preserve">滨州卓鹰电器商贸有限公司
山东荣威电子科技有限公司
</t>
  </si>
  <si>
    <t>滨州卓鹰电器商贸有限公司</t>
  </si>
  <si>
    <t>山东荣威电子科技有限公司</t>
  </si>
  <si>
    <t>【市本级】滨州传媒集团有限公司于2019年01月29日成功交</t>
  </si>
  <si>
    <t>天津天津广电节目中心高清导视频道制作及播出系统项目中标结果公示</t>
  </si>
  <si>
    <t>天津天津广电节目中心高清导视频道制作及播出系统项目</t>
  </si>
  <si>
    <t>内乡县文化广电新闻出版局非贫困村文化服务中心设备器材购置项目中标公示</t>
  </si>
  <si>
    <t>内乡县文化广电新闻出版局非贫困村文化服务中心设备器材购置</t>
  </si>
  <si>
    <t>包2-12019播出部调频93.1MHZ,97.1HMZ,105.6MHZ发射机采购-合同公告</t>
  </si>
  <si>
    <t xml:space="preserve">成都凯腾四方数字广播电视设备有限公司
</t>
  </si>
  <si>
    <t>成都凯腾四方数字广播电视设备有限公司</t>
  </si>
  <si>
    <t>包2-12019播出部调频93.1MHZ,97.1HMZ,105.6MHZ发射机采</t>
  </si>
  <si>
    <t>包3-12019播出部调频备用发射共用天馈采购-合同公告</t>
  </si>
  <si>
    <t xml:space="preserve">北京中天鸿大科技有限公司
</t>
  </si>
  <si>
    <t>北京中天鸿大科技有限公司</t>
  </si>
  <si>
    <t>包3-12019播出部调频备用发射共用天馈采</t>
  </si>
  <si>
    <t>包1-12019播控部零配件采购-网上竞价(成交)公告</t>
  </si>
  <si>
    <t>常德市广播电视台常德广电传媒集团有限责任公司</t>
  </si>
  <si>
    <t>包1-12019播控部零配件采购-网上竞价</t>
  </si>
  <si>
    <t>高品质数字音乐制作播出标准及销售平台项目流动DSD256音乐制作系统采购项目中标候选人公示</t>
  </si>
  <si>
    <t>TC1809AEC</t>
  </si>
  <si>
    <t>中国数字文化集团有限公司</t>
  </si>
  <si>
    <t xml:space="preserve">北京梦方程数码科技有限公司
北京浩海心盟科技有限公司
</t>
  </si>
  <si>
    <t>北京梦方程数码科技有限公司</t>
  </si>
  <si>
    <t>北京浩海心盟科技有限公司</t>
  </si>
  <si>
    <t>高品质数字音乐制作播出标准及销售平台项目流动DSD256音乐制作系统采购项目中</t>
  </si>
  <si>
    <t>中央电视台4K摄像机及4KDV摄像机-4K摄像机项目成交公告</t>
  </si>
  <si>
    <t>B0708-CMC19N7K04）</t>
  </si>
  <si>
    <t xml:space="preserve">北京冠华信达科技有限公司
</t>
  </si>
  <si>
    <t>￥468.000000 万元</t>
  </si>
  <si>
    <t>中央电视台4K摄像机及4KDV摄像机-4K摄像机</t>
  </si>
  <si>
    <t>河北广电产业中心数字电视播控平台项目八标段</t>
  </si>
  <si>
    <t>海口广播电视台-广播电视制作播出设备高清化改造项目-（S包：分控系统设备）-合同公告</t>
  </si>
  <si>
    <t xml:space="preserve">广州名道信息科技有限公司
</t>
  </si>
  <si>
    <t>河北广电产业中心数字电视播控平台项目一标段</t>
  </si>
  <si>
    <t>河北广电产业中心数字电视播控平台项目七标段</t>
  </si>
  <si>
    <t>河北广电产业中心数字电视播控平台项目十标段</t>
  </si>
  <si>
    <t>河北广电产业中心数字电视播控平台项目六标段</t>
  </si>
  <si>
    <t>河北广电产业中心数字电视播控平台项目九标段</t>
  </si>
  <si>
    <t>河北广电产业中心数字电视播控平台项目五标段</t>
  </si>
  <si>
    <t>海口广播电视台-广播电视制作播出设备高清化改造项目--（V包：小型演播室灯光改造项目）-合同公告</t>
  </si>
  <si>
    <t xml:space="preserve">北京亚腾时达科技有限公司
</t>
  </si>
  <si>
    <t>北京亚腾时达科技有限公司</t>
  </si>
  <si>
    <t>海口广播电视台-广播电视制作播出设备高清化改造项目--（V包：小型演播室灯光改造项目</t>
  </si>
  <si>
    <t>河北广电产业中心数字电视播控平台项目四标段中标公示</t>
  </si>
  <si>
    <t>HBCT-190009-004</t>
  </si>
  <si>
    <t>河北广电信息网络集团股份有限公司</t>
  </si>
  <si>
    <t xml:space="preserve">天津市旭日佳源电子科技有限公司
深圳市佳创视讯技术股份有限公司
天津万通云视科技有限公司
</t>
  </si>
  <si>
    <t>1559770.2元</t>
  </si>
  <si>
    <t>天津市旭日佳源电子科技有限公司</t>
  </si>
  <si>
    <t>天津万通云视科技有限公司</t>
  </si>
  <si>
    <t>河北广电产业中心数字电视播控平台项目四</t>
  </si>
  <si>
    <t>河北广电产业中心数字电视播控平台项目十标段中标公示</t>
  </si>
  <si>
    <t>HBCT-190009-010</t>
  </si>
  <si>
    <t xml:space="preserve">深圳市佳创视讯技术股份有限公司
北京四达时代软件技术股份有限公司
北京数码视讯科技股份有限公司
</t>
  </si>
  <si>
    <t>850000元</t>
  </si>
  <si>
    <t>北京四达时代软件技术股份有限公司</t>
  </si>
  <si>
    <t>北京数码视讯科技股份有限公司</t>
  </si>
  <si>
    <t>河北广电产业中心数字电视播控平台项目十</t>
  </si>
  <si>
    <t>河北广电产业中心数字电视播控平台项目五标段中标公示</t>
  </si>
  <si>
    <t>HBCT-190009-005</t>
  </si>
  <si>
    <t xml:space="preserve">天津市旭日佳源电子科技有限公司
深圳市佳创视讯技术股份有限公司
北京邦威思创科技有限公司
</t>
  </si>
  <si>
    <t>1200000元</t>
  </si>
  <si>
    <t>北京邦威思创科技有限公司</t>
  </si>
  <si>
    <t>河北广电产业中心数字电视播控平台项目五</t>
  </si>
  <si>
    <t>河北广电产业中心数字电视播控平台项目六标段中标公示</t>
  </si>
  <si>
    <t>HBCT-190009-006</t>
  </si>
  <si>
    <t xml:space="preserve">北京数码视讯科技股份有限公司
北京邦威思创科技有限公司
天津市旭日佳源电子科技有限公司
</t>
  </si>
  <si>
    <t>580000元</t>
  </si>
  <si>
    <t>河北广电产业中心数字电视播控平台项目六</t>
  </si>
  <si>
    <t>河北广电产业中心数字电视播控平台项目二标段中标公示</t>
  </si>
  <si>
    <t>HBCT-190009-002</t>
  </si>
  <si>
    <t xml:space="preserve">北京泰勒斯特科技有限公司
天津市旭日佳源电子科技有限公司
北京邦威思创科技有限公司
</t>
  </si>
  <si>
    <t>298000元</t>
  </si>
  <si>
    <t>北京泰勒斯特科技有限公司</t>
  </si>
  <si>
    <t>河北广电产业中心数字电视播控平台项目二</t>
  </si>
  <si>
    <t>河北广电产业中心数字电视播控平台项目八标段中标公示</t>
  </si>
  <si>
    <t>HBCT-190009-008</t>
  </si>
  <si>
    <t xml:space="preserve">北京腾华科技有限公司
北京数码视讯科技股份有限公司
北京维鲸视界科技有限公司
</t>
  </si>
  <si>
    <t>786000元</t>
  </si>
  <si>
    <t>北京腾华科技有限公司</t>
  </si>
  <si>
    <t>北京维鲸视界科技有限公司</t>
  </si>
  <si>
    <t>河北广电产业中心数字电视播控平台项目八</t>
  </si>
  <si>
    <t>河北广电产业中心数字电视播控平台项目三标段中标公示</t>
  </si>
  <si>
    <t>HBCT-190009-003</t>
  </si>
  <si>
    <t xml:space="preserve">石家庄嘉彦科技有限公司
固安天地通信息电子有限公司
河北联腾通讯科技有限公司
</t>
  </si>
  <si>
    <t>521000元</t>
  </si>
  <si>
    <t>石家庄嘉彦科技有限公司</t>
  </si>
  <si>
    <t>固安天地通信息电子有限公司</t>
  </si>
  <si>
    <t>河北联腾通讯科技有限公司</t>
  </si>
  <si>
    <t>河北广电产业中心数字电视播控平台项目三</t>
  </si>
  <si>
    <t>河北广电产业中心数字电视播控平台项目七标段中标公示</t>
  </si>
  <si>
    <t>HBCT-190009-007</t>
  </si>
  <si>
    <t xml:space="preserve">天津市旭日佳源电子科技有限公司
北京邦威思创科技有限公司
北京金石威视科技发展有限公司
</t>
  </si>
  <si>
    <t>1600000元</t>
  </si>
  <si>
    <t>北京金石威视科技发展有限公司</t>
  </si>
  <si>
    <t>河北广电产业中心数字电视播控平台项目七</t>
  </si>
  <si>
    <t>河北广电产业中心数字电视播控平台项目一标段中标公示</t>
  </si>
  <si>
    <t>HBCT-190009-001</t>
  </si>
  <si>
    <t>10818000元</t>
  </si>
  <si>
    <t>河北广电产业中心数字电视播控平台项目一</t>
  </si>
  <si>
    <t>河北广电产业中心数字电视播控平台项目九标段中标公示</t>
  </si>
  <si>
    <t>HBCT-190009-009</t>
  </si>
  <si>
    <t xml:space="preserve">北京腾华科技有限公司
河北网来网络科技有限公司
石家庄丰利科技有限公司
</t>
  </si>
  <si>
    <t>1396364元</t>
  </si>
  <si>
    <t>河北网来网络科技有限公司</t>
  </si>
  <si>
    <t>石家庄丰利科技有限公司</t>
  </si>
  <si>
    <t>河北广电产业中心数字电视播控平台项目九</t>
  </si>
  <si>
    <t>海兴县文体广播新局海兴县广电播控楼多功能会议室音视频系统采购项目中标公告</t>
  </si>
  <si>
    <t>HB2019015556450001</t>
  </si>
  <si>
    <t>石家庄德盛招标有限公司</t>
  </si>
  <si>
    <t>海兴县文体广播新局</t>
  </si>
  <si>
    <t xml:space="preserve">天津佳韵诚音响设备有限公司
</t>
  </si>
  <si>
    <t>￥71.000000 万元</t>
  </si>
  <si>
    <t>天津佳韵诚音响设备有限公司</t>
  </si>
  <si>
    <t>海兴县文体广播新局海兴县广电播控楼多功能会议室音视频系统采购</t>
  </si>
  <si>
    <t>光泽县教育局2018年光泽县杭小、华小105寸班班通增补采购计划货物类采购项目结果公告</t>
  </si>
  <si>
    <t>[350723]XY[GK]2018116</t>
  </si>
  <si>
    <t>福建翔远招标咨询有限公司</t>
  </si>
  <si>
    <t>光泽县教育局</t>
  </si>
  <si>
    <t xml:space="preserve">福州畅学电子技术有限公司
</t>
  </si>
  <si>
    <t>￥79.794000 万元</t>
  </si>
  <si>
    <t>福州畅学电子技术有限公司</t>
  </si>
  <si>
    <t>光泽县教育局2018年光泽县杭小、华小105寸班班通增补采购计划货物类采购</t>
  </si>
  <si>
    <t>海兴广电播控楼多功能会议室音视频系统采购中标结果公告</t>
  </si>
  <si>
    <t>Z130900190013</t>
  </si>
  <si>
    <t>海兴县文体广电新闻出版局</t>
  </si>
  <si>
    <t>海兴广电播控楼多功能会议室音视频系统采购</t>
  </si>
  <si>
    <t>富宁县文化广电体育旅游局贫困地区村基层综合文化服务中心舞台设备采购项目（四次）公开招标中标公示</t>
  </si>
  <si>
    <t>文山壮族苗族自治州</t>
  </si>
  <si>
    <t>云南建林工程建设招标造价咨询有限公司</t>
  </si>
  <si>
    <t>富宁县文化广电体育旅游局</t>
  </si>
  <si>
    <t xml:space="preserve">云南书琴画艺文化艺术传播有限责任公司
昆明恒索科技有限公司
云南千里目电子科技有限公司
</t>
  </si>
  <si>
    <t>￥113.266000 万元</t>
  </si>
  <si>
    <t>云南书琴画艺文化艺术传播有限责任公司</t>
  </si>
  <si>
    <t>昆明恒索科技有限公司</t>
  </si>
  <si>
    <t>云南千里目电子科技有限公司</t>
  </si>
  <si>
    <t>富宁县文化广电体育旅游局贫困地区村基层综合文化服务中心舞台设备采购项目（四次）公开</t>
  </si>
  <si>
    <t>阜宁县公安局执法办案管理中心执法管理系统项目中标公告</t>
  </si>
  <si>
    <t>FNCG[2018]172号）</t>
  </si>
  <si>
    <t>江苏天成项目管理有限公司</t>
  </si>
  <si>
    <t>阜宁县公安局</t>
  </si>
  <si>
    <t xml:space="preserve">江苏昌恩电子科技有限公司
</t>
  </si>
  <si>
    <t>￥357.318280 万元</t>
  </si>
  <si>
    <t>江苏昌恩电子科技有限公司</t>
  </si>
  <si>
    <t>阜宁县公安局执法办案管理中心执法管理系统</t>
  </si>
  <si>
    <t>南阳市宛西中等专业学校手工实训室项目成交结果公告</t>
  </si>
  <si>
    <t>河南方大建设工程管理股份有限公司</t>
  </si>
  <si>
    <t>南阳市宛西中等专业学校</t>
  </si>
  <si>
    <t xml:space="preserve">河南鑫创网络科技有限公司
</t>
  </si>
  <si>
    <t>贰拾贰万壹仟玖佰陆拾肆元整</t>
  </si>
  <si>
    <t>河南鑫创网络科技有限公司</t>
  </si>
  <si>
    <t>南阳市宛西中等专业学校手工实训室项目</t>
  </si>
  <si>
    <t>三沙卫视高清演播室播出服务器项目本身中标结果公告</t>
  </si>
  <si>
    <t>三沙市</t>
  </si>
  <si>
    <t xml:space="preserve">海南中瑞信息科技有限公司
海南世纪风行网络科技有限公司
海口耐沃办公设备有限公司
</t>
  </si>
  <si>
    <t>海南中瑞信息科技有限公司</t>
  </si>
  <si>
    <t>海南世纪风行网络科技有限公司</t>
  </si>
  <si>
    <t>海口耐沃办公设备有限公司</t>
  </si>
  <si>
    <t>三沙卫视高清演播室播出服务器项目本身</t>
  </si>
  <si>
    <t>陕西陕西IPTV播控平台机柜、电池采购项目中标结果公示</t>
  </si>
  <si>
    <t>陕西陕西IPTV播控平台机柜、电池采购项目</t>
  </si>
  <si>
    <t>顺义人民广播电台设备整体运维项目中标公告</t>
  </si>
  <si>
    <t>GT1911B01）</t>
  </si>
  <si>
    <t>顺义区</t>
  </si>
  <si>
    <t>国讯招标集团有限公司</t>
  </si>
  <si>
    <t xml:space="preserve">中达先锋北京智能工程有限公司
北京顺通友缘机械设备维修有限公司
北京汇声天雅视听技术有限公司
</t>
  </si>
  <si>
    <t>100.1380000 万元</t>
  </si>
  <si>
    <t>中达先锋北京智能工程有限公司</t>
  </si>
  <si>
    <t>北京顺通友缘机械设备维修有限公司</t>
  </si>
  <si>
    <t>北京汇声天雅视听技术有限公司</t>
  </si>
  <si>
    <t>顺义人民广播电台设备整体运维</t>
  </si>
  <si>
    <t>北京师范大学3D可视型激光雷达采购项目中标公告</t>
  </si>
  <si>
    <t>BIECC－ZB6148）</t>
  </si>
  <si>
    <t>怀柔区</t>
  </si>
  <si>
    <t>北京国际工程咨询有限公司</t>
  </si>
  <si>
    <t>北京师范大学</t>
  </si>
  <si>
    <t xml:space="preserve">北京百赛斯科技有限公司
</t>
  </si>
  <si>
    <t>￥149.900000 万元</t>
  </si>
  <si>
    <t>北京百赛斯科技有限公司</t>
  </si>
  <si>
    <t>北京师范大学3D可视型激光雷达采购</t>
  </si>
  <si>
    <t>全国政协礼堂管理处全国政协礼堂观众厅扩音系统更新改造中标公告</t>
  </si>
  <si>
    <t>TC180EAS4）</t>
  </si>
  <si>
    <t xml:space="preserve">中国自控系统工程有限公司
</t>
  </si>
  <si>
    <t>￥787.400216 万元</t>
  </si>
  <si>
    <t>中国自控系统工程有限公司</t>
  </si>
  <si>
    <t>全国政协礼堂管理处全国政协礼堂观众厅扩音系统更新</t>
  </si>
  <si>
    <t>福州市麦浦小学教学播控设备采购项目结果公告</t>
  </si>
  <si>
    <t>[350104]FJSXZB[GK]2019001</t>
  </si>
  <si>
    <t>福建盛鑫招标代理有限公司</t>
  </si>
  <si>
    <t>福州市麦浦小学</t>
  </si>
  <si>
    <t>福州市麦浦小学教学播控设备采购</t>
  </si>
  <si>
    <t>中央电视台大型4K超高清飞行箱转播系统(一)项目中标公告</t>
  </si>
  <si>
    <t>0701-184060110678）</t>
  </si>
  <si>
    <t>￥354.945760 万元</t>
  </si>
  <si>
    <t>中央电视台大型4K超高清飞行箱转播系统(一)</t>
  </si>
  <si>
    <t>贺兰县广播电视台中央地面数字发射台播控发射机房专业空调采购项目招标公告中标公告</t>
  </si>
  <si>
    <t>NXJCX-ZFCG-2018-172）</t>
  </si>
  <si>
    <t>宁夏金诚信建设工程咨询有限公司</t>
  </si>
  <si>
    <t xml:space="preserve">银川炬灿科贸有限公司
</t>
  </si>
  <si>
    <t>￥24.293700 万元</t>
  </si>
  <si>
    <t>银川炬灿科贸有限公司</t>
  </si>
  <si>
    <t>贺兰县广播电视台中央地面数字发射台播控发射机房专业空调采购项目招标</t>
  </si>
  <si>
    <t>郑州市公安局警用无线通信系统项目A包中标公告</t>
  </si>
  <si>
    <t>郑州市公安局</t>
  </si>
  <si>
    <t xml:space="preserve">北京市万格数码通讯科技有限公司
</t>
  </si>
  <si>
    <t>￥1845.960000 万元</t>
  </si>
  <si>
    <t>北京市万格数码通讯科技有限公司</t>
  </si>
  <si>
    <t>郑州市公安局警用无线通信系统项目</t>
  </si>
  <si>
    <t>某单位北京医院现场指挥室建设项目中标公告</t>
  </si>
  <si>
    <t>ZTBC-201808052）</t>
  </si>
  <si>
    <t>中泰百聪工程管理有限公司</t>
  </si>
  <si>
    <t>北京智能北方科技有限公司
北京市海淀区复兴路61院
北京医院</t>
  </si>
  <si>
    <t>￥40.242900 万元</t>
  </si>
  <si>
    <t>北京智能北方科技有限公司</t>
  </si>
  <si>
    <t>北京市海淀区复兴路61院</t>
  </si>
  <si>
    <t>北京医院</t>
  </si>
  <si>
    <t>某单位北京医院现场指挥室建设</t>
  </si>
  <si>
    <t>中国教育电视台4K超高清高清ENG设备及附件采购项目中标公告</t>
  </si>
  <si>
    <t>0733-1862T0228801</t>
  </si>
  <si>
    <t>中信国际招标有限公司</t>
  </si>
  <si>
    <t>￥248.800000 万元</t>
  </si>
  <si>
    <t>中国教育电视台4K超高清高清ENG设备及附件采购</t>
  </si>
  <si>
    <t>中国共产党庆城县委员会宣传部庆城县央视特别节目录制服务采购项目中标公告</t>
  </si>
  <si>
    <t>庆阳恒宇工程项目管理有限责任公司</t>
  </si>
  <si>
    <t xml:space="preserve">庆阳黄土韵文化艺术有限公司
</t>
  </si>
  <si>
    <t>￥137.888800 万元</t>
  </si>
  <si>
    <t>庆阳黄土韵文化艺术有限公司</t>
  </si>
  <si>
    <t>中国共产党庆城县委员会宣传部庆城县央视特别节目录制服务采购</t>
  </si>
  <si>
    <t>天水市麦积区文化广播影视局应急广播体系建设设备采购项目中标公告</t>
  </si>
  <si>
    <t>甘肃子辰建设工程管理有限公司</t>
  </si>
  <si>
    <t>天水市麦积区文化广播影视局</t>
  </si>
  <si>
    <t xml:space="preserve">甘肃省广播电视网络股份有限公司
</t>
  </si>
  <si>
    <t>￥415.621300 万元</t>
  </si>
  <si>
    <t>甘肃省广播电视网络股份有限公司</t>
  </si>
  <si>
    <t>天水市麦积区文化广播影视局应急广播体系建设设备采购</t>
  </si>
  <si>
    <t>福建卓知项目投资顾问有限公司关于东海东沙中学校园IP网络广播系统一套采购项目结果公告</t>
  </si>
  <si>
    <t>福建卓知项目投资顾问有限公司</t>
  </si>
  <si>
    <t>莆田市城厢区东海东沙中学</t>
  </si>
  <si>
    <t xml:space="preserve">福州云泰贸易有限公司
</t>
  </si>
  <si>
    <t>￥8.968000 万元</t>
  </si>
  <si>
    <t>福州云泰贸易有限公司</t>
  </si>
  <si>
    <t>福建卓知项目投资顾问有限公司关于东海东沙中学校园IP网络广播系统一套采购</t>
  </si>
  <si>
    <t>内蒙古自治区福利彩票发行管理中心蒙语频道播出蒙语广告服务采购合同公告</t>
  </si>
  <si>
    <t>UPZCFW-181116</t>
  </si>
  <si>
    <t>内蒙古自治区</t>
  </si>
  <si>
    <t>内蒙古协众工程项目管理有限责任公司</t>
  </si>
  <si>
    <t>内蒙古自治区福利彩票发行管理中心</t>
  </si>
  <si>
    <t>99990元</t>
  </si>
  <si>
    <t>内蒙古自治区福利彩票发行管理中心蒙语频道播出蒙语广告服务</t>
  </si>
  <si>
    <t>邕宁区蒲庙镇中心学校办公设备采购中标/成交公告</t>
  </si>
  <si>
    <t>YNZC2019-J1-00001-GXRZ</t>
  </si>
  <si>
    <t>广西瑞真工程造价咨询有限责任公司</t>
  </si>
  <si>
    <t>南宁市邕宁区蒲庙镇中心学校</t>
  </si>
  <si>
    <t xml:space="preserve">广西索易浩商贸有限公司
</t>
  </si>
  <si>
    <t>陆拾壹万叁仟元</t>
  </si>
  <si>
    <t>广西索易浩商贸有限公司</t>
  </si>
  <si>
    <t>邕宁区蒲庙镇中心学校办公设备采购中</t>
  </si>
  <si>
    <t>平顶山市广播电视台演播厅节目制作和播控设备升级改造项目采购-结果公告</t>
  </si>
  <si>
    <t>PZC2018-2918Ag-72434</t>
  </si>
  <si>
    <t>河南省景顺招标采购代理有限公司</t>
  </si>
  <si>
    <t xml:space="preserve">大族路升北京科技有限公司
郑州豫龙舞台成套设备有限公司
郑州科迪视频科技有限公司
</t>
  </si>
  <si>
    <t>348900.00元</t>
  </si>
  <si>
    <t>大族路升北京科技有限公司</t>
  </si>
  <si>
    <t>郑州豫龙舞台成套设备有限公司</t>
  </si>
  <si>
    <t>平顶山市广播电视台演播厅节目制作和播控设备升级改造项目采</t>
  </si>
  <si>
    <t>平顶山市广播电视台演播厅节目制作和播控设备升级改造项目采购中标结果公告</t>
  </si>
  <si>
    <t>平顶山市广播电视台演播厅节目制作和播控设备升级改造项目采购</t>
  </si>
  <si>
    <t>河南平顶山市广播电视台演播厅节目制作和播控设备升级改造项目采购中标结果公告</t>
  </si>
  <si>
    <t>河南平顶山市广播电视台演播厅节目制作和播控设备升级改造项目采购</t>
  </si>
  <si>
    <t>中央电视台4KIP转播车（不含车头）（2）设备采购-IP讯道相关设备项目中标公告</t>
  </si>
  <si>
    <t>B0708-CMC18N7P33）</t>
  </si>
  <si>
    <t xml:space="preserve">北京健农电视技术有限责任公司
</t>
  </si>
  <si>
    <t>￥657.610100 万元</t>
  </si>
  <si>
    <t>北京健农电视技术有限责任公司</t>
  </si>
  <si>
    <t>中央电视台4KIP转播车（不含车头）（2）设备采购-IP讯道相关设备</t>
  </si>
  <si>
    <t>[崇义县]江西中非工程管理有限公司赣州分公司关于受崇义县教育局崇义中学国家教育考试标准化考场设施项目（项目编号：JXZF2018-CY-G008）公开招标的结果公示</t>
  </si>
  <si>
    <t>JXZF2018-CY-G008</t>
  </si>
  <si>
    <t>江西中非工程管理有限公司赣州分公司</t>
  </si>
  <si>
    <t>崇义县教育局</t>
  </si>
  <si>
    <t xml:space="preserve">崇义恒通信息科技有限公司
</t>
  </si>
  <si>
    <t>崇义恒通信息科技有限公司</t>
  </si>
  <si>
    <t>[崇义县]江西中非工程管理有限公司赣州分公司关于受崇义县教育局崇义中学国家教育考试标准化考场设施项目（项目编号：JXZF2018-CY-G008）公开招</t>
  </si>
  <si>
    <t>天津天津广电节目中心高清导视频道制作及播出系统项目中标候选人公示</t>
  </si>
  <si>
    <t>天津天津广电节目中心高清导视频道制作及播出系统项目中</t>
  </si>
  <si>
    <t>[省本级]江西省鼎跃招标咨询有限公司关于江西外语外贸职业学院江西电子商务数据监测平台建设项目(采购编号：JXDY2018-G0155)电子化公开招标中标结果公告</t>
  </si>
  <si>
    <t>JXDY2018-G0155</t>
  </si>
  <si>
    <t>江西省鼎跃招标咨询有限公司</t>
  </si>
  <si>
    <t>江西省邮电规划设计院有限公司
江西省南昌市西湖区丁公路38号院</t>
  </si>
  <si>
    <t>江西省邮电规划设计院有限公司</t>
  </si>
  <si>
    <t>江西省南昌市西湖区丁公路38号院</t>
  </si>
  <si>
    <t>[省本级]江西省鼎跃招标咨询有限公司关于江西外语外贸职业学院江西电子商务数据监测平台建设项目(采购编号：JXDY2018-G0155)电子化公开招标</t>
  </si>
  <si>
    <t>包3-12019播出部调频备用发射共用天馈采购-网上竞价(成交)公告</t>
  </si>
  <si>
    <t>包3-12019播出部调频备用发射共用天馈采购-网上竞价</t>
  </si>
  <si>
    <t>包2-12019播出部调频93.1MHZ,97.1HMZ,105.6MHZ发射机采购-网上竞价(成交)公告</t>
  </si>
  <si>
    <t>包2-12019播出部调频93.1MHZ,97.1HMZ,105.6MHZ发射机采购-网上竞价</t>
  </si>
  <si>
    <t>海南省商务厅-2019第四届海南国际品牌博览会宣传推广项目-成交公告</t>
  </si>
  <si>
    <t>三亚市</t>
  </si>
  <si>
    <t>海南省商务厅</t>
  </si>
  <si>
    <t xml:space="preserve">海南广电联动文化传播有限公司
</t>
  </si>
  <si>
    <t>海南广电联动文化传播有限公司</t>
  </si>
  <si>
    <t>海南省商务厅-2019第四届海南国际品牌博览会宣传推广项</t>
  </si>
  <si>
    <t>广西瑞真工程造价咨询有限责任公司邕宁区蒲庙镇中心学校办公设备采购（采购编号：YNZC2019-J1-00001-GXRZ）竞争性谈判公告中标公告</t>
  </si>
  <si>
    <t>YNZC2019-J1-00001-GXRZ）</t>
  </si>
  <si>
    <t>人民币陆拾壹万叁仟元整</t>
  </si>
  <si>
    <t>广西瑞真工程造价咨询有限责任公司邕宁区蒲庙镇中心学校办公设备采购（采购编号：YNZC2019-J1-00001-GXRZ）竞争性谈判</t>
  </si>
  <si>
    <t>莆田市第一看守所同步录音录像系统设备采购项目成交公告</t>
  </si>
  <si>
    <t>RWZB-2019-009）</t>
  </si>
  <si>
    <t>福建榕卫招标有限公司</t>
  </si>
  <si>
    <t xml:space="preserve">福建松柏软件有限公司
莆田市远翔通信技术有限公司
福建明远信息工程有限公司
福建海峡银行
</t>
  </si>
  <si>
    <t>￥17.019200 万元</t>
  </si>
  <si>
    <t>福建松柏软件有限公司</t>
  </si>
  <si>
    <t>莆田市远翔通信技术有限公司</t>
  </si>
  <si>
    <t>福建明远信息工程有限公司</t>
  </si>
  <si>
    <t>福建海峡银行</t>
  </si>
  <si>
    <t>莆田市第一看守所同步录音录像系统设备采购</t>
  </si>
  <si>
    <t>南阳市宛西中等专业学校手工实训室项目结果公告</t>
  </si>
  <si>
    <t>南阳市宛西中等专业学校手工实训室</t>
  </si>
  <si>
    <t>山东广播电视台山东广播电视台DTMB集成播控平台扩容改造项目采购合同公示</t>
  </si>
  <si>
    <t>SDGP370000201802001459</t>
  </si>
  <si>
    <t>山东同方招标造价咨询有限公司</t>
  </si>
  <si>
    <t>1197.7437 万元</t>
  </si>
  <si>
    <t>山东广播电视台山东广播电视台DTMB集成播控平台扩容改造项目</t>
  </si>
  <si>
    <t>山西省图书馆2019年山西省中华优秀文化数字化征求意见公告</t>
  </si>
  <si>
    <t xml:space="preserve">山西省图书馆
在本网站
</t>
  </si>
  <si>
    <t>山西省图书馆</t>
  </si>
  <si>
    <t>在本网站</t>
  </si>
  <si>
    <t>山西省图书馆2019年山西省中华优秀文化数字化</t>
  </si>
  <si>
    <t>广东广东省广播电视网络股份有限公司导视节目分级播出平台集中采购项目中标候选人公示</t>
  </si>
  <si>
    <t>广东广东省广播电视网络股份有限公司导视节目分级播出平台集中采购项目中</t>
  </si>
  <si>
    <t>云南广电网络集团有限公司2019年市场与经营管理部关于采购OA服务器硬盘的项目中标公告</t>
  </si>
  <si>
    <t>JT-201901-002-XJ</t>
  </si>
  <si>
    <t>云南广电网络集团有限公司</t>
  </si>
  <si>
    <t xml:space="preserve">昆明齐佳电子有限公司
</t>
  </si>
  <si>
    <t>4600元</t>
  </si>
  <si>
    <t>昆明齐佳电子有限公司</t>
  </si>
  <si>
    <t>云南广电网络集团有限公司2019年市场与经营管理部关于采购OA服务器硬盘的</t>
  </si>
  <si>
    <t>四川省雅安市雨城区人民医院信息发布系统建设公开招标中标公告</t>
  </si>
  <si>
    <t>5118022018000261</t>
  </si>
  <si>
    <t xml:space="preserve">四川省通信产业服务有限公司
</t>
  </si>
  <si>
    <t>52.4万元</t>
  </si>
  <si>
    <t>四川省通信产业服务有限公司</t>
  </si>
  <si>
    <t>四川省雅安市雨城区人民医院信息发布系统建设公开</t>
  </si>
  <si>
    <t>钟山区2018年度区级政府部门行政审批事项清理结果目录</t>
  </si>
  <si>
    <t>六盘水市</t>
  </si>
  <si>
    <t>按照国务院</t>
  </si>
  <si>
    <t>钟山区2018年度区级政府部门行政审批事项</t>
  </si>
  <si>
    <t>陕西陕西IPTV播控平台机柜、电池采购项目中标候选人公示</t>
  </si>
  <si>
    <t>陕西陕西IPTV播控平台机柜、电池采购项目中</t>
  </si>
  <si>
    <t>[高安市]高安市政府采购中心关于江西省高安市特殊教育学校LED显示屏系统采购项目（项目编号：高安中心-GA2019-004）询价成交结果公告</t>
  </si>
  <si>
    <t>高安市政府采购中心</t>
  </si>
  <si>
    <t>高安市特殊教育学校</t>
  </si>
  <si>
    <t xml:space="preserve">江西康丰实业有限公司
江西省宜春市袁州区飞剑潭乡政府院
</t>
  </si>
  <si>
    <t>江西康丰实业有限公司</t>
  </si>
  <si>
    <t>江西省宜春市袁州区飞剑潭乡政府院</t>
  </si>
  <si>
    <t>[高安市]高安市政府采购中心关于江西省高安市特殊教育学校LED显示屏系统采购项目（项目编号：高安中心-GA2019-004）询价</t>
  </si>
  <si>
    <t>云南省高级人民法院音视频系统设备采购项目中标公示</t>
  </si>
  <si>
    <t>CKZB-2018-Z129）</t>
  </si>
  <si>
    <t>云南宸凯招标信息咨询有限公司</t>
  </si>
  <si>
    <t>云南省高级人民法院</t>
  </si>
  <si>
    <t xml:space="preserve">在中标公示期结束后到云南宸凯招标信息咨询有限公司
在中标公示期结束后到我公司
</t>
  </si>
  <si>
    <t>￥179.482000 万元</t>
  </si>
  <si>
    <t>在中标公示期结束后到云南宸凯招标信息咨询有限公司</t>
  </si>
  <si>
    <t>在中标公示期结束后到我公司</t>
  </si>
  <si>
    <t>云南省高级人民法院音视频系统设备采购</t>
  </si>
  <si>
    <t>宁夏特色优质农产品品牌宣传推介项目（宁夏电视台、宁夏日报等宣传推介）成交公示</t>
  </si>
  <si>
    <t>NXYMZFCG1901F006）</t>
  </si>
  <si>
    <t>宁夏永明招标代理有限公司</t>
  </si>
  <si>
    <t>宁夏回族自治区农业农村厅</t>
  </si>
  <si>
    <t xml:space="preserve">新华网股份有限公司
宁夏报业传媒集团有限公司
</t>
  </si>
  <si>
    <t>人民币叁拾肆万玖仟元整</t>
  </si>
  <si>
    <t>宁夏报业传媒集团有限公司</t>
  </si>
  <si>
    <t>宁夏特色优质农产品品牌宣传推介项目（宁夏电视台、宁夏日报等宣传推</t>
  </si>
  <si>
    <t>中国人民武装警察部队安徽省边防总队后勤部于2019年01月24日成交一笔交易</t>
  </si>
  <si>
    <t xml:space="preserve">芜湖市涵欣商贸有限公司
投标产品需提供原厂
</t>
  </si>
  <si>
    <t>芜湖市涵欣商贸有限公司</t>
  </si>
  <si>
    <t>投标产品需提供原厂</t>
  </si>
  <si>
    <t>中国人民武装警察部队安徽省边防总队后勤部于2019年01月24日</t>
  </si>
  <si>
    <t>海口广播电视台-广播电视制作播出设备高清化改造项目--（Q包：广播直播间、录音间系统改造项目）(第二次招标)-中标公告</t>
  </si>
  <si>
    <t>HHGF2018-054L</t>
  </si>
  <si>
    <t xml:space="preserve">上海声艺数码技术有限公司
成都恒曜悦通科技有限公司
福州溢盈数码科技有限公司
</t>
  </si>
  <si>
    <t>上海声艺数码技术有限公司</t>
  </si>
  <si>
    <t>成都恒曜悦通科技有限公司</t>
  </si>
  <si>
    <t>福州溢盈数码科技有限公司</t>
  </si>
  <si>
    <t>海口广播电视台-广播电视制作播出设备高清化改造项目--（Q包：广播直播间、录音间系统改造项目）(第二次招标</t>
  </si>
  <si>
    <t>长春广播电视台CCMG播出机房改造工程消防项目</t>
  </si>
  <si>
    <t>JM-2018-11-11525-Z01</t>
  </si>
  <si>
    <t>长春市</t>
  </si>
  <si>
    <t>长春市公共资源交易中心长春市政府采购中心</t>
  </si>
  <si>
    <t>长春广播电视台CCMG播出机房改造</t>
  </si>
  <si>
    <t>广东深圳广播电影电视集团融合新闻中心三期广播播控系统操作台定制招标采购项目中标公示</t>
  </si>
  <si>
    <t>广东深圳广播电影电视集团融合新闻中心三期广播播控系统操作台定制招标采购</t>
  </si>
  <si>
    <t>深圳广播电影电视集团融合新闻中心三期广播播控系统操作台定制招标采购项目中标候选人公示</t>
  </si>
  <si>
    <t>0658-18003A13198</t>
  </si>
  <si>
    <t xml:space="preserve">杭州明朗科技有限公司
</t>
  </si>
  <si>
    <t>人民币315,800.00元</t>
  </si>
  <si>
    <t>杭州明朗科技有限公司</t>
  </si>
  <si>
    <t>深圳广播电影电视集团融合新闻中心三期广播播控系统操作台定制招标采购项目中</t>
  </si>
  <si>
    <t>中共白银市白银区委宣传部白银区2019年春节联欢晚会演出服务机构采购项目应急项目成交公告</t>
  </si>
  <si>
    <t>GSZTX-2019-01-01</t>
  </si>
  <si>
    <t>白银市</t>
  </si>
  <si>
    <t>甘肃中天祥项目管理有限责任公司</t>
  </si>
  <si>
    <t xml:space="preserve">白银嘉美年华文化传媒有限公司
</t>
  </si>
  <si>
    <t>白银嘉美年华文化传媒有限公司</t>
  </si>
  <si>
    <t>中共白银市白银区委宣传部白银区2019年春节联欢晚会演出服务机构采购项目应急</t>
  </si>
  <si>
    <t>临泽县旅游局丹霞景区及流沙河游客服务中心电子屏及软件系统采购项目中标公告</t>
  </si>
  <si>
    <t>（SVC）</t>
  </si>
  <si>
    <t>张掖市公共资源交易中心临泽县分中心</t>
  </si>
  <si>
    <t>临泽县旅游局</t>
  </si>
  <si>
    <t xml:space="preserve">甘肃协美智能科技有限公司
</t>
  </si>
  <si>
    <t>￥40.955100 万元</t>
  </si>
  <si>
    <t>甘肃协美智能科技有限公司</t>
  </si>
  <si>
    <t>临泽县旅游局丹霞景区及流沙河游客服务中心电子屏及软件系统采购</t>
  </si>
  <si>
    <t>四川省乐山市井研县广播电视台安全播出设备（第二次）竞争性谈判成交公告</t>
  </si>
  <si>
    <t>5111242019000018</t>
  </si>
  <si>
    <t xml:space="preserve">成都华隽视讯科技有限公司
</t>
  </si>
  <si>
    <t>成都华隽视讯科技有限公司</t>
  </si>
  <si>
    <t>四川省乐山市井研县广播电视台安全播出设备（第二次）竞争性</t>
  </si>
  <si>
    <t>昆明市第一中学数字广播系统公开招标中标公示</t>
  </si>
  <si>
    <t>云南招标股份有限公司</t>
  </si>
  <si>
    <t>昆明市第一中学</t>
  </si>
  <si>
    <t xml:space="preserve">昆明同鼎科技有限公司
</t>
  </si>
  <si>
    <t>￥148.754000 万元</t>
  </si>
  <si>
    <t>昆明同鼎科技有限公司</t>
  </si>
  <si>
    <t>昆明市第一中学数字广播系统公开</t>
  </si>
  <si>
    <t>开远市泸江小学校教学使用一体机、校园广播采购项目成交公示</t>
  </si>
  <si>
    <t>XRZB-2019-021</t>
  </si>
  <si>
    <t>红河哈尼族彝族自治州</t>
  </si>
  <si>
    <t>云南鑫冉招标咨询有限公司</t>
  </si>
  <si>
    <t>开远市泸江小学校</t>
  </si>
  <si>
    <t>￥44.760000 万元</t>
  </si>
  <si>
    <t>开远市泸江小学校教学使用一体机、校园广播采购</t>
  </si>
  <si>
    <t>苏州市虎丘山风景名胜区管理处关于电子大屏维护的成交公告</t>
  </si>
  <si>
    <t>SZHXZB2018-T-018-A</t>
  </si>
  <si>
    <t>苏州涵熙工程建设咨询有限公司</t>
  </si>
  <si>
    <t xml:space="preserve">苏州先行信息系统工程有限公司
</t>
  </si>
  <si>
    <t>贰拾贰万圆整</t>
  </si>
  <si>
    <t>苏州先行信息系统工程有限公司</t>
  </si>
  <si>
    <t>苏州市虎丘山风景名胜区管理处关于电子大屏维</t>
  </si>
  <si>
    <t>山东省人民政府办公厅机关山东省地方金融监督管理局2018-2019年防范非法集资宣传项目中标公告</t>
  </si>
  <si>
    <t>东营市</t>
  </si>
  <si>
    <t>山东省人民政府办公厅</t>
  </si>
  <si>
    <t xml:space="preserve">济南广播电视传媒有限公司
中国邮政集团公司济南市分公司
济南尚行广告传媒有限公司
</t>
  </si>
  <si>
    <t>济南广播电视传媒有限公司</t>
  </si>
  <si>
    <t>中国邮政集团公司济南市分公司</t>
  </si>
  <si>
    <t>济南尚行广告传媒有限公司</t>
  </si>
  <si>
    <t>山东省人民政府办公厅机关山东省地方金融监督管理局2018-2019年防范非法集资宣传</t>
  </si>
  <si>
    <t>[浮梁县]浮梁县信达招标代理有限公司关于浮梁县第二小学校园广播系统购置项目(信达采字[2019]9号)的成交公告</t>
  </si>
  <si>
    <t>浮梁县信达招标代理有限公司</t>
  </si>
  <si>
    <t>浮梁县第二小学</t>
  </si>
  <si>
    <t xml:space="preserve">浮梁县联华科技有限公司
</t>
  </si>
  <si>
    <t>浮梁县联华科技有限公司</t>
  </si>
  <si>
    <t>[浮梁县]浮梁县信达招标代理有限公司关于浮梁县第二小学校园广播系统购置项目(信达采字[2019]9号</t>
  </si>
  <si>
    <t>苏州市虎丘山风景名胜区管理处电子大屏维护成交公告</t>
  </si>
  <si>
    <t>苏州市虎丘山风景名胜区管理处电子大屏</t>
  </si>
  <si>
    <t>哈尔滨音乐大赛策划、组织、宣传推广服务采购项目成交公告</t>
  </si>
  <si>
    <t>SC[2019]0034</t>
  </si>
  <si>
    <t>哈尔滨音乐学院</t>
  </si>
  <si>
    <t xml:space="preserve">黑龙江中朗文化产业发展有限公司
</t>
  </si>
  <si>
    <t>3600000.00元</t>
  </si>
  <si>
    <t>黑龙江中朗文化产业发展有限公司</t>
  </si>
  <si>
    <t>哈尔滨音乐大赛策划、组织、宣传推广服务采购</t>
  </si>
  <si>
    <t>银川中关村创新中心智慧楼宇综合信息化项目中标结果公告</t>
  </si>
  <si>
    <t>宁夏正业通工程咨询有限责任公司</t>
  </si>
  <si>
    <t>银川中关村创新创业科技园建设服务办公室</t>
  </si>
  <si>
    <t xml:space="preserve">中移全通系统集成有限公司
</t>
  </si>
  <si>
    <t>捌佰柒拾伍万捌仟捌佰壹拾玖元伍角肆分</t>
  </si>
  <si>
    <t>银川中关村创新中心智慧楼宇综合信息化项目</t>
  </si>
  <si>
    <t>北京（房山）历史文化旅游集聚区规划建设管理办公室《文化生活》电视专题栏目项目成交公告</t>
  </si>
  <si>
    <t>TCCX-2018-151）</t>
  </si>
  <si>
    <t>房山区</t>
  </si>
  <si>
    <t>北京天诚晨兴商务服务有限公司</t>
  </si>
  <si>
    <t>北京房山历史文化旅游集聚区规划建设管理办公室</t>
  </si>
  <si>
    <t xml:space="preserve">国家发展改革委办公厅
</t>
  </si>
  <si>
    <t>154.4000000 万元</t>
  </si>
  <si>
    <t>北京（房山）历史文化旅游集聚区规划建设管理办公室《文化生活》电视专题栏目</t>
  </si>
  <si>
    <t>重庆市第十八中学校所需音视频矩阵项目结果公示</t>
  </si>
  <si>
    <t>18A0840</t>
  </si>
  <si>
    <t>重庆市江北区交易中心</t>
  </si>
  <si>
    <t>重庆市第十八中学校</t>
  </si>
  <si>
    <t xml:space="preserve">重庆乾浩信息技术有限公司
</t>
  </si>
  <si>
    <t>重庆乾浩信息技术有限公司</t>
  </si>
  <si>
    <t>重庆市第十八中学校所需音视频矩阵</t>
  </si>
  <si>
    <t>[九江市本级]九江市长盛招标代理有限公司关于九江市教育技术装备站2018年度三年行动计划激光电子白板及功能教室设备采购项目（招标编号：JJCS2019-JJ-J001）竞争性谈判结果公告</t>
  </si>
  <si>
    <t>JJCS2019-JJ-J001</t>
  </si>
  <si>
    <t>九江市长盛招标代理有限公司</t>
  </si>
  <si>
    <t xml:space="preserve">九江恒博工贸有限公司
</t>
  </si>
  <si>
    <t>九江恒博工贸有限公司</t>
  </si>
  <si>
    <t>[九江市本级]九江市长盛招标代理有限公司关于九江市教育技术装备站2018年度三年行动计划激光电子白板及功能教室设备采购项目（招标编号：JJCS2019-JJ-J001）竞争性</t>
  </si>
  <si>
    <t>重庆市第十八中学校所-需音视频矩阵项目(18A0840)结果公告</t>
  </si>
  <si>
    <t>重庆市第十八中学校所-需音视频矩阵项目(18A084</t>
  </si>
  <si>
    <t>江宁开发区派出所治安监控二期建设</t>
  </si>
  <si>
    <t>JNZC-2018275</t>
  </si>
  <si>
    <t>南京市公共资源交易中心江宁分中心</t>
  </si>
  <si>
    <t xml:space="preserve">南京恒天伟智能技术有限公司
</t>
  </si>
  <si>
    <t>￥895.235300 万元</t>
  </si>
  <si>
    <t>南京恒天伟智能技术有限公司</t>
  </si>
  <si>
    <t>江宁开发区派出所治安</t>
  </si>
  <si>
    <t>电视高清播出系统及总控采购项目（重新采购）中标公示</t>
  </si>
  <si>
    <t>株洲市</t>
  </si>
  <si>
    <t>湖南新泉工程造价咨询有限公司</t>
  </si>
  <si>
    <t xml:space="preserve">北京中科大洋信息技术有限公司
北京正奇联讯科技有限公司
</t>
  </si>
  <si>
    <t>北京正奇联讯科技有限公司</t>
  </si>
  <si>
    <t>电视高清播出系统及总控采购项目（重新采</t>
  </si>
  <si>
    <t>海口广播电视台-广播电视制作播出设备高清化改造项目-（N包：高清总控备份设备及高清便携卫星站）-合同公告</t>
  </si>
  <si>
    <t xml:space="preserve">北京万博信普通讯技术有限公司
</t>
  </si>
  <si>
    <t>海口广播电视台-广播电视制作播出设备高清化改造项目-（N包：高清总控备份设备及高清便携卫星站</t>
  </si>
  <si>
    <t>福建省霞浦职业中专学校数字影音制作室货物类采购项目结果公告</t>
  </si>
  <si>
    <t>[350921]FJTH[GK]2018082</t>
  </si>
  <si>
    <t>福建省霞浦职业中专学校</t>
  </si>
  <si>
    <t xml:space="preserve">福建广电网络集团股份有限公司厦门分公司
</t>
  </si>
  <si>
    <t>￥119.585000 万元</t>
  </si>
  <si>
    <t>福建广电网络集团股份有限公司厦门分公司</t>
  </si>
  <si>
    <t>福建省霞浦职业中专学校数字影音制作室货物类采购</t>
  </si>
  <si>
    <t>上海上海文化广播影视集团有限公司移动电视播控系统高清升级IT部分设备采购中标结果公示</t>
  </si>
  <si>
    <t>上海上海文化广播影视集团有限公司移动电视播控系统高清升级IT部分设备采购</t>
  </si>
  <si>
    <t>上海上海文化广播影视集团有限公司移动电视播控系统高清升级AV部分设备采购中标结果公示</t>
  </si>
  <si>
    <t>上海上海文化广播影视集团有限公司移动电视播控系统高清升级AV部分设备采购</t>
  </si>
  <si>
    <t>荆州广播电视台高清</t>
  </si>
  <si>
    <t>山西农信互联科技有限公司太谷县国家现代农业产业园生猪大数据服务平台建设项目中标公告</t>
  </si>
  <si>
    <t>晋中鑫威招标代理有限公司</t>
  </si>
  <si>
    <t>山西农信互联科技有限公司</t>
  </si>
  <si>
    <t xml:space="preserve">太原市昭馀装饰工程有限公司
</t>
  </si>
  <si>
    <t>160.0 万元</t>
  </si>
  <si>
    <t>太原市昭馀装饰工程有限公司</t>
  </si>
  <si>
    <t>山西农信互联科技有限公司太谷县国家现代农业产业园生猪大数据服务平台建设</t>
  </si>
  <si>
    <t>2019年西虹桥商务区上海广播电台宣传广告发布预中标结果</t>
  </si>
  <si>
    <t>17-19-z99867</t>
  </si>
  <si>
    <t>上海西虹桥商务开发有限公司</t>
  </si>
  <si>
    <t>2019年西虹桥商务区上海广播电台宣传广告发</t>
  </si>
  <si>
    <t>中央电视台4K包装系统制作设备项目中标公告</t>
  </si>
  <si>
    <t>0722-186FE2634LJO）</t>
  </si>
  <si>
    <t>北京捷成世纪科技股份有限公司
北京市海淀区知春路1号学院</t>
  </si>
  <si>
    <t>￥856.338600 万元</t>
  </si>
  <si>
    <t>北京捷成世纪科技股份有限公司</t>
  </si>
  <si>
    <t>北京市海淀区知春路1号学院</t>
  </si>
  <si>
    <t>中央电视台4K包装系统制作设备</t>
  </si>
  <si>
    <t>中央电视台适配4K超高清节目制作的音频系统（一期）（二）E01演播室群音频系统升级项目中标公告</t>
  </si>
  <si>
    <t>0722-186FE2656LJO）</t>
  </si>
  <si>
    <t xml:space="preserve">北京众和传新科技有限公司
</t>
  </si>
  <si>
    <t>￥208.000000 万元</t>
  </si>
  <si>
    <t>北京众和传新科技有限公司</t>
  </si>
  <si>
    <t>中央电视台适配4K超高清节目制作的音频系统（一期）（二）E01演播室群音频系统升级</t>
  </si>
  <si>
    <t>设备运行维护经费3包（播出系统维保服务）HB2017124600010002</t>
  </si>
  <si>
    <t>HB2017124600010002</t>
  </si>
  <si>
    <t>易县</t>
  </si>
  <si>
    <t>竞争性磋商</t>
  </si>
  <si>
    <t>设备运行维护经费3包（播出系统维保服务）HB2017124600</t>
  </si>
  <si>
    <t>中央电视台系统适配及单件设备（七十六）总控控管监系统入侵检测设备成交公告</t>
  </si>
  <si>
    <t>2018H-N431）</t>
  </si>
  <si>
    <t xml:space="preserve">北京正奇联讯科技有限公司
</t>
  </si>
  <si>
    <t>￥12.300000 万元</t>
  </si>
  <si>
    <t>中央电视台系统适配及单件设备（七十六）总控控管监系统入侵检测</t>
  </si>
  <si>
    <t>“幸福福鼎”新闻客户端升级改造和演播室设备采购项目结果公告</t>
  </si>
  <si>
    <t>[350982]HTZB[XJ]2019001</t>
  </si>
  <si>
    <t>福州华腾招标有限公司</t>
  </si>
  <si>
    <t>福鼎市新闻中心</t>
  </si>
  <si>
    <t xml:space="preserve">福建梧米科技有限公司
</t>
  </si>
  <si>
    <t>￥29.660000 万元</t>
  </si>
  <si>
    <t>福建梧米科技有限公司</t>
  </si>
  <si>
    <t>“幸福福鼎”新闻客户端升级改造和演播室设备采购</t>
  </si>
  <si>
    <t>中央电视台外语频道制播设备升级改造（一）C07演播室虚拟植入系统设备项目中标公告</t>
  </si>
  <si>
    <t>0701-184060110675）</t>
  </si>
  <si>
    <t xml:space="preserve">地球山北京科技有限公司
</t>
  </si>
  <si>
    <t>￥448.150000 万元</t>
  </si>
  <si>
    <t>地球山北京科技有限公司</t>
  </si>
  <si>
    <t>中央电视台外语频道制播设备升级改造（一）C07演播室虚拟植入系统设备</t>
  </si>
  <si>
    <t>德钦县文体广电局文广设备采购项目(三次)公开招标中标公告</t>
  </si>
  <si>
    <t>ZD20180126</t>
  </si>
  <si>
    <t>迪庆藏族自治州</t>
  </si>
  <si>
    <t>云南志达招标有限公司</t>
  </si>
  <si>
    <t>德钦县文体广电局</t>
  </si>
  <si>
    <t xml:space="preserve">昆明兰村科技有限公司
</t>
  </si>
  <si>
    <t>￥97.936000 万元</t>
  </si>
  <si>
    <t>昆明兰村科技有限公司</t>
  </si>
  <si>
    <t>德钦县文体广电局文广设备采购项目(三次)公开</t>
  </si>
  <si>
    <t>[正在公示]芜湖县南湖学校校园IP广播系统采购项目中标公告</t>
  </si>
  <si>
    <t>WH12CG2018HW3012</t>
  </si>
  <si>
    <t>安徽信泰造价师事务所有限公司</t>
  </si>
  <si>
    <t>芜湖县南湖学校</t>
  </si>
  <si>
    <t xml:space="preserve">芜湖安深电子科技有限公司
</t>
  </si>
  <si>
    <t>403327.00元</t>
  </si>
  <si>
    <t>芜湖安深电子科技有限公司</t>
  </si>
  <si>
    <t>[正在公示]芜湖县南湖学校校园IP广播系统采购</t>
  </si>
  <si>
    <t>芜湖县南湖学校校园IP广播系统采购项目中标公示</t>
  </si>
  <si>
    <t>芜湖县南湖学校校园IP广播系统采购</t>
  </si>
  <si>
    <t>中华人民共和国中山海关中山海关机构改革涉及的会议室无纸化文件系统中标结果公告</t>
  </si>
  <si>
    <t>0692-186CZS7B0283）</t>
  </si>
  <si>
    <t>广东省机电设备招标中心有限公司</t>
  </si>
  <si>
    <t xml:space="preserve">中国电信股份有限公司中山分公司
</t>
  </si>
  <si>
    <t>￥48.500000 万元</t>
  </si>
  <si>
    <t>中国电信股份有限公司中山分公司</t>
  </si>
  <si>
    <t>中华人民共和国中山海关中山海关机构改革涉及的会议室无纸化文件系统</t>
  </si>
  <si>
    <t>天津市河西区陈塘科技商务区管理委员会机关天津陈塘科技商务区投放天津电视台广告项目(项目编号:XYGK2018534)成交公告</t>
  </si>
  <si>
    <t>XYGK2018534）</t>
  </si>
  <si>
    <t>河西区</t>
  </si>
  <si>
    <t>天津市兴业工程造价咨询有限责任公司</t>
  </si>
  <si>
    <t xml:space="preserve">向天津市河西区财政局
</t>
  </si>
  <si>
    <t>向天津市河西区财政局</t>
  </si>
  <si>
    <t>天津市河西区陈塘科技商务区管理委员会机关天津陈塘科技商务区投放天津电视台广告项目(项目编号:XYGK201853</t>
  </si>
  <si>
    <t>铅山县广播电视台播出系统设备高清化改造项目【合同】</t>
  </si>
  <si>
    <t xml:space="preserve">江西贵仁科技有限公司
合同签署
</t>
  </si>
  <si>
    <t>江西贵仁科技有限公司</t>
  </si>
  <si>
    <t>铅山县广播电视台播出系统设备高清化改造</t>
  </si>
  <si>
    <t>播控中心机房购买设备合同公告</t>
  </si>
  <si>
    <t>平舆县</t>
  </si>
  <si>
    <t xml:space="preserve">平舆县七星电器有限公司
</t>
  </si>
  <si>
    <t>平舆县七星电器有限公司</t>
  </si>
  <si>
    <t>播控中心机房购买</t>
  </si>
  <si>
    <t>成交公告KC_ZFCG_2018-X0674</t>
  </si>
  <si>
    <t>KC_ZFCG_2018-X0674</t>
  </si>
  <si>
    <t>库车县</t>
  </si>
  <si>
    <t>库车县政府采购中心</t>
  </si>
  <si>
    <t>库车县政府采购管理办公室</t>
  </si>
  <si>
    <t xml:space="preserve">新疆新百特科技有限公司
</t>
  </si>
  <si>
    <t>￥63600元</t>
  </si>
  <si>
    <t>新疆新百特科技有限公司</t>
  </si>
  <si>
    <t>成交公告KC_ZFCG_2018</t>
  </si>
  <si>
    <t>上海上海文化广播影视集团有限公司移动电视播控系统高清升级IT部分设备采购中标候选人公示</t>
  </si>
  <si>
    <t>上海上海文化广播影视集团有限公司移动电视播控系统高清升级IT部分设备采购中</t>
  </si>
  <si>
    <t>上海上海文化广播影视集团有限公司移动电视播控系统高清升级AV部分设备采购中标候选人公示</t>
  </si>
  <si>
    <t>上海上海文化广播影视集团有限公司移动电视播控系统高清升级AV部分设备采购中</t>
  </si>
  <si>
    <t>中央电视台4K特种转播设备（一）项目中标公告</t>
  </si>
  <si>
    <t>0701-184060110713）</t>
  </si>
  <si>
    <t>北京永达天恒体育文化传媒有限公司
市通州区中关村科技园区通州园光机电一体化产业基地嘉创路10号院</t>
  </si>
  <si>
    <t>￥1101.650000 万元</t>
  </si>
  <si>
    <t>北京永达天恒体育文化传媒有限公司</t>
  </si>
  <si>
    <t>市通州区中关村科技园区通州园光机电一体化产业基地嘉创路10号院</t>
  </si>
  <si>
    <t>中央电视台4K特种转播设备（一）</t>
  </si>
  <si>
    <t>北京市顺义区广播电视中心顺义广电中心文化广场大屏幕电视运维项目中标公告</t>
  </si>
  <si>
    <t>GT1811B0A）</t>
  </si>
  <si>
    <t>北京市顺义区广播电视中心</t>
  </si>
  <si>
    <t>北京中盛国华工程技术有限公司
北京市海淀区清河永泰庄北路9号院</t>
  </si>
  <si>
    <t>77.7305630 万元</t>
  </si>
  <si>
    <t>北京中盛国华工程技术有限公司</t>
  </si>
  <si>
    <t>北京市海淀区清河永泰庄北路9号院</t>
  </si>
  <si>
    <t>北京市顺义区广播电视中心顺义广电中心文化广场大屏幕电视运维</t>
  </si>
  <si>
    <t>海兴广电播控楼多功能会议室声学装修工程项目</t>
  </si>
  <si>
    <t xml:space="preserve">河北牧笛建筑工程有限公司
河北荣硕建筑工程有限公司
河北广润建筑工程有限公司
</t>
  </si>
  <si>
    <t>河北牧笛建筑工程有限公司</t>
  </si>
  <si>
    <t>河北荣硕建筑工程有限公司</t>
  </si>
  <si>
    <t>河北广润建筑工程有限公司</t>
  </si>
  <si>
    <t>海兴广电播控楼多功能会议室声学</t>
  </si>
  <si>
    <t xml:space="preserve">河北牧笛建筑工程有限公司
</t>
  </si>
  <si>
    <t>云南云南爱上网络有限责任公司IPTV集成播控平台高清台标字幕设备竞争性磋商采购项目竞争性磋商评标公示</t>
  </si>
  <si>
    <t>云南云南爱上网络有限责任公司IPTV集成播控平台高清台标字幕设备竞争性磋商采购项目竞争性</t>
  </si>
  <si>
    <t>北京市石景山区公安消防支队消防物联网远程监控系统设备采购项目成交公告</t>
  </si>
  <si>
    <t>SJSXF-2018-029）</t>
  </si>
  <si>
    <t>石景山区</t>
  </si>
  <si>
    <t xml:space="preserve">城安盛邦北京网络科技股份有限公司
</t>
  </si>
  <si>
    <t>￥26.156000 万元</t>
  </si>
  <si>
    <t>城安盛邦北京网络科技股份有限公司</t>
  </si>
  <si>
    <t>北京市石景山区公安消防支队消防物联网远程监控系统设备采购</t>
  </si>
  <si>
    <t>福建省承诚招标代理有限公司关于福建省广播影视集团2019年CDN服务及移动社交直播平台采购服务类采购项目中标公告</t>
  </si>
  <si>
    <t>[3500]CCZB[GK]2018107）</t>
  </si>
  <si>
    <t>福建省承诚招标代理有限公司</t>
  </si>
  <si>
    <t xml:space="preserve">网宿科技股份有限公司
南京君度科技有限公司
</t>
  </si>
  <si>
    <t>￥258.100000 万元</t>
  </si>
  <si>
    <t>网宿科技股份有限公司</t>
  </si>
  <si>
    <t>南京君度科技有限公司</t>
  </si>
  <si>
    <t>福建省承诚招标代理有限公司关于福建省广播影视集团2019年CDN服务及移动社交直播平台采购服务类采购</t>
  </si>
  <si>
    <t>四川省广播电视集团六〇一工程筹建处四川广播电视塔安全播出保障项目竞争性磋商结果公告</t>
  </si>
  <si>
    <t>四川建科工程建设管理有限公司</t>
  </si>
  <si>
    <t>四川省广播电视集团</t>
  </si>
  <si>
    <t xml:space="preserve">成都中瑞科技有限公司
四川创华舍装饰设计工程有限公司
四川锦宏电力建设有限责任公司
成都仁合智胜科技发展有限公司
</t>
  </si>
  <si>
    <t>成都中瑞科技有限公司</t>
  </si>
  <si>
    <t>四川创华舍装饰设计工程有限公司</t>
  </si>
  <si>
    <t>四川锦宏电力建设有限责任公司</t>
  </si>
  <si>
    <t>成都仁合智胜科技发展有限公司</t>
  </si>
  <si>
    <t>四川省广播电视集团六〇一工程筹建处四川广播电视塔安全播出保障项目竞争性</t>
  </si>
  <si>
    <t>云南广电网络集团有限公司2018年市场与经营管理部、计划财务部、物资管理中心办公电脑采购项目成交结果公告</t>
  </si>
  <si>
    <t>JT-201812-090-XJ</t>
  </si>
  <si>
    <t xml:space="preserve">云南基业发展公司
</t>
  </si>
  <si>
    <t>41400元</t>
  </si>
  <si>
    <t>云南基业发展公司</t>
  </si>
  <si>
    <t>云南广电网络集团有限公司2018年市场与经营管理部、计划财务部、物资管理中心办公电脑采购项目</t>
  </si>
  <si>
    <t>云南广电网络集团有限公司2018年监事会、集团办公室、发展规划部、云网股份办公设备采购成交结果公告</t>
  </si>
  <si>
    <t>JT-201812-080-XJ</t>
  </si>
  <si>
    <t>34220元</t>
  </si>
  <si>
    <t>云南广电网络集团有限公司2018年监事会、集团办公室、发展规划部、云网股份办公设备采购</t>
  </si>
  <si>
    <t>福建省广播影视集团2019年CDN服务及移动社交直播平台采购服务类采购项目结果公告</t>
  </si>
  <si>
    <t>[3500]CCZB[GK]2018107</t>
  </si>
  <si>
    <t>福建省广播影视集团2019年CDN服务及移动社交直播平台采购服务类采购</t>
  </si>
  <si>
    <t>福建省承诚招标代理有限公司福建省广播影视集团2019年CDN服务及移动社交直播平台采购服务类采购项目中标公告</t>
  </si>
  <si>
    <t>1182000.00元</t>
  </si>
  <si>
    <t>福建省承诚招标代理有限公司福建省广播影视集团2019年CDN服务及移动社交直播平台采购服务类采购</t>
  </si>
  <si>
    <t>安宁市公安局连然派出所勤务指挥室大屏询价采购项目成交公告</t>
  </si>
  <si>
    <t>YNZZ-2018-076（A6）】</t>
  </si>
  <si>
    <t>云南众智招标代理有限公司</t>
  </si>
  <si>
    <t>安宁市公安局</t>
  </si>
  <si>
    <t xml:space="preserve">公示期满后请到我公司
</t>
  </si>
  <si>
    <t>￥19.545000 万元</t>
  </si>
  <si>
    <t>公示期满后请到我公司</t>
  </si>
  <si>
    <t>安宁市公安局连然派出所勤务指挥室大屏询价采购</t>
  </si>
  <si>
    <t>【庄河市】【采购合同公告】鸡冠山电视中心转播台自动化播出监控系统及4CH发射天线采购项目合同公告</t>
  </si>
  <si>
    <t>【庄河市】【采购合同公告】鸡冠山电视中心转播台自动化播出监控系统及4CH发射天线采购</t>
  </si>
  <si>
    <t>曲水县广播电视播出机构制播能力建设项目中标公示</t>
  </si>
  <si>
    <t>SCKYGC2018-003</t>
  </si>
  <si>
    <t>四川开元工程项目管理咨询有限公司</t>
  </si>
  <si>
    <t>曲水县文广局</t>
  </si>
  <si>
    <t xml:space="preserve">西藏夏吉格巴桑布实业有限公司
实景声学
</t>
  </si>
  <si>
    <t>1749318.00元</t>
  </si>
  <si>
    <t>西藏夏吉格巴桑布实业有限公司</t>
  </si>
  <si>
    <t>实景声学</t>
  </si>
  <si>
    <t>曲水县广播电视播出机构制播能力建设</t>
  </si>
  <si>
    <t>云南农业大学专用教学设备采购项目2018-51号成交公告</t>
  </si>
  <si>
    <t>YNTTCG20180802）</t>
  </si>
  <si>
    <t>云南通拓招标有限公司</t>
  </si>
  <si>
    <t>云南农业大学</t>
  </si>
  <si>
    <t xml:space="preserve">尽快到云南通拓招标有限公司
</t>
  </si>
  <si>
    <t>尽快到云南通拓招标有限公司</t>
  </si>
  <si>
    <t>云南农业大学专用教学设备采购项目2018-5</t>
  </si>
  <si>
    <t>南京广播电视集团有限责任公司电视播控系统安全升级改造消防工程设计、施工一体化招标结果公告</t>
  </si>
  <si>
    <t>066018635110）</t>
  </si>
  <si>
    <t xml:space="preserve">江苏新时代防火保安工程有限公司
</t>
  </si>
  <si>
    <t>47.276518万元</t>
  </si>
  <si>
    <t>江苏新时代防火保安工程有限公司</t>
  </si>
  <si>
    <t>南京广播电视集团有限责任公司电视播控系统安全升级改造消防工程设计、施工一体化</t>
  </si>
  <si>
    <t>山西广播电视台新闻技术设备采购项目中标公告</t>
  </si>
  <si>
    <t>0632-1811HW3L2769</t>
  </si>
  <si>
    <t xml:space="preserve">太原市鑫凌宜科贸有限公司
太原市小店
北京正兴华泰数码影视技术有限公司
山西祥云恒安科技有限公司
</t>
  </si>
  <si>
    <t>万元</t>
  </si>
  <si>
    <t>北京正兴华泰数码影视技术有限公司</t>
  </si>
  <si>
    <t>山西祥云恒安科技有限公司</t>
  </si>
  <si>
    <t>山西广播电视台新闻技术设备采购</t>
  </si>
  <si>
    <t>采编播出系统安全等级防护项目中标公告</t>
  </si>
  <si>
    <t>MTGXM-201812043314）</t>
  </si>
  <si>
    <t xml:space="preserve">北京安信天行科技有限公司
</t>
  </si>
  <si>
    <t>245.7000000 万元</t>
  </si>
  <si>
    <t>北京安信天行科技有限公司</t>
  </si>
  <si>
    <t>采编播出系统安全等级防护</t>
  </si>
  <si>
    <t>[弋阳县]江西明台工程招投标代理公司关于弋阳高新区污染源数字化在线监控平台、户外环境信息公开显示屏采购安装项目（招标编号：JXMTZFCG-2018-036#）公开招标中标公示</t>
  </si>
  <si>
    <t>JXMTZFCG-2018-036#</t>
  </si>
  <si>
    <t>江西明台工程招投标代理有限公司</t>
  </si>
  <si>
    <t xml:space="preserve">江西省南博万信息技术有限公司
</t>
  </si>
  <si>
    <t>江西省南博万信息技术有限公司</t>
  </si>
  <si>
    <t>[弋阳县]江西明台工程招投标代理公司关于弋阳高新区污染源数字化在线监控平台、户外环境信息公开显示屏采购安装项目（招标编号：JXMTZFCG-2018-036#）公开</t>
  </si>
  <si>
    <t>杭州市萧山广播电视台的在线询价结果</t>
  </si>
  <si>
    <t>杭州市萧山广播电视台的</t>
  </si>
  <si>
    <t>云之龙招标集团有限公司增加综合交通规划信息展厅展示影片制作YLZC2018-C3-11664-GXYL成交结果公告</t>
  </si>
  <si>
    <t>玉林市交通信息技术中心</t>
  </si>
  <si>
    <t xml:space="preserve">广西志和心居建筑工程有限公司
</t>
  </si>
  <si>
    <t>人民币陆拾玖万肆仟贰佰陆拾元整</t>
  </si>
  <si>
    <t>广西志和心居建筑工程有限公司</t>
  </si>
  <si>
    <t>云之龙招标集团有限公司增加综合交通规划信息展厅展示影片制作YLZC2018-C3-11664-GXYL</t>
  </si>
  <si>
    <t>吕梁市公安局交通警察支队所需公安集成指挥平台（二期）建设项目中标公告</t>
  </si>
  <si>
    <t>LZC20180091</t>
  </si>
  <si>
    <t>吕梁市政府采购中心</t>
  </si>
  <si>
    <t xml:space="preserve">山西省投资集团信息技术有限公司
</t>
  </si>
  <si>
    <t>8187000元</t>
  </si>
  <si>
    <t>山西省投资集团信息技术有限公司</t>
  </si>
  <si>
    <t>吕梁市公安局交通警察支队所需公安集成指挥平台（二期）建设</t>
  </si>
  <si>
    <t>江苏南京广播电视集团有限责任公司电视播控系统安全升级改造消防工程设计、施工一体化招标中标公示</t>
  </si>
  <si>
    <t>江苏南京广播电视集团有限责任公司电视播控系统安全升级改造消防工程设计、施工一体化</t>
  </si>
  <si>
    <t>拉萨市达孜区机关后勤服务中心达孜区广播电视播出机构制播能力建设项目中</t>
  </si>
  <si>
    <t>GXTC-1827168）</t>
  </si>
  <si>
    <t>拉萨市达孜区机关后勤服务中心</t>
  </si>
  <si>
    <t xml:space="preserve">国信招标集团股份有限公司西藏分公司
</t>
  </si>
  <si>
    <t>人民币￥188.24万元</t>
  </si>
  <si>
    <t>国信招标集团股份有限公司西藏分公司</t>
  </si>
  <si>
    <t>拉萨市达孜区机关后勤服务中心达孜区广播电视播出机构制播能</t>
  </si>
  <si>
    <t>包32-12018播控部电台可视化系统采购-合同公告</t>
  </si>
  <si>
    <t xml:space="preserve">北京英夫美迪科技股份有限公司
</t>
  </si>
  <si>
    <t>包32-12018播控部电台可视化系统采</t>
  </si>
  <si>
    <t>包31-12018播控部电台制播系统采购-合同公告</t>
  </si>
  <si>
    <t>包31-12018播控部电台制播系统采</t>
  </si>
  <si>
    <t>中央电视台复兴路办公区总控核心系统IP化改造（智能PDU及监看、环控系统）项目中标公告</t>
  </si>
  <si>
    <t>B0708-CMC18N7P37）</t>
  </si>
  <si>
    <t xml:space="preserve">上海逸讯能源科技有限公司
北京蓝拓扑科技股份有限公司
北京泰达英冠系统工程技术有限公司
</t>
  </si>
  <si>
    <t>￥1054.140000 万元</t>
  </si>
  <si>
    <t>上海逸讯能源科技有限公司</t>
  </si>
  <si>
    <t>北京泰达英冠系统工程技术有限公司</t>
  </si>
  <si>
    <t>中央电视台复兴路办公区总控核心系统IP化改造（智能PDU及监看、环控系统）</t>
  </si>
  <si>
    <t>中央电视台混合制作岛4K生产系统（一期）—显示设备、监听设备、操作台及安装集成项目中标公告</t>
  </si>
  <si>
    <t>B0708-CMC18N7P31）</t>
  </si>
  <si>
    <t>￥1134.612960 万元</t>
  </si>
  <si>
    <t>中央电视台混合制作岛4K生产系统（一期）—显示设备、监听设备、操作台及安装集成</t>
  </si>
  <si>
    <t>海兴广电播控楼多功能会议室声学装修工程中标候选人公示</t>
  </si>
  <si>
    <t>DSZB-2018-658</t>
  </si>
  <si>
    <t>540046.24 元</t>
  </si>
  <si>
    <t>海兴广电播控楼多功能会议室声学装修工程中</t>
  </si>
  <si>
    <t>中央电视台综合节目PGC移动制播平台（四）中小型移动外场网络制播系统项目中标公告</t>
  </si>
  <si>
    <t>0722-186FE2655LJO）</t>
  </si>
  <si>
    <t>￥592.490000 万元</t>
  </si>
  <si>
    <t>中央电视台综合节目PGC移动制播平台（四）中小型移动外场网络制播系统</t>
  </si>
  <si>
    <t>东源县广播电视台东源县广播电视台高清播出系统采购项目</t>
  </si>
  <si>
    <t>441625-201812-dyczcgb-0002</t>
  </si>
  <si>
    <t>东源县</t>
  </si>
  <si>
    <t>东源县公共资源交易中心</t>
  </si>
  <si>
    <t>东源县广播电视台东源县广播电视台高清播出</t>
  </si>
  <si>
    <t>闽清县人民检察院生态警示教育基地声光电数字多媒体硬件货物类采购项目结果公告</t>
  </si>
  <si>
    <t>[350124]HW[XJ]2018007</t>
  </si>
  <si>
    <t>福建泓武招标有限公司</t>
  </si>
  <si>
    <t>闽清县人民检察院</t>
  </si>
  <si>
    <t xml:space="preserve">福州众银信息技术有限公司
</t>
  </si>
  <si>
    <t>481155.00元</t>
  </si>
  <si>
    <t>福州众银信息技术有限公司</t>
  </si>
  <si>
    <t>闽清县人民检察院生态警示教育基地声光电数字多媒体硬件货物类采购</t>
  </si>
  <si>
    <t>银川经济技术开发区管理委员会银川经济技术开发区管委会会议室音响设备采购项目成交公告</t>
  </si>
  <si>
    <t>宁夏天泽众德招标有限公司</t>
  </si>
  <si>
    <t xml:space="preserve">宁夏鼎上电视电声智能控制系统研究所有限公司
</t>
  </si>
  <si>
    <t>￥10.320000 万元</t>
  </si>
  <si>
    <t>宁夏鼎上电视电声智能控制系统研究所有限公司</t>
  </si>
  <si>
    <t>银川经济技术开发区管理委员会银川经济技术开发区管委会会议室音响设备采购</t>
  </si>
  <si>
    <t>黑龙江省佳木斯市中级人民法院_广告宣传采购项目成交公告</t>
  </si>
  <si>
    <t>JMSC[2018]0442</t>
  </si>
  <si>
    <t>佳木斯市</t>
  </si>
  <si>
    <t>佳木斯市政府采购中心</t>
  </si>
  <si>
    <t>黑龙江省佳木斯市中级人民法院</t>
  </si>
  <si>
    <t xml:space="preserve">黑龙江华强网络营销策划有限公司
佳木斯华鸿文化传媒有限公司
黑龙江省佳木斯市向阳西区永泰社
</t>
  </si>
  <si>
    <t>黑龙江华强网络营销策划有限公司</t>
  </si>
  <si>
    <t>佳木斯华鸿文化传媒有限公司</t>
  </si>
  <si>
    <t>黑龙江省佳木斯市向阳西区永泰社</t>
  </si>
  <si>
    <t>黑龙江省佳木斯市中级人民法院_广告宣传采购</t>
  </si>
  <si>
    <t>南京广播电视集团有限责任公司电视播控系统安全升级改造消防工程设计、施工一体化招标结果公示</t>
  </si>
  <si>
    <t>江苏省设备成套有限公司</t>
  </si>
  <si>
    <t>47.276418万元，</t>
  </si>
  <si>
    <t>南宁品正建设咨询有限责任公司关于七星区形象宣传片拍摄服务采购【项目编号：NNPZGL2018-046（重）】单一来源采购结果公告</t>
  </si>
  <si>
    <t>NNPZGL2018-046（</t>
  </si>
  <si>
    <t>南宁品正建设咨询有限责任公司</t>
  </si>
  <si>
    <t xml:space="preserve">中视创艺北京影视文化传媒有限公司
</t>
  </si>
  <si>
    <t>中视创艺北京影视文化传媒有限公司</t>
  </si>
  <si>
    <t>南宁品正建设咨询有限责任公司关于七星区形象宣传片拍摄服务采购【项目编号：NNPZGL2018-046（重）】单一来源</t>
  </si>
  <si>
    <t>河南IPTV集成播控分平台安全播出监测系统升级项目中标候选人公示</t>
  </si>
  <si>
    <t>HNZB[2018]N510号</t>
  </si>
  <si>
    <t>河南爱上未来电视传媒有限公司</t>
  </si>
  <si>
    <t>486000.00元</t>
  </si>
  <si>
    <t>河南IPTV集成播控分平台安全播出监测系统升级项目中</t>
  </si>
  <si>
    <t>河南IPTV集成播控分平台双AAA系统建设项目中标候选人公示</t>
  </si>
  <si>
    <t>HNZB[2018]N516号</t>
  </si>
  <si>
    <t>1286000元</t>
  </si>
  <si>
    <t>河南IPTV集成播控分平台双AAA系统建设项目中</t>
  </si>
  <si>
    <t>内蒙古日报社文化、体育、娱乐服务采购　中标（成交）公告</t>
  </si>
  <si>
    <t>BJMSJY-180121-2</t>
  </si>
  <si>
    <t>北京明世继元招标有限公司</t>
  </si>
  <si>
    <t>内蒙古日报社</t>
  </si>
  <si>
    <t>鄂尔多斯报业传媒广告有限公司
驻内蒙古办事处
呼和浩特市新城区新华东街87号奈伦国际公馆</t>
  </si>
  <si>
    <t>399000元</t>
  </si>
  <si>
    <t>鄂尔多斯报业传媒广告有限公司</t>
  </si>
  <si>
    <t>驻内蒙古办事处</t>
  </si>
  <si>
    <t>呼和浩特市新城区新华东街87号奈伦国际公馆</t>
  </si>
  <si>
    <t>内蒙古日报社文化、体育、娱乐服务采购　中标</t>
  </si>
  <si>
    <t>河南河南IPTV集成播控分平台安全播出监测系统升级项目中标候选人公示</t>
  </si>
  <si>
    <t>河南河南IPTV集成播控分平台安全播出监测系统升级项目中</t>
  </si>
  <si>
    <t>河南河南IPTV集成播控分平台双AAA系统建设项目中标候选人公示</t>
  </si>
  <si>
    <t>河南河南IPTV集成播控分平台双AAA系统建设项目中</t>
  </si>
  <si>
    <t>江苏南京广播电视集团有限责任公司电视播控系统安全升级改造消防工程设计、施工一体化招标候选人公示</t>
  </si>
  <si>
    <t>江苏南京广播电视集团有限责任公司电视播控系统安全升级改造消防工程设计、施工一体化招</t>
  </si>
  <si>
    <t>海兴广电播控楼多功能会议室声学装修工程项目中标候选人公示</t>
  </si>
  <si>
    <t>海兴广电播控楼多功能会议室声学装修工程项目中</t>
  </si>
  <si>
    <t>区委区政府办公楼431办公室高空视频和海岸视频监控项目初步设计中标公告</t>
  </si>
  <si>
    <t>BACG2018155194）</t>
  </si>
  <si>
    <t>雷达咨询深圳有限公司</t>
  </si>
  <si>
    <t>区委区政府办公楼431办公室</t>
  </si>
  <si>
    <t xml:space="preserve">广东省电信规划设计院有限公司
</t>
  </si>
  <si>
    <t>￥80.500000 万元</t>
  </si>
  <si>
    <t>广东省电信规划设计院有限公司</t>
  </si>
  <si>
    <t>区委区政府办公楼431办公室高空视频和海岸视频监控项目初步</t>
  </si>
  <si>
    <t>江苏南京广播电视集团有限责任公司新播控中心装修装饰工程项目设计、施工一体化招标中标结果公告</t>
  </si>
  <si>
    <t>江苏南京广播电视集团有限责任公司新播控中心装修装饰工程项目设计、施工一体化招标</t>
  </si>
  <si>
    <t>潮州市广播电视台“高清电视播控系统”项目中标结果公告</t>
  </si>
  <si>
    <t>445100-201810-czcgr002-0025</t>
  </si>
  <si>
    <t>潮州市公共资源交易中心</t>
  </si>
  <si>
    <t>潮州市广播电视台“高清电视播控系统”项目</t>
  </si>
  <si>
    <t>广西国泰招标咨询有限公司关于广播剧采购（GLZC2019-J3-00003-GTZB）成交结果公告</t>
  </si>
  <si>
    <t xml:space="preserve">桂林市紫洲影视传媒有限公司
</t>
  </si>
  <si>
    <t>桂林市紫洲影视传媒有限公司</t>
  </si>
  <si>
    <t>广西国泰招标咨询有限公司关于广播剧采购（GLZC2019-J3-00003-GTZB）</t>
  </si>
  <si>
    <t>屯溪区人社局仲裁系统采购项目成交结果公告</t>
  </si>
  <si>
    <t>HZCG2018X149）</t>
  </si>
  <si>
    <t xml:space="preserve">屯溪区人社局
</t>
  </si>
  <si>
    <t>屯溪区人社局</t>
  </si>
  <si>
    <t>屯溪区人社局仲裁系统采购项目</t>
  </si>
  <si>
    <t>江苏省广电有线信息网络股份有限公司播控中心新增IPCDN存储项目中标公告</t>
  </si>
  <si>
    <t>JITC-1805AI3261</t>
  </si>
  <si>
    <t>江苏省广电有线信息网络股份有限公司</t>
  </si>
  <si>
    <t xml:space="preserve">南京广播电视系统集成有限公司
</t>
  </si>
  <si>
    <t>247.0005万元</t>
  </si>
  <si>
    <t>南京广播电视系统集成有限公司</t>
  </si>
  <si>
    <t>江苏省广电有线信息网络股份有限公司播控中心新增IPCDN存储</t>
  </si>
  <si>
    <t>海口广播电视台-广播电视制作播出设备高清化改造项目--（V包：小型演播室灯光改造项目）-中标公告</t>
  </si>
  <si>
    <t>HHGF2018-065</t>
  </si>
  <si>
    <t xml:space="preserve">北京亚腾时达科技有限公司
北京安达斯信息技术有限公司
北京万博信普通讯技术有限公司
</t>
  </si>
  <si>
    <t>北京安达斯信息技术有限公司</t>
  </si>
  <si>
    <t>“平安余杭”宣传系列专题片摄制播出采购项目的合同公示</t>
  </si>
  <si>
    <t>TYZFCG2018-050</t>
  </si>
  <si>
    <t>杭州天阳工程咨询有限公司</t>
  </si>
  <si>
    <t xml:space="preserve">杭州余杭平安传媒有限公司
</t>
  </si>
  <si>
    <t>杭州余杭平安传媒有限公司</t>
  </si>
  <si>
    <t>“平安余杭”宣传系列专题片摄制播出采购项</t>
  </si>
  <si>
    <t>广西工商职业技术学院中尧校区视频监控系统（重）中标公告</t>
  </si>
  <si>
    <t>GXZC2018-G1-21492-ZXHT）</t>
  </si>
  <si>
    <t>广西中信恒泰工程顾问有限公司</t>
  </si>
  <si>
    <t>广西工商职业技术学院</t>
  </si>
  <si>
    <t xml:space="preserve">北京益泰牡丹电子工程有限责任公司
</t>
  </si>
  <si>
    <t>￥86.505660 万元</t>
  </si>
  <si>
    <t>北京益泰牡丹电子工程有限责任公司</t>
  </si>
  <si>
    <t>广西工商职业技术学院中尧校区视频监控系统（</t>
  </si>
  <si>
    <t>黑龙江黑龙江广播电视台IPTV集成播控平台扩容谈判-结果公示</t>
  </si>
  <si>
    <t>黑龙江黑龙江广播电视台IPTV集成播控平台扩容谈</t>
  </si>
  <si>
    <t>江苏江苏省广电有线信息网络股份有限公司播控中心新增IPCDN存储项目中标公告</t>
  </si>
  <si>
    <t>江苏江苏省广电有线信息网络股份有限公司播控中心新增IPCDN存储</t>
  </si>
  <si>
    <t>江苏省广电有线信息网络股份有限公司播控中心新增IPCDN存储项目采购结果公告</t>
  </si>
  <si>
    <t>江苏省广电有线信息网络股份有限公司播控中心新增IPCDN存储项目</t>
  </si>
  <si>
    <t>TYZFCG2018-050000000000000关于“平安余杭”宣传系列专题片摄制播出采购项目的合同</t>
  </si>
  <si>
    <t xml:space="preserve">杭州余杭平安传媒有限公司
合同签署
</t>
  </si>
  <si>
    <t>TYZFCG2018-050000000000000关于“平安余杭”宣传系列专题片摄制播出采</t>
  </si>
  <si>
    <t>播出视频服务器维保项目评标结果公示</t>
  </si>
  <si>
    <t>11万元</t>
  </si>
  <si>
    <t>播出视频服务器维保项目</t>
  </si>
  <si>
    <t>天津市蓟州区新闻中心机关蓟州区电视台高清视频制作播出设备更新_第1包(项目编号:JZCG2018-XH-046)合同公告</t>
  </si>
  <si>
    <t>JZCG2018-XH-046）</t>
  </si>
  <si>
    <t>天津市蓟州区新闻中心机关蓟州区电视台高清视频制作播出设备更新_第1包(项目编号:JZCG2018-XH-04</t>
  </si>
  <si>
    <t>成都市总工会2019年度电视宣传采购项目征求意见公示</t>
  </si>
  <si>
    <t>成都市总工会2019年度电视宣传采购项目</t>
  </si>
  <si>
    <t>南京广播电视集团有限责任公司采购项目新播控中心装修装饰工程项目设计、施工一体化招标【二次公告】结果公示</t>
  </si>
  <si>
    <t xml:space="preserve">建峰建设集团股份有限公司
</t>
  </si>
  <si>
    <t>119.824051万元</t>
  </si>
  <si>
    <t>建峰建设集团股份有限公司</t>
  </si>
  <si>
    <t>南京广播电视集团有限责任公司采购项目新播控中心装修装饰工程项目设计、施工一体化招标【二次公</t>
  </si>
  <si>
    <t>诸暨市璜山镇中心卫生院显示设备一体机及配套软件系统的在线询价结果</t>
  </si>
  <si>
    <t xml:space="preserve">提供护士工作站
医生工作站
提供医生工作站
杭州智慧科技有限公司
诸暨市创盟电脑有限公司
</t>
  </si>
  <si>
    <t>提供护士工作站</t>
  </si>
  <si>
    <t>医生工作站</t>
  </si>
  <si>
    <t>提供医生工作站</t>
  </si>
  <si>
    <t>杭州智慧科技有限公司</t>
  </si>
  <si>
    <t>诸暨市创盟电脑有限公司</t>
  </si>
  <si>
    <t>诸暨市璜山镇中心卫生院显示设备一体机及配套软件系统的</t>
  </si>
  <si>
    <t>2018年中牟县新建乡镇学校弱电设备购置中标公告</t>
  </si>
  <si>
    <t>河南省鑫诚工程管理有限公司</t>
  </si>
  <si>
    <t>中牟县教育体育局</t>
  </si>
  <si>
    <t xml:space="preserve">郑州华中居安建筑智能化工程有限公司
</t>
  </si>
  <si>
    <t>￥216.440335 万元</t>
  </si>
  <si>
    <t>郑州华中居安建筑智能化工程有限公司</t>
  </si>
  <si>
    <t>2018年中牟县新建乡镇学校弱电设备</t>
  </si>
  <si>
    <t>关于《百姓健康》电视栏目播出服务（追加部分）的采购结果公告</t>
  </si>
  <si>
    <t>CEITCL-N-CZFW-181218</t>
  </si>
  <si>
    <t>陕西省卫生计生健康教育宣传中心</t>
  </si>
  <si>
    <t xml:space="preserve">陕西公共文艺频道传媒运营有限责任公司
</t>
  </si>
  <si>
    <t>陕西公共文艺频道传媒运营有限责任公司</t>
  </si>
  <si>
    <t>关于《百姓健康》电视栏目播出服务（追加部分）的</t>
  </si>
  <si>
    <t>铜陵市广播电视播总控系统及网络安全信息化建设项目之广播电视播出信息系统安全等保项目中标公示</t>
  </si>
  <si>
    <t>2018CGSH169</t>
  </si>
  <si>
    <t>安徽省招标集团股份有限公司</t>
  </si>
  <si>
    <t xml:space="preserve">安徽黄河信息科技有限公司
</t>
  </si>
  <si>
    <t>安徽黄河信息科技有限公司</t>
  </si>
  <si>
    <t>铜陵市广播电视播总控系统及网络安全信息化建设项目之广播电视播出信息系统安全等保</t>
  </si>
  <si>
    <t>河南广播电视台（电视）“河南新闻”融媒制播传输设备改造中标公告</t>
  </si>
  <si>
    <t xml:space="preserve">北京正奇联讯科技有限公司
北京汉晟时代科技有限公司
号北京朗丽兹西山花园酒店
</t>
  </si>
  <si>
    <t>北京汉晟时代科技有限公司</t>
  </si>
  <si>
    <t>号北京朗丽兹西山花园酒店</t>
  </si>
  <si>
    <t>河南广播电视台（电视）“河南新闻”融媒制播传输设备</t>
  </si>
  <si>
    <t>广播可视化直播室改造中标公示</t>
  </si>
  <si>
    <t>WH01CG2018HW2777</t>
  </si>
  <si>
    <t>1037800.0元</t>
  </si>
  <si>
    <t>广播可视化直播室</t>
  </si>
  <si>
    <t>长春广播电视台CCMG播出机房改造工程消防采购项目中标公告</t>
  </si>
  <si>
    <t>JM-2018-11-11525</t>
  </si>
  <si>
    <t>长春广播电视台CCMG播出机房改造工程消防采购</t>
  </si>
  <si>
    <t>高清播出系统暨高清制作系统升级改造项目高清播出系统暨高清制作系统升级改造项目结果公示</t>
  </si>
  <si>
    <t>5117012018000541</t>
  </si>
  <si>
    <t>达州市政府采购中心</t>
  </si>
  <si>
    <t>高清播出系统暨高清制作系统升级改造项目高清播出系统暨高清制作系统升级改造</t>
  </si>
  <si>
    <t>海南省突发事件预警信息发布中心-云图气象节目虚拟制作播出系统-成交公告</t>
  </si>
  <si>
    <t>HNZC2018-236-001</t>
  </si>
  <si>
    <t>海南政采招投标有限公司</t>
  </si>
  <si>
    <t>海南省突发事件预警信息发布中心</t>
  </si>
  <si>
    <t xml:space="preserve">云门深圳技术有限公司
</t>
  </si>
  <si>
    <t>云门深圳技术有限公司</t>
  </si>
  <si>
    <t>海南省突发事件预警信息发布中心-云图气象节目虚拟制作播出系</t>
  </si>
  <si>
    <t>武义县人民法院执行大厅LED彩屏的在线询价结果</t>
  </si>
  <si>
    <t xml:space="preserve">金华市广信网络工程有限责任公司
</t>
  </si>
  <si>
    <t>金华市广信网络工程有限责任公司</t>
  </si>
  <si>
    <t>武义县人民法院执行大厅LED彩屏的</t>
  </si>
  <si>
    <t>[东乡区]江西省荣鼎招标代理咨询服务有限公司关于抚州市东乡区广播电视台备勤楼办公环境系统及电视播出机房改造中标公示</t>
  </si>
  <si>
    <t>JXRD-DX2018-027</t>
  </si>
  <si>
    <t>江西省荣鼎招标代理咨询服务有限公司</t>
  </si>
  <si>
    <t xml:space="preserve">江西索日影视数码科技有限公司
</t>
  </si>
  <si>
    <t>江西索日影视数码科技有限公司</t>
  </si>
  <si>
    <t>[东乡区]江西省荣鼎招标代理咨询服务有限公司关于抚州市东乡区广播电视台备勤楼办公环境系统及电视播出机房</t>
  </si>
  <si>
    <t>太原市现代教育信息技术中心太原教育数字期刊系统公开招标采购中标公告</t>
  </si>
  <si>
    <t>2018-9-54-G）</t>
  </si>
  <si>
    <t>太原市现代教育信息技术中心</t>
  </si>
  <si>
    <t xml:space="preserve">北京凤皇时代科技发展有限公司
</t>
  </si>
  <si>
    <t>21.5 万元</t>
  </si>
  <si>
    <t>北京凤皇时代科技发展有限公司</t>
  </si>
  <si>
    <t>太原市现代教育信息技术中心太原教育数字期刊系统公开招标</t>
  </si>
  <si>
    <t>南京广电电视播控系统安全升级改造项目采购结果公告</t>
  </si>
  <si>
    <t>JITC-1805AW3063</t>
  </si>
  <si>
    <t xml:space="preserve">南京奥亚科技有限公司
江苏海福电子器材有限公司
杭州明朗科技有限公司
江苏省国际招标公司
</t>
  </si>
  <si>
    <t>49.864万元</t>
  </si>
  <si>
    <t>南京奥亚科技有限公司</t>
  </si>
  <si>
    <t>江苏海福电子器材有限公司</t>
  </si>
  <si>
    <t>南京广电电视播控系统安全升级改造项目</t>
  </si>
  <si>
    <t>崇仁县广播电视台高清数字音视频主备播出系统等设备采购项目中标公示</t>
  </si>
  <si>
    <t>FZDD-CA-2018-70）</t>
  </si>
  <si>
    <t>抚州市大地建设监理造价有限公司</t>
  </si>
  <si>
    <t>崇仁县广播电视台高清数字音视频主备播出系统等设备采购</t>
  </si>
  <si>
    <t>[兴国县]九鼎赣饶中介服务咨询有限公司关于江西省兴国县文化广电新闻出版局广播设备项目（项目编号：GZJD2018-XG-G008）电子化公开招标的中标结果公告</t>
  </si>
  <si>
    <t>GZJD2018-XG-G008）</t>
  </si>
  <si>
    <t>兴国县文化广电新闻出版局</t>
  </si>
  <si>
    <t>[兴国县]九鼎赣饶中介服务咨询有限公司关于江西省兴国县文化广电新闻出版局广播设备项目（项目编号：GZJD2018-XG-G008）电子化公开招标的</t>
  </si>
  <si>
    <t>[正在公示]广播可视化直播室改造中标公示</t>
  </si>
  <si>
    <t>[正在公示]广播可视化直播室</t>
  </si>
  <si>
    <t>山东大学（青岛）海洋研究院高速摄像机采购项目成交公告</t>
  </si>
  <si>
    <t>HYHAQD2018-0695）</t>
  </si>
  <si>
    <t>海逸恒安项目管理有限公司</t>
  </si>
  <si>
    <t>山东大学</t>
  </si>
  <si>
    <t xml:space="preserve">南京木木西里科技有限公司
</t>
  </si>
  <si>
    <t>￥31.969245 万元</t>
  </si>
  <si>
    <t>南京木木西里科技有限公司</t>
  </si>
  <si>
    <t>山东大学（青岛）海洋研究院高速摄像机采购</t>
  </si>
  <si>
    <t>包32-12018播控部电台可视化系统采购-网上竞价(成交)公告</t>
  </si>
  <si>
    <t>包32-12018播控部电台可视化系统采购-网上竞价</t>
  </si>
  <si>
    <t>包31-12018播控部电台制播系统采购-网上竞价(成交)公告</t>
  </si>
  <si>
    <t>包31-12018播控部电台制播系统采购-网上竞价</t>
  </si>
  <si>
    <t>河南创达建设工程管理有限公司关于江西省瑞金市环境保护局工业园区环保数字化在线监控平台项目（招标编号：HNCD2018-RJ-G007）的电子化公开招标的中标结果公告</t>
  </si>
  <si>
    <t>HNCD2018-RJ-G007）</t>
  </si>
  <si>
    <t>瑞金市</t>
  </si>
  <si>
    <t>瑞金市环境保护局</t>
  </si>
  <si>
    <t>河南创达建设工程管理有限公司关于江西省瑞金市环境保护局工业园区环保数字化在线监控平台项目（招标编号：HNCD2018-RJ-G007）的电子化公开招标的</t>
  </si>
  <si>
    <t>[瑞金市]河南创达建设工程管理有限公司关于江西省瑞金市环境保护局工业园区环保数字化在线监控平台项目（招标编号：HNCD2018-RJ-G007）的电子化公开招标的中标结果公告</t>
  </si>
  <si>
    <t>[瑞金市]河南创达建设工程管理有限公司关于江西省瑞金市环境保护局工业园区环保数字化在线监控平台项目（招标编号：HNCD2018-RJ-G007）的电子化公开招标的</t>
  </si>
  <si>
    <t>中共清水县委党校信息化建设项目中标公告</t>
  </si>
  <si>
    <t>甘肃嘉信国际招标代理有限公司</t>
  </si>
  <si>
    <t>中共清水县委党校</t>
  </si>
  <si>
    <t xml:space="preserve">兰州奇纳宏宇信息系统工程有限公司
</t>
  </si>
  <si>
    <t>￥223.898600 万元</t>
  </si>
  <si>
    <t>兰州奇纳宏宇信息系统工程有限公司</t>
  </si>
  <si>
    <t>中共清水县委党校信息化建设</t>
  </si>
  <si>
    <t>广东广播电视台二期六层播控中心精密空调、UPS及STS采购项目中标结果公示</t>
  </si>
  <si>
    <t>EQX201811G00X）</t>
  </si>
  <si>
    <t>广州谷德工程项目管理有限公司</t>
  </si>
  <si>
    <t xml:space="preserve">广州志广信息科技有限公司
广州科易拓展科技有限公司
</t>
  </si>
  <si>
    <t>广州志广信息科技有限公司</t>
  </si>
  <si>
    <t>广州科易拓展科技有限公司</t>
  </si>
  <si>
    <t>广东广播电视台二期六层播控中心精密空调、UPS及STS采购项目</t>
  </si>
  <si>
    <t>播控中心购置经视制播应急系统项目成交公告</t>
  </si>
  <si>
    <t>HBGD20180109-073</t>
  </si>
  <si>
    <t>播控中心购置经视制播应急系统</t>
  </si>
  <si>
    <t>云南爱上网络有限责任公司IPTV集成播控平台高清台标字幕设备竞争性磋商采购项目成交结果公示</t>
  </si>
  <si>
    <t>2019-01-06</t>
  </si>
  <si>
    <t>云南爱上网络有限责任公司</t>
  </si>
  <si>
    <t xml:space="preserve">北京锐马视讯科技有限公司
</t>
  </si>
  <si>
    <t>北京锐马视讯科技有限公司</t>
  </si>
  <si>
    <t>云南爱上网络有限责任公司IPTV集成播控平台高清台标字幕设备竞争性磋商采购项目</t>
  </si>
  <si>
    <t>[崇仁县]崇仁县广播电视台高清数字音视频主备播出系统等设备采购项目结果公示</t>
  </si>
  <si>
    <t>[崇仁县]崇仁县广播电视台高清数字音视频主备播出系统等设备采购</t>
  </si>
  <si>
    <t>2018年中小学内设配套项目校园网</t>
  </si>
  <si>
    <t xml:space="preserve">青岛卓尔电子有限公司
</t>
  </si>
  <si>
    <t>青岛卓尔电子有限公司</t>
  </si>
  <si>
    <t>2018年中小学内设配</t>
  </si>
  <si>
    <t>广东海洋大学汉语国际教育数字化平台项目中标公告</t>
  </si>
  <si>
    <t>ZLCG2018-015）</t>
  </si>
  <si>
    <t>麻章区</t>
  </si>
  <si>
    <t>中量工程咨询有限公司</t>
  </si>
  <si>
    <t>广东海洋大学</t>
  </si>
  <si>
    <t xml:space="preserve">厦门中学西渐信息科技有限公司
</t>
  </si>
  <si>
    <t>￥26.400000 万元</t>
  </si>
  <si>
    <t>厦门中学西渐信息科技有限公司</t>
  </si>
  <si>
    <t>广东海洋大学汉语国际教育数字化平台</t>
  </si>
  <si>
    <t>新疆生产建设兵团第十三师广播电视台设备维修采购项目中标公示</t>
  </si>
  <si>
    <t>BTJY13CGDY2018005</t>
  </si>
  <si>
    <t>哈密市</t>
  </si>
  <si>
    <t>新疆兴立众工程咨询有限责任公司哈密分公司</t>
  </si>
  <si>
    <t xml:space="preserve">乌鲁木齐鑫达佳通商贸有限公司
</t>
  </si>
  <si>
    <t>乌鲁木齐鑫达佳通商贸有限公司</t>
  </si>
  <si>
    <t>新疆生产建设兵团第十三师广播电视台设备维修采购</t>
  </si>
  <si>
    <t>省体育彩票管理中心开奖节目制作、播出及广告宣传项目的合同公示</t>
  </si>
  <si>
    <t>ZJOB-20181022</t>
  </si>
  <si>
    <t>浙江省体育彩票管理中心</t>
  </si>
  <si>
    <t xml:space="preserve">浙江广播电视集团
</t>
  </si>
  <si>
    <t>浙江广播电视集团</t>
  </si>
  <si>
    <t>省体育彩票管理中心开奖节目制作、播出及广告宣传项</t>
  </si>
  <si>
    <t>海口广播电视台-广播电视制作播出设备高清化改造项目--（U2包：摄像机和录像机及配套设备-专题节目采编设备-合同公告</t>
  </si>
  <si>
    <t xml:space="preserve">广州索科影视技术有限公司
</t>
  </si>
  <si>
    <t>广州索科影视技术有限公司</t>
  </si>
  <si>
    <t>海口广播电视台-广播电视制作播出设备高清化改造项目--（U2包：摄像机和录像机及配套设备-专题节目采编设</t>
  </si>
  <si>
    <t>海口广播电视台-广播电视制作播出设备高清化改造项目--（L包：海广网硬件升级设备购置）-合同公告</t>
  </si>
  <si>
    <t xml:space="preserve">宏引凯迅海南科技有限公司
</t>
  </si>
  <si>
    <t>宏引凯迅海南科技有限公司</t>
  </si>
  <si>
    <t>海口广播电视台-广播电视制作播出设备高清化改造项目--（L包：海广网硬件升级设备购置</t>
  </si>
  <si>
    <t>[公开招标]福建省莆田职业技术学校校园广播系统建设货物类采购项目中标公示</t>
  </si>
  <si>
    <t xml:space="preserve">莆田市华宝影音工程有限公司
</t>
  </si>
  <si>
    <t>莆田市华宝影音工程有限公司</t>
  </si>
  <si>
    <t>[公开招标]福建省莆田职业技术学校校园广播系统建设货物类采购</t>
  </si>
  <si>
    <t>诸城市公安局交警大队中国交通潍坊频道服务采购项目中标公告</t>
  </si>
  <si>
    <t>诸城明珏招标有限公司</t>
  </si>
  <si>
    <t>诸城市公安局</t>
  </si>
  <si>
    <t xml:space="preserve">国广通途潍坊传媒科技有限公司
</t>
  </si>
  <si>
    <t>国广通途潍坊传媒科技有限公司</t>
  </si>
  <si>
    <t>诸城市公安局交警大队中国交通潍坊频道服务采购</t>
  </si>
  <si>
    <t>黑龙江省冰上训练基地_智能短道速滑冰场建设项目_SC[2018]5713中标公告</t>
  </si>
  <si>
    <t>黑龙江省冰上训练基地_智能速滑冰场建设项目_SC[2018]5703中标公告</t>
  </si>
  <si>
    <t>新乡科普信息化试点县科普大屏中标公示</t>
  </si>
  <si>
    <t>新乡市公共资源交易管理中心</t>
  </si>
  <si>
    <t>新乡市科学技术协会</t>
  </si>
  <si>
    <t xml:space="preserve">河南新飞电子技术有限公司
</t>
  </si>
  <si>
    <t>河南新飞电子技术有限公司</t>
  </si>
  <si>
    <t>新乡科普信息化试点县科普</t>
  </si>
  <si>
    <t>福建省莆田职业技术学校校园广播系统建设货物类采购项目结果公告</t>
  </si>
  <si>
    <t>[350300]zhx[GK]2018007-3</t>
  </si>
  <si>
    <t>莆田市中恒信招标代理有限公司</t>
  </si>
  <si>
    <t>福建省莆田职业技术学校</t>
  </si>
  <si>
    <t>￥49.278800 万元</t>
  </si>
  <si>
    <t>福建省莆田职业技术学校校园广播系统建设货物类采购</t>
  </si>
  <si>
    <t>2018年中小学内设配套项目校园网中标公告</t>
  </si>
  <si>
    <t>LSCG2018000165</t>
  </si>
  <si>
    <t>青岛辰信达招标代理有限公司</t>
  </si>
  <si>
    <t>青岛市崂山区教育体育局</t>
  </si>
  <si>
    <t xml:space="preserve">青岛卓尔电子有限公司
青岛文信科技有限公司
青岛智网信息技术有限公司
青岛鑫雷音电子有限公司
青岛恒力源科技有限公司
青岛未来远创信息技术有限公司
青岛迅诺智能科技有限公司
</t>
  </si>
  <si>
    <t>青岛文信科技有限公司</t>
  </si>
  <si>
    <t>青岛智网信息技术有限公司</t>
  </si>
  <si>
    <t>青岛鑫雷音电子有限公司</t>
  </si>
  <si>
    <t>青岛恒力源科技有限公司</t>
  </si>
  <si>
    <t>2018年中小学内设配套项目校</t>
  </si>
  <si>
    <t>宁国市人民政府政务服务中心于2019年01月04日成交一笔交易</t>
  </si>
  <si>
    <t>宁国市</t>
  </si>
  <si>
    <t xml:space="preserve">宁国市现代办公设备有限公司
</t>
  </si>
  <si>
    <t>宁国市现代办公设备有限公司</t>
  </si>
  <si>
    <t>宁国市人民政府政务服务中心于2019年01月04日</t>
  </si>
  <si>
    <t>平顶山市广播电视台高清电视播控系统采购</t>
  </si>
  <si>
    <t xml:space="preserve">北京格非视频科技发展有限公司
</t>
  </si>
  <si>
    <t>平顶山市广播电视台高清电视</t>
  </si>
  <si>
    <t>包30-12018播控部零配件采购-合同公告</t>
  </si>
  <si>
    <t xml:space="preserve">常德市中鑫超越信息技术有限公司
</t>
  </si>
  <si>
    <t>常德市中鑫超越信息技术有限公司</t>
  </si>
  <si>
    <t>包30-12018播控部零配件采</t>
  </si>
  <si>
    <t>南岳区公安业务用房南岳区综合应急指挥中心全彩LED屏设备采购与安装政府采购项目中标公示</t>
  </si>
  <si>
    <t>NY2018-A017</t>
  </si>
  <si>
    <t>南岳区公安业务用房南岳区综合应急指挥中心</t>
  </si>
  <si>
    <t>衡阳市公安局南岳分局</t>
  </si>
  <si>
    <t xml:space="preserve">湖南创博龙智信息科技股份有限公司
</t>
  </si>
  <si>
    <t>壹仟零玖拾万伍仟玖佰伍拾贰元整</t>
  </si>
  <si>
    <t>湖南创博龙智信息科技股份有限公司</t>
  </si>
  <si>
    <t>南岳区公安业务用房南岳区综合应急指挥中心全彩LED屏设备采购与安装政府采购</t>
  </si>
  <si>
    <t>黑龙江黑龙江广播电视台IPTV集成播控系统扩容建设项目所需硬件采购及服务-结果公告</t>
  </si>
  <si>
    <t>黑龙江黑龙江广播电视台IPTV集成播控系统扩容建设项目所需硬件采购及服</t>
  </si>
  <si>
    <t>设备运行维护经费3包（播出系统）HB2017124600010002</t>
  </si>
  <si>
    <t>设备运行维护经费3包（播出系统）HB2017124600</t>
  </si>
  <si>
    <t>平顶山市广播电视台高清电视播控系统采购合同公示合同公告</t>
  </si>
  <si>
    <t>平顶山市广播电视台高清电视播控系统采购合同</t>
  </si>
  <si>
    <t>福州市鼓楼第二中心小学校园文化宣传视频拍摄制作服务成交公告</t>
  </si>
  <si>
    <t>FZCZZB-2018072）</t>
  </si>
  <si>
    <t>福州承哲招标代理有限公司</t>
  </si>
  <si>
    <t>福州市鼓楼第二中心小学</t>
  </si>
  <si>
    <t xml:space="preserve">福建电广影视制作中心有限公司
</t>
  </si>
  <si>
    <t>￥12.800000 万元</t>
  </si>
  <si>
    <t>福建电广影视制作中心有限公司</t>
  </si>
  <si>
    <t>福州市鼓楼第二中心小学校园文化宣传视频拍摄制作</t>
  </si>
  <si>
    <t>中央电视台基于AVS2的超高清电视节目播出分发系统与示范应用—播出分发平台项目中标公告</t>
  </si>
  <si>
    <t>0701-184060110666）</t>
  </si>
  <si>
    <t>密云区</t>
  </si>
  <si>
    <t xml:space="preserve">朗晨宏泰北京科技有限公司
</t>
  </si>
  <si>
    <t>￥29.745000 万元</t>
  </si>
  <si>
    <t>朗晨宏泰北京科技有限公司</t>
  </si>
  <si>
    <t>中央电视台基于AVS2的超高清电视节目播出分发系统与示范应用—播出分发平台</t>
  </si>
  <si>
    <t>海口广播电视台-广播电视制作播出设备高清化改造项目--（D1包：小型演播室系统改造—飞行箱补充设备）(第二次招标)-合同公告</t>
  </si>
  <si>
    <t>海口广播电视台-广播电视制作播出设备高清化改造项目--（D1包：小型演播室系统改造—飞行箱补充设备）(第二次招标</t>
  </si>
  <si>
    <t>刘集镇绿博三号社区3地块智能化系统工程项目结果公告</t>
  </si>
  <si>
    <t>中益工程管理有限公司</t>
  </si>
  <si>
    <t xml:space="preserve">中电云科信息技术有限公司
</t>
  </si>
  <si>
    <t>2472233.67元</t>
  </si>
  <si>
    <t>中电云科信息技术有限公司</t>
  </si>
  <si>
    <t>刘集镇绿博三号社区3地块智能化系统工程</t>
  </si>
  <si>
    <t>海口广播电视台-广播电视制作播出设备高清化改造项目--（K包：海广网软件升级改造）-合同公告</t>
  </si>
  <si>
    <t xml:space="preserve">东莞市科深电子有限公司
</t>
  </si>
  <si>
    <t>东莞市科深电子有限公司</t>
  </si>
  <si>
    <t>海口广播电视台-广播电视制作播出设备高清化改造项目--（K包：海广网软件升级改造</t>
  </si>
  <si>
    <t>载人自动滑轨成交公告</t>
  </si>
  <si>
    <t>1406084426891265）</t>
  </si>
  <si>
    <t>梁平县</t>
  </si>
  <si>
    <t xml:space="preserve">重庆铭摄科技有限公司
</t>
  </si>
  <si>
    <t>重庆铭摄科技有限公司</t>
  </si>
  <si>
    <t>海口广播电视台-广播电视制作播出设备高清化改造项目--（P3包：1000平米演播室改造—综合布线及舞台通话系统）-合同公告</t>
  </si>
  <si>
    <t xml:space="preserve">广州市亚广电子科技有限公司
</t>
  </si>
  <si>
    <t>广州市亚广电子科技有限公司</t>
  </si>
  <si>
    <t>海口广播电视台-广播电视制作播出设备高清化改造项目--（P3包：1000平米演播室改造—综合布线及舞台通话系统</t>
  </si>
  <si>
    <t>固始县教育体育局关于始县高级中学计算机教室及校园广播采购项目中标公示</t>
  </si>
  <si>
    <t>固始县教育体育局</t>
  </si>
  <si>
    <t xml:space="preserve">郑州兰盾电子有限公司
</t>
  </si>
  <si>
    <t>￥95.039800 万元</t>
  </si>
  <si>
    <t>郑州兰盾电子有限公司</t>
  </si>
  <si>
    <t>固始县教育体育局关于始县高级中学计算机教室及校园广播采购</t>
  </si>
  <si>
    <t>固始县高级中学计算机教室及校园广播采购项目中标公示</t>
  </si>
  <si>
    <t>950398.00元</t>
  </si>
  <si>
    <t>固始县高级中学计算机教室及校园广播采购</t>
  </si>
  <si>
    <t>武山县洛门镇中心小学办公自动化设备采购项目中标公告</t>
  </si>
  <si>
    <t>甘肃海科工程咨询有限公司</t>
  </si>
  <si>
    <t>武山县洛门镇中心小学</t>
  </si>
  <si>
    <t xml:space="preserve">天水华育科教有限公司
</t>
  </si>
  <si>
    <t>￥825900.00元</t>
  </si>
  <si>
    <t>天水华育科教有限公司</t>
  </si>
  <si>
    <t>武山县洛门镇中心小学办公自动化设备采购</t>
  </si>
  <si>
    <t>江西省农村信用社联合社总部大楼会议厅会议系统优化项目公开招标中标公告</t>
  </si>
  <si>
    <t>JXBJ18121330101）</t>
  </si>
  <si>
    <t>江西省百巨招标咨询有限公司</t>
  </si>
  <si>
    <t>江西省农村信用社联合社</t>
  </si>
  <si>
    <t xml:space="preserve">总部大楼会议厅
江西声达智能科技有限公司
</t>
  </si>
  <si>
    <t>总部大楼会议厅</t>
  </si>
  <si>
    <t>江西声达智能科技有限公司</t>
  </si>
  <si>
    <t>江西省农村信用社联合社总部大楼会议厅会议系统优化项目公开</t>
  </si>
  <si>
    <t>四川省乐山市峨边彝族自治县中共峨边彝族自治县委宣传部2018-2019年宣传合作服务项目单一来源成交公告</t>
  </si>
  <si>
    <t>5111322018000647</t>
  </si>
  <si>
    <t>四川省乐山市峨边彝族自治县中共峨边彝族自治县委宣传部2018-2019年宣传合作服务项目单一</t>
  </si>
  <si>
    <t xml:space="preserve">提供护士工作站
医生工作站
提供医生工作站
诸暨市科创数码有限公司
</t>
  </si>
  <si>
    <t>诸暨市科创数码有限公司</t>
  </si>
  <si>
    <t>广西壮族自治区博白县航务管理所渡口安全视频监控系统及远程喊话系统采购成交公告</t>
  </si>
  <si>
    <t>YLZC2018-J1-60941-GXJB）</t>
  </si>
  <si>
    <t>博白县</t>
  </si>
  <si>
    <t>广西建标建设工程咨询有限责任公司</t>
  </si>
  <si>
    <t xml:space="preserve">博白县百胜电子服务有限公司
</t>
  </si>
  <si>
    <t>￥30.690000 万元</t>
  </si>
  <si>
    <t>博白县百胜电子服务有限公司</t>
  </si>
  <si>
    <t>广西壮族自治区博白县航务管理所渡口安全视频监控系统及远程喊话系统</t>
  </si>
  <si>
    <t>云南爱上网络有限责任公司IPTV集成播控平台高清台标字幕设备竞争性磋商采购项目中标候选人公示</t>
  </si>
  <si>
    <t>I5300000000518001651）</t>
  </si>
  <si>
    <t xml:space="preserve">北京锐马视讯科技有限公司
北京中科云视科技有限公司
经国家工商行
并提供劳动合同和社
</t>
  </si>
  <si>
    <t>北京中科云视科技有限公司</t>
  </si>
  <si>
    <t>经国家工商行</t>
  </si>
  <si>
    <t>并提供劳动合同和社</t>
  </si>
  <si>
    <t>云南爱上网络有限责任公司IPTV集成播控平台高清台标字幕设备竞争性磋商采购项目中</t>
  </si>
  <si>
    <t>江西师范大学采购报告厅设备等项目（采购编号：JXGZ2018-12-0903）竞争性谈判采购成交公告</t>
  </si>
  <si>
    <t>JXGZ2018-12-0903）</t>
  </si>
  <si>
    <t>江西国政招标咨询有限公司</t>
  </si>
  <si>
    <t>江西师范大学</t>
  </si>
  <si>
    <t xml:space="preserve">江西蓝普信息产业有限公司
</t>
  </si>
  <si>
    <t>江西蓝普信息产业有限公司</t>
  </si>
  <si>
    <t>江西师范大学采购报告厅设备等项目（采购编号：JXGZ2018-12-0903）竞争性谈判</t>
  </si>
  <si>
    <t>南岳区公安业务用房南岳区综合应急指挥中心全彩LED屏设备采购与安装政府采购项目公开招标中标公告</t>
  </si>
  <si>
    <t>南岳区公安业务用房南岳区综合应急指挥中心全彩LED屏设备采购与安装政府采购项目公开</t>
  </si>
  <si>
    <t>云南爱上网络有限责任公司IPTV集成播控平台高清台标字幕设备竞争性磋商采购项目成交候选人公示</t>
  </si>
  <si>
    <t>北京锐马视讯科技有限公司
北京中科云视科技有限公司
杭州当虹科技股份有限公司
经国家工商行
并提供劳动合同和社
24小时原厂</t>
  </si>
  <si>
    <t>杭州当虹科技股份有限公司</t>
  </si>
  <si>
    <t>云南爱上网络有限责任公司IPTV集成播控平台高清台标字幕设备竞争性磋商采购项目成</t>
  </si>
  <si>
    <t>云南爱上网络有限责任公司IPTV集成播控平台高清台标字幕设备竞争性磋商采购项目竞争性磋商评标公示公告</t>
  </si>
  <si>
    <t>云南爱上网络有限责任公司IPTV集成播控平台高清台标字幕设备竞争性磋商采购项目竞争性磋商</t>
  </si>
  <si>
    <t>云南爱上网络有限责任公司IPTV集成播控平台高清台标字幕设备竞争性磋商采购项目竞争性磋商成交候选人公示</t>
  </si>
  <si>
    <t>云南爱上网络有限责任公司IPTV集成播控平台高清台标字幕设备竞争性磋商采购项目竞争性磋商成</t>
  </si>
  <si>
    <t>微课</t>
  </si>
  <si>
    <t>山东省日照市东港区日照市机电工程学校微课教室设备及触屏一体机采购项目B包中标公告</t>
  </si>
  <si>
    <t>日照市恒业招标有限公司</t>
  </si>
  <si>
    <t>日照市机电工程学校</t>
  </si>
  <si>
    <t xml:space="preserve">山东鑫理光电子工程有限公司
日照友诚电子科技有限公司
日照市腾冉科贸有限公司
日照鑫伟鸿科贸有限公司
</t>
  </si>
  <si>
    <t>山东鑫理光电子工程有限公司</t>
  </si>
  <si>
    <t>日照友诚电子科技有限公司</t>
  </si>
  <si>
    <t>日照市腾冉科贸有限公司</t>
  </si>
  <si>
    <t>日照鑫伟鸿科贸有限公司</t>
  </si>
  <si>
    <t>山东省日照市东港区日照市机电工程学校微课教室设备及触屏一体机采购项目</t>
  </si>
  <si>
    <t>日照市机电工程学校微课教室设备及触屏一体机采购项目B包成交公告</t>
  </si>
  <si>
    <t>SDGP371102201802000030</t>
  </si>
  <si>
    <t xml:space="preserve">日照市机电工程学校
日照市恒业招标有限公司
</t>
  </si>
  <si>
    <t>日照市机电工程学校微课教室设备及触屏一体机采购项目</t>
  </si>
  <si>
    <t>日照市机电工程学校微课教室设备及触屏一体机采购项目中标公示</t>
  </si>
  <si>
    <t>日照市机电工程学校微课教室设备及触屏一体机采购</t>
  </si>
  <si>
    <t>中山火炬职业技术学院一流校重点专业优质教学资源之专业教学资源库建设-微课建设项目成交公告</t>
  </si>
  <si>
    <t>ZDF2018CG079）</t>
  </si>
  <si>
    <t>广东中洲国信建设管理咨询有限公司中山分公司</t>
  </si>
  <si>
    <t xml:space="preserve">广东力拓网络科技有限公司
</t>
  </si>
  <si>
    <t>广东力拓网络科技有限公司</t>
  </si>
  <si>
    <t>中山火炬职业技术学院一流校重点专业优质教学资源之专业教学资源库建设-微课建设</t>
  </si>
  <si>
    <t>《监狱文书制作》课程建设中标公告</t>
  </si>
  <si>
    <t>武汉警官职业学院</t>
  </si>
  <si>
    <t xml:space="preserve">武汉天合之光科技传媒有限公司
</t>
  </si>
  <si>
    <t>贰万陆仟伍佰元</t>
  </si>
  <si>
    <t>武汉天合之光科技传媒有限公司</t>
  </si>
  <si>
    <t>《监狱文书制作》课程</t>
  </si>
  <si>
    <t>遵义医药高等专科学校微课视频拍摄项目中标公示</t>
  </si>
  <si>
    <t>DX2019CG0103</t>
  </si>
  <si>
    <t>贵州东旭建设工程咨询有限公司</t>
  </si>
  <si>
    <t>遵义医药高等专科学校</t>
  </si>
  <si>
    <t>遵义医药高等专科学校微课视频拍摄</t>
  </si>
  <si>
    <t>遵义医药高等专科学校微课视频拍摄项目中标（成交）公告</t>
  </si>
  <si>
    <t>遵义医药高等专科学校微课视频拍摄项目中标</t>
  </si>
  <si>
    <t>陕西师范大学平凉实验中学信息化设备采购项目中标公告</t>
  </si>
  <si>
    <t>平凉市</t>
  </si>
  <si>
    <t>甘肃中政天合招标有限公司</t>
  </si>
  <si>
    <t>陕西师范大学平凉实验中学</t>
  </si>
  <si>
    <t>￥429.996800 万元</t>
  </si>
  <si>
    <t>陕西师范大学平凉实验中学信息化设备采购</t>
  </si>
  <si>
    <t>中标公告——课程建设询价公告</t>
  </si>
  <si>
    <t>中标公告——课程</t>
  </si>
  <si>
    <t>天津电子信息职业技术学院动漫制作技术专业课程及资源建设项目（项目编号：TJBD-2018-A-417）成交结果公告</t>
  </si>
  <si>
    <t>TJBD-2018-A-417</t>
  </si>
  <si>
    <t>天津滨德招标代理有限公司</t>
  </si>
  <si>
    <t>天津电子信息职业技术学院</t>
  </si>
  <si>
    <t xml:space="preserve">阅途文化科技天津股份有限公司
</t>
  </si>
  <si>
    <t>98000.00元</t>
  </si>
  <si>
    <t>阅途文化科技天津股份有限公司</t>
  </si>
  <si>
    <t>天津电子信息职业技术学院动漫制作技术专业课程及资源建设项目（项目编号：TJBD-2018-A-417）</t>
  </si>
  <si>
    <t>广西国泰招标咨询有限公司广西民族师范学院附属中学微课室（第一期）工程（GTFDF2J2019109）成交结果公告</t>
  </si>
  <si>
    <t>GTFDF2J2019109</t>
  </si>
  <si>
    <t>广西国泰招标咨询有限公司崇左分公司</t>
  </si>
  <si>
    <t>广西民族师范学院附属中学</t>
  </si>
  <si>
    <t xml:space="preserve">崇左市太平建筑工程公司
</t>
  </si>
  <si>
    <t>壹拾玖万陆仟伍佰捌拾伍元柒角陆分</t>
  </si>
  <si>
    <t>崇左市太平建筑工程公司</t>
  </si>
  <si>
    <t>广西国泰招标咨询有限公司广西民族师范学院附属中学微课室（第一期）工程（GTFDF2J2019109）</t>
  </si>
  <si>
    <t>E6200000600019306001001兰州资源环境职业技术学院水及大气污染控制仿真实训中心政府采购项目</t>
  </si>
  <si>
    <t>D01-1262302431616022XQ-2019010</t>
  </si>
  <si>
    <t>甘肃恒亿招标有限公司</t>
  </si>
  <si>
    <t>兰州资源环境职业技术学院</t>
  </si>
  <si>
    <t xml:space="preserve">甘肃博畅商贸有限公司
</t>
  </si>
  <si>
    <t>82.26万元</t>
  </si>
  <si>
    <t>甘肃博畅商贸有限公司</t>
  </si>
  <si>
    <t>E6200000600019306001001兰州资源环境职业技术学院水及大气污染控制仿真实训中心</t>
  </si>
  <si>
    <t>汶上县第二实验小学(键鼠套装、教师机、全千兆网管交换机、全千兆网管交换机、云课堂一体机、云课堂教学管理服务器、云课堂教学管理软件)定点采购成交公告</t>
  </si>
  <si>
    <t xml:space="preserve">济宁创新科技有限公司
</t>
  </si>
  <si>
    <t>296500元</t>
  </si>
  <si>
    <t>济宁创新科技有限公司</t>
  </si>
  <si>
    <t>汶上县第二实验小学(键鼠套装、教师机、全千兆网管交换机、全千兆网管交换机、云课堂一体机、云课堂教学管理服务器、云课堂教学管理软件)定点</t>
  </si>
  <si>
    <t>北京轻工技师学院教育教学-机电工程系工业机器人应用与维护专业核心课程制作项目中标公告</t>
  </si>
  <si>
    <t>XM-0000120203181226097）</t>
  </si>
  <si>
    <t>北京轻工技师学院</t>
  </si>
  <si>
    <t xml:space="preserve">北京慧科天成科技有限公司
</t>
  </si>
  <si>
    <t>155.2200000 万元</t>
  </si>
  <si>
    <t>北京慧科天成科技有限公司</t>
  </si>
  <si>
    <t>北京轻工技师学院教育教学-机电工程系工业机器人应用与维护专业核心课程制作</t>
  </si>
  <si>
    <t>长岛县职业中等专业学校微课室及智慧教室设备采购合同公告</t>
  </si>
  <si>
    <t>SDGP370634201802000019</t>
  </si>
  <si>
    <t>山东泰和建设管理有限公司</t>
  </si>
  <si>
    <t>长岛县职业中等专业学校</t>
  </si>
  <si>
    <t xml:space="preserve">山东诚海电子科技有限公司
</t>
  </si>
  <si>
    <t>山东诚海电子科技有限公司</t>
  </si>
  <si>
    <t>长岛县职业中等专业学校微课室及智慧教室设备</t>
  </si>
  <si>
    <t>兰州资源环境职业技术学院水及大气污染控制仿真实训中心政府采购项目中标公告</t>
  </si>
  <si>
    <t>￥82.260000 万元</t>
  </si>
  <si>
    <t>兰州资源环境职业技术学院水及大气污染控制仿真实训中心政府采购</t>
  </si>
  <si>
    <t>福清市渔溪中心小学智慧课堂教学设备采购结果公告</t>
  </si>
  <si>
    <t>[350181]ZSZB[GK]2018067</t>
  </si>
  <si>
    <t>福建中实招标有限公司</t>
  </si>
  <si>
    <t>福清市渔溪中心小学</t>
  </si>
  <si>
    <t xml:space="preserve">福州金浩辰贸易有限公司
</t>
  </si>
  <si>
    <t>734080.00元</t>
  </si>
  <si>
    <t>福州金浩辰贸易有限公司</t>
  </si>
  <si>
    <t>福清市渔溪中心小学智慧课堂教学设备</t>
  </si>
  <si>
    <t>云南林业职业技术学院生态旅游专业提升专业服务产业能力项目硬件设备采购成交结果公告</t>
  </si>
  <si>
    <t>SZZB-18E015】</t>
  </si>
  <si>
    <t>云南山重建设工程招标咨询有限公司</t>
  </si>
  <si>
    <t>云南林业职业技术学院</t>
  </si>
  <si>
    <t xml:space="preserve">请未在云南省政府采购网注册的中标人登陆该网站
</t>
  </si>
  <si>
    <t>￥13.766000 万元</t>
  </si>
  <si>
    <t>请未在云南省政府采购网注册的中标人登陆该网站</t>
  </si>
  <si>
    <t>云南林业职业技术学院生态旅游专业提升专业服务产业能力项目硬件设备采购</t>
  </si>
  <si>
    <t>空港新城2018年中小学（幼儿园）微课大赛服务采购项目的采购结果公告</t>
  </si>
  <si>
    <t>SXLHZB2018-1299-1</t>
  </si>
  <si>
    <t>陕西龙寰招标有限责任公司</t>
  </si>
  <si>
    <t xml:space="preserve">陕西嘉轩教育科技有限公司
</t>
  </si>
  <si>
    <t>陕西嘉轩教育科技有限公司</t>
  </si>
  <si>
    <t>空港新城2018年中小学（幼儿园）微课大赛服务采购项目的</t>
  </si>
  <si>
    <t>江西中烟工业有限责任公司南昌卷烟厂课件开发之微课堂开发与设计培训项目成交候选人排序公示</t>
  </si>
  <si>
    <t>江西中烟工业有限责任公司南昌卷烟厂课件开发之微课堂开发与设计培训项目成交候</t>
  </si>
  <si>
    <t>湖南中烟工业有限责任公司服务营销课程开发及配套讲师服务项目中标结果公告</t>
  </si>
  <si>
    <t>X430100YYYY001307001）</t>
  </si>
  <si>
    <t>湖南国联招标有限公司</t>
  </si>
  <si>
    <t>湖南中烟工业有限责任公司</t>
  </si>
  <si>
    <t>湖南中烟工业有限责任公司服务营销课程开发及配套讲师服务项目</t>
  </si>
  <si>
    <t>云之龙招标集团有限公司AFCS社会保障教学软件采购GXZC2019-C3-21999-GXYL成交公告</t>
  </si>
  <si>
    <t>GXZC2019-C3-21999-GXYL</t>
  </si>
  <si>
    <t>广西医科大学</t>
  </si>
  <si>
    <t>贰拾壹万肆仟捌佰元整</t>
  </si>
  <si>
    <t>云之龙招标集团有限公司AFCS社会保障教学软件采购GXZC2019-C3-21999-GX</t>
  </si>
  <si>
    <t>江门市实验小学办公自动化和网络设备类网上竞价项目成交结果公告</t>
  </si>
  <si>
    <t>江门市实验小学</t>
  </si>
  <si>
    <t xml:space="preserve">江门市君信办公设备有限公司
江门市唯半导体科技有限公司
江门叁六网络科技有限公司
</t>
  </si>
  <si>
    <t>江门市君信办公设备有限公司</t>
  </si>
  <si>
    <t>江门市唯半导体科技有限公司</t>
  </si>
  <si>
    <t>江门叁六网络科技有限公司</t>
  </si>
  <si>
    <t>江门市实验小学办公自动化和网络设备类网上竞价项目</t>
  </si>
  <si>
    <t>郑州铁路职业技术学院在线课程录制与微课制作项目合同公示合同公告</t>
  </si>
  <si>
    <t xml:space="preserve">河南杰文信息技术有限公司
</t>
  </si>
  <si>
    <t>河南杰文信息技术有限公司</t>
  </si>
  <si>
    <t>郑州铁路职业技术学院在线课程录制与微课制作项目合同</t>
  </si>
  <si>
    <t>日照市机电工程学校微课教室设备及触屏一体机采购项目A包合同公示</t>
  </si>
  <si>
    <t xml:space="preserve">日照市腾冉科贸有限公司
</t>
  </si>
  <si>
    <t>网络中心微课录制室建设中标结果</t>
  </si>
  <si>
    <t>湖南省湘咨工程咨询有限责任公司</t>
  </si>
  <si>
    <t>南华大学</t>
  </si>
  <si>
    <t xml:space="preserve">衡阳市兴邦信息工程有限公司
</t>
  </si>
  <si>
    <t>衡阳市兴邦信息工程有限公司</t>
  </si>
  <si>
    <t>网络中心微课录制室</t>
  </si>
  <si>
    <t>网络信息中心微课录制室建设中标结果</t>
  </si>
  <si>
    <t>HNXZ2018-HY-CG039</t>
  </si>
  <si>
    <t>网络信息中心微课录制室</t>
  </si>
  <si>
    <t>江门市紫沙小学办公自动化和网络设备类网上竞价项目成交结果公告</t>
  </si>
  <si>
    <t>江门市紫沙小学</t>
  </si>
  <si>
    <t xml:space="preserve">江门市唯半导体科技有限公司
江门叁六网络科技有限公司
江门市君信办公设备有限公司
</t>
  </si>
  <si>
    <t>江门市紫沙小学办公自动化和网络设备类网上竞价项目</t>
  </si>
  <si>
    <t>福建技师学院微课制作设备采购项目结果公告</t>
  </si>
  <si>
    <t>[3500]FJLQ[GK]2018131</t>
  </si>
  <si>
    <t>福建立勤招标代理有限公司</t>
  </si>
  <si>
    <t>福建技师学院</t>
  </si>
  <si>
    <t>福建技师学院微课制作设备采购</t>
  </si>
  <si>
    <t>阳江市第三中学阅卷系统软、硬件设备采购项目中标公告</t>
  </si>
  <si>
    <t>YXCG-20181226）</t>
  </si>
  <si>
    <t>阳江市</t>
  </si>
  <si>
    <t>广东业信采购招标有限公司</t>
  </si>
  <si>
    <t>阳江市第三中学</t>
  </si>
  <si>
    <t xml:space="preserve">阳江市易达网络科技有限公司
</t>
  </si>
  <si>
    <t>￥46.500000 万元</t>
  </si>
  <si>
    <t>阳江市易达网络科技有限公司</t>
  </si>
  <si>
    <t>阳江市第三中学阅卷系统软、硬件设备采购</t>
  </si>
  <si>
    <t>郑州铁路职业技术学院财会综合实训室建设项目中标公示</t>
  </si>
  <si>
    <t xml:space="preserve">郑州商派蓝联网络技术有限公司
</t>
  </si>
  <si>
    <t>699000元</t>
  </si>
  <si>
    <t>郑州商派蓝联网络技术有限公司</t>
  </si>
  <si>
    <t>郑州铁路职业技术学院财会综合实训室建设</t>
  </si>
  <si>
    <t>河南工业大学在线开放课程录制项目成交结果公告</t>
  </si>
  <si>
    <t>HGD-2018-41</t>
  </si>
  <si>
    <t>河南博文招标代理有限公司</t>
  </si>
  <si>
    <t>河南工业大学</t>
  </si>
  <si>
    <t xml:space="preserve">河南梧桐花教育信息咨询服务有限公司
</t>
  </si>
  <si>
    <t>178800.00元</t>
  </si>
  <si>
    <t>河南梧桐花教育信息咨询服务有限公司</t>
  </si>
  <si>
    <t>河南工业大学在线开放课程录制项目</t>
  </si>
  <si>
    <t>西吉县教育体育局多媒体一体机采购项目招标中标结果公示</t>
  </si>
  <si>
    <t>XJZCJH[2018]12-07</t>
  </si>
  <si>
    <t>壹佰零壹万零捌佰贰拾元整</t>
  </si>
  <si>
    <t>西吉县教育体育局多媒体一体机采购项目招标</t>
  </si>
  <si>
    <t>江淮工业学校微课制作间系统设备等采购项目合同公告</t>
  </si>
  <si>
    <t xml:space="preserve">安徽超星信息技术有限公司
</t>
  </si>
  <si>
    <t>安徽超星信息技术有限公司</t>
  </si>
  <si>
    <t>江淮工业学校微课制作间系统设备等采购</t>
  </si>
  <si>
    <t>中国人民大学出版社有限公司视频课程录制服务项目中标公告</t>
  </si>
  <si>
    <t xml:space="preserve">北京核新未来教育科技有限公司
上海卓越睿新数码科技有限公司
</t>
  </si>
  <si>
    <t>北京核新未来教育科技有限公司</t>
  </si>
  <si>
    <t>中国人民大学出版社有限公司视频课程录制服务</t>
  </si>
  <si>
    <t>山东省日照市东港区日照市机电工程学校微课教室设备及触屏一体机采购项目合同公示</t>
  </si>
  <si>
    <t>39.8 万元</t>
  </si>
  <si>
    <t>山东省日照市东港区日照市机电工程学校微课教室设备及触屏一体机采购</t>
  </si>
  <si>
    <t>安徽工业经济职业技术学院市场营销专业微课制作项目采购项目评标结果公示</t>
  </si>
  <si>
    <t>和县</t>
  </si>
  <si>
    <t>安徽工业经济职业技术学院市场营销专业微课制作项目采购项目</t>
  </si>
  <si>
    <t>学校《生物化学检验技术》省级在线开放课程微课制作采购项目中标公告</t>
  </si>
  <si>
    <t>信阳职业技术学院</t>
  </si>
  <si>
    <t xml:space="preserve">山东泽众电子科技有限公司
</t>
  </si>
  <si>
    <t>130000.0元</t>
  </si>
  <si>
    <t>山东泽众电子科技有限公司</t>
  </si>
  <si>
    <t>学校《生物化学检验技术》省级在线开放课程微课制作采购</t>
  </si>
  <si>
    <t>华能平凉发电有限责任微课设计与开发培训询价书的采购结果</t>
  </si>
  <si>
    <t xml:space="preserve">广州博日信息科技有限公司
</t>
  </si>
  <si>
    <t>87600.00  元</t>
  </si>
  <si>
    <t>广州博日信息科技有限公司</t>
  </si>
  <si>
    <t>华能平凉发电有限责任微课设计与开发培训询价</t>
  </si>
  <si>
    <t>天津市东丽区教育局机关2018年东丽区教育局电子班牌购置安装项目(项目编号:HYZB-DL-2018-12)中标公告</t>
  </si>
  <si>
    <t>HYZB-DL-2018-12）</t>
  </si>
  <si>
    <t>天津市辉耀招标咨询有限公司</t>
  </si>
  <si>
    <t>天津市东丽区教育局</t>
  </si>
  <si>
    <t>天津市东丽区教育局机关2018年东丽区教育局电子班牌购置安装项目(项目编号:HYZB-DL-2018-1</t>
  </si>
  <si>
    <t>迭部县教育局迭部县十七所幼儿园购置触控一体机设备项目中标公告</t>
  </si>
  <si>
    <t>陕西广德招标代理有限公司</t>
  </si>
  <si>
    <t>迭部县教育局</t>
  </si>
  <si>
    <t xml:space="preserve">合作市同嘉商贸有限公司
</t>
  </si>
  <si>
    <t>叁拾伍万柒仟陆佰陆拾元整</t>
  </si>
  <si>
    <t>合作市同嘉商贸有限公司</t>
  </si>
  <si>
    <t>迭部县教育局迭部县十七所幼儿园购置触控一体机设备</t>
  </si>
  <si>
    <t>河北化工医药职业技术学院化工出版社富媒体项目竞争性磋商成交公告</t>
  </si>
  <si>
    <t>HXZB-2018-0430-028</t>
  </si>
  <si>
    <t>河北宏信招标有限公司</t>
  </si>
  <si>
    <t>河北化工医药职业技术学院</t>
  </si>
  <si>
    <t xml:space="preserve">河北如洹科技有限公司
</t>
  </si>
  <si>
    <t>257,940.00元</t>
  </si>
  <si>
    <t>河北如洹科技有限公司</t>
  </si>
  <si>
    <t>河北化工医药职业技术学院化工出版社富媒体项目竞争性</t>
  </si>
  <si>
    <t>重庆交通大学教师发展中心智慧微课制作设备</t>
  </si>
  <si>
    <t>18A5718</t>
  </si>
  <si>
    <t>重庆交通大学教师发展中心智慧</t>
  </si>
  <si>
    <t>音乐美术教室多媒体设备</t>
  </si>
  <si>
    <t>盘锦市教育技术装备管理中心</t>
  </si>
  <si>
    <t xml:space="preserve">盘锦辽河数码科技发展有限公司
</t>
  </si>
  <si>
    <t>219900.00元</t>
  </si>
  <si>
    <t>盘锦辽河数码科技发展有限公司</t>
  </si>
  <si>
    <t>GE68064排CT机全保服务中标结果</t>
  </si>
  <si>
    <t>GE68064排CT机全保</t>
  </si>
  <si>
    <t>石嘴山市实验中学智慧校园设备采购项目中标公示</t>
  </si>
  <si>
    <t>石嘴山市</t>
  </si>
  <si>
    <t>石嘴山市公共资源交易中心</t>
  </si>
  <si>
    <t>石嘴山市实验中学</t>
  </si>
  <si>
    <t>人民币壹佰零伍万玖仟伍佰伍拾元整</t>
  </si>
  <si>
    <t>石嘴山市实验中学智慧校园设备采购</t>
  </si>
  <si>
    <t>关于第二届教师微课教学大赛结果的通知</t>
  </si>
  <si>
    <t>关于第二届教师微课教学大</t>
  </si>
  <si>
    <t>音乐美术教室多媒体设备(LPJ201901001)中标公告</t>
  </si>
  <si>
    <t>音乐美术教室多媒体设备(LPJ20190100</t>
  </si>
  <si>
    <t>陕西作战保障教研室微课制作中标结果公示</t>
  </si>
  <si>
    <t>陕西作战保障教研室微课制作</t>
  </si>
  <si>
    <t>云之龙招标集团有限公司虚拟实训室及（跨境电商）实验室建设项目GXZC2018-G1-21786-GXYL中标公告</t>
  </si>
  <si>
    <t>GXZC2018-G1-21786-GXYL</t>
  </si>
  <si>
    <t xml:space="preserve">广西鑫锐普科技有限公司
广西二木商贸有限公司
</t>
  </si>
  <si>
    <t>壹佰零捌万叁仟伍佰元整</t>
  </si>
  <si>
    <t>广西鑫锐普科技有限公司</t>
  </si>
  <si>
    <t>广西二木商贸有限公司</t>
  </si>
  <si>
    <t>云之龙招标集团有限公司虚拟实训室及（跨境电商）实验室建设项目GXZC2018-G1-21786-GX</t>
  </si>
  <si>
    <t>2018年揭阳电信基于微课模式的一线员工专业提升平台建设项目集成服务采购</t>
  </si>
  <si>
    <t>揭阳市</t>
  </si>
  <si>
    <t>2018年揭阳电信基于微课模式的一线员工专业提升平台建设项目</t>
  </si>
  <si>
    <t>教育部宝玉石鉴定与加工专业教学资源库中标结果</t>
  </si>
  <si>
    <t>教育部宝玉石鉴定与加工专业教学资</t>
  </si>
  <si>
    <t>互动式智慧教学与微课录制虚拟演播实训室采购</t>
  </si>
  <si>
    <t>GXZC2018-J1-21690-GTZB</t>
  </si>
  <si>
    <t xml:space="preserve">广西龙坤科技有限公司
</t>
  </si>
  <si>
    <t>广西龙坤科技有限公司</t>
  </si>
  <si>
    <t>互动式智慧教学与微课录制虚拟演</t>
  </si>
  <si>
    <t>湖南中烟工业有限责任公司服务营销课程开发及配套讲师服务项目中标候选人公示</t>
  </si>
  <si>
    <t xml:space="preserve">湖南坤越管理咨询有限公司
广州倍跃企业管理咨询有限公司
上海印开锐企业管理咨询有限公司
</t>
  </si>
  <si>
    <t>湖南坤越管理咨询有限公司</t>
  </si>
  <si>
    <t>广州倍跃企业管理咨询有限公司</t>
  </si>
  <si>
    <t>上海印开锐企业管理咨询有限公司</t>
  </si>
  <si>
    <t>湖南中烟工业有限责任公司服务营销课程开发及配套讲师服务项目中</t>
  </si>
  <si>
    <t>江门市培英小学办公自动化和网络设备类网上竞价项目成交结果公告</t>
  </si>
  <si>
    <t>江门市培英小学</t>
  </si>
  <si>
    <t xml:space="preserve">江门叁六网络科技有限公司
江门市创科捷智能办公有限公司
</t>
  </si>
  <si>
    <t>江门市创科捷智能办公有限公司</t>
  </si>
  <si>
    <t>江门市培英小学办公自动化和网络设备类网上竞价项目</t>
  </si>
  <si>
    <t>海南经贸职业技术学院-2018年数字化教材（微课版）-合同公告</t>
  </si>
  <si>
    <t>海南经贸职业技术学院-2018年数字化教材（微课版</t>
  </si>
  <si>
    <t>舟曲县职业技术学校计算机教室建设项目中标公告</t>
  </si>
  <si>
    <t>兰州众信招标有限公司</t>
  </si>
  <si>
    <t>舟曲县职业技术学校</t>
  </si>
  <si>
    <t xml:space="preserve">兰州思源科技发展有限公司
</t>
  </si>
  <si>
    <t>贰拾伍万柒仟壹佰柒拾元整</t>
  </si>
  <si>
    <t>兰州思源科技发展有限公司</t>
  </si>
  <si>
    <t>舟曲县职业技术学校计算机教室建设</t>
  </si>
  <si>
    <t>长岛县职业中等专业学校微课室及智慧教室设备采购中标公告</t>
  </si>
  <si>
    <t xml:space="preserve">山东诚海电子科技有限公司
烟台和奥电子科技有限公司
</t>
  </si>
  <si>
    <t>烟台和奥电子科技有限公司</t>
  </si>
  <si>
    <t>陕西作战保障教研室微课制作中标候选人公示</t>
  </si>
  <si>
    <t>陕西作战保障教研室微课制作中</t>
  </si>
  <si>
    <t>长郡梅溪湖中学微课备课室中标结果</t>
  </si>
  <si>
    <t>CSCG-201811300018</t>
  </si>
  <si>
    <t xml:space="preserve">湖南越明年电教科技有限公司
</t>
  </si>
  <si>
    <t>湖南越明年电教科技有限公司</t>
  </si>
  <si>
    <t>长郡梅溪湖中学微课备</t>
  </si>
  <si>
    <t>华能长春热电厂2018年微课制作培训服务项目询价书的采购结果</t>
  </si>
  <si>
    <t xml:space="preserve">安徽海轩教育科技有限公司
</t>
  </si>
  <si>
    <t>24000.00 元</t>
  </si>
  <si>
    <t>安徽海轩教育科技有限公司</t>
  </si>
  <si>
    <t>华能长春热电厂2018年微课制作培训服务项目询价</t>
  </si>
  <si>
    <t>中医药文化及针灸推拿微课视频中标结果</t>
  </si>
  <si>
    <t>湖南中医药高等专科学校</t>
  </si>
  <si>
    <t xml:space="preserve">湖南臻艾健康科技有限公司
</t>
  </si>
  <si>
    <t>湖南臻艾健康科技有限公司</t>
  </si>
  <si>
    <t>中医药文化及针灸推拿微课</t>
  </si>
  <si>
    <t>安丘市职业中等专业学校职业核心素养智能训练系统设施设备采购项目中标公告</t>
  </si>
  <si>
    <t>SDYL-AQ18-105#</t>
  </si>
  <si>
    <t>安丘市职业中等专业学校</t>
  </si>
  <si>
    <t xml:space="preserve">山东星科智能科技股份有限公司
南京洋源科技开发有限公司
江苏三希科技股份有限公司
</t>
  </si>
  <si>
    <t>山东星科智能科技股份有限公司</t>
  </si>
  <si>
    <t>南京洋源科技开发有限公司</t>
  </si>
  <si>
    <t>江苏三希科技股份有限公司</t>
  </si>
  <si>
    <t>安丘市职业中等专业学校职业核心素养智能训练系统设施设备采购</t>
  </si>
  <si>
    <t>医学院微课制作-供应商上海微课信息科技有限公司</t>
  </si>
  <si>
    <t xml:space="preserve">上海微课信息科技有限公司
</t>
  </si>
  <si>
    <t>96.5 万元</t>
  </si>
  <si>
    <t>上海微课信息科技有限公司</t>
  </si>
  <si>
    <t>医学院微课制作-供应商上海微课信息</t>
  </si>
  <si>
    <t>人民医院GE68064排CT机全保服务预中标结果</t>
  </si>
  <si>
    <t>邵阳县人民医院</t>
  </si>
  <si>
    <t xml:space="preserve">湖南林静医疗设备有限公司
</t>
  </si>
  <si>
    <t>湖南林静医疗设备有限公司</t>
  </si>
  <si>
    <t>人民医院GE68064排CT机全保服</t>
  </si>
  <si>
    <t>湖南省邵阳县人民医院GE68064排CT机全保服务项目单一来源成交公告</t>
  </si>
  <si>
    <t xml:space="preserve">邵阳县分公司
邵阳县塘渡口镇大木山国土局
</t>
  </si>
  <si>
    <t>邵阳县分公司</t>
  </si>
  <si>
    <t>邵阳县塘渡口镇大木山国土局</t>
  </si>
  <si>
    <t>湖南省邵阳县人民医院GE68064排CT机全保服务项目单一</t>
  </si>
  <si>
    <t>邵阳县人民医院GE68064排CT机全保服务项目单一来源采购成交结果公告</t>
  </si>
  <si>
    <t xml:space="preserve">湖南林静医疗设备有限公司
邵阳县分公司
邵阳县塘渡口镇大木山国土局
</t>
  </si>
  <si>
    <t>邵阳县人民医院GE68064排CT机全保服务项目单一来源采购</t>
  </si>
  <si>
    <t>山东省日照市东港区日照市机电工程学校微课教室设备及触屏一体机采购项目A包中标公告</t>
  </si>
  <si>
    <t xml:space="preserve">日照市腾冉科贸有限公司
日照市奔想信息科技发展有限公司
山东普泰信息工程有限公司
日照振威安保有限公司
</t>
  </si>
  <si>
    <t>日照市奔想信息科技发展有限公司</t>
  </si>
  <si>
    <t>山东普泰信息工程有限公司</t>
  </si>
  <si>
    <t>日照振威安保有限公司</t>
  </si>
  <si>
    <t>日照市机电工程学校微课教室设备及触屏一体机采购项目A包中标公示</t>
  </si>
  <si>
    <t>中标公告：轨道交通票务管理相关技能点微课的中标公告</t>
  </si>
  <si>
    <t>SHXM-00-20181124-3642</t>
  </si>
  <si>
    <t>上海银鑫建设咨询有限公司</t>
  </si>
  <si>
    <t>上海市城市建设工程学校上海市园林学校</t>
  </si>
  <si>
    <t xml:space="preserve">上海景格科技股份有限公司
</t>
  </si>
  <si>
    <t>478000元</t>
  </si>
  <si>
    <t>上海景格科技股份有限公司</t>
  </si>
  <si>
    <t>中标公告：轨道交通票务管理相关技能点微</t>
  </si>
  <si>
    <t>北京教育学院丰台分院教辅资料编写与购置中标公告</t>
  </si>
  <si>
    <t>HCBY-2018-JYXY024）</t>
  </si>
  <si>
    <t>华诚博远工程咨询有限公司</t>
  </si>
  <si>
    <t>北京教育学院丰台分院</t>
  </si>
  <si>
    <t>北京出版集团有限责任公司
2019秋北京教育学院丰台分院</t>
  </si>
  <si>
    <t>722.0000000 万元</t>
  </si>
  <si>
    <t>北京出版集团有限责任公司</t>
  </si>
  <si>
    <t>2019秋北京教育学院丰台分院</t>
  </si>
  <si>
    <t>北京教育学院丰台分院教辅资料编写与</t>
  </si>
  <si>
    <t>天津机电职业技术学院国家示范区优质资源核心专业群建设项目（智能制造）项目(项目编号:HGGP-2018-B-0739)中标公告</t>
  </si>
  <si>
    <t>HGGP-2018-B-0739）</t>
  </si>
  <si>
    <t>津南区</t>
  </si>
  <si>
    <t>天津市汇广工程咨询有限公司</t>
  </si>
  <si>
    <t>天津机电职业技术学院</t>
  </si>
  <si>
    <t>天津机电职业技术学院国家示范区优质资源核心专业群建设项目（智能制造）项目(项目编号:HGGP-2018-B-073</t>
  </si>
  <si>
    <t>上海民航职业技术学院空乘精品课程开发技术与服务采购项目中标公告</t>
  </si>
  <si>
    <t>18211013）</t>
  </si>
  <si>
    <t>徐汇区</t>
  </si>
  <si>
    <t>上海民航职业技术学院</t>
  </si>
  <si>
    <t xml:space="preserve">上海艾克斯网络传播有限公司
</t>
  </si>
  <si>
    <t>24.8 万元</t>
  </si>
  <si>
    <t>上海艾克斯网络传播有限公司</t>
  </si>
  <si>
    <t>上海民航职业技术学院空乘精品课程开发技术与服务采购</t>
  </si>
  <si>
    <t xml:space="preserve">天津奥得智慧科技有限公司
</t>
  </si>
  <si>
    <t>天津奥得智慧科技有限公司</t>
  </si>
  <si>
    <t>【中标公告】大连金普新区社会事业局2018年秋季开学班班通采购项目中标公告</t>
  </si>
  <si>
    <t>ZXCG2018-JP14）</t>
  </si>
  <si>
    <t>大连忠信项目管理有限公司</t>
  </si>
  <si>
    <t>大连金普新区社会事业局</t>
  </si>
  <si>
    <t>大连金普新区社会事业局2018年秋季开学
大连远东奥特机电工程有限公司</t>
  </si>
  <si>
    <t>大连金普新区社会事业局2018年秋季开学</t>
  </si>
  <si>
    <t>大连远东奥特机电工程有限公司</t>
  </si>
  <si>
    <t>【中标公告】大连金普新区社会事业局2018年秋季开学班班通采购</t>
  </si>
  <si>
    <t>2018年普法微视频、普法微课制作项目(二次采购)结果公告</t>
  </si>
  <si>
    <t>0006200000045383）</t>
  </si>
  <si>
    <t>贵州电网物资有限公司</t>
  </si>
  <si>
    <t xml:space="preserve">贵州一界创意传媒有限公司
经贵州电网物资有限公司
可登陆中国南方电网有限责任公司
</t>
  </si>
  <si>
    <t>贵州一界创意传媒有限公司</t>
  </si>
  <si>
    <t>经贵州电网物资有限公司</t>
  </si>
  <si>
    <t>可登陆中国南方电网有限责任公司</t>
  </si>
  <si>
    <t>2018年普法微视频、普法微课制作项目(二次采</t>
  </si>
  <si>
    <t>[南昌市本级]江西省百巨招标咨询有限公司关于南昌市现代教育技术中心南昌二十中学传媒教室及教学器材等采购项目（招标编号：JXBJ18121322502）第二次竞争性谈判成交公告</t>
  </si>
  <si>
    <t>JXBJ18121322502）</t>
  </si>
  <si>
    <t xml:space="preserve">传媒教室及教学设备二十中学
江西省朗如科技有限公司
江西省南昌市西湖区系马桩南昌洪都无线电厂院
</t>
  </si>
  <si>
    <t>传媒教室及教学设备二十中学</t>
  </si>
  <si>
    <t>江西省朗如科技有限公司</t>
  </si>
  <si>
    <t>江西省南昌市西湖区系马桩南昌洪都无线电厂院</t>
  </si>
  <si>
    <t>[南昌市本级]江西省百巨招标咨询有限公司关于南昌市现代教育技术中心南昌二十中学传媒教室及教学器材等采购项目（招标编号：JXBJ18121322502）第二次竞争性</t>
  </si>
  <si>
    <t>金视</t>
  </si>
  <si>
    <t>浙江师范大学十九大精神视频微课培训服务项目的合同公示</t>
  </si>
  <si>
    <t>DY2018101</t>
  </si>
  <si>
    <t>浙江师范大学</t>
  </si>
  <si>
    <t xml:space="preserve">金华市浙师智慧教育科技有限公司
</t>
  </si>
  <si>
    <t>金华市浙师智慧教育科技有限公司</t>
  </si>
  <si>
    <t>浙江师范大学十九大精神视频微课培训服务项</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</si>
</sst>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7">
    <font>
      <sz val="11"/>
      <color theme="1"/>
      <name val="宋体"/>
      <family val="2"/>
      <charset val="134"/>
      <scheme val="minor"/>
    </font>
    <font>
      <sz val="11"/>
      <color theme="1"/>
      <name val="宋体"/>
      <family val="2"/>
      <charset val="134"/>
      <scheme val="minor"/>
    </font>
    <font>
      <sz val="11"/>
      <color rgb="FFFF0000"/>
      <name val="宋体"/>
      <family val="2"/>
      <charset val="134"/>
      <scheme val="minor"/>
    </font>
    <font>
      <b/>
      <sz val="11"/>
      <color theme="0"/>
      <name val="宋体"/>
      <family val="3"/>
      <charset val="134"/>
      <scheme val="minor"/>
    </font>
    <font>
      <sz val="9"/>
      <name val="宋体"/>
      <family val="2"/>
      <charset val="134"/>
      <scheme val="minor"/>
    </font>
    <font>
      <b/>
      <sz val="11"/>
      <name val="宋体"/>
      <family val="3"/>
      <charset val="134"/>
      <scheme val="minor"/>
    </font>
    <font>
      <sz val="11"/>
      <color rgb="FFFF0000"/>
      <name val="宋体"/>
      <family val="3"/>
      <charset val="134"/>
      <scheme val="minor"/>
    </font>
  </fonts>
  <fills count="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92D05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alignment vertical="center"/>
    </xf>
    <xf numFmtId="43" fontId="1" fillId="0" borderId="0" applyFont="0" applyFill="0" applyBorder="0" applyAlignment="0" applyProtection="0">
      <alignment vertical="center"/>
    </xf>
  </cellStyleXfs>
  <cellXfs count="26">
    <xf numFmtId="0" fontId="0" fillId="0" borderId="0" xfId="0">
      <alignment vertical="center"/>
    </xf>
    <xf numFmtId="0" fontId="3" fillId="2" borderId="1" xfId="0" applyFont="1" applyFill="1" applyBorder="1">
      <alignment vertical="center"/>
    </xf>
    <xf numFmtId="0" fontId="5" fillId="3" borderId="1" xfId="0" applyFont="1" applyFill="1" applyBorder="1">
      <alignment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0" fillId="4" borderId="3" xfId="0" applyFill="1" applyBorder="1">
      <alignment vertical="center"/>
    </xf>
    <xf numFmtId="0" fontId="0" fillId="4" borderId="4" xfId="0" applyFill="1" applyBorder="1">
      <alignment vertical="center"/>
    </xf>
    <xf numFmtId="0" fontId="0" fillId="5" borderId="5" xfId="0" applyFill="1" applyBorder="1">
      <alignment vertical="center"/>
    </xf>
    <xf numFmtId="0" fontId="0" fillId="3" borderId="5" xfId="0" applyFill="1" applyBorder="1">
      <alignment vertical="center"/>
    </xf>
    <xf numFmtId="0" fontId="0" fillId="3" borderId="6" xfId="0" applyFill="1" applyBorder="1">
      <alignment vertical="center"/>
    </xf>
    <xf numFmtId="0" fontId="0" fillId="3" borderId="6" xfId="0" applyFill="1" applyBorder="1" applyAlignment="1">
      <alignment horizontal="center" vertical="center"/>
    </xf>
    <xf numFmtId="0" fontId="0" fillId="4" borderId="0" xfId="0" applyFill="1">
      <alignment vertical="center"/>
    </xf>
    <xf numFmtId="43" fontId="0" fillId="4" borderId="0" xfId="1" applyFont="1" applyFill="1">
      <alignment vertical="center"/>
    </xf>
    <xf numFmtId="0" fontId="0" fillId="4" borderId="0" xfId="0" applyFill="1" applyAlignment="1">
      <alignment horizontal="right" vertical="center"/>
    </xf>
    <xf numFmtId="0" fontId="0" fillId="6" borderId="5" xfId="0" applyFill="1" applyBorder="1">
      <alignment vertical="center"/>
    </xf>
    <xf numFmtId="0" fontId="2" fillId="6" borderId="5" xfId="0" applyFont="1" applyFill="1" applyBorder="1">
      <alignment vertical="center"/>
    </xf>
    <xf numFmtId="0" fontId="6" fillId="3" borderId="5" xfId="0" applyFont="1" applyFill="1" applyBorder="1">
      <alignment vertical="center"/>
    </xf>
    <xf numFmtId="0" fontId="6" fillId="3" borderId="6" xfId="0" applyFont="1" applyFill="1" applyBorder="1">
      <alignment vertical="center"/>
    </xf>
    <xf numFmtId="0" fontId="6" fillId="3" borderId="6" xfId="0" applyFont="1" applyFill="1" applyBorder="1" applyAlignment="1">
      <alignment horizontal="center" vertical="center"/>
    </xf>
    <xf numFmtId="0" fontId="6" fillId="4" borderId="0" xfId="0" applyFont="1" applyFill="1">
      <alignment vertical="center"/>
    </xf>
    <xf numFmtId="43" fontId="6" fillId="4" borderId="0" xfId="1" applyFont="1" applyFill="1">
      <alignment vertical="center"/>
    </xf>
    <xf numFmtId="0" fontId="6" fillId="4" borderId="0" xfId="0" applyFont="1" applyFill="1" applyAlignment="1">
      <alignment horizontal="right" vertical="center"/>
    </xf>
    <xf numFmtId="0" fontId="6" fillId="0" borderId="0" xfId="0" applyFont="1">
      <alignment vertical="center"/>
    </xf>
    <xf numFmtId="0" fontId="6" fillId="5" borderId="5" xfId="0" applyFont="1" applyFill="1" applyBorder="1">
      <alignment vertical="center"/>
    </xf>
    <xf numFmtId="0" fontId="2" fillId="5" borderId="5" xfId="0" applyFont="1" applyFill="1" applyBorder="1">
      <alignment vertical="center"/>
    </xf>
    <xf numFmtId="0" fontId="6" fillId="6" borderId="5" xfId="0" applyFont="1" applyFill="1" applyBorder="1">
      <alignment vertic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rig/2019&#24180;&#20840;&#24180;&#22522;&#30784;&#25968;&#25454;&#25972;&#29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础数据"/>
      <sheetName val="大小写对照表"/>
    </sheetNames>
    <sheetDataSet>
      <sheetData sheetId="0"/>
      <sheetData sheetId="1">
        <row r="1">
          <cell r="A1" t="str">
            <v>壹</v>
          </cell>
          <cell r="B1">
            <v>1</v>
          </cell>
        </row>
        <row r="2">
          <cell r="A2" t="str">
            <v>贰</v>
          </cell>
          <cell r="B2">
            <v>2</v>
          </cell>
        </row>
        <row r="3">
          <cell r="A3" t="str">
            <v>叁</v>
          </cell>
          <cell r="B3">
            <v>3</v>
          </cell>
        </row>
        <row r="4">
          <cell r="A4" t="str">
            <v>肆</v>
          </cell>
          <cell r="B4">
            <v>4</v>
          </cell>
        </row>
        <row r="5">
          <cell r="A5" t="str">
            <v>伍</v>
          </cell>
          <cell r="B5">
            <v>5</v>
          </cell>
        </row>
        <row r="6">
          <cell r="A6" t="str">
            <v>陆</v>
          </cell>
          <cell r="B6">
            <v>6</v>
          </cell>
        </row>
        <row r="7">
          <cell r="A7" t="str">
            <v>柒</v>
          </cell>
          <cell r="B7">
            <v>7</v>
          </cell>
        </row>
        <row r="8">
          <cell r="A8" t="str">
            <v>捌</v>
          </cell>
          <cell r="B8">
            <v>8</v>
          </cell>
        </row>
        <row r="9">
          <cell r="A9" t="str">
            <v>玖</v>
          </cell>
          <cell r="B9">
            <v>9</v>
          </cell>
        </row>
        <row r="10">
          <cell r="A10" t="str">
            <v>零</v>
          </cell>
          <cell r="B10">
            <v>0</v>
          </cell>
        </row>
        <row r="19">
          <cell r="A19" t="str">
            <v>思南县广播电视台融媒体中心建设项目采购</v>
          </cell>
        </row>
        <row r="20">
          <cell r="A20" t="str">
            <v>思南县广播电视台融媒体中心建设项目采购单一来源（成交）公告</v>
          </cell>
          <cell r="B20" t="str">
            <v xml:space="preserve">多彩贵州网有限责任公司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00"/>
  <sheetViews>
    <sheetView tabSelected="1" topLeftCell="A991" workbookViewId="0">
      <selection activeCell="A1002" sqref="A1002"/>
    </sheetView>
  </sheetViews>
  <sheetFormatPr defaultRowHeight="13.5"/>
  <cols>
    <col min="2" max="2" width="85.375" customWidth="1"/>
    <col min="4" max="4" width="26.75" customWidth="1"/>
    <col min="6" max="6" width="14.5" customWidth="1"/>
    <col min="15" max="15" width="9.125" bestFit="1" customWidth="1"/>
    <col min="26" max="27" width="9.25" bestFit="1" customWidth="1"/>
    <col min="30" max="30" width="9.25" bestFit="1" customWidth="1"/>
    <col min="39" max="39" width="9.25" bestFit="1" customWidth="1"/>
    <col min="41" max="41" width="9.25" bestFit="1" customWidth="1"/>
    <col min="50" max="50" width="16.125" bestFit="1" customWidth="1"/>
  </cols>
  <sheetData>
    <row r="1" spans="1:53" ht="14.2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37</v>
      </c>
      <c r="AM1" s="3" t="s">
        <v>38</v>
      </c>
      <c r="AN1" s="2" t="s">
        <v>39</v>
      </c>
      <c r="AO1" s="4" t="s">
        <v>40</v>
      </c>
      <c r="AP1" s="4" t="s">
        <v>41</v>
      </c>
      <c r="AQ1" s="5" t="s">
        <v>42</v>
      </c>
      <c r="AR1" s="5" t="s">
        <v>43</v>
      </c>
      <c r="AS1" s="5" t="s">
        <v>44</v>
      </c>
      <c r="AT1" s="5" t="s">
        <v>45</v>
      </c>
      <c r="AU1" s="5" t="s">
        <v>46</v>
      </c>
      <c r="AV1" s="5" t="s">
        <v>47</v>
      </c>
      <c r="AW1" s="5" t="s">
        <v>48</v>
      </c>
      <c r="AX1" s="5" t="s">
        <v>49</v>
      </c>
      <c r="AY1" s="6" t="s">
        <v>50</v>
      </c>
      <c r="AZ1" s="6" t="s">
        <v>51</v>
      </c>
      <c r="BA1" s="6" t="s">
        <v>52</v>
      </c>
    </row>
    <row r="2" spans="1:53" ht="14.25" thickTop="1">
      <c r="A2" s="7" t="s">
        <v>53</v>
      </c>
      <c r="B2" s="7" t="s">
        <v>54</v>
      </c>
      <c r="C2" s="7" t="s">
        <v>55</v>
      </c>
      <c r="D2" s="7"/>
      <c r="E2" s="7" t="s">
        <v>56</v>
      </c>
      <c r="F2" s="7" t="s">
        <v>57</v>
      </c>
      <c r="G2" s="7" t="s">
        <v>58</v>
      </c>
      <c r="H2" s="7"/>
      <c r="I2" s="7"/>
      <c r="J2" s="7"/>
      <c r="K2" s="7"/>
      <c r="L2" s="7" t="s">
        <v>59</v>
      </c>
      <c r="M2" s="7" t="s">
        <v>60</v>
      </c>
      <c r="N2" s="7" t="s">
        <v>61</v>
      </c>
      <c r="O2" s="7" t="s">
        <v>62</v>
      </c>
      <c r="P2" s="7"/>
      <c r="Q2" s="7" t="s">
        <v>63</v>
      </c>
      <c r="R2" s="7" t="s">
        <v>64</v>
      </c>
      <c r="S2" s="7"/>
      <c r="T2" s="7"/>
      <c r="U2" s="7"/>
      <c r="V2" s="7"/>
      <c r="W2" s="7"/>
      <c r="X2" s="7" t="s">
        <v>65</v>
      </c>
      <c r="Y2" s="7" t="s">
        <v>66</v>
      </c>
      <c r="Z2" s="7">
        <v>4</v>
      </c>
      <c r="AA2" s="7">
        <v>14971</v>
      </c>
      <c r="AB2" s="7" t="s">
        <v>67</v>
      </c>
      <c r="AC2" s="7"/>
      <c r="AD2" s="7">
        <v>2019</v>
      </c>
      <c r="AE2" s="7" t="s">
        <v>68</v>
      </c>
      <c r="AF2" s="7" t="s">
        <v>69</v>
      </c>
      <c r="AG2" s="7"/>
      <c r="AH2" s="7"/>
      <c r="AI2" s="7"/>
      <c r="AJ2" s="7"/>
      <c r="AK2" s="7"/>
      <c r="AL2" s="8" t="str">
        <f>IF(D2="NA","",IF(D2="","",D2&amp;"@"&amp;A2))</f>
        <v/>
      </c>
      <c r="AM2" s="8" t="str">
        <f>IF(AL2="","",COUNTIFS(AL$1:AL2,AL2))</f>
        <v/>
      </c>
      <c r="AN2" s="8" t="str">
        <f>IF(B2="NA","",B2&amp;"@"&amp;A2)</f>
        <v>确山县第一高级中学采购音视频设备项目结果公告@导播</v>
      </c>
      <c r="AO2" s="9">
        <f>IF(AN2="","",COUNTIFS(AN$1:AN2,AN2))</f>
        <v>1</v>
      </c>
      <c r="AP2" s="10" t="str">
        <f>IF(AM2="",IF(AO2=1,"是",""),IF(AM2=1,"是",""))</f>
        <v>是</v>
      </c>
      <c r="AQ2" s="11" t="str">
        <f>IF(ISERROR(IF(FIND("仟",O2,1)&lt;FIND("万",O2,1),MID(O2,FIND("仟",O2,1)-1,1),"")),"",IF(FIND("仟",O2,1)&lt;FIND("万",O2,1),MID(O2,FIND("仟",O2,1)-1,1),""))</f>
        <v/>
      </c>
      <c r="AR2" s="11" t="str">
        <f>IF(ISERROR(IF(FIND("佰",O2,1)&lt;FIND("万",O2,1),MID(O2,FIND("佰",O2,1)-1,1),"")),"",IF(FIND("佰",O2,1)&lt;FIND("万",O2,1),MID(O2,FIND("佰",O2,1)-1,1),""))</f>
        <v>贰</v>
      </c>
      <c r="AS2" s="11" t="str">
        <f>IF(ISERROR(IF(FIND("拾",O2,1)&lt;FIND("万",O2,1),MID(O2,FIND("拾",O2,1)-1,1),"")),"",IF(FIND("拾",O2,1)&lt;FIND("万",O2,1),MID(O2,FIND("拾",O2,1)-1,1),""))</f>
        <v>叁</v>
      </c>
      <c r="AT2" s="11" t="str">
        <f>IF(ISERROR(MIDB(O2,SEARCHB("?",O2),2*LEN(O2)-LENB(O2))),IF(ISERROR(MID(O2,FIND("万",O2,1)-1,1)),"",IF(MID(O2,FIND("万",O2,1)-1,1)="拾","",IF(MID(O2,FIND("万",O2,1)-1,1)="佰","",IF(MID(O2,FIND("万",O2,1)-1,1)="仟","",MID(O2,FIND("万",O2,1)-1,1))))),"")</f>
        <v>伍</v>
      </c>
      <c r="AU2" s="11" t="str">
        <f>IF(ISERROR(IF(FIND("仟",O2,1)&lt;FIND("万",O2,1),MID(O2,FIND("仟",O2,FIND("万",O2,1))-1,1),MID(O2,FIND("仟",O2,1)-1,1))),"",IF(FIND("仟",O2,1)&lt;FIND("万",O2,1),MID(O2,FIND("仟",O2,FIND("万",O2,1))-1,1),MID(O2,FIND("仟",O2,1)-1,1)))</f>
        <v>捌</v>
      </c>
      <c r="AV2" s="11" t="str">
        <f>IF(ISERROR(IF(FIND("佰",O2,1)&lt;FIND("万",O2,1),MID(O2,FIND("佰",O2,FIND("万",O2,1))-1,1),MID(O2,FIND("佰",O2,1)-1,1))),"",IF(FIND("佰",O2,1)&lt;FIND("万",O2,1),MID(O2,FIND("佰",O2,FIND("万",O2,1))-1,1),MID(O2,FIND("佰",O2,1)-1,1)))</f>
        <v>陆</v>
      </c>
      <c r="AW2" s="11" t="str">
        <f>IF(ISERROR(IF(FIND("拾",O2,1)&lt;FIND("万",O2,1),IF(ISERROR(FIND("拾",O2,FIND("万",O2,1))),"零",(MID(O,FIND("拾",O2,FIND("万",O2,1))-1,1))),MID(O2,FIND("拾",O2,1)-1,1))),"",IF(FIND("拾",O2,1)&lt;FIND("万",O2,1),IF(ISERROR(FIND("拾",O2,FIND("万",O2,1))),"",(MID(O2,FIND("拾",O2,FIND("万",O2,1))-1,1))),MID(O2,FIND("拾",O2,1)-1,1)))</f>
        <v/>
      </c>
      <c r="AX2" s="12">
        <f>IF(O2="",0,IF(ISERROR(MIDB(O2,SEARCHB("?",O2),2*LEN(O2)-LENB(O2))),IF(AQ2="",0,INDEX([1]大小写对照表!A:B,MATCH(AQ2,[1]大小写对照表!A:A,0),2)*100000000)+IF(AR2="",0,INDEX([1]大小写对照表!A:B,MATCH(AR2,[1]大小写对照表!A:A,0),2)*1000000)+IF(AS2="",0,INDEX([1]大小写对照表!A:B,MATCH(AS2,[1]大小写对照表!A:A,0),2)*100000)+IF(AT2="",0,INDEX([1]大小写对照表!A:B,MATCH(AT2,[1]大小写对照表!A:A,0),2)*10000)+IF(AU2="",0,INDEX([1]大小写对照表!A:B,MATCH(AU2,[1]大小写对照表!A:A,0),2)*1000)+IF(AV2="",0,INDEX([1]大小写对照表!A:B,MATCH(AV2,[1]大小写对照表!A:A,0),2)*100)+IF(AW2="",0,INDEX([1]大小写对照表!A:B,MATCH(AW2,[1]大小写对照表!A:A,0),2)*10),IF(ISERROR(FIND("万",O2,1)),MIDB(O2,SEARCHB("?",O2),2*LEN(O2)-LENB(O2))*1,MIDB(O2,SEARCHB("?",O2),2*LEN(O2)-LENB(O2))*10000)))</f>
        <v>2358600</v>
      </c>
      <c r="AY2" s="13" t="str">
        <f>MONTH(G2)&amp;"月份"</f>
        <v>1月份</v>
      </c>
      <c r="AZ2" s="11" t="str">
        <f>IF(ISERROR(FIND(",",A2,1)),A2,LEFT(A2,FIND(",",A2,1)-1))</f>
        <v>导播</v>
      </c>
      <c r="BA2" s="11" t="str">
        <f>IF(ISERROR(FIND(",",A2,1)),"",MID(A2,FIND(",",A2,1)+1,50))</f>
        <v/>
      </c>
    </row>
    <row r="3" spans="1:53">
      <c r="A3" s="14" t="s">
        <v>53</v>
      </c>
      <c r="B3" s="14" t="s">
        <v>70</v>
      </c>
      <c r="C3" s="14" t="s">
        <v>55</v>
      </c>
      <c r="D3" s="14"/>
      <c r="E3" s="14" t="s">
        <v>71</v>
      </c>
      <c r="F3" s="14" t="s">
        <v>72</v>
      </c>
      <c r="G3" s="14" t="s">
        <v>58</v>
      </c>
      <c r="H3" s="14"/>
      <c r="I3" s="14"/>
      <c r="J3" s="14"/>
      <c r="K3" s="14"/>
      <c r="L3" s="14" t="s">
        <v>73</v>
      </c>
      <c r="M3" s="14" t="s">
        <v>74</v>
      </c>
      <c r="N3" s="14" t="s">
        <v>75</v>
      </c>
      <c r="O3" s="14" t="s">
        <v>76</v>
      </c>
      <c r="P3" s="14"/>
      <c r="Q3" s="14" t="s">
        <v>77</v>
      </c>
      <c r="R3" s="14" t="s">
        <v>78</v>
      </c>
      <c r="S3" s="14"/>
      <c r="T3" s="14"/>
      <c r="U3" s="14"/>
      <c r="V3" s="14"/>
      <c r="W3" s="14"/>
      <c r="X3" s="14" t="s">
        <v>79</v>
      </c>
      <c r="Y3" s="14" t="s">
        <v>80</v>
      </c>
      <c r="Z3" s="14">
        <v>8</v>
      </c>
      <c r="AA3" s="14">
        <v>14971</v>
      </c>
      <c r="AB3" s="14" t="s">
        <v>67</v>
      </c>
      <c r="AC3" s="14"/>
      <c r="AD3" s="14">
        <v>2019</v>
      </c>
      <c r="AE3" s="14" t="s">
        <v>68</v>
      </c>
      <c r="AF3" s="14"/>
      <c r="AG3" s="14"/>
      <c r="AH3" s="14"/>
      <c r="AI3" s="14"/>
      <c r="AJ3" s="14"/>
      <c r="AK3" s="14"/>
      <c r="AL3" s="8" t="str">
        <f t="shared" ref="AL3:AL66" si="0">IF(D3="NA","",IF(D3="","",D3&amp;"@"&amp;A3))</f>
        <v/>
      </c>
      <c r="AM3" s="8" t="str">
        <f>IF(AL3="","",COUNTIFS(AL$1:AL3,AL3))</f>
        <v/>
      </c>
      <c r="AN3" s="8" t="str">
        <f t="shared" ref="AN3:AN66" si="1">IF(B3="NA","",B3&amp;"@"&amp;A3)</f>
        <v>广西科联招标中心关于象山区教育系统城域网设备采购（GLZC2018-J1-04-47KLZB）成交公告@导播</v>
      </c>
      <c r="AO3" s="9">
        <f>IF(AN3="","",COUNTIFS(AN$1:AN3,AN3))</f>
        <v>1</v>
      </c>
      <c r="AP3" s="10" t="str">
        <f t="shared" ref="AP3:AP66" si="2">IF(AM3="",IF(AO3=1,"是",""),IF(AM3=1,"是",""))</f>
        <v>是</v>
      </c>
      <c r="AQ3" s="11" t="str">
        <f t="shared" ref="AQ3:AQ66" si="3">IF(ISERROR(IF(FIND("仟",O3,1)&lt;FIND("万",O3,1),MID(O3,FIND("仟",O3,1)-1,1),"")),"",IF(FIND("仟",O3,1)&lt;FIND("万",O3,1),MID(O3,FIND("仟",O3,1)-1,1),""))</f>
        <v/>
      </c>
      <c r="AR3" s="11" t="str">
        <f t="shared" ref="AR3:AR66" si="4">IF(ISERROR(IF(FIND("佰",O3,1)&lt;FIND("万",O3,1),MID(O3,FIND("佰",O3,1)-1,1),"")),"",IF(FIND("佰",O3,1)&lt;FIND("万",O3,1),MID(O3,FIND("佰",O3,1)-1,1),""))</f>
        <v>壹</v>
      </c>
      <c r="AS3" s="11" t="str">
        <f t="shared" ref="AS3:AS66" si="5">IF(ISERROR(IF(FIND("拾",O3,1)&lt;FIND("万",O3,1),MID(O3,FIND("拾",O3,1)-1,1),"")),"",IF(FIND("拾",O3,1)&lt;FIND("万",O3,1),MID(O3,FIND("拾",O3,1)-1,1),""))</f>
        <v>陆</v>
      </c>
      <c r="AT3" s="11" t="str">
        <f t="shared" ref="AT3:AT66" si="6">IF(ISERROR(MIDB(O3,SEARCHB("?",O3),2*LEN(O3)-LENB(O3))),IF(ISERROR(MID(O3,FIND("万",O3,1)-1,1)),"",IF(MID(O3,FIND("万",O3,1)-1,1)="拾","",IF(MID(O3,FIND("万",O3,1)-1,1)="佰","",IF(MID(O3,FIND("万",O3,1)-1,1)="仟","",MID(O3,FIND("万",O3,1)-1,1))))),"")</f>
        <v>叁</v>
      </c>
      <c r="AU3" s="11" t="str">
        <f t="shared" ref="AU3:AU66" si="7">IF(ISERROR(IF(FIND("仟",O3,1)&lt;FIND("万",O3,1),MID(O3,FIND("仟",O3,FIND("万",O3,1))-1,1),MID(O3,FIND("仟",O3,1)-1,1))),"",IF(FIND("仟",O3,1)&lt;FIND("万",O3,1),MID(O3,FIND("仟",O3,FIND("万",O3,1))-1,1),MID(O3,FIND("仟",O3,1)-1,1)))</f>
        <v>伍</v>
      </c>
      <c r="AV3" s="11" t="str">
        <f t="shared" ref="AV3:AV66" si="8">IF(ISERROR(IF(FIND("佰",O3,1)&lt;FIND("万",O3,1),MID(O3,FIND("佰",O3,FIND("万",O3,1))-1,1),MID(O3,FIND("佰",O3,1)-1,1))),"",IF(FIND("佰",O3,1)&lt;FIND("万",O3,1),MID(O3,FIND("佰",O3,FIND("万",O3,1))-1,1),MID(O3,FIND("佰",O3,1)-1,1)))</f>
        <v/>
      </c>
      <c r="AW3" s="11" t="str">
        <f>IF(ISERROR(IF(FIND("拾",O3,1)&lt;FIND("万",O3,1),IF(ISERROR(FIND("拾",O3,FIND("万",O3,1))),"零",(MID(O,FIND("拾",O3,FIND("万",O3,1))-1,1))),MID(O3,FIND("拾",O3,1)-1,1))),"",IF(FIND("拾",O3,1)&lt;FIND("万",O3,1),IF(ISERROR(FIND("拾",O3,FIND("万",O3,1))),"",(MID(O3,FIND("拾",O3,FIND("万",O3,1))-1,1))),MID(O3,FIND("拾",O3,1)-1,1)))</f>
        <v/>
      </c>
      <c r="AX3" s="12">
        <f>IF(O3="",0,IF(ISERROR(MIDB(O3,SEARCHB("?",O3),2*LEN(O3)-LENB(O3))),IF(AQ3="",0,INDEX([1]大小写对照表!A:B,MATCH(AQ3,[1]大小写对照表!A:A,0),2)*100000000)+IF(AR3="",0,INDEX([1]大小写对照表!A:B,MATCH(AR3,[1]大小写对照表!A:A,0),2)*1000000)+IF(AS3="",0,INDEX([1]大小写对照表!A:B,MATCH(AS3,[1]大小写对照表!A:A,0),2)*100000)+IF(AT3="",0,INDEX([1]大小写对照表!A:B,MATCH(AT3,[1]大小写对照表!A:A,0),2)*10000)+IF(AU3="",0,INDEX([1]大小写对照表!A:B,MATCH(AU3,[1]大小写对照表!A:A,0),2)*1000)+IF(AV3="",0,INDEX([1]大小写对照表!A:B,MATCH(AV3,[1]大小写对照表!A:A,0),2)*100)+IF(AW3="",0,INDEX([1]大小写对照表!A:B,MATCH(AW3,[1]大小写对照表!A:A,0),2)*10),IF(ISERROR(FIND("万",O3,1)),MIDB(O3,SEARCHB("?",O3),2*LEN(O3)-LENB(O3))*1,MIDB(O3,SEARCHB("?",O3),2*LEN(O3)-LENB(O3))*10000)))</f>
        <v>1635000</v>
      </c>
      <c r="AY3" s="13" t="str">
        <f t="shared" ref="AY3:AY66" si="9">MONTH(G3)&amp;"月份"</f>
        <v>1月份</v>
      </c>
      <c r="AZ3" s="11" t="str">
        <f t="shared" ref="AZ3:AZ66" si="10">IF(ISERROR(FIND(",",A3,1)),A3,LEFT(A3,FIND(",",A3,1)-1))</f>
        <v>导播</v>
      </c>
      <c r="BA3" s="11" t="str">
        <f t="shared" ref="BA3:BA66" si="11">IF(ISERROR(FIND(",",A3,1)),"",MID(A3,FIND(",",A3,1)+1,50))</f>
        <v/>
      </c>
    </row>
    <row r="4" spans="1:53">
      <c r="A4" s="7" t="s">
        <v>53</v>
      </c>
      <c r="B4" s="7" t="s">
        <v>81</v>
      </c>
      <c r="C4" s="7" t="s">
        <v>55</v>
      </c>
      <c r="D4" s="7" t="s">
        <v>82</v>
      </c>
      <c r="E4" s="7" t="s">
        <v>83</v>
      </c>
      <c r="F4" s="7" t="s">
        <v>84</v>
      </c>
      <c r="G4" s="7" t="s">
        <v>58</v>
      </c>
      <c r="H4" s="7"/>
      <c r="I4" s="7"/>
      <c r="J4" s="7"/>
      <c r="K4" s="7"/>
      <c r="L4" s="7" t="s">
        <v>85</v>
      </c>
      <c r="M4" s="7" t="s">
        <v>86</v>
      </c>
      <c r="N4" s="7" t="s">
        <v>87</v>
      </c>
      <c r="O4" s="7"/>
      <c r="P4" s="7"/>
      <c r="Q4" s="7" t="s">
        <v>88</v>
      </c>
      <c r="R4" s="7" t="s">
        <v>89</v>
      </c>
      <c r="S4" s="7" t="s">
        <v>90</v>
      </c>
      <c r="T4" s="7"/>
      <c r="U4" s="7"/>
      <c r="V4" s="7"/>
      <c r="W4" s="7"/>
      <c r="X4" s="7" t="s">
        <v>65</v>
      </c>
      <c r="Y4" s="7" t="s">
        <v>91</v>
      </c>
      <c r="Z4" s="7">
        <v>2</v>
      </c>
      <c r="AA4" s="7">
        <v>1</v>
      </c>
      <c r="AB4" s="7" t="s">
        <v>67</v>
      </c>
      <c r="AC4" s="7"/>
      <c r="AD4" s="7">
        <v>2019</v>
      </c>
      <c r="AE4" s="7" t="s">
        <v>68</v>
      </c>
      <c r="AF4" s="7"/>
      <c r="AG4" s="7"/>
      <c r="AH4" s="7"/>
      <c r="AI4" s="7"/>
      <c r="AJ4" s="7"/>
      <c r="AK4" s="7"/>
      <c r="AL4" s="8" t="str">
        <f t="shared" si="0"/>
        <v>JXTCJDZ2019180005）@导播</v>
      </c>
      <c r="AM4" s="8">
        <f>IF(AL4="","",COUNTIFS(AL$1:AL4,AL4))</f>
        <v>1</v>
      </c>
      <c r="AN4" s="8" t="str">
        <f t="shared" si="1"/>
        <v>[景德镇市本级]江西省机电设备招标有限公司关于江西省景德镇市教育局云课堂建设项目（招标编号：JXTCJDZ2019180005）电子化公开招标中标公告@导播</v>
      </c>
      <c r="AO4" s="9">
        <f>IF(AN4="","",COUNTIFS(AN$1:AN4,AN4))</f>
        <v>1</v>
      </c>
      <c r="AP4" s="10" t="str">
        <f t="shared" si="2"/>
        <v>是</v>
      </c>
      <c r="AQ4" s="11" t="str">
        <f t="shared" si="3"/>
        <v/>
      </c>
      <c r="AR4" s="11" t="str">
        <f t="shared" si="4"/>
        <v/>
      </c>
      <c r="AS4" s="11" t="str">
        <f t="shared" si="5"/>
        <v/>
      </c>
      <c r="AT4" s="11" t="str">
        <f t="shared" si="6"/>
        <v/>
      </c>
      <c r="AU4" s="11" t="str">
        <f t="shared" si="7"/>
        <v/>
      </c>
      <c r="AV4" s="11" t="str">
        <f t="shared" si="8"/>
        <v/>
      </c>
      <c r="AW4" s="11" t="str">
        <f>IF(ISERROR(IF(FIND("拾",O4,1)&lt;FIND("万",O4,1),IF(ISERROR(FIND("拾",O4,FIND("万",O4,1))),"零",(MID(O,FIND("拾",O4,FIND("万",O4,1))-1,1))),MID(O4,FIND("拾",O4,1)-1,1))),"",IF(FIND("拾",O4,1)&lt;FIND("万",O4,1),IF(ISERROR(FIND("拾",O4,FIND("万",O4,1))),"",(MID(O4,FIND("拾",O4,FIND("万",O4,1))-1,1))),MID(O4,FIND("拾",O4,1)-1,1)))</f>
        <v/>
      </c>
      <c r="AX4" s="12">
        <f>IF(O4="",0,IF(ISERROR(MIDB(O4,SEARCHB("?",O4),2*LEN(O4)-LENB(O4))),IF(AQ4="",0,INDEX([1]大小写对照表!A:B,MATCH(AQ4,[1]大小写对照表!A:A,0),2)*100000000)+IF(AR4="",0,INDEX([1]大小写对照表!A:B,MATCH(AR4,[1]大小写对照表!A:A,0),2)*1000000)+IF(AS4="",0,INDEX([1]大小写对照表!A:B,MATCH(AS4,[1]大小写对照表!A:A,0),2)*100000)+IF(AT4="",0,INDEX([1]大小写对照表!A:B,MATCH(AT4,[1]大小写对照表!A:A,0),2)*10000)+IF(AU4="",0,INDEX([1]大小写对照表!A:B,MATCH(AU4,[1]大小写对照表!A:A,0),2)*1000)+IF(AV4="",0,INDEX([1]大小写对照表!A:B,MATCH(AV4,[1]大小写对照表!A:A,0),2)*100)+IF(AW4="",0,INDEX([1]大小写对照表!A:B,MATCH(AW4,[1]大小写对照表!A:A,0),2)*10),IF(ISERROR(FIND("万",O4,1)),MIDB(O4,SEARCHB("?",O4),2*LEN(O4)-LENB(O4))*1,MIDB(O4,SEARCHB("?",O4),2*LEN(O4)-LENB(O4))*10000)))</f>
        <v>0</v>
      </c>
      <c r="AY4" s="13" t="str">
        <f t="shared" si="9"/>
        <v>1月份</v>
      </c>
      <c r="AZ4" s="11" t="str">
        <f t="shared" si="10"/>
        <v>导播</v>
      </c>
      <c r="BA4" s="11" t="str">
        <f t="shared" si="11"/>
        <v/>
      </c>
    </row>
    <row r="5" spans="1:53">
      <c r="A5" s="14" t="s">
        <v>53</v>
      </c>
      <c r="B5" s="14" t="s">
        <v>92</v>
      </c>
      <c r="C5" s="14" t="s">
        <v>55</v>
      </c>
      <c r="D5" s="14" t="s">
        <v>93</v>
      </c>
      <c r="E5" s="14" t="s">
        <v>94</v>
      </c>
      <c r="F5" s="14" t="s">
        <v>95</v>
      </c>
      <c r="G5" s="14" t="s">
        <v>58</v>
      </c>
      <c r="H5" s="14"/>
      <c r="I5" s="14"/>
      <c r="J5" s="14"/>
      <c r="K5" s="14"/>
      <c r="L5" s="14" t="s">
        <v>96</v>
      </c>
      <c r="M5" s="14" t="s">
        <v>97</v>
      </c>
      <c r="N5" s="14" t="s">
        <v>98</v>
      </c>
      <c r="O5" s="14" t="s">
        <v>99</v>
      </c>
      <c r="P5" s="14"/>
      <c r="Q5" s="14" t="s">
        <v>100</v>
      </c>
      <c r="R5" s="14" t="s">
        <v>101</v>
      </c>
      <c r="S5" s="14" t="s">
        <v>102</v>
      </c>
      <c r="T5" s="14"/>
      <c r="U5" s="14"/>
      <c r="V5" s="14"/>
      <c r="W5" s="14"/>
      <c r="X5" s="14" t="s">
        <v>79</v>
      </c>
      <c r="Y5" s="14" t="s">
        <v>103</v>
      </c>
      <c r="Z5" s="14">
        <v>12</v>
      </c>
      <c r="AA5" s="14">
        <v>12</v>
      </c>
      <c r="AB5" s="14" t="s">
        <v>67</v>
      </c>
      <c r="AC5" s="14"/>
      <c r="AD5" s="14">
        <v>2019</v>
      </c>
      <c r="AE5" s="14" t="s">
        <v>68</v>
      </c>
      <c r="AF5" s="14" t="s">
        <v>69</v>
      </c>
      <c r="AG5" s="14"/>
      <c r="AH5" s="14"/>
      <c r="AI5" s="14"/>
      <c r="AJ5" s="14"/>
      <c r="AK5" s="14"/>
      <c r="AL5" s="8" t="str">
        <f t="shared" si="0"/>
        <v>[2018-025]G13-A15@导播</v>
      </c>
      <c r="AM5" s="8">
        <f>IF(AL5="","",COUNTIFS(AL$1:AL5,AL5))</f>
        <v>1</v>
      </c>
      <c r="AN5" s="8" t="str">
        <f t="shared" si="1"/>
        <v>保德县教育科技局保德县中小学录播室、智慧课堂中标公告@导播</v>
      </c>
      <c r="AO5" s="9">
        <f>IF(AN5="","",COUNTIFS(AN$1:AN5,AN5))</f>
        <v>1</v>
      </c>
      <c r="AP5" s="10" t="str">
        <f t="shared" si="2"/>
        <v>是</v>
      </c>
      <c r="AQ5" s="11" t="str">
        <f t="shared" si="3"/>
        <v/>
      </c>
      <c r="AR5" s="11" t="str">
        <f t="shared" si="4"/>
        <v/>
      </c>
      <c r="AS5" s="11" t="str">
        <f t="shared" si="5"/>
        <v/>
      </c>
      <c r="AT5" s="11" t="str">
        <f t="shared" si="6"/>
        <v/>
      </c>
      <c r="AU5" s="11" t="str">
        <f t="shared" si="7"/>
        <v/>
      </c>
      <c r="AV5" s="11" t="str">
        <f t="shared" si="8"/>
        <v/>
      </c>
      <c r="AW5" s="11" t="str">
        <f>IF(ISERROR(IF(FIND("拾",O5,1)&lt;FIND("万",O5,1),IF(ISERROR(FIND("拾",O5,FIND("万",O5,1))),"零",(MID(O,FIND("拾",O5,FIND("万",O5,1))-1,1))),MID(O5,FIND("拾",O5,1)-1,1))),"",IF(FIND("拾",O5,1)&lt;FIND("万",O5,1),IF(ISERROR(FIND("拾",O5,FIND("万",O5,1))),"",(MID(O5,FIND("拾",O5,FIND("万",O5,1))-1,1))),MID(O5,FIND("拾",O5,1)-1,1)))</f>
        <v/>
      </c>
      <c r="AX5" s="12">
        <f>IF(O5="",0,IF(ISERROR(MIDB(O5,SEARCHB("?",O5),2*LEN(O5)-LENB(O5))),IF(AQ5="",0,INDEX([1]大小写对照表!A:B,MATCH(AQ5,[1]大小写对照表!A:A,0),2)*100000000)+IF(AR5="",0,INDEX([1]大小写对照表!A:B,MATCH(AR5,[1]大小写对照表!A:A,0),2)*1000000)+IF(AS5="",0,INDEX([1]大小写对照表!A:B,MATCH(AS5,[1]大小写对照表!A:A,0),2)*100000)+IF(AT5="",0,INDEX([1]大小写对照表!A:B,MATCH(AT5,[1]大小写对照表!A:A,0),2)*10000)+IF(AU5="",0,INDEX([1]大小写对照表!A:B,MATCH(AU5,[1]大小写对照表!A:A,0),2)*1000)+IF(AV5="",0,INDEX([1]大小写对照表!A:B,MATCH(AV5,[1]大小写对照表!A:A,0),2)*100)+IF(AW5="",0,INDEX([1]大小写对照表!A:B,MATCH(AW5,[1]大小写对照表!A:A,0),2)*10),IF(ISERROR(FIND("万",O5,1)),MIDB(O5,SEARCHB("?",O5),2*LEN(O5)-LENB(O5))*1,MIDB(O5,SEARCHB("?",O5),2*LEN(O5)-LENB(O5))*10000)))</f>
        <v>2613253</v>
      </c>
      <c r="AY5" s="13" t="str">
        <f t="shared" si="9"/>
        <v>1月份</v>
      </c>
      <c r="AZ5" s="11" t="str">
        <f t="shared" si="10"/>
        <v>导播</v>
      </c>
      <c r="BA5" s="11" t="str">
        <f t="shared" si="11"/>
        <v/>
      </c>
    </row>
    <row r="6" spans="1:53">
      <c r="A6" s="7" t="s">
        <v>53</v>
      </c>
      <c r="B6" s="7" t="s">
        <v>104</v>
      </c>
      <c r="C6" s="7" t="s">
        <v>55</v>
      </c>
      <c r="D6" s="7" t="s">
        <v>105</v>
      </c>
      <c r="E6" s="7" t="s">
        <v>106</v>
      </c>
      <c r="F6" s="7" t="s">
        <v>107</v>
      </c>
      <c r="G6" s="7" t="s">
        <v>108</v>
      </c>
      <c r="H6" s="7"/>
      <c r="I6" s="7"/>
      <c r="J6" s="7"/>
      <c r="K6" s="7"/>
      <c r="L6" s="7" t="s">
        <v>109</v>
      </c>
      <c r="M6" s="7" t="s">
        <v>110</v>
      </c>
      <c r="N6" s="7" t="s">
        <v>111</v>
      </c>
      <c r="O6" s="7" t="s">
        <v>112</v>
      </c>
      <c r="P6" s="7"/>
      <c r="Q6" s="7" t="s">
        <v>113</v>
      </c>
      <c r="R6" s="7" t="s">
        <v>114</v>
      </c>
      <c r="S6" s="7"/>
      <c r="T6" s="7"/>
      <c r="U6" s="7"/>
      <c r="V6" s="7"/>
      <c r="W6" s="7"/>
      <c r="X6" s="7" t="s">
        <v>79</v>
      </c>
      <c r="Y6" s="7" t="s">
        <v>115</v>
      </c>
      <c r="Z6" s="7">
        <v>1</v>
      </c>
      <c r="AA6" s="7">
        <v>1</v>
      </c>
      <c r="AB6" s="7" t="s">
        <v>67</v>
      </c>
      <c r="AC6" s="7"/>
      <c r="AD6" s="7">
        <v>2019</v>
      </c>
      <c r="AE6" s="7" t="s">
        <v>68</v>
      </c>
      <c r="AF6" s="7"/>
      <c r="AG6" s="7"/>
      <c r="AH6" s="7"/>
      <c r="AI6" s="7"/>
      <c r="AJ6" s="7"/>
      <c r="AK6" s="7"/>
      <c r="AL6" s="8" t="str">
        <f t="shared" si="0"/>
        <v>ZLHX2019-020@导播</v>
      </c>
      <c r="AM6" s="8">
        <f>IF(AL6="","",COUNTIFS(AL$1:AL6,AL6))</f>
        <v>1</v>
      </c>
      <c r="AN6" s="8" t="str">
        <f t="shared" si="1"/>
        <v>海口市琼山区文化体育和旅游发展局-2019府城元宵换花节文艺晚会服务项目采购-成交公告@导播</v>
      </c>
      <c r="AO6" s="9">
        <f>IF(AN6="","",COUNTIFS(AN$1:AN6,AN6))</f>
        <v>1</v>
      </c>
      <c r="AP6" s="10" t="str">
        <f t="shared" si="2"/>
        <v>是</v>
      </c>
      <c r="AQ6" s="11" t="str">
        <f t="shared" si="3"/>
        <v/>
      </c>
      <c r="AR6" s="11" t="str">
        <f t="shared" si="4"/>
        <v/>
      </c>
      <c r="AS6" s="11" t="str">
        <f t="shared" si="5"/>
        <v/>
      </c>
      <c r="AT6" s="11" t="str">
        <f t="shared" si="6"/>
        <v/>
      </c>
      <c r="AU6" s="11" t="str">
        <f t="shared" si="7"/>
        <v/>
      </c>
      <c r="AV6" s="11" t="str">
        <f t="shared" si="8"/>
        <v/>
      </c>
      <c r="AW6" s="11" t="str">
        <f>IF(ISERROR(IF(FIND("拾",O6,1)&lt;FIND("万",O6,1),IF(ISERROR(FIND("拾",O6,FIND("万",O6,1))),"零",(MID(O,FIND("拾",O6,FIND("万",O6,1))-1,1))),MID(O6,FIND("拾",O6,1)-1,1))),"",IF(FIND("拾",O6,1)&lt;FIND("万",O6,1),IF(ISERROR(FIND("拾",O6,FIND("万",O6,1))),"",(MID(O6,FIND("拾",O6,FIND("万",O6,1))-1,1))),MID(O6,FIND("拾",O6,1)-1,1)))</f>
        <v/>
      </c>
      <c r="AX6" s="12">
        <f>IF(O6="",0,IF(ISERROR(MIDB(O6,SEARCHB("?",O6),2*LEN(O6)-LENB(O6))),IF(AQ6="",0,INDEX([1]大小写对照表!A:B,MATCH(AQ6,[1]大小写对照表!A:A,0),2)*100000000)+IF(AR6="",0,INDEX([1]大小写对照表!A:B,MATCH(AR6,[1]大小写对照表!A:A,0),2)*1000000)+IF(AS6="",0,INDEX([1]大小写对照表!A:B,MATCH(AS6,[1]大小写对照表!A:A,0),2)*100000)+IF(AT6="",0,INDEX([1]大小写对照表!A:B,MATCH(AT6,[1]大小写对照表!A:A,0),2)*10000)+IF(AU6="",0,INDEX([1]大小写对照表!A:B,MATCH(AU6,[1]大小写对照表!A:A,0),2)*1000)+IF(AV6="",0,INDEX([1]大小写对照表!A:B,MATCH(AV6,[1]大小写对照表!A:A,0),2)*100)+IF(AW6="",0,INDEX([1]大小写对照表!A:B,MATCH(AW6,[1]大小写对照表!A:A,0),2)*10),IF(ISERROR(FIND("万",O6,1)),MIDB(O6,SEARCHB("?",O6),2*LEN(O6)-LENB(O6))*1,MIDB(O6,SEARCHB("?",O6),2*LEN(O6)-LENB(O6))*10000)))</f>
        <v>998000</v>
      </c>
      <c r="AY6" s="13" t="str">
        <f t="shared" si="9"/>
        <v>1月份</v>
      </c>
      <c r="AZ6" s="11" t="str">
        <f t="shared" si="10"/>
        <v>导播</v>
      </c>
      <c r="BA6" s="11" t="str">
        <f t="shared" si="11"/>
        <v/>
      </c>
    </row>
    <row r="7" spans="1:53">
      <c r="A7" s="14" t="s">
        <v>53</v>
      </c>
      <c r="B7" s="14" t="s">
        <v>116</v>
      </c>
      <c r="C7" s="14" t="s">
        <v>55</v>
      </c>
      <c r="D7" s="14" t="s">
        <v>117</v>
      </c>
      <c r="E7" s="14" t="s">
        <v>118</v>
      </c>
      <c r="F7" s="14" t="s">
        <v>119</v>
      </c>
      <c r="G7" s="14" t="s">
        <v>120</v>
      </c>
      <c r="H7" s="14"/>
      <c r="I7" s="14"/>
      <c r="J7" s="14"/>
      <c r="K7" s="14"/>
      <c r="L7" s="14" t="s">
        <v>121</v>
      </c>
      <c r="M7" s="14" t="s">
        <v>122</v>
      </c>
      <c r="N7" s="14" t="s">
        <v>123</v>
      </c>
      <c r="O7" s="14" t="s">
        <v>124</v>
      </c>
      <c r="P7" s="14"/>
      <c r="Q7" s="14" t="s">
        <v>125</v>
      </c>
      <c r="R7" s="14" t="s">
        <v>126</v>
      </c>
      <c r="S7" s="14"/>
      <c r="T7" s="14"/>
      <c r="U7" s="14"/>
      <c r="V7" s="14"/>
      <c r="W7" s="14"/>
      <c r="X7" s="14" t="s">
        <v>79</v>
      </c>
      <c r="Y7" s="14" t="s">
        <v>127</v>
      </c>
      <c r="Z7" s="14">
        <v>3</v>
      </c>
      <c r="AA7" s="14">
        <v>2</v>
      </c>
      <c r="AB7" s="14" t="s">
        <v>67</v>
      </c>
      <c r="AC7" s="14"/>
      <c r="AD7" s="14">
        <v>2019</v>
      </c>
      <c r="AE7" s="14" t="s">
        <v>68</v>
      </c>
      <c r="AF7" s="14" t="s">
        <v>128</v>
      </c>
      <c r="AG7" s="14" t="s">
        <v>129</v>
      </c>
      <c r="AH7" s="14" t="s">
        <v>130</v>
      </c>
      <c r="AI7" s="14"/>
      <c r="AJ7" s="14"/>
      <c r="AK7" s="14"/>
      <c r="AL7" s="8" t="str">
        <f t="shared" si="0"/>
        <v>NXZDHY2018067@导播</v>
      </c>
      <c r="AM7" s="8">
        <f>IF(AL7="","",COUNTIFS(AL$1:AL7,AL7))</f>
        <v>1</v>
      </c>
      <c r="AN7" s="8" t="str">
        <f t="shared" si="1"/>
        <v>同心县职业技术学校电子商务和平面设计实训设备采购项目中标公示@导播</v>
      </c>
      <c r="AO7" s="9">
        <f>IF(AN7="","",COUNTIFS(AN$1:AN7,AN7))</f>
        <v>1</v>
      </c>
      <c r="AP7" s="10" t="str">
        <f t="shared" si="2"/>
        <v>是</v>
      </c>
      <c r="AQ7" s="11" t="str">
        <f t="shared" si="3"/>
        <v/>
      </c>
      <c r="AR7" s="11" t="str">
        <f t="shared" si="4"/>
        <v>叁</v>
      </c>
      <c r="AS7" s="11" t="str">
        <f t="shared" si="5"/>
        <v/>
      </c>
      <c r="AT7" s="11" t="str">
        <f t="shared" si="6"/>
        <v>陆</v>
      </c>
      <c r="AU7" s="11" t="str">
        <f t="shared" si="7"/>
        <v>捌</v>
      </c>
      <c r="AV7" s="11" t="str">
        <f t="shared" si="8"/>
        <v/>
      </c>
      <c r="AW7" s="11" t="str">
        <f>IF(ISERROR(IF(FIND("拾",O7,1)&lt;FIND("万",O7,1),IF(ISERROR(FIND("拾",O7,FIND("万",O7,1))),"零",(MID(O,FIND("拾",O7,FIND("万",O7,1))-1,1))),MID(O7,FIND("拾",O7,1)-1,1))),"",IF(FIND("拾",O7,1)&lt;FIND("万",O7,1),IF(ISERROR(FIND("拾",O7,FIND("万",O7,1))),"",(MID(O7,FIND("拾",O7,FIND("万",O7,1))-1,1))),MID(O7,FIND("拾",O7,1)-1,1)))</f>
        <v/>
      </c>
      <c r="AX7" s="12">
        <f>IF(O7="",0,IF(ISERROR(MIDB(O7,SEARCHB("?",O7),2*LEN(O7)-LENB(O7))),IF(AQ7="",0,INDEX([1]大小写对照表!A:B,MATCH(AQ7,[1]大小写对照表!A:A,0),2)*100000000)+IF(AR7="",0,INDEX([1]大小写对照表!A:B,MATCH(AR7,[1]大小写对照表!A:A,0),2)*1000000)+IF(AS7="",0,INDEX([1]大小写对照表!A:B,MATCH(AS7,[1]大小写对照表!A:A,0),2)*100000)+IF(AT7="",0,INDEX([1]大小写对照表!A:B,MATCH(AT7,[1]大小写对照表!A:A,0),2)*10000)+IF(AU7="",0,INDEX([1]大小写对照表!A:B,MATCH(AU7,[1]大小写对照表!A:A,0),2)*1000)+IF(AV7="",0,INDEX([1]大小写对照表!A:B,MATCH(AV7,[1]大小写对照表!A:A,0),2)*100)+IF(AW7="",0,INDEX([1]大小写对照表!A:B,MATCH(AW7,[1]大小写对照表!A:A,0),2)*10),IF(ISERROR(FIND("万",O7,1)),MIDB(O7,SEARCHB("?",O7),2*LEN(O7)-LENB(O7))*1,MIDB(O7,SEARCHB("?",O7),2*LEN(O7)-LENB(O7))*10000)))</f>
        <v>3068000</v>
      </c>
      <c r="AY7" s="13" t="str">
        <f t="shared" si="9"/>
        <v>1月份</v>
      </c>
      <c r="AZ7" s="11" t="str">
        <f t="shared" si="10"/>
        <v>导播</v>
      </c>
      <c r="BA7" s="11" t="str">
        <f t="shared" si="11"/>
        <v/>
      </c>
    </row>
    <row r="8" spans="1:53">
      <c r="A8" s="7" t="s">
        <v>53</v>
      </c>
      <c r="B8" s="7" t="s">
        <v>131</v>
      </c>
      <c r="C8" s="7" t="s">
        <v>55</v>
      </c>
      <c r="D8" s="7" t="s">
        <v>132</v>
      </c>
      <c r="E8" s="7" t="s">
        <v>133</v>
      </c>
      <c r="F8" s="7" t="s">
        <v>134</v>
      </c>
      <c r="G8" s="7" t="s">
        <v>120</v>
      </c>
      <c r="H8" s="7"/>
      <c r="I8" s="7"/>
      <c r="J8" s="7"/>
      <c r="K8" s="7"/>
      <c r="L8" s="7" t="s">
        <v>135</v>
      </c>
      <c r="M8" s="7"/>
      <c r="N8" s="7"/>
      <c r="O8" s="7"/>
      <c r="P8" s="7"/>
      <c r="Q8" s="7" t="s">
        <v>136</v>
      </c>
      <c r="R8" s="7"/>
      <c r="S8" s="7"/>
      <c r="T8" s="7"/>
      <c r="U8" s="7"/>
      <c r="V8" s="7"/>
      <c r="W8" s="7"/>
      <c r="X8" s="7" t="s">
        <v>65</v>
      </c>
      <c r="Y8" s="7" t="s">
        <v>137</v>
      </c>
      <c r="Z8" s="7">
        <v>3</v>
      </c>
      <c r="AA8" s="7">
        <v>3</v>
      </c>
      <c r="AB8" s="7" t="s">
        <v>67</v>
      </c>
      <c r="AC8" s="7"/>
      <c r="AD8" s="7">
        <v>2019</v>
      </c>
      <c r="AE8" s="7" t="s">
        <v>68</v>
      </c>
      <c r="AF8" s="7" t="s">
        <v>138</v>
      </c>
      <c r="AG8" s="7"/>
      <c r="AH8" s="7"/>
      <c r="AI8" s="7"/>
      <c r="AJ8" s="7"/>
      <c r="AK8" s="7"/>
      <c r="AL8" s="8" t="str">
        <f t="shared" si="0"/>
        <v>BTJY02CGGK2018046@导播</v>
      </c>
      <c r="AM8" s="8">
        <f>IF(AL8="","",COUNTIFS(AL$1:AL8,AL8))</f>
        <v>1</v>
      </c>
      <c r="AN8" s="8" t="str">
        <f t="shared" si="1"/>
        <v>第二师且末监狱采购教育设施项目中标公示@导播</v>
      </c>
      <c r="AO8" s="9">
        <f>IF(AN8="","",COUNTIFS(AN$1:AN8,AN8))</f>
        <v>1</v>
      </c>
      <c r="AP8" s="10" t="str">
        <f t="shared" si="2"/>
        <v>是</v>
      </c>
      <c r="AQ8" s="11" t="str">
        <f t="shared" si="3"/>
        <v/>
      </c>
      <c r="AR8" s="11" t="str">
        <f t="shared" si="4"/>
        <v/>
      </c>
      <c r="AS8" s="11" t="str">
        <f t="shared" si="5"/>
        <v/>
      </c>
      <c r="AT8" s="11" t="str">
        <f t="shared" si="6"/>
        <v/>
      </c>
      <c r="AU8" s="11" t="str">
        <f t="shared" si="7"/>
        <v/>
      </c>
      <c r="AV8" s="11" t="str">
        <f t="shared" si="8"/>
        <v/>
      </c>
      <c r="AW8" s="11" t="str">
        <f>IF(ISERROR(IF(FIND("拾",O8,1)&lt;FIND("万",O8,1),IF(ISERROR(FIND("拾",O8,FIND("万",O8,1))),"零",(MID(O,FIND("拾",O8,FIND("万",O8,1))-1,1))),MID(O8,FIND("拾",O8,1)-1,1))),"",IF(FIND("拾",O8,1)&lt;FIND("万",O8,1),IF(ISERROR(FIND("拾",O8,FIND("万",O8,1))),"",(MID(O8,FIND("拾",O8,FIND("万",O8,1))-1,1))),MID(O8,FIND("拾",O8,1)-1,1)))</f>
        <v/>
      </c>
      <c r="AX8" s="12">
        <f>IF(O8="",0,IF(ISERROR(MIDB(O8,SEARCHB("?",O8),2*LEN(O8)-LENB(O8))),IF(AQ8="",0,INDEX([1]大小写对照表!A:B,MATCH(AQ8,[1]大小写对照表!A:A,0),2)*100000000)+IF(AR8="",0,INDEX([1]大小写对照表!A:B,MATCH(AR8,[1]大小写对照表!A:A,0),2)*1000000)+IF(AS8="",0,INDEX([1]大小写对照表!A:B,MATCH(AS8,[1]大小写对照表!A:A,0),2)*100000)+IF(AT8="",0,INDEX([1]大小写对照表!A:B,MATCH(AT8,[1]大小写对照表!A:A,0),2)*10000)+IF(AU8="",0,INDEX([1]大小写对照表!A:B,MATCH(AU8,[1]大小写对照表!A:A,0),2)*1000)+IF(AV8="",0,INDEX([1]大小写对照表!A:B,MATCH(AV8,[1]大小写对照表!A:A,0),2)*100)+IF(AW8="",0,INDEX([1]大小写对照表!A:B,MATCH(AW8,[1]大小写对照表!A:A,0),2)*10),IF(ISERROR(FIND("万",O8,1)),MIDB(O8,SEARCHB("?",O8),2*LEN(O8)-LENB(O8))*1,MIDB(O8,SEARCHB("?",O8),2*LEN(O8)-LENB(O8))*10000)))</f>
        <v>0</v>
      </c>
      <c r="AY8" s="13" t="str">
        <f t="shared" si="9"/>
        <v>1月份</v>
      </c>
      <c r="AZ8" s="11" t="str">
        <f t="shared" si="10"/>
        <v>导播</v>
      </c>
      <c r="BA8" s="11" t="str">
        <f t="shared" si="11"/>
        <v/>
      </c>
    </row>
    <row r="9" spans="1:53">
      <c r="A9" s="14" t="s">
        <v>53</v>
      </c>
      <c r="B9" s="14" t="s">
        <v>139</v>
      </c>
      <c r="C9" s="14" t="s">
        <v>55</v>
      </c>
      <c r="D9" s="14" t="s">
        <v>140</v>
      </c>
      <c r="E9" s="14" t="s">
        <v>83</v>
      </c>
      <c r="F9" s="14" t="s">
        <v>141</v>
      </c>
      <c r="G9" s="14" t="s">
        <v>120</v>
      </c>
      <c r="H9" s="14"/>
      <c r="I9" s="14"/>
      <c r="J9" s="14"/>
      <c r="K9" s="14"/>
      <c r="L9" s="14" t="s">
        <v>142</v>
      </c>
      <c r="M9" s="14" t="s">
        <v>143</v>
      </c>
      <c r="N9" s="14" t="s">
        <v>144</v>
      </c>
      <c r="O9" s="14"/>
      <c r="P9" s="14"/>
      <c r="Q9" s="14" t="s">
        <v>145</v>
      </c>
      <c r="R9" s="14" t="s">
        <v>146</v>
      </c>
      <c r="S9" s="14" t="s">
        <v>147</v>
      </c>
      <c r="T9" s="14"/>
      <c r="U9" s="14"/>
      <c r="V9" s="14"/>
      <c r="W9" s="14"/>
      <c r="X9" s="14" t="s">
        <v>65</v>
      </c>
      <c r="Y9" s="14" t="s">
        <v>148</v>
      </c>
      <c r="Z9" s="14">
        <v>4</v>
      </c>
      <c r="AA9" s="14">
        <v>8</v>
      </c>
      <c r="AB9" s="14" t="s">
        <v>67</v>
      </c>
      <c r="AC9" s="14"/>
      <c r="AD9" s="14">
        <v>2019</v>
      </c>
      <c r="AE9" s="14" t="s">
        <v>68</v>
      </c>
      <c r="AF9" s="14" t="s">
        <v>130</v>
      </c>
      <c r="AG9" s="14" t="s">
        <v>149</v>
      </c>
      <c r="AH9" s="14"/>
      <c r="AI9" s="14"/>
      <c r="AJ9" s="14"/>
      <c r="AK9" s="14"/>
      <c r="AL9" s="8" t="str">
        <f t="shared" si="0"/>
        <v>JXYX2018-DY-G0003-1）@导播</v>
      </c>
      <c r="AM9" s="8">
        <f>IF(AL9="","",COUNTIFS(AL$1:AL9,AL9))</f>
        <v>1</v>
      </c>
      <c r="AN9" s="8" t="str">
        <f t="shared" si="1"/>
        <v>[大余县]江西银兴招标代理有限公司关于江西省大余县东门小学章江小学教学仪器设备设施项目（项目编号：JXYX2018-DY-G0003-1）电子化公开招标的中标结果公告@导播</v>
      </c>
      <c r="AO9" s="9">
        <f>IF(AN9="","",COUNTIFS(AN$1:AN9,AN9))</f>
        <v>1</v>
      </c>
      <c r="AP9" s="10" t="str">
        <f t="shared" si="2"/>
        <v>是</v>
      </c>
      <c r="AQ9" s="11" t="str">
        <f t="shared" si="3"/>
        <v/>
      </c>
      <c r="AR9" s="11" t="str">
        <f t="shared" si="4"/>
        <v/>
      </c>
      <c r="AS9" s="11" t="str">
        <f t="shared" si="5"/>
        <v/>
      </c>
      <c r="AT9" s="11" t="str">
        <f t="shared" si="6"/>
        <v/>
      </c>
      <c r="AU9" s="11" t="str">
        <f t="shared" si="7"/>
        <v/>
      </c>
      <c r="AV9" s="11" t="str">
        <f t="shared" si="8"/>
        <v/>
      </c>
      <c r="AW9" s="11" t="str">
        <f>IF(ISERROR(IF(FIND("拾",O9,1)&lt;FIND("万",O9,1),IF(ISERROR(FIND("拾",O9,FIND("万",O9,1))),"零",(MID(O,FIND("拾",O9,FIND("万",O9,1))-1,1))),MID(O9,FIND("拾",O9,1)-1,1))),"",IF(FIND("拾",O9,1)&lt;FIND("万",O9,1),IF(ISERROR(FIND("拾",O9,FIND("万",O9,1))),"",(MID(O9,FIND("拾",O9,FIND("万",O9,1))-1,1))),MID(O9,FIND("拾",O9,1)-1,1)))</f>
        <v/>
      </c>
      <c r="AX9" s="12">
        <f>IF(O9="",0,IF(ISERROR(MIDB(O9,SEARCHB("?",O9),2*LEN(O9)-LENB(O9))),IF(AQ9="",0,INDEX([1]大小写对照表!A:B,MATCH(AQ9,[1]大小写对照表!A:A,0),2)*100000000)+IF(AR9="",0,INDEX([1]大小写对照表!A:B,MATCH(AR9,[1]大小写对照表!A:A,0),2)*1000000)+IF(AS9="",0,INDEX([1]大小写对照表!A:B,MATCH(AS9,[1]大小写对照表!A:A,0),2)*100000)+IF(AT9="",0,INDEX([1]大小写对照表!A:B,MATCH(AT9,[1]大小写对照表!A:A,0),2)*10000)+IF(AU9="",0,INDEX([1]大小写对照表!A:B,MATCH(AU9,[1]大小写对照表!A:A,0),2)*1000)+IF(AV9="",0,INDEX([1]大小写对照表!A:B,MATCH(AV9,[1]大小写对照表!A:A,0),2)*100)+IF(AW9="",0,INDEX([1]大小写对照表!A:B,MATCH(AW9,[1]大小写对照表!A:A,0),2)*10),IF(ISERROR(FIND("万",O9,1)),MIDB(O9,SEARCHB("?",O9),2*LEN(O9)-LENB(O9))*1,MIDB(O9,SEARCHB("?",O9),2*LEN(O9)-LENB(O9))*10000)))</f>
        <v>0</v>
      </c>
      <c r="AY9" s="13" t="str">
        <f t="shared" si="9"/>
        <v>1月份</v>
      </c>
      <c r="AZ9" s="11" t="str">
        <f t="shared" si="10"/>
        <v>导播</v>
      </c>
      <c r="BA9" s="11" t="str">
        <f t="shared" si="11"/>
        <v/>
      </c>
    </row>
    <row r="10" spans="1:53">
      <c r="A10" s="7" t="s">
        <v>53</v>
      </c>
      <c r="B10" s="7" t="s">
        <v>150</v>
      </c>
      <c r="C10" s="7" t="s">
        <v>55</v>
      </c>
      <c r="D10" s="7" t="s">
        <v>140</v>
      </c>
      <c r="E10" s="7" t="s">
        <v>83</v>
      </c>
      <c r="F10" s="7" t="s">
        <v>141</v>
      </c>
      <c r="G10" s="7" t="s">
        <v>120</v>
      </c>
      <c r="H10" s="7"/>
      <c r="I10" s="7"/>
      <c r="J10" s="7"/>
      <c r="K10" s="7"/>
      <c r="L10" s="7" t="s">
        <v>142</v>
      </c>
      <c r="M10" s="7" t="s">
        <v>143</v>
      </c>
      <c r="N10" s="7" t="s">
        <v>144</v>
      </c>
      <c r="O10" s="7"/>
      <c r="P10" s="7"/>
      <c r="Q10" s="7" t="s">
        <v>151</v>
      </c>
      <c r="R10" s="7" t="s">
        <v>146</v>
      </c>
      <c r="S10" s="7" t="s">
        <v>147</v>
      </c>
      <c r="T10" s="7"/>
      <c r="U10" s="7"/>
      <c r="V10" s="7"/>
      <c r="W10" s="7"/>
      <c r="X10" s="7" t="s">
        <v>65</v>
      </c>
      <c r="Y10" s="7" t="s">
        <v>152</v>
      </c>
      <c r="Z10" s="7">
        <v>8</v>
      </c>
      <c r="AA10" s="7">
        <v>8</v>
      </c>
      <c r="AB10" s="7" t="s">
        <v>67</v>
      </c>
      <c r="AC10" s="7"/>
      <c r="AD10" s="7">
        <v>2019</v>
      </c>
      <c r="AE10" s="7" t="s">
        <v>68</v>
      </c>
      <c r="AF10" s="7" t="s">
        <v>130</v>
      </c>
      <c r="AG10" s="7" t="s">
        <v>149</v>
      </c>
      <c r="AH10" s="7"/>
      <c r="AI10" s="7"/>
      <c r="AJ10" s="7"/>
      <c r="AK10" s="7"/>
      <c r="AL10" s="8" t="str">
        <f t="shared" si="0"/>
        <v>JXYX2018-DY-G0003-1）@导播</v>
      </c>
      <c r="AM10" s="8">
        <f>IF(AL10="","",COUNTIFS(AL$1:AL10,AL10))</f>
        <v>2</v>
      </c>
      <c r="AN10" s="8" t="str">
        <f t="shared" si="1"/>
        <v>江西银兴招标代理有限公司关于江西省大余县东门小学章江小学教学仪器设备设施项目（项目编号：JXYX2018-DY-G0003-1）电子化公开招标的中标结果公告@导播</v>
      </c>
      <c r="AO10" s="9">
        <f>IF(AN10="","",COUNTIFS(AN$1:AN10,AN10))</f>
        <v>1</v>
      </c>
      <c r="AP10" s="10" t="str">
        <f t="shared" si="2"/>
        <v/>
      </c>
      <c r="AQ10" s="11" t="str">
        <f t="shared" si="3"/>
        <v/>
      </c>
      <c r="AR10" s="11" t="str">
        <f t="shared" si="4"/>
        <v/>
      </c>
      <c r="AS10" s="11" t="str">
        <f t="shared" si="5"/>
        <v/>
      </c>
      <c r="AT10" s="11" t="str">
        <f t="shared" si="6"/>
        <v/>
      </c>
      <c r="AU10" s="11" t="str">
        <f t="shared" si="7"/>
        <v/>
      </c>
      <c r="AV10" s="11" t="str">
        <f t="shared" si="8"/>
        <v/>
      </c>
      <c r="AW10" s="11" t="str">
        <f>IF(ISERROR(IF(FIND("拾",O10,1)&lt;FIND("万",O10,1),IF(ISERROR(FIND("拾",O10,FIND("万",O10,1))),"零",(MID(O,FIND("拾",O10,FIND("万",O10,1))-1,1))),MID(O10,FIND("拾",O10,1)-1,1))),"",IF(FIND("拾",O10,1)&lt;FIND("万",O10,1),IF(ISERROR(FIND("拾",O10,FIND("万",O10,1))),"",(MID(O10,FIND("拾",O10,FIND("万",O10,1))-1,1))),MID(O10,FIND("拾",O10,1)-1,1)))</f>
        <v/>
      </c>
      <c r="AX10" s="12">
        <f>IF(O10="",0,IF(ISERROR(MIDB(O10,SEARCHB("?",O10),2*LEN(O10)-LENB(O10))),IF(AQ10="",0,INDEX([1]大小写对照表!A:B,MATCH(AQ10,[1]大小写对照表!A:A,0),2)*100000000)+IF(AR10="",0,INDEX([1]大小写对照表!A:B,MATCH(AR10,[1]大小写对照表!A:A,0),2)*1000000)+IF(AS10="",0,INDEX([1]大小写对照表!A:B,MATCH(AS10,[1]大小写对照表!A:A,0),2)*100000)+IF(AT10="",0,INDEX([1]大小写对照表!A:B,MATCH(AT10,[1]大小写对照表!A:A,0),2)*10000)+IF(AU10="",0,INDEX([1]大小写对照表!A:B,MATCH(AU10,[1]大小写对照表!A:A,0),2)*1000)+IF(AV10="",0,INDEX([1]大小写对照表!A:B,MATCH(AV10,[1]大小写对照表!A:A,0),2)*100)+IF(AW10="",0,INDEX([1]大小写对照表!A:B,MATCH(AW10,[1]大小写对照表!A:A,0),2)*10),IF(ISERROR(FIND("万",O10,1)),MIDB(O10,SEARCHB("?",O10),2*LEN(O10)-LENB(O10))*1,MIDB(O10,SEARCHB("?",O10),2*LEN(O10)-LENB(O10))*10000)))</f>
        <v>0</v>
      </c>
      <c r="AY10" s="13" t="str">
        <f t="shared" si="9"/>
        <v>1月份</v>
      </c>
      <c r="AZ10" s="11" t="str">
        <f t="shared" si="10"/>
        <v>导播</v>
      </c>
      <c r="BA10" s="11" t="str">
        <f t="shared" si="11"/>
        <v/>
      </c>
    </row>
    <row r="11" spans="1:53">
      <c r="A11" s="14" t="s">
        <v>53</v>
      </c>
      <c r="B11" s="14" t="s">
        <v>153</v>
      </c>
      <c r="C11" s="14" t="s">
        <v>55</v>
      </c>
      <c r="D11" s="14" t="s">
        <v>154</v>
      </c>
      <c r="E11" s="14" t="s">
        <v>155</v>
      </c>
      <c r="F11" s="14" t="s">
        <v>156</v>
      </c>
      <c r="G11" s="14" t="s">
        <v>120</v>
      </c>
      <c r="H11" s="14"/>
      <c r="I11" s="14"/>
      <c r="J11" s="14"/>
      <c r="K11" s="14"/>
      <c r="L11" s="14" t="s">
        <v>157</v>
      </c>
      <c r="M11" s="14" t="s">
        <v>158</v>
      </c>
      <c r="N11" s="14" t="s">
        <v>159</v>
      </c>
      <c r="O11" s="14" t="s">
        <v>160</v>
      </c>
      <c r="P11" s="14"/>
      <c r="Q11" s="14" t="s">
        <v>161</v>
      </c>
      <c r="R11" s="14" t="s">
        <v>162</v>
      </c>
      <c r="S11" s="14" t="s">
        <v>163</v>
      </c>
      <c r="T11" s="14" t="s">
        <v>164</v>
      </c>
      <c r="U11" s="14"/>
      <c r="V11" s="14"/>
      <c r="W11" s="14"/>
      <c r="X11" s="14" t="s">
        <v>65</v>
      </c>
      <c r="Y11" s="14" t="s">
        <v>165</v>
      </c>
      <c r="Z11" s="14">
        <v>12</v>
      </c>
      <c r="AA11" s="14">
        <v>8</v>
      </c>
      <c r="AB11" s="14" t="s">
        <v>67</v>
      </c>
      <c r="AC11" s="14"/>
      <c r="AD11" s="14">
        <v>2019</v>
      </c>
      <c r="AE11" s="14" t="s">
        <v>68</v>
      </c>
      <c r="AF11" s="14" t="s">
        <v>166</v>
      </c>
      <c r="AG11" s="14"/>
      <c r="AH11" s="14"/>
      <c r="AI11" s="14"/>
      <c r="AJ11" s="14"/>
      <c r="AK11" s="14"/>
      <c r="AL11" s="8" t="str">
        <f t="shared" si="0"/>
        <v>TPDL-2019-C02@导播</v>
      </c>
      <c r="AM11" s="8">
        <f>IF(AL11="","",COUNTIFS(AL$1:AL11,AL11))</f>
        <v>1</v>
      </c>
      <c r="AN11" s="8" t="str">
        <f t="shared" si="1"/>
        <v>大理新世纪中学智慧录播教室设备采购项目中标公告@导播</v>
      </c>
      <c r="AO11" s="9">
        <f>IF(AN11="","",COUNTIFS(AN$1:AN11,AN11))</f>
        <v>1</v>
      </c>
      <c r="AP11" s="10" t="str">
        <f t="shared" si="2"/>
        <v>是</v>
      </c>
      <c r="AQ11" s="11" t="str">
        <f t="shared" si="3"/>
        <v/>
      </c>
      <c r="AR11" s="11" t="str">
        <f t="shared" si="4"/>
        <v/>
      </c>
      <c r="AS11" s="11" t="str">
        <f t="shared" si="5"/>
        <v/>
      </c>
      <c r="AT11" s="11" t="str">
        <f t="shared" si="6"/>
        <v/>
      </c>
      <c r="AU11" s="11" t="str">
        <f t="shared" si="7"/>
        <v/>
      </c>
      <c r="AV11" s="11" t="str">
        <f t="shared" si="8"/>
        <v/>
      </c>
      <c r="AW11" s="11" t="str">
        <f>IF(ISERROR(IF(FIND("拾",O11,1)&lt;FIND("万",O11,1),IF(ISERROR(FIND("拾",O11,FIND("万",O11,1))),"零",(MID(O,FIND("拾",O11,FIND("万",O11,1))-1,1))),MID(O11,FIND("拾",O11,1)-1,1))),"",IF(FIND("拾",O11,1)&lt;FIND("万",O11,1),IF(ISERROR(FIND("拾",O11,FIND("万",O11,1))),"",(MID(O11,FIND("拾",O11,FIND("万",O11,1))-1,1))),MID(O11,FIND("拾",O11,1)-1,1)))</f>
        <v/>
      </c>
      <c r="AX11" s="12">
        <f>IF(O11="",0,IF(ISERROR(MIDB(O11,SEARCHB("?",O11),2*LEN(O11)-LENB(O11))),IF(AQ11="",0,INDEX([1]大小写对照表!A:B,MATCH(AQ11,[1]大小写对照表!A:A,0),2)*100000000)+IF(AR11="",0,INDEX([1]大小写对照表!A:B,MATCH(AR11,[1]大小写对照表!A:A,0),2)*1000000)+IF(AS11="",0,INDEX([1]大小写对照表!A:B,MATCH(AS11,[1]大小写对照表!A:A,0),2)*100000)+IF(AT11="",0,INDEX([1]大小写对照表!A:B,MATCH(AT11,[1]大小写对照表!A:A,0),2)*10000)+IF(AU11="",0,INDEX([1]大小写对照表!A:B,MATCH(AU11,[1]大小写对照表!A:A,0),2)*1000)+IF(AV11="",0,INDEX([1]大小写对照表!A:B,MATCH(AV11,[1]大小写对照表!A:A,0),2)*100)+IF(AW11="",0,INDEX([1]大小写对照表!A:B,MATCH(AW11,[1]大小写对照表!A:A,0),2)*10),IF(ISERROR(FIND("万",O11,1)),MIDB(O11,SEARCHB("?",O11),2*LEN(O11)-LENB(O11))*1,MIDB(O11,SEARCHB("?",O11),2*LEN(O11)-LENB(O11))*10000)))</f>
        <v>594865</v>
      </c>
      <c r="AY11" s="13" t="str">
        <f t="shared" si="9"/>
        <v>1月份</v>
      </c>
      <c r="AZ11" s="11" t="str">
        <f t="shared" si="10"/>
        <v>导播</v>
      </c>
      <c r="BA11" s="11" t="str">
        <f t="shared" si="11"/>
        <v/>
      </c>
    </row>
    <row r="12" spans="1:53">
      <c r="A12" s="7" t="s">
        <v>53</v>
      </c>
      <c r="B12" s="7" t="s">
        <v>167</v>
      </c>
      <c r="C12" s="7" t="s">
        <v>55</v>
      </c>
      <c r="D12" s="7"/>
      <c r="E12" s="7" t="s">
        <v>168</v>
      </c>
      <c r="F12" s="7" t="s">
        <v>169</v>
      </c>
      <c r="G12" s="7" t="s">
        <v>120</v>
      </c>
      <c r="H12" s="7"/>
      <c r="I12" s="7"/>
      <c r="J12" s="7"/>
      <c r="K12" s="7"/>
      <c r="L12" s="7" t="s">
        <v>170</v>
      </c>
      <c r="M12" s="7" t="s">
        <v>171</v>
      </c>
      <c r="N12" s="7" t="s">
        <v>172</v>
      </c>
      <c r="O12" s="7">
        <v>47.5</v>
      </c>
      <c r="P12" s="7"/>
      <c r="Q12" s="7" t="s">
        <v>173</v>
      </c>
      <c r="R12" s="7" t="s">
        <v>174</v>
      </c>
      <c r="S12" s="7" t="s">
        <v>175</v>
      </c>
      <c r="T12" s="7"/>
      <c r="U12" s="7"/>
      <c r="V12" s="7"/>
      <c r="W12" s="7"/>
      <c r="X12" s="7" t="s">
        <v>65</v>
      </c>
      <c r="Y12" s="7" t="s">
        <v>176</v>
      </c>
      <c r="Z12" s="7">
        <v>3</v>
      </c>
      <c r="AA12" s="7">
        <v>14971</v>
      </c>
      <c r="AB12" s="7" t="s">
        <v>67</v>
      </c>
      <c r="AC12" s="7"/>
      <c r="AD12" s="7">
        <v>2019</v>
      </c>
      <c r="AE12" s="7" t="s">
        <v>68</v>
      </c>
      <c r="AF12" s="7" t="s">
        <v>129</v>
      </c>
      <c r="AG12" s="7"/>
      <c r="AH12" s="7"/>
      <c r="AI12" s="7"/>
      <c r="AJ12" s="7"/>
      <c r="AK12" s="7"/>
      <c r="AL12" s="8" t="str">
        <f t="shared" si="0"/>
        <v/>
      </c>
      <c r="AM12" s="8" t="str">
        <f>IF(AL12="","",COUNTIFS(AL$1:AL12,AL12))</f>
        <v/>
      </c>
      <c r="AN12" s="8" t="str">
        <f t="shared" si="1"/>
        <v>录播教室设备及配套竞争性磋商结果公告@导播</v>
      </c>
      <c r="AO12" s="9">
        <f>IF(AN12="","",COUNTIFS(AN$1:AN12,AN12))</f>
        <v>1</v>
      </c>
      <c r="AP12" s="10" t="str">
        <f t="shared" si="2"/>
        <v>是</v>
      </c>
      <c r="AQ12" s="11" t="str">
        <f t="shared" si="3"/>
        <v/>
      </c>
      <c r="AR12" s="11" t="str">
        <f t="shared" si="4"/>
        <v/>
      </c>
      <c r="AS12" s="11" t="str">
        <f t="shared" si="5"/>
        <v/>
      </c>
      <c r="AT12" s="11" t="str">
        <f t="shared" si="6"/>
        <v/>
      </c>
      <c r="AU12" s="11" t="str">
        <f t="shared" si="7"/>
        <v/>
      </c>
      <c r="AV12" s="11" t="str">
        <f t="shared" si="8"/>
        <v/>
      </c>
      <c r="AW12" s="11" t="str">
        <f>IF(ISERROR(IF(FIND("拾",O12,1)&lt;FIND("万",O12,1),IF(ISERROR(FIND("拾",O12,FIND("万",O12,1))),"零",(MID(O,FIND("拾",O12,FIND("万",O12,1))-1,1))),MID(O12,FIND("拾",O12,1)-1,1))),"",IF(FIND("拾",O12,1)&lt;FIND("万",O12,1),IF(ISERROR(FIND("拾",O12,FIND("万",O12,1))),"",(MID(O12,FIND("拾",O12,FIND("万",O12,1))-1,1))),MID(O12,FIND("拾",O12,1)-1,1)))</f>
        <v/>
      </c>
      <c r="AX12" s="12">
        <f>IF(O12="",0,IF(ISERROR(MIDB(O12,SEARCHB("?",O12),2*LEN(O12)-LENB(O12))),IF(AQ12="",0,INDEX([1]大小写对照表!A:B,MATCH(AQ12,[1]大小写对照表!A:A,0),2)*100000000)+IF(AR12="",0,INDEX([1]大小写对照表!A:B,MATCH(AR12,[1]大小写对照表!A:A,0),2)*1000000)+IF(AS12="",0,INDEX([1]大小写对照表!A:B,MATCH(AS12,[1]大小写对照表!A:A,0),2)*100000)+IF(AT12="",0,INDEX([1]大小写对照表!A:B,MATCH(AT12,[1]大小写对照表!A:A,0),2)*10000)+IF(AU12="",0,INDEX([1]大小写对照表!A:B,MATCH(AU12,[1]大小写对照表!A:A,0),2)*1000)+IF(AV12="",0,INDEX([1]大小写对照表!A:B,MATCH(AV12,[1]大小写对照表!A:A,0),2)*100)+IF(AW12="",0,INDEX([1]大小写对照表!A:B,MATCH(AW12,[1]大小写对照表!A:A,0),2)*10),IF(ISERROR(FIND("万",O12,1)),MIDB(O12,SEARCHB("?",O12),2*LEN(O12)-LENB(O12))*1,MIDB(O12,SEARCHB("?",O12),2*LEN(O12)-LENB(O12))*10000)))</f>
        <v>47.5</v>
      </c>
      <c r="AY12" s="13" t="str">
        <f t="shared" si="9"/>
        <v>1月份</v>
      </c>
      <c r="AZ12" s="11" t="str">
        <f t="shared" si="10"/>
        <v>导播</v>
      </c>
      <c r="BA12" s="11" t="str">
        <f t="shared" si="11"/>
        <v/>
      </c>
    </row>
    <row r="13" spans="1:53" s="22" customFormat="1">
      <c r="A13" s="15" t="s">
        <v>53</v>
      </c>
      <c r="B13" s="15" t="s">
        <v>1467</v>
      </c>
      <c r="C13" s="15" t="s">
        <v>55</v>
      </c>
      <c r="D13" s="15" t="s">
        <v>178</v>
      </c>
      <c r="E13" s="15" t="s">
        <v>71</v>
      </c>
      <c r="F13" s="15" t="s">
        <v>72</v>
      </c>
      <c r="G13" s="15" t="s">
        <v>120</v>
      </c>
      <c r="H13" s="15"/>
      <c r="I13" s="15"/>
      <c r="J13" s="15"/>
      <c r="K13" s="15"/>
      <c r="L13" s="15" t="s">
        <v>179</v>
      </c>
      <c r="M13" s="15"/>
      <c r="N13" s="15" t="s">
        <v>180</v>
      </c>
      <c r="O13" s="15"/>
      <c r="P13" s="15"/>
      <c r="Q13" s="15" t="s">
        <v>181</v>
      </c>
      <c r="R13" s="15" t="s">
        <v>182</v>
      </c>
      <c r="S13" s="15" t="s">
        <v>183</v>
      </c>
      <c r="T13" s="15"/>
      <c r="U13" s="15"/>
      <c r="V13" s="15"/>
      <c r="W13" s="15"/>
      <c r="X13" s="15" t="s">
        <v>79</v>
      </c>
      <c r="Y13" s="15" t="s">
        <v>184</v>
      </c>
      <c r="Z13" s="15">
        <v>12</v>
      </c>
      <c r="AA13" s="15">
        <v>16</v>
      </c>
      <c r="AB13" s="15" t="s">
        <v>67</v>
      </c>
      <c r="AC13" s="15"/>
      <c r="AD13" s="15">
        <v>2019</v>
      </c>
      <c r="AE13" s="15" t="s">
        <v>68</v>
      </c>
      <c r="AF13" s="15"/>
      <c r="AG13" s="15"/>
      <c r="AH13" s="15"/>
      <c r="AI13" s="15"/>
      <c r="AJ13" s="15"/>
      <c r="AK13" s="15"/>
      <c r="AL13" s="16" t="str">
        <f t="shared" si="0"/>
        <v>GLZC2019-J1-15005-GXYL）@导播</v>
      </c>
      <c r="AM13" s="16">
        <f>IF(AL13="","",COUNTIFS(AL$1:AL13,AL13))</f>
        <v>1</v>
      </c>
      <c r="AN13" s="16" t="str">
        <f t="shared" si="1"/>
        <v>云之龙招标集团有限公司关于融媒体中心中央厨房硬件及设备采购（项目编号：GLZC2019-J1-15005-GXYL）成交结果公告@导播</v>
      </c>
      <c r="AO13" s="17">
        <f>IF(AN13="","",COUNTIFS(AN$1:AN13,AN13))</f>
        <v>1</v>
      </c>
      <c r="AP13" s="18" t="str">
        <f t="shared" si="2"/>
        <v>是</v>
      </c>
      <c r="AQ13" s="19" t="str">
        <f t="shared" si="3"/>
        <v/>
      </c>
      <c r="AR13" s="19" t="str">
        <f t="shared" si="4"/>
        <v/>
      </c>
      <c r="AS13" s="19" t="str">
        <f t="shared" si="5"/>
        <v/>
      </c>
      <c r="AT13" s="19" t="str">
        <f t="shared" si="6"/>
        <v/>
      </c>
      <c r="AU13" s="19" t="str">
        <f t="shared" si="7"/>
        <v/>
      </c>
      <c r="AV13" s="19" t="str">
        <f t="shared" si="8"/>
        <v/>
      </c>
      <c r="AW13" s="19" t="str">
        <f>IF(ISERROR(IF(FIND("拾",O13,1)&lt;FIND("万",O13,1),IF(ISERROR(FIND("拾",O13,FIND("万",O13,1))),"零",(MID(O,FIND("拾",O13,FIND("万",O13,1))-1,1))),MID(O13,FIND("拾",O13,1)-1,1))),"",IF(FIND("拾",O13,1)&lt;FIND("万",O13,1),IF(ISERROR(FIND("拾",O13,FIND("万",O13,1))),"",(MID(O13,FIND("拾",O13,FIND("万",O13,1))-1,1))),MID(O13,FIND("拾",O13,1)-1,1)))</f>
        <v/>
      </c>
      <c r="AX13" s="20">
        <f>IF(O13="",0,IF(ISERROR(MIDB(O13,SEARCHB("?",O13),2*LEN(O13)-LENB(O13))),IF(AQ13="",0,INDEX([1]大小写对照表!A:B,MATCH(AQ13,[1]大小写对照表!A:A,0),2)*100000000)+IF(AR13="",0,INDEX([1]大小写对照表!A:B,MATCH(AR13,[1]大小写对照表!A:A,0),2)*1000000)+IF(AS13="",0,INDEX([1]大小写对照表!A:B,MATCH(AS13,[1]大小写对照表!A:A,0),2)*100000)+IF(AT13="",0,INDEX([1]大小写对照表!A:B,MATCH(AT13,[1]大小写对照表!A:A,0),2)*10000)+IF(AU13="",0,INDEX([1]大小写对照表!A:B,MATCH(AU13,[1]大小写对照表!A:A,0),2)*1000)+IF(AV13="",0,INDEX([1]大小写对照表!A:B,MATCH(AV13,[1]大小写对照表!A:A,0),2)*100)+IF(AW13="",0,INDEX([1]大小写对照表!A:B,MATCH(AW13,[1]大小写对照表!A:A,0),2)*10),IF(ISERROR(FIND("万",O13,1)),MIDB(O13,SEARCHB("?",O13),2*LEN(O13)-LENB(O13))*1,MIDB(O13,SEARCHB("?",O13),2*LEN(O13)-LENB(O13))*10000)))</f>
        <v>0</v>
      </c>
      <c r="AY13" s="21" t="str">
        <f t="shared" si="9"/>
        <v>1月份</v>
      </c>
      <c r="AZ13" s="19" t="str">
        <f t="shared" si="10"/>
        <v>导播</v>
      </c>
      <c r="BA13" s="19" t="str">
        <f t="shared" si="11"/>
        <v/>
      </c>
    </row>
    <row r="14" spans="1:53">
      <c r="A14" s="7" t="s">
        <v>53</v>
      </c>
      <c r="B14" s="7" t="s">
        <v>185</v>
      </c>
      <c r="C14" s="7" t="s">
        <v>55</v>
      </c>
      <c r="D14" s="7" t="s">
        <v>186</v>
      </c>
      <c r="E14" s="7" t="s">
        <v>71</v>
      </c>
      <c r="F14" s="7" t="s">
        <v>187</v>
      </c>
      <c r="G14" s="7" t="s">
        <v>120</v>
      </c>
      <c r="H14" s="7"/>
      <c r="I14" s="7"/>
      <c r="J14" s="7"/>
      <c r="K14" s="7"/>
      <c r="L14" s="7" t="s">
        <v>188</v>
      </c>
      <c r="M14" s="7" t="s">
        <v>189</v>
      </c>
      <c r="N14" s="7" t="s">
        <v>190</v>
      </c>
      <c r="O14" s="7" t="s">
        <v>191</v>
      </c>
      <c r="P14" s="7"/>
      <c r="Q14" s="7" t="s">
        <v>192</v>
      </c>
      <c r="R14" s="7" t="s">
        <v>193</v>
      </c>
      <c r="S14" s="7"/>
      <c r="T14" s="7"/>
      <c r="U14" s="7"/>
      <c r="V14" s="7"/>
      <c r="W14" s="7"/>
      <c r="X14" s="7" t="s">
        <v>194</v>
      </c>
      <c r="Y14" s="7" t="s">
        <v>195</v>
      </c>
      <c r="Z14" s="7">
        <v>6</v>
      </c>
      <c r="AA14" s="7">
        <v>3</v>
      </c>
      <c r="AB14" s="7" t="s">
        <v>67</v>
      </c>
      <c r="AC14" s="7"/>
      <c r="AD14" s="7">
        <v>2019</v>
      </c>
      <c r="AE14" s="7" t="s">
        <v>68</v>
      </c>
      <c r="AF14" s="7"/>
      <c r="AG14" s="7"/>
      <c r="AH14" s="7"/>
      <c r="AI14" s="7"/>
      <c r="AJ14" s="7"/>
      <c r="AK14" s="7"/>
      <c r="AL14" s="8" t="str">
        <f t="shared" si="0"/>
        <v>QZZC2019-J1-10012-GXDY）@导播</v>
      </c>
      <c r="AM14" s="8">
        <f>IF(AL14="","",COUNTIFS(AL$1:AL14,AL14))</f>
        <v>1</v>
      </c>
      <c r="AN14" s="8" t="str">
        <f t="shared" si="1"/>
        <v>钦州新闻传媒中心新媒体直播设备采购成交公告@导播</v>
      </c>
      <c r="AO14" s="9">
        <f>IF(AN14="","",COUNTIFS(AN$1:AN14,AN14))</f>
        <v>1</v>
      </c>
      <c r="AP14" s="10" t="str">
        <f t="shared" si="2"/>
        <v>是</v>
      </c>
      <c r="AQ14" s="11" t="str">
        <f t="shared" si="3"/>
        <v/>
      </c>
      <c r="AR14" s="11" t="str">
        <f t="shared" si="4"/>
        <v/>
      </c>
      <c r="AS14" s="11" t="str">
        <f t="shared" si="5"/>
        <v/>
      </c>
      <c r="AT14" s="11" t="str">
        <f t="shared" si="6"/>
        <v/>
      </c>
      <c r="AU14" s="11" t="str">
        <f t="shared" si="7"/>
        <v/>
      </c>
      <c r="AV14" s="11" t="str">
        <f t="shared" si="8"/>
        <v/>
      </c>
      <c r="AW14" s="11" t="str">
        <f>IF(ISERROR(IF(FIND("拾",O14,1)&lt;FIND("万",O14,1),IF(ISERROR(FIND("拾",O14,FIND("万",O14,1))),"零",(MID(O,FIND("拾",O14,FIND("万",O14,1))-1,1))),MID(O14,FIND("拾",O14,1)-1,1))),"",IF(FIND("拾",O14,1)&lt;FIND("万",O14,1),IF(ISERROR(FIND("拾",O14,FIND("万",O14,1))),"",(MID(O14,FIND("拾",O14,FIND("万",O14,1))-1,1))),MID(O14,FIND("拾",O14,1)-1,1)))</f>
        <v/>
      </c>
      <c r="AX14" s="12">
        <f>IF(O14="",0,IF(ISERROR(MIDB(O14,SEARCHB("?",O14),2*LEN(O14)-LENB(O14))),IF(AQ14="",0,INDEX([1]大小写对照表!A:B,MATCH(AQ14,[1]大小写对照表!A:A,0),2)*100000000)+IF(AR14="",0,INDEX([1]大小写对照表!A:B,MATCH(AR14,[1]大小写对照表!A:A,0),2)*1000000)+IF(AS14="",0,INDEX([1]大小写对照表!A:B,MATCH(AS14,[1]大小写对照表!A:A,0),2)*100000)+IF(AT14="",0,INDEX([1]大小写对照表!A:B,MATCH(AT14,[1]大小写对照表!A:A,0),2)*10000)+IF(AU14="",0,INDEX([1]大小写对照表!A:B,MATCH(AU14,[1]大小写对照表!A:A,0),2)*1000)+IF(AV14="",0,INDEX([1]大小写对照表!A:B,MATCH(AV14,[1]大小写对照表!A:A,0),2)*100)+IF(AW14="",0,INDEX([1]大小写对照表!A:B,MATCH(AW14,[1]大小写对照表!A:A,0),2)*10),IF(ISERROR(FIND("万",O14,1)),MIDB(O14,SEARCHB("?",O14),2*LEN(O14)-LENB(O14))*1,MIDB(O14,SEARCHB("?",O14),2*LEN(O14)-LENB(O14))*10000)))</f>
        <v>119700</v>
      </c>
      <c r="AY14" s="13" t="str">
        <f t="shared" si="9"/>
        <v>1月份</v>
      </c>
      <c r="AZ14" s="11" t="str">
        <f t="shared" si="10"/>
        <v>导播</v>
      </c>
      <c r="BA14" s="11" t="str">
        <f t="shared" si="11"/>
        <v/>
      </c>
    </row>
    <row r="15" spans="1:53">
      <c r="A15" s="14" t="s">
        <v>53</v>
      </c>
      <c r="B15" s="14" t="s">
        <v>196</v>
      </c>
      <c r="C15" s="14" t="s">
        <v>55</v>
      </c>
      <c r="D15" s="14" t="s">
        <v>197</v>
      </c>
      <c r="E15" s="14" t="s">
        <v>83</v>
      </c>
      <c r="F15" s="14" t="s">
        <v>141</v>
      </c>
      <c r="G15" s="14" t="s">
        <v>120</v>
      </c>
      <c r="H15" s="14"/>
      <c r="I15" s="14"/>
      <c r="J15" s="14"/>
      <c r="K15" s="14"/>
      <c r="L15" s="14" t="s">
        <v>198</v>
      </c>
      <c r="M15" s="14" t="s">
        <v>199</v>
      </c>
      <c r="N15" s="14" t="s">
        <v>200</v>
      </c>
      <c r="O15" s="14"/>
      <c r="P15" s="14"/>
      <c r="Q15" s="14" t="s">
        <v>201</v>
      </c>
      <c r="R15" s="14" t="s">
        <v>202</v>
      </c>
      <c r="S15" s="14"/>
      <c r="T15" s="14"/>
      <c r="U15" s="14"/>
      <c r="V15" s="14"/>
      <c r="W15" s="14"/>
      <c r="X15" s="14" t="s">
        <v>65</v>
      </c>
      <c r="Y15" s="14" t="s">
        <v>203</v>
      </c>
      <c r="Z15" s="14">
        <v>3</v>
      </c>
      <c r="AA15" s="14">
        <v>3</v>
      </c>
      <c r="AB15" s="14" t="s">
        <v>67</v>
      </c>
      <c r="AC15" s="14"/>
      <c r="AD15" s="14">
        <v>2019</v>
      </c>
      <c r="AE15" s="14" t="s">
        <v>68</v>
      </c>
      <c r="AF15" s="14" t="s">
        <v>130</v>
      </c>
      <c r="AG15" s="14"/>
      <c r="AH15" s="14"/>
      <c r="AI15" s="14"/>
      <c r="AJ15" s="14"/>
      <c r="AK15" s="14"/>
      <c r="AL15" s="8" t="str">
        <f t="shared" si="0"/>
        <v>NKHY2019-NK-C003）@导播</v>
      </c>
      <c r="AM15" s="8">
        <f>IF(AL15="","",COUNTIFS(AL$1:AL15,AL15))</f>
        <v>1</v>
      </c>
      <c r="AN15" s="8" t="str">
        <f t="shared" si="1"/>
        <v>[南康区]赣州市南康区环宇招标代理有限公司关于江西省赣州市南康区隆木乡中心小学专递课堂主讲教室等项目（项目编号：NKHY2019-NK-C003）竞争性磋商的成交结果公告@导播</v>
      </c>
      <c r="AO15" s="9">
        <f>IF(AN15="","",COUNTIFS(AN$1:AN15,AN15))</f>
        <v>1</v>
      </c>
      <c r="AP15" s="10" t="str">
        <f t="shared" si="2"/>
        <v>是</v>
      </c>
      <c r="AQ15" s="11" t="str">
        <f t="shared" si="3"/>
        <v/>
      </c>
      <c r="AR15" s="11" t="str">
        <f t="shared" si="4"/>
        <v/>
      </c>
      <c r="AS15" s="11" t="str">
        <f t="shared" si="5"/>
        <v/>
      </c>
      <c r="AT15" s="11" t="str">
        <f t="shared" si="6"/>
        <v/>
      </c>
      <c r="AU15" s="11" t="str">
        <f t="shared" si="7"/>
        <v/>
      </c>
      <c r="AV15" s="11" t="str">
        <f t="shared" si="8"/>
        <v/>
      </c>
      <c r="AW15" s="11" t="str">
        <f>IF(ISERROR(IF(FIND("拾",O15,1)&lt;FIND("万",O15,1),IF(ISERROR(FIND("拾",O15,FIND("万",O15,1))),"零",(MID(O,FIND("拾",O15,FIND("万",O15,1))-1,1))),MID(O15,FIND("拾",O15,1)-1,1))),"",IF(FIND("拾",O15,1)&lt;FIND("万",O15,1),IF(ISERROR(FIND("拾",O15,FIND("万",O15,1))),"",(MID(O15,FIND("拾",O15,FIND("万",O15,1))-1,1))),MID(O15,FIND("拾",O15,1)-1,1)))</f>
        <v/>
      </c>
      <c r="AX15" s="12">
        <f>IF(O15="",0,IF(ISERROR(MIDB(O15,SEARCHB("?",O15),2*LEN(O15)-LENB(O15))),IF(AQ15="",0,INDEX([1]大小写对照表!A:B,MATCH(AQ15,[1]大小写对照表!A:A,0),2)*100000000)+IF(AR15="",0,INDEX([1]大小写对照表!A:B,MATCH(AR15,[1]大小写对照表!A:A,0),2)*1000000)+IF(AS15="",0,INDEX([1]大小写对照表!A:B,MATCH(AS15,[1]大小写对照表!A:A,0),2)*100000)+IF(AT15="",0,INDEX([1]大小写对照表!A:B,MATCH(AT15,[1]大小写对照表!A:A,0),2)*10000)+IF(AU15="",0,INDEX([1]大小写对照表!A:B,MATCH(AU15,[1]大小写对照表!A:A,0),2)*1000)+IF(AV15="",0,INDEX([1]大小写对照表!A:B,MATCH(AV15,[1]大小写对照表!A:A,0),2)*100)+IF(AW15="",0,INDEX([1]大小写对照表!A:B,MATCH(AW15,[1]大小写对照表!A:A,0),2)*10),IF(ISERROR(FIND("万",O15,1)),MIDB(O15,SEARCHB("?",O15),2*LEN(O15)-LENB(O15))*1,MIDB(O15,SEARCHB("?",O15),2*LEN(O15)-LENB(O15))*10000)))</f>
        <v>0</v>
      </c>
      <c r="AY15" s="13" t="str">
        <f t="shared" si="9"/>
        <v>1月份</v>
      </c>
      <c r="AZ15" s="11" t="str">
        <f t="shared" si="10"/>
        <v>导播</v>
      </c>
      <c r="BA15" s="11" t="str">
        <f t="shared" si="11"/>
        <v/>
      </c>
    </row>
    <row r="16" spans="1:53">
      <c r="A16" s="7" t="s">
        <v>53</v>
      </c>
      <c r="B16" s="7" t="s">
        <v>204</v>
      </c>
      <c r="C16" s="7" t="s">
        <v>55</v>
      </c>
      <c r="D16" s="7" t="s">
        <v>205</v>
      </c>
      <c r="E16" s="7" t="s">
        <v>71</v>
      </c>
      <c r="F16" s="7" t="s">
        <v>187</v>
      </c>
      <c r="G16" s="7" t="s">
        <v>120</v>
      </c>
      <c r="H16" s="7"/>
      <c r="I16" s="7"/>
      <c r="J16" s="7"/>
      <c r="K16" s="7"/>
      <c r="L16" s="7" t="s">
        <v>188</v>
      </c>
      <c r="M16" s="7" t="s">
        <v>189</v>
      </c>
      <c r="N16" s="7" t="s">
        <v>190</v>
      </c>
      <c r="O16" s="7" t="s">
        <v>206</v>
      </c>
      <c r="P16" s="7"/>
      <c r="Q16" s="7" t="s">
        <v>207</v>
      </c>
      <c r="R16" s="7" t="s">
        <v>193</v>
      </c>
      <c r="S16" s="7"/>
      <c r="T16" s="7"/>
      <c r="U16" s="7"/>
      <c r="V16" s="7"/>
      <c r="W16" s="7"/>
      <c r="X16" s="7" t="s">
        <v>194</v>
      </c>
      <c r="Y16" s="7" t="s">
        <v>208</v>
      </c>
      <c r="Z16" s="7">
        <v>2</v>
      </c>
      <c r="AA16" s="7">
        <v>8</v>
      </c>
      <c r="AB16" s="7" t="s">
        <v>67</v>
      </c>
      <c r="AC16" s="7"/>
      <c r="AD16" s="7">
        <v>2019</v>
      </c>
      <c r="AE16" s="7" t="s">
        <v>68</v>
      </c>
      <c r="AF16" s="7"/>
      <c r="AG16" s="7"/>
      <c r="AH16" s="7"/>
      <c r="AI16" s="7"/>
      <c r="AJ16" s="7"/>
      <c r="AK16" s="7"/>
      <c r="AL16" s="8" t="str">
        <f t="shared" si="0"/>
        <v>QZZC2019-J1-10012-GXDY@导播</v>
      </c>
      <c r="AM16" s="8">
        <f>IF(AL16="","",COUNTIFS(AL$1:AL16,AL16))</f>
        <v>1</v>
      </c>
      <c r="AN16" s="8" t="str">
        <f t="shared" si="1"/>
        <v>广西德元工程项目管理有限责任公司关于新媒体直播设备采购（QZZC2019-J1-10012-GXDY）成交结果公告@导播</v>
      </c>
      <c r="AO16" s="9">
        <f>IF(AN16="","",COUNTIFS(AN$1:AN16,AN16))</f>
        <v>1</v>
      </c>
      <c r="AP16" s="10" t="str">
        <f t="shared" si="2"/>
        <v>是</v>
      </c>
      <c r="AQ16" s="11" t="str">
        <f t="shared" si="3"/>
        <v/>
      </c>
      <c r="AR16" s="11" t="str">
        <f t="shared" si="4"/>
        <v/>
      </c>
      <c r="AS16" s="11" t="str">
        <f t="shared" si="5"/>
        <v>壹</v>
      </c>
      <c r="AT16" s="11" t="str">
        <f t="shared" si="6"/>
        <v>壹</v>
      </c>
      <c r="AU16" s="11" t="str">
        <f t="shared" si="7"/>
        <v>玖</v>
      </c>
      <c r="AV16" s="11" t="str">
        <f t="shared" si="8"/>
        <v>柒</v>
      </c>
      <c r="AW16" s="11" t="str">
        <f>IF(ISERROR(IF(FIND("拾",O16,1)&lt;FIND("万",O16,1),IF(ISERROR(FIND("拾",O16,FIND("万",O16,1))),"零",(MID(O,FIND("拾",O16,FIND("万",O16,1))-1,1))),MID(O16,FIND("拾",O16,1)-1,1))),"",IF(FIND("拾",O16,1)&lt;FIND("万",O16,1),IF(ISERROR(FIND("拾",O16,FIND("万",O16,1))),"",(MID(O16,FIND("拾",O16,FIND("万",O16,1))-1,1))),MID(O16,FIND("拾",O16,1)-1,1)))</f>
        <v/>
      </c>
      <c r="AX16" s="12">
        <f>IF(O16="",0,IF(ISERROR(MIDB(O16,SEARCHB("?",O16),2*LEN(O16)-LENB(O16))),IF(AQ16="",0,INDEX([1]大小写对照表!A:B,MATCH(AQ16,[1]大小写对照表!A:A,0),2)*100000000)+IF(AR16="",0,INDEX([1]大小写对照表!A:B,MATCH(AR16,[1]大小写对照表!A:A,0),2)*1000000)+IF(AS16="",0,INDEX([1]大小写对照表!A:B,MATCH(AS16,[1]大小写对照表!A:A,0),2)*100000)+IF(AT16="",0,INDEX([1]大小写对照表!A:B,MATCH(AT16,[1]大小写对照表!A:A,0),2)*10000)+IF(AU16="",0,INDEX([1]大小写对照表!A:B,MATCH(AU16,[1]大小写对照表!A:A,0),2)*1000)+IF(AV16="",0,INDEX([1]大小写对照表!A:B,MATCH(AV16,[1]大小写对照表!A:A,0),2)*100)+IF(AW16="",0,INDEX([1]大小写对照表!A:B,MATCH(AW16,[1]大小写对照表!A:A,0),2)*10),IF(ISERROR(FIND("万",O16,1)),MIDB(O16,SEARCHB("?",O16),2*LEN(O16)-LENB(O16))*1,MIDB(O16,SEARCHB("?",O16),2*LEN(O16)-LENB(O16))*10000)))</f>
        <v>119700</v>
      </c>
      <c r="AY16" s="13" t="str">
        <f t="shared" si="9"/>
        <v>1月份</v>
      </c>
      <c r="AZ16" s="11" t="str">
        <f t="shared" si="10"/>
        <v>导播</v>
      </c>
      <c r="BA16" s="11" t="str">
        <f t="shared" si="11"/>
        <v/>
      </c>
    </row>
    <row r="17" spans="1:53" s="22" customFormat="1">
      <c r="A17" s="15" t="s">
        <v>53</v>
      </c>
      <c r="B17" s="15" t="s">
        <v>1468</v>
      </c>
      <c r="C17" s="15" t="s">
        <v>55</v>
      </c>
      <c r="D17" s="15" t="s">
        <v>178</v>
      </c>
      <c r="E17" s="15" t="s">
        <v>71</v>
      </c>
      <c r="F17" s="15" t="s">
        <v>72</v>
      </c>
      <c r="G17" s="15" t="s">
        <v>120</v>
      </c>
      <c r="H17" s="15"/>
      <c r="I17" s="15"/>
      <c r="J17" s="15"/>
      <c r="K17" s="15"/>
      <c r="L17" s="15" t="s">
        <v>179</v>
      </c>
      <c r="M17" s="15"/>
      <c r="N17" s="15" t="s">
        <v>180</v>
      </c>
      <c r="O17" s="15" t="s">
        <v>210</v>
      </c>
      <c r="P17" s="15"/>
      <c r="Q17" s="15" t="s">
        <v>211</v>
      </c>
      <c r="R17" s="15" t="s">
        <v>182</v>
      </c>
      <c r="S17" s="15" t="s">
        <v>183</v>
      </c>
      <c r="T17" s="15"/>
      <c r="U17" s="15"/>
      <c r="V17" s="15"/>
      <c r="W17" s="15"/>
      <c r="X17" s="15" t="s">
        <v>79</v>
      </c>
      <c r="Y17" s="15" t="s">
        <v>212</v>
      </c>
      <c r="Z17" s="15">
        <v>8</v>
      </c>
      <c r="AA17" s="15">
        <v>16</v>
      </c>
      <c r="AB17" s="15" t="s">
        <v>67</v>
      </c>
      <c r="AC17" s="15"/>
      <c r="AD17" s="15">
        <v>2019</v>
      </c>
      <c r="AE17" s="15" t="s">
        <v>68</v>
      </c>
      <c r="AF17" s="15"/>
      <c r="AG17" s="15"/>
      <c r="AH17" s="15"/>
      <c r="AI17" s="15"/>
      <c r="AJ17" s="15"/>
      <c r="AK17" s="15"/>
      <c r="AL17" s="16" t="str">
        <f t="shared" si="0"/>
        <v>GLZC2019-J1-15005-GXYL）@导播</v>
      </c>
      <c r="AM17" s="16">
        <f>IF(AL17="","",COUNTIFS(AL$1:AL17,AL17))</f>
        <v>2</v>
      </c>
      <c r="AN17" s="16" t="str">
        <f t="shared" si="1"/>
        <v>云之龙招标集团有限公司资源县融媒体中心融媒体运营中心中央厨房硬件及设备采购GLZC2019-J1-15005-GXYL成交结果公告@导播</v>
      </c>
      <c r="AO17" s="17">
        <f>IF(AN17="","",COUNTIFS(AN$1:AN17,AN17))</f>
        <v>1</v>
      </c>
      <c r="AP17" s="18" t="str">
        <f t="shared" si="2"/>
        <v/>
      </c>
      <c r="AQ17" s="19" t="str">
        <f t="shared" si="3"/>
        <v/>
      </c>
      <c r="AR17" s="19" t="str">
        <f t="shared" si="4"/>
        <v/>
      </c>
      <c r="AS17" s="19" t="str">
        <f t="shared" si="5"/>
        <v/>
      </c>
      <c r="AT17" s="19" t="str">
        <f t="shared" si="6"/>
        <v/>
      </c>
      <c r="AU17" s="19" t="str">
        <f t="shared" si="7"/>
        <v/>
      </c>
      <c r="AV17" s="19" t="str">
        <f t="shared" si="8"/>
        <v/>
      </c>
      <c r="AW17" s="19" t="str">
        <f>IF(ISERROR(IF(FIND("拾",O17,1)&lt;FIND("万",O17,1),IF(ISERROR(FIND("拾",O17,FIND("万",O17,1))),"零",(MID(O,FIND("拾",O17,FIND("万",O17,1))-1,1))),MID(O17,FIND("拾",O17,1)-1,1))),"",IF(FIND("拾",O17,1)&lt;FIND("万",O17,1),IF(ISERROR(FIND("拾",O17,FIND("万",O17,1))),"",(MID(O17,FIND("拾",O17,FIND("万",O17,1))-1,1))),MID(O17,FIND("拾",O17,1)-1,1)))</f>
        <v/>
      </c>
      <c r="AX17" s="20">
        <f>IF(O17="",0,IF(ISERROR(MIDB(O17,SEARCHB("?",O17),2*LEN(O17)-LENB(O17))),IF(AQ17="",0,INDEX([1]大小写对照表!A:B,MATCH(AQ17,[1]大小写对照表!A:A,0),2)*100000000)+IF(AR17="",0,INDEX([1]大小写对照表!A:B,MATCH(AR17,[1]大小写对照表!A:A,0),2)*1000000)+IF(AS17="",0,INDEX([1]大小写对照表!A:B,MATCH(AS17,[1]大小写对照表!A:A,0),2)*100000)+IF(AT17="",0,INDEX([1]大小写对照表!A:B,MATCH(AT17,[1]大小写对照表!A:A,0),2)*10000)+IF(AU17="",0,INDEX([1]大小写对照表!A:B,MATCH(AU17,[1]大小写对照表!A:A,0),2)*1000)+IF(AV17="",0,INDEX([1]大小写对照表!A:B,MATCH(AV17,[1]大小写对照表!A:A,0),2)*100)+IF(AW17="",0,INDEX([1]大小写对照表!A:B,MATCH(AW17,[1]大小写对照表!A:A,0),2)*10),IF(ISERROR(FIND("万",O17,1)),MIDB(O17,SEARCHB("?",O17),2*LEN(O17)-LENB(O17))*1,MIDB(O17,SEARCHB("?",O17),2*LEN(O17)-LENB(O17))*10000)))</f>
        <v>1092800</v>
      </c>
      <c r="AY17" s="21" t="str">
        <f t="shared" si="9"/>
        <v>1月份</v>
      </c>
      <c r="AZ17" s="19" t="str">
        <f t="shared" si="10"/>
        <v>导播</v>
      </c>
      <c r="BA17" s="19" t="str">
        <f t="shared" si="11"/>
        <v/>
      </c>
    </row>
    <row r="18" spans="1:53">
      <c r="A18" s="7" t="s">
        <v>53</v>
      </c>
      <c r="B18" s="7" t="s">
        <v>213</v>
      </c>
      <c r="C18" s="7" t="s">
        <v>55</v>
      </c>
      <c r="D18" s="7" t="s">
        <v>214</v>
      </c>
      <c r="E18" s="7" t="s">
        <v>215</v>
      </c>
      <c r="F18" s="7" t="s">
        <v>216</v>
      </c>
      <c r="G18" s="7" t="s">
        <v>120</v>
      </c>
      <c r="H18" s="7"/>
      <c r="I18" s="7"/>
      <c r="J18" s="7"/>
      <c r="K18" s="7"/>
      <c r="L18" s="7"/>
      <c r="M18" s="7"/>
      <c r="N18" s="7" t="s">
        <v>217</v>
      </c>
      <c r="O18" s="7" t="s">
        <v>218</v>
      </c>
      <c r="P18" s="7"/>
      <c r="Q18" s="7" t="s">
        <v>219</v>
      </c>
      <c r="R18" s="7" t="s">
        <v>220</v>
      </c>
      <c r="S18" s="7"/>
      <c r="T18" s="7"/>
      <c r="U18" s="7"/>
      <c r="V18" s="7"/>
      <c r="W18" s="7"/>
      <c r="X18" s="7" t="s">
        <v>79</v>
      </c>
      <c r="Y18" s="7" t="s">
        <v>221</v>
      </c>
      <c r="Z18" s="7">
        <v>3</v>
      </c>
      <c r="AA18" s="7">
        <v>3</v>
      </c>
      <c r="AB18" s="7" t="s">
        <v>67</v>
      </c>
      <c r="AC18" s="7"/>
      <c r="AD18" s="7">
        <v>2019</v>
      </c>
      <c r="AE18" s="7" t="s">
        <v>68</v>
      </c>
      <c r="AF18" s="7" t="s">
        <v>222</v>
      </c>
      <c r="AG18" s="7"/>
      <c r="AH18" s="7"/>
      <c r="AI18" s="7"/>
      <c r="AJ18" s="7"/>
      <c r="AK18" s="7"/>
      <c r="AL18" s="8" t="str">
        <f t="shared" si="0"/>
        <v>37082736100620190001@导播</v>
      </c>
      <c r="AM18" s="8">
        <f>IF(AL18="","",COUNTIFS(AL$1:AL18,AL18))</f>
        <v>1</v>
      </c>
      <c r="AN18" s="8" t="str">
        <f t="shared" si="1"/>
        <v>鱼台县人民医院(录播服务器)定点采购中标公示@导播</v>
      </c>
      <c r="AO18" s="9">
        <f>IF(AN18="","",COUNTIFS(AN$1:AN18,AN18))</f>
        <v>1</v>
      </c>
      <c r="AP18" s="10" t="str">
        <f t="shared" si="2"/>
        <v>是</v>
      </c>
      <c r="AQ18" s="11" t="str">
        <f t="shared" si="3"/>
        <v/>
      </c>
      <c r="AR18" s="11" t="str">
        <f t="shared" si="4"/>
        <v/>
      </c>
      <c r="AS18" s="11" t="str">
        <f t="shared" si="5"/>
        <v/>
      </c>
      <c r="AT18" s="11" t="str">
        <f t="shared" si="6"/>
        <v/>
      </c>
      <c r="AU18" s="11" t="str">
        <f t="shared" si="7"/>
        <v/>
      </c>
      <c r="AV18" s="11" t="str">
        <f t="shared" si="8"/>
        <v/>
      </c>
      <c r="AW18" s="11" t="str">
        <f>IF(ISERROR(IF(FIND("拾",O18,1)&lt;FIND("万",O18,1),IF(ISERROR(FIND("拾",O18,FIND("万",O18,1))),"零",(MID(O,FIND("拾",O18,FIND("万",O18,1))-1,1))),MID(O18,FIND("拾",O18,1)-1,1))),"",IF(FIND("拾",O18,1)&lt;FIND("万",O18,1),IF(ISERROR(FIND("拾",O18,FIND("万",O18,1))),"",(MID(O18,FIND("拾",O18,FIND("万",O18,1))-1,1))),MID(O18,FIND("拾",O18,1)-1,1)))</f>
        <v/>
      </c>
      <c r="AX18" s="12">
        <f>IF(O18="",0,IF(ISERROR(MIDB(O18,SEARCHB("?",O18),2*LEN(O18)-LENB(O18))),IF(AQ18="",0,INDEX([1]大小写对照表!A:B,MATCH(AQ18,[1]大小写对照表!A:A,0),2)*100000000)+IF(AR18="",0,INDEX([1]大小写对照表!A:B,MATCH(AR18,[1]大小写对照表!A:A,0),2)*1000000)+IF(AS18="",0,INDEX([1]大小写对照表!A:B,MATCH(AS18,[1]大小写对照表!A:A,0),2)*100000)+IF(AT18="",0,INDEX([1]大小写对照表!A:B,MATCH(AT18,[1]大小写对照表!A:A,0),2)*10000)+IF(AU18="",0,INDEX([1]大小写对照表!A:B,MATCH(AU18,[1]大小写对照表!A:A,0),2)*1000)+IF(AV18="",0,INDEX([1]大小写对照表!A:B,MATCH(AV18,[1]大小写对照表!A:A,0),2)*100)+IF(AW18="",0,INDEX([1]大小写对照表!A:B,MATCH(AW18,[1]大小写对照表!A:A,0),2)*10),IF(ISERROR(FIND("万",O18,1)),MIDB(O18,SEARCHB("?",O18),2*LEN(O18)-LENB(O18))*1,MIDB(O18,SEARCHB("?",O18),2*LEN(O18)-LENB(O18))*10000)))</f>
        <v>326000</v>
      </c>
      <c r="AY18" s="13" t="str">
        <f t="shared" si="9"/>
        <v>1月份</v>
      </c>
      <c r="AZ18" s="11" t="str">
        <f t="shared" si="10"/>
        <v>导播</v>
      </c>
      <c r="BA18" s="11" t="str">
        <f t="shared" si="11"/>
        <v/>
      </c>
    </row>
    <row r="19" spans="1:53">
      <c r="A19" s="14" t="s">
        <v>53</v>
      </c>
      <c r="B19" s="14" t="s">
        <v>223</v>
      </c>
      <c r="C19" s="14" t="s">
        <v>55</v>
      </c>
      <c r="D19" s="14" t="s">
        <v>224</v>
      </c>
      <c r="E19" s="14" t="s">
        <v>168</v>
      </c>
      <c r="F19" s="14" t="s">
        <v>225</v>
      </c>
      <c r="G19" s="14" t="s">
        <v>226</v>
      </c>
      <c r="H19" s="14"/>
      <c r="I19" s="14"/>
      <c r="J19" s="14"/>
      <c r="K19" s="14"/>
      <c r="L19" s="14" t="s">
        <v>227</v>
      </c>
      <c r="M19" s="14" t="s">
        <v>228</v>
      </c>
      <c r="N19" s="14" t="s">
        <v>229</v>
      </c>
      <c r="O19" s="14" t="s">
        <v>230</v>
      </c>
      <c r="P19" s="14"/>
      <c r="Q19" s="14" t="s">
        <v>231</v>
      </c>
      <c r="R19" s="14" t="s">
        <v>232</v>
      </c>
      <c r="S19" s="14"/>
      <c r="T19" s="14"/>
      <c r="U19" s="14"/>
      <c r="V19" s="14"/>
      <c r="W19" s="14"/>
      <c r="X19" s="14" t="s">
        <v>65</v>
      </c>
      <c r="Y19" s="14" t="s">
        <v>233</v>
      </c>
      <c r="Z19" s="14">
        <v>10</v>
      </c>
      <c r="AA19" s="14">
        <v>3</v>
      </c>
      <c r="AB19" s="14" t="s">
        <v>67</v>
      </c>
      <c r="AC19" s="14"/>
      <c r="AD19" s="14">
        <v>2019</v>
      </c>
      <c r="AE19" s="14" t="s">
        <v>68</v>
      </c>
      <c r="AF19" s="14"/>
      <c r="AG19" s="14"/>
      <c r="AH19" s="14"/>
      <c r="AI19" s="14"/>
      <c r="AJ19" s="14"/>
      <c r="AK19" s="14"/>
      <c r="AL19" s="8" t="str">
        <f t="shared" si="0"/>
        <v>[350104]FJMH[GK]2018009-1）@导播</v>
      </c>
      <c r="AM19" s="8">
        <f>IF(AL19="","",COUNTIFS(AL$1:AL19,AL19))</f>
        <v>1</v>
      </c>
      <c r="AN19" s="8" t="str">
        <f t="shared" si="1"/>
        <v>福州市盖山中学录播教室设备采购项目中标公告@导播</v>
      </c>
      <c r="AO19" s="9">
        <f>IF(AN19="","",COUNTIFS(AN$1:AN19,AN19))</f>
        <v>1</v>
      </c>
      <c r="AP19" s="10" t="str">
        <f t="shared" si="2"/>
        <v>是</v>
      </c>
      <c r="AQ19" s="11" t="str">
        <f t="shared" si="3"/>
        <v/>
      </c>
      <c r="AR19" s="11" t="str">
        <f t="shared" si="4"/>
        <v/>
      </c>
      <c r="AS19" s="11" t="str">
        <f t="shared" si="5"/>
        <v/>
      </c>
      <c r="AT19" s="11" t="str">
        <f t="shared" si="6"/>
        <v/>
      </c>
      <c r="AU19" s="11" t="str">
        <f t="shared" si="7"/>
        <v/>
      </c>
      <c r="AV19" s="11" t="str">
        <f t="shared" si="8"/>
        <v/>
      </c>
      <c r="AW19" s="11" t="str">
        <f>IF(ISERROR(IF(FIND("拾",O19,1)&lt;FIND("万",O19,1),IF(ISERROR(FIND("拾",O19,FIND("万",O19,1))),"零",(MID(O,FIND("拾",O19,FIND("万",O19,1))-1,1))),MID(O19,FIND("拾",O19,1)-1,1))),"",IF(FIND("拾",O19,1)&lt;FIND("万",O19,1),IF(ISERROR(FIND("拾",O19,FIND("万",O19,1))),"",(MID(O19,FIND("拾",O19,FIND("万",O19,1))-1,1))),MID(O19,FIND("拾",O19,1)-1,1)))</f>
        <v/>
      </c>
      <c r="AX19" s="12">
        <f>IF(O19="",0,IF(ISERROR(MIDB(O19,SEARCHB("?",O19),2*LEN(O19)-LENB(O19))),IF(AQ19="",0,INDEX([1]大小写对照表!A:B,MATCH(AQ19,[1]大小写对照表!A:A,0),2)*100000000)+IF(AR19="",0,INDEX([1]大小写对照表!A:B,MATCH(AR19,[1]大小写对照表!A:A,0),2)*1000000)+IF(AS19="",0,INDEX([1]大小写对照表!A:B,MATCH(AS19,[1]大小写对照表!A:A,0),2)*100000)+IF(AT19="",0,INDEX([1]大小写对照表!A:B,MATCH(AT19,[1]大小写对照表!A:A,0),2)*10000)+IF(AU19="",0,INDEX([1]大小写对照表!A:B,MATCH(AU19,[1]大小写对照表!A:A,0),2)*1000)+IF(AV19="",0,INDEX([1]大小写对照表!A:B,MATCH(AV19,[1]大小写对照表!A:A,0),2)*100)+IF(AW19="",0,INDEX([1]大小写对照表!A:B,MATCH(AW19,[1]大小写对照表!A:A,0),2)*10),IF(ISERROR(FIND("万",O19,1)),MIDB(O19,SEARCHB("?",O19),2*LEN(O19)-LENB(O19))*1,MIDB(O19,SEARCHB("?",O19),2*LEN(O19)-LENB(O19))*10000)))</f>
        <v>279500</v>
      </c>
      <c r="AY19" s="13" t="str">
        <f t="shared" si="9"/>
        <v>1月份</v>
      </c>
      <c r="AZ19" s="11" t="str">
        <f t="shared" si="10"/>
        <v>导播</v>
      </c>
      <c r="BA19" s="11" t="str">
        <f t="shared" si="11"/>
        <v/>
      </c>
    </row>
    <row r="20" spans="1:53">
      <c r="A20" s="7" t="s">
        <v>53</v>
      </c>
      <c r="B20" s="7" t="s">
        <v>234</v>
      </c>
      <c r="C20" s="7" t="s">
        <v>55</v>
      </c>
      <c r="D20" s="7" t="s">
        <v>235</v>
      </c>
      <c r="E20" s="7" t="s">
        <v>236</v>
      </c>
      <c r="F20" s="7" t="s">
        <v>237</v>
      </c>
      <c r="G20" s="7" t="s">
        <v>226</v>
      </c>
      <c r="H20" s="7"/>
      <c r="I20" s="7"/>
      <c r="J20" s="7"/>
      <c r="K20" s="7"/>
      <c r="L20" s="7" t="s">
        <v>238</v>
      </c>
      <c r="M20" s="7" t="s">
        <v>239</v>
      </c>
      <c r="N20" s="7" t="s">
        <v>240</v>
      </c>
      <c r="O20" s="7" t="s">
        <v>241</v>
      </c>
      <c r="P20" s="7"/>
      <c r="Q20" s="7" t="s">
        <v>242</v>
      </c>
      <c r="R20" s="7" t="s">
        <v>243</v>
      </c>
      <c r="S20" s="7"/>
      <c r="T20" s="7"/>
      <c r="U20" s="7"/>
      <c r="V20" s="7"/>
      <c r="W20" s="7"/>
      <c r="X20" s="7" t="s">
        <v>244</v>
      </c>
      <c r="Y20" s="7" t="s">
        <v>245</v>
      </c>
      <c r="Z20" s="7">
        <v>3</v>
      </c>
      <c r="AA20" s="7">
        <v>2</v>
      </c>
      <c r="AB20" s="7" t="s">
        <v>67</v>
      </c>
      <c r="AC20" s="7"/>
      <c r="AD20" s="7">
        <v>2019</v>
      </c>
      <c r="AE20" s="7" t="s">
        <v>68</v>
      </c>
      <c r="AF20" s="7"/>
      <c r="AG20" s="7"/>
      <c r="AH20" s="7"/>
      <c r="AI20" s="7"/>
      <c r="AJ20" s="7"/>
      <c r="AK20" s="7"/>
      <c r="AL20" s="8" t="str">
        <f t="shared" si="0"/>
        <v>1941STC60018）@导播</v>
      </c>
      <c r="AM20" s="8">
        <f>IF(AL20="","",COUNTIFS(AL$1:AL20,AL20))</f>
        <v>1</v>
      </c>
      <c r="AN20" s="8" t="str">
        <f t="shared" si="1"/>
        <v>新华新媒文化传播有限公司新华社媒体资源聚合共享平台—“现场云”（现场新闻服务平台）建设子项中标公告@导播</v>
      </c>
      <c r="AO20" s="9">
        <f>IF(AN20="","",COUNTIFS(AN$1:AN20,AN20))</f>
        <v>1</v>
      </c>
      <c r="AP20" s="10" t="str">
        <f t="shared" si="2"/>
        <v>是</v>
      </c>
      <c r="AQ20" s="11" t="str">
        <f t="shared" si="3"/>
        <v/>
      </c>
      <c r="AR20" s="11" t="str">
        <f t="shared" si="4"/>
        <v/>
      </c>
      <c r="AS20" s="11" t="str">
        <f t="shared" si="5"/>
        <v/>
      </c>
      <c r="AT20" s="11" t="str">
        <f t="shared" si="6"/>
        <v/>
      </c>
      <c r="AU20" s="11" t="str">
        <f t="shared" si="7"/>
        <v/>
      </c>
      <c r="AV20" s="11" t="str">
        <f t="shared" si="8"/>
        <v/>
      </c>
      <c r="AW20" s="11" t="str">
        <f>IF(ISERROR(IF(FIND("拾",O20,1)&lt;FIND("万",O20,1),IF(ISERROR(FIND("拾",O20,FIND("万",O20,1))),"零",(MID(O,FIND("拾",O20,FIND("万",O20,1))-1,1))),MID(O20,FIND("拾",O20,1)-1,1))),"",IF(FIND("拾",O20,1)&lt;FIND("万",O20,1),IF(ISERROR(FIND("拾",O20,FIND("万",O20,1))),"",(MID(O20,FIND("拾",O20,FIND("万",O20,1))-1,1))),MID(O20,FIND("拾",O20,1)-1,1)))</f>
        <v/>
      </c>
      <c r="AX20" s="12">
        <f>IF(O20="",0,IF(ISERROR(MIDB(O20,SEARCHB("?",O20),2*LEN(O20)-LENB(O20))),IF(AQ20="",0,INDEX([1]大小写对照表!A:B,MATCH(AQ20,[1]大小写对照表!A:A,0),2)*100000000)+IF(AR20="",0,INDEX([1]大小写对照表!A:B,MATCH(AR20,[1]大小写对照表!A:A,0),2)*1000000)+IF(AS20="",0,INDEX([1]大小写对照表!A:B,MATCH(AS20,[1]大小写对照表!A:A,0),2)*100000)+IF(AT20="",0,INDEX([1]大小写对照表!A:B,MATCH(AT20,[1]大小写对照表!A:A,0),2)*10000)+IF(AU20="",0,INDEX([1]大小写对照表!A:B,MATCH(AU20,[1]大小写对照表!A:A,0),2)*1000)+IF(AV20="",0,INDEX([1]大小写对照表!A:B,MATCH(AV20,[1]大小写对照表!A:A,0),2)*100)+IF(AW20="",0,INDEX([1]大小写对照表!A:B,MATCH(AW20,[1]大小写对照表!A:A,0),2)*10),IF(ISERROR(FIND("万",O20,1)),MIDB(O20,SEARCHB("?",O20),2*LEN(O20)-LENB(O20))*1,MIDB(O20,SEARCHB("?",O20),2*LEN(O20)-LENB(O20))*10000)))</f>
        <v>20732000</v>
      </c>
      <c r="AY20" s="13" t="str">
        <f t="shared" si="9"/>
        <v>1月份</v>
      </c>
      <c r="AZ20" s="11" t="str">
        <f t="shared" si="10"/>
        <v>导播</v>
      </c>
      <c r="BA20" s="11" t="str">
        <f t="shared" si="11"/>
        <v/>
      </c>
    </row>
    <row r="21" spans="1:53">
      <c r="A21" s="14" t="s">
        <v>53</v>
      </c>
      <c r="B21" s="14" t="s">
        <v>246</v>
      </c>
      <c r="C21" s="14" t="s">
        <v>55</v>
      </c>
      <c r="D21" s="14" t="s">
        <v>154</v>
      </c>
      <c r="E21" s="14" t="s">
        <v>155</v>
      </c>
      <c r="F21" s="14" t="s">
        <v>156</v>
      </c>
      <c r="G21" s="14" t="s">
        <v>226</v>
      </c>
      <c r="H21" s="14"/>
      <c r="I21" s="14"/>
      <c r="J21" s="14"/>
      <c r="K21" s="14"/>
      <c r="L21" s="14" t="s">
        <v>157</v>
      </c>
      <c r="M21" s="14" t="s">
        <v>158</v>
      </c>
      <c r="N21" s="14" t="s">
        <v>159</v>
      </c>
      <c r="O21" s="14" t="s">
        <v>247</v>
      </c>
      <c r="P21" s="14"/>
      <c r="Q21" s="14" t="s">
        <v>248</v>
      </c>
      <c r="R21" s="14" t="s">
        <v>162</v>
      </c>
      <c r="S21" s="14" t="s">
        <v>163</v>
      </c>
      <c r="T21" s="14" t="s">
        <v>164</v>
      </c>
      <c r="U21" s="14"/>
      <c r="V21" s="14"/>
      <c r="W21" s="14"/>
      <c r="X21" s="14" t="s">
        <v>65</v>
      </c>
      <c r="Y21" s="14" t="s">
        <v>165</v>
      </c>
      <c r="Z21" s="14">
        <v>12</v>
      </c>
      <c r="AA21" s="14">
        <v>8</v>
      </c>
      <c r="AB21" s="14" t="s">
        <v>67</v>
      </c>
      <c r="AC21" s="14"/>
      <c r="AD21" s="14">
        <v>2019</v>
      </c>
      <c r="AE21" s="14" t="s">
        <v>68</v>
      </c>
      <c r="AF21" s="14" t="s">
        <v>166</v>
      </c>
      <c r="AG21" s="14"/>
      <c r="AH21" s="14"/>
      <c r="AI21" s="14"/>
      <c r="AJ21" s="14"/>
      <c r="AK21" s="14"/>
      <c r="AL21" s="8" t="str">
        <f t="shared" si="0"/>
        <v>TPDL-2019-C02@导播</v>
      </c>
      <c r="AM21" s="8">
        <f>IF(AL21="","",COUNTIFS(AL$1:AL21,AL21))</f>
        <v>2</v>
      </c>
      <c r="AN21" s="8" t="str">
        <f t="shared" si="1"/>
        <v>大理新世纪中学智慧录播教室设备采购项目中标公示@导播</v>
      </c>
      <c r="AO21" s="9">
        <f>IF(AN21="","",COUNTIFS(AN$1:AN21,AN21))</f>
        <v>1</v>
      </c>
      <c r="AP21" s="10" t="str">
        <f t="shared" si="2"/>
        <v/>
      </c>
      <c r="AQ21" s="11" t="str">
        <f t="shared" si="3"/>
        <v/>
      </c>
      <c r="AR21" s="11" t="str">
        <f t="shared" si="4"/>
        <v/>
      </c>
      <c r="AS21" s="11" t="str">
        <f t="shared" si="5"/>
        <v/>
      </c>
      <c r="AT21" s="11" t="str">
        <f t="shared" si="6"/>
        <v/>
      </c>
      <c r="AU21" s="11" t="str">
        <f t="shared" si="7"/>
        <v/>
      </c>
      <c r="AV21" s="11" t="str">
        <f t="shared" si="8"/>
        <v/>
      </c>
      <c r="AW21" s="11" t="str">
        <f>IF(ISERROR(IF(FIND("拾",O21,1)&lt;FIND("万",O21,1),IF(ISERROR(FIND("拾",O21,FIND("万",O21,1))),"零",(MID(O,FIND("拾",O21,FIND("万",O21,1))-1,1))),MID(O21,FIND("拾",O21,1)-1,1))),"",IF(FIND("拾",O21,1)&lt;FIND("万",O21,1),IF(ISERROR(FIND("拾",O21,FIND("万",O21,1))),"",(MID(O21,FIND("拾",O21,FIND("万",O21,1))-1,1))),MID(O21,FIND("拾",O21,1)-1,1)))</f>
        <v/>
      </c>
      <c r="AX21" s="12">
        <f>IF(O21="",0,IF(ISERROR(MIDB(O21,SEARCHB("?",O21),2*LEN(O21)-LENB(O21))),IF(AQ21="",0,INDEX([1]大小写对照表!A:B,MATCH(AQ21,[1]大小写对照表!A:A,0),2)*100000000)+IF(AR21="",0,INDEX([1]大小写对照表!A:B,MATCH(AR21,[1]大小写对照表!A:A,0),2)*1000000)+IF(AS21="",0,INDEX([1]大小写对照表!A:B,MATCH(AS21,[1]大小写对照表!A:A,0),2)*100000)+IF(AT21="",0,INDEX([1]大小写对照表!A:B,MATCH(AT21,[1]大小写对照表!A:A,0),2)*10000)+IF(AU21="",0,INDEX([1]大小写对照表!A:B,MATCH(AU21,[1]大小写对照表!A:A,0),2)*1000)+IF(AV21="",0,INDEX([1]大小写对照表!A:B,MATCH(AV21,[1]大小写对照表!A:A,0),2)*100)+IF(AW21="",0,INDEX([1]大小写对照表!A:B,MATCH(AW21,[1]大小写对照表!A:A,0),2)*10),IF(ISERROR(FIND("万",O21,1)),MIDB(O21,SEARCHB("?",O21),2*LEN(O21)-LENB(O21))*1,MIDB(O21,SEARCHB("?",O21),2*LEN(O21)-LENB(O21))*10000)))</f>
        <v>594860</v>
      </c>
      <c r="AY21" s="13" t="str">
        <f t="shared" si="9"/>
        <v>1月份</v>
      </c>
      <c r="AZ21" s="11" t="str">
        <f t="shared" si="10"/>
        <v>导播</v>
      </c>
      <c r="BA21" s="11" t="str">
        <f t="shared" si="11"/>
        <v/>
      </c>
    </row>
    <row r="22" spans="1:53">
      <c r="A22" s="7" t="s">
        <v>53</v>
      </c>
      <c r="B22" s="7" t="s">
        <v>249</v>
      </c>
      <c r="C22" s="7" t="s">
        <v>55</v>
      </c>
      <c r="D22" s="7" t="s">
        <v>250</v>
      </c>
      <c r="E22" s="7" t="s">
        <v>155</v>
      </c>
      <c r="F22" s="7" t="s">
        <v>251</v>
      </c>
      <c r="G22" s="7" t="s">
        <v>252</v>
      </c>
      <c r="H22" s="7"/>
      <c r="I22" s="7"/>
      <c r="J22" s="7"/>
      <c r="K22" s="7"/>
      <c r="L22" s="7" t="s">
        <v>253</v>
      </c>
      <c r="M22" s="7" t="s">
        <v>254</v>
      </c>
      <c r="N22" s="7" t="s">
        <v>255</v>
      </c>
      <c r="O22" s="7" t="s">
        <v>256</v>
      </c>
      <c r="P22" s="7"/>
      <c r="Q22" s="7" t="s">
        <v>257</v>
      </c>
      <c r="R22" s="7" t="s">
        <v>258</v>
      </c>
      <c r="S22" s="7"/>
      <c r="T22" s="7"/>
      <c r="U22" s="7"/>
      <c r="V22" s="7"/>
      <c r="W22" s="7"/>
      <c r="X22" s="7" t="s">
        <v>65</v>
      </c>
      <c r="Y22" s="7" t="s">
        <v>259</v>
      </c>
      <c r="Z22" s="7">
        <v>7</v>
      </c>
      <c r="AA22" s="7">
        <v>3</v>
      </c>
      <c r="AB22" s="7" t="s">
        <v>67</v>
      </c>
      <c r="AC22" s="7"/>
      <c r="AD22" s="7">
        <v>2019</v>
      </c>
      <c r="AE22" s="7" t="s">
        <v>68</v>
      </c>
      <c r="AF22" s="7"/>
      <c r="AG22" s="7"/>
      <c r="AH22" s="7"/>
      <c r="AI22" s="7"/>
      <c r="AJ22" s="7"/>
      <c r="AK22" s="7"/>
      <c r="AL22" s="8" t="str">
        <f t="shared" si="0"/>
        <v>YNKMXCJ201900101）@导播</v>
      </c>
      <c r="AM22" s="8">
        <f>IF(AL22="","",COUNTIFS(AL$1:AL22,AL22))</f>
        <v>1</v>
      </c>
      <c r="AN22" s="8" t="str">
        <f t="shared" si="1"/>
        <v>昆明市西山区城市希望小学教学专用仪器（信息化建设）项目结果公告@导播</v>
      </c>
      <c r="AO22" s="9">
        <f>IF(AN22="","",COUNTIFS(AN$1:AN22,AN22))</f>
        <v>1</v>
      </c>
      <c r="AP22" s="10" t="str">
        <f t="shared" si="2"/>
        <v>是</v>
      </c>
      <c r="AQ22" s="11" t="str">
        <f t="shared" si="3"/>
        <v/>
      </c>
      <c r="AR22" s="11" t="str">
        <f t="shared" si="4"/>
        <v/>
      </c>
      <c r="AS22" s="11" t="str">
        <f t="shared" si="5"/>
        <v/>
      </c>
      <c r="AT22" s="11" t="str">
        <f t="shared" si="6"/>
        <v/>
      </c>
      <c r="AU22" s="11" t="str">
        <f t="shared" si="7"/>
        <v/>
      </c>
      <c r="AV22" s="11" t="str">
        <f t="shared" si="8"/>
        <v/>
      </c>
      <c r="AW22" s="11" t="str">
        <f>IF(ISERROR(IF(FIND("拾",O22,1)&lt;FIND("万",O22,1),IF(ISERROR(FIND("拾",O22,FIND("万",O22,1))),"零",(MID(O,FIND("拾",O22,FIND("万",O22,1))-1,1))),MID(O22,FIND("拾",O22,1)-1,1))),"",IF(FIND("拾",O22,1)&lt;FIND("万",O22,1),IF(ISERROR(FIND("拾",O22,FIND("万",O22,1))),"",(MID(O22,FIND("拾",O22,FIND("万",O22,1))-1,1))),MID(O22,FIND("拾",O22,1)-1,1)))</f>
        <v/>
      </c>
      <c r="AX22" s="12">
        <f>IF(O22="",0,IF(ISERROR(MIDB(O22,SEARCHB("?",O22),2*LEN(O22)-LENB(O22))),IF(AQ22="",0,INDEX([1]大小写对照表!A:B,MATCH(AQ22,[1]大小写对照表!A:A,0),2)*100000000)+IF(AR22="",0,INDEX([1]大小写对照表!A:B,MATCH(AR22,[1]大小写对照表!A:A,0),2)*1000000)+IF(AS22="",0,INDEX([1]大小写对照表!A:B,MATCH(AS22,[1]大小写对照表!A:A,0),2)*100000)+IF(AT22="",0,INDEX([1]大小写对照表!A:B,MATCH(AT22,[1]大小写对照表!A:A,0),2)*10000)+IF(AU22="",0,INDEX([1]大小写对照表!A:B,MATCH(AU22,[1]大小写对照表!A:A,0),2)*1000)+IF(AV22="",0,INDEX([1]大小写对照表!A:B,MATCH(AV22,[1]大小写对照表!A:A,0),2)*100)+IF(AW22="",0,INDEX([1]大小写对照表!A:B,MATCH(AW22,[1]大小写对照表!A:A,0),2)*10),IF(ISERROR(FIND("万",O22,1)),MIDB(O22,SEARCHB("?",O22),2*LEN(O22)-LENB(O22))*1,MIDB(O22,SEARCHB("?",O22),2*LEN(O22)-LENB(O22))*10000)))</f>
        <v>963900</v>
      </c>
      <c r="AY22" s="13" t="str">
        <f t="shared" si="9"/>
        <v>1月份</v>
      </c>
      <c r="AZ22" s="11" t="str">
        <f t="shared" si="10"/>
        <v>导播</v>
      </c>
      <c r="BA22" s="11" t="str">
        <f t="shared" si="11"/>
        <v/>
      </c>
    </row>
    <row r="23" spans="1:53">
      <c r="A23" s="14" t="s">
        <v>53</v>
      </c>
      <c r="B23" s="14" t="s">
        <v>260</v>
      </c>
      <c r="C23" s="14" t="s">
        <v>55</v>
      </c>
      <c r="D23" s="14" t="s">
        <v>261</v>
      </c>
      <c r="E23" s="14" t="s">
        <v>94</v>
      </c>
      <c r="F23" s="14" t="s">
        <v>262</v>
      </c>
      <c r="G23" s="14" t="s">
        <v>252</v>
      </c>
      <c r="H23" s="14"/>
      <c r="I23" s="14"/>
      <c r="J23" s="14"/>
      <c r="K23" s="14"/>
      <c r="L23" s="14" t="s">
        <v>263</v>
      </c>
      <c r="M23" s="14" t="s">
        <v>264</v>
      </c>
      <c r="N23" s="14" t="s">
        <v>265</v>
      </c>
      <c r="O23" s="14" t="s">
        <v>266</v>
      </c>
      <c r="P23" s="14"/>
      <c r="Q23" s="14" t="s">
        <v>267</v>
      </c>
      <c r="R23" s="14" t="s">
        <v>268</v>
      </c>
      <c r="S23" s="14" t="s">
        <v>269</v>
      </c>
      <c r="T23" s="14"/>
      <c r="U23" s="14"/>
      <c r="V23" s="14"/>
      <c r="W23" s="14"/>
      <c r="X23" s="14" t="s">
        <v>65</v>
      </c>
      <c r="Y23" s="14" t="s">
        <v>270</v>
      </c>
      <c r="Z23" s="14">
        <v>4</v>
      </c>
      <c r="AA23" s="14">
        <v>4</v>
      </c>
      <c r="AB23" s="14" t="s">
        <v>67</v>
      </c>
      <c r="AC23" s="14"/>
      <c r="AD23" s="14">
        <v>2019</v>
      </c>
      <c r="AE23" s="14" t="s">
        <v>68</v>
      </c>
      <c r="AF23" s="14" t="s">
        <v>129</v>
      </c>
      <c r="AG23" s="14"/>
      <c r="AH23" s="14"/>
      <c r="AI23" s="14"/>
      <c r="AJ23" s="14"/>
      <c r="AK23" s="14"/>
      <c r="AL23" s="8" t="str">
        <f t="shared" si="0"/>
        <v>LZC20190002@导播</v>
      </c>
      <c r="AM23" s="8">
        <f>IF(AL23="","",COUNTIFS(AL$1:AL23,AL23))</f>
        <v>1</v>
      </c>
      <c r="AN23" s="8" t="str">
        <f t="shared" si="1"/>
        <v>山西省吕梁实验中学教学云办公设备采购项目中标公告@导播</v>
      </c>
      <c r="AO23" s="9">
        <f>IF(AN23="","",COUNTIFS(AN$1:AN23,AN23))</f>
        <v>1</v>
      </c>
      <c r="AP23" s="10" t="str">
        <f t="shared" si="2"/>
        <v>是</v>
      </c>
      <c r="AQ23" s="11" t="str">
        <f t="shared" si="3"/>
        <v/>
      </c>
      <c r="AR23" s="11" t="str">
        <f t="shared" si="4"/>
        <v/>
      </c>
      <c r="AS23" s="11" t="str">
        <f t="shared" si="5"/>
        <v/>
      </c>
      <c r="AT23" s="11" t="str">
        <f t="shared" si="6"/>
        <v/>
      </c>
      <c r="AU23" s="11" t="str">
        <f t="shared" si="7"/>
        <v/>
      </c>
      <c r="AV23" s="11" t="str">
        <f t="shared" si="8"/>
        <v/>
      </c>
      <c r="AW23" s="11" t="str">
        <f>IF(ISERROR(IF(FIND("拾",O23,1)&lt;FIND("万",O23,1),IF(ISERROR(FIND("拾",O23,FIND("万",O23,1))),"零",(MID(O,FIND("拾",O23,FIND("万",O23,1))-1,1))),MID(O23,FIND("拾",O23,1)-1,1))),"",IF(FIND("拾",O23,1)&lt;FIND("万",O23,1),IF(ISERROR(FIND("拾",O23,FIND("万",O23,1))),"",(MID(O23,FIND("拾",O23,FIND("万",O23,1))-1,1))),MID(O23,FIND("拾",O23,1)-1,1)))</f>
        <v/>
      </c>
      <c r="AX23" s="12">
        <f>IF(O23="",0,IF(ISERROR(MIDB(O23,SEARCHB("?",O23),2*LEN(O23)-LENB(O23))),IF(AQ23="",0,INDEX([1]大小写对照表!A:B,MATCH(AQ23,[1]大小写对照表!A:A,0),2)*100000000)+IF(AR23="",0,INDEX([1]大小写对照表!A:B,MATCH(AR23,[1]大小写对照表!A:A,0),2)*1000000)+IF(AS23="",0,INDEX([1]大小写对照表!A:B,MATCH(AS23,[1]大小写对照表!A:A,0),2)*100000)+IF(AT23="",0,INDEX([1]大小写对照表!A:B,MATCH(AT23,[1]大小写对照表!A:A,0),2)*10000)+IF(AU23="",0,INDEX([1]大小写对照表!A:B,MATCH(AU23,[1]大小写对照表!A:A,0),2)*1000)+IF(AV23="",0,INDEX([1]大小写对照表!A:B,MATCH(AV23,[1]大小写对照表!A:A,0),2)*100)+IF(AW23="",0,INDEX([1]大小写对照表!A:B,MATCH(AW23,[1]大小写对照表!A:A,0),2)*10),IF(ISERROR(FIND("万",O23,1)),MIDB(O23,SEARCHB("?",O23),2*LEN(O23)-LENB(O23))*1,MIDB(O23,SEARCHB("?",O23),2*LEN(O23)-LENB(O23))*10000)))</f>
        <v>1079530</v>
      </c>
      <c r="AY23" s="13" t="str">
        <f t="shared" si="9"/>
        <v>1月份</v>
      </c>
      <c r="AZ23" s="11" t="str">
        <f t="shared" si="10"/>
        <v>导播</v>
      </c>
      <c r="BA23" s="11" t="str">
        <f t="shared" si="11"/>
        <v/>
      </c>
    </row>
    <row r="24" spans="1:53">
      <c r="A24" s="7" t="s">
        <v>53</v>
      </c>
      <c r="B24" s="7" t="s">
        <v>271</v>
      </c>
      <c r="C24" s="7" t="s">
        <v>55</v>
      </c>
      <c r="D24" s="7" t="s">
        <v>178</v>
      </c>
      <c r="E24" s="7" t="s">
        <v>71</v>
      </c>
      <c r="F24" s="7" t="s">
        <v>72</v>
      </c>
      <c r="G24" s="7" t="s">
        <v>252</v>
      </c>
      <c r="H24" s="7"/>
      <c r="I24" s="7"/>
      <c r="J24" s="7"/>
      <c r="K24" s="7"/>
      <c r="L24" s="7" t="s">
        <v>179</v>
      </c>
      <c r="M24" s="7"/>
      <c r="N24" s="7" t="s">
        <v>180</v>
      </c>
      <c r="O24" s="7"/>
      <c r="P24" s="7"/>
      <c r="Q24" s="7" t="s">
        <v>272</v>
      </c>
      <c r="R24" s="7" t="s">
        <v>182</v>
      </c>
      <c r="S24" s="7" t="s">
        <v>183</v>
      </c>
      <c r="T24" s="7"/>
      <c r="U24" s="7"/>
      <c r="V24" s="7"/>
      <c r="W24" s="7"/>
      <c r="X24" s="7" t="s">
        <v>79</v>
      </c>
      <c r="Y24" s="7" t="s">
        <v>273</v>
      </c>
      <c r="Z24" s="7">
        <v>16</v>
      </c>
      <c r="AA24" s="7">
        <v>16</v>
      </c>
      <c r="AB24" s="7" t="s">
        <v>67</v>
      </c>
      <c r="AC24" s="7"/>
      <c r="AD24" s="7">
        <v>2019</v>
      </c>
      <c r="AE24" s="7" t="s">
        <v>68</v>
      </c>
      <c r="AF24" s="7"/>
      <c r="AG24" s="7"/>
      <c r="AH24" s="7"/>
      <c r="AI24" s="7"/>
      <c r="AJ24" s="7"/>
      <c r="AK24" s="7"/>
      <c r="AL24" s="8" t="str">
        <f t="shared" si="0"/>
        <v>GLZC2019-J1-15005-GXYL）@导播</v>
      </c>
      <c r="AM24" s="8">
        <f>IF(AL24="","",COUNTIFS(AL$1:AL24,AL24))</f>
        <v>3</v>
      </c>
      <c r="AN24" s="8" t="str">
        <f t="shared" si="1"/>
        <v>资源县融媒体中心融媒体运营中心中央厨房硬件及设备采购成交结果公告@导播</v>
      </c>
      <c r="AO24" s="9">
        <f>IF(AN24="","",COUNTIFS(AN$1:AN24,AN24))</f>
        <v>1</v>
      </c>
      <c r="AP24" s="10" t="str">
        <f t="shared" si="2"/>
        <v/>
      </c>
      <c r="AQ24" s="11" t="str">
        <f t="shared" si="3"/>
        <v/>
      </c>
      <c r="AR24" s="11" t="str">
        <f t="shared" si="4"/>
        <v/>
      </c>
      <c r="AS24" s="11" t="str">
        <f t="shared" si="5"/>
        <v/>
      </c>
      <c r="AT24" s="11" t="str">
        <f t="shared" si="6"/>
        <v/>
      </c>
      <c r="AU24" s="11" t="str">
        <f t="shared" si="7"/>
        <v/>
      </c>
      <c r="AV24" s="11" t="str">
        <f t="shared" si="8"/>
        <v/>
      </c>
      <c r="AW24" s="11" t="str">
        <f>IF(ISERROR(IF(FIND("拾",O24,1)&lt;FIND("万",O24,1),IF(ISERROR(FIND("拾",O24,FIND("万",O24,1))),"零",(MID(O,FIND("拾",O24,FIND("万",O24,1))-1,1))),MID(O24,FIND("拾",O24,1)-1,1))),"",IF(FIND("拾",O24,1)&lt;FIND("万",O24,1),IF(ISERROR(FIND("拾",O24,FIND("万",O24,1))),"",(MID(O24,FIND("拾",O24,FIND("万",O24,1))-1,1))),MID(O24,FIND("拾",O24,1)-1,1)))</f>
        <v/>
      </c>
      <c r="AX24" s="12">
        <f>IF(O24="",0,IF(ISERROR(MIDB(O24,SEARCHB("?",O24),2*LEN(O24)-LENB(O24))),IF(AQ24="",0,INDEX([1]大小写对照表!A:B,MATCH(AQ24,[1]大小写对照表!A:A,0),2)*100000000)+IF(AR24="",0,INDEX([1]大小写对照表!A:B,MATCH(AR24,[1]大小写对照表!A:A,0),2)*1000000)+IF(AS24="",0,INDEX([1]大小写对照表!A:B,MATCH(AS24,[1]大小写对照表!A:A,0),2)*100000)+IF(AT24="",0,INDEX([1]大小写对照表!A:B,MATCH(AT24,[1]大小写对照表!A:A,0),2)*10000)+IF(AU24="",0,INDEX([1]大小写对照表!A:B,MATCH(AU24,[1]大小写对照表!A:A,0),2)*1000)+IF(AV24="",0,INDEX([1]大小写对照表!A:B,MATCH(AV24,[1]大小写对照表!A:A,0),2)*100)+IF(AW24="",0,INDEX([1]大小写对照表!A:B,MATCH(AW24,[1]大小写对照表!A:A,0),2)*10),IF(ISERROR(FIND("万",O24,1)),MIDB(O24,SEARCHB("?",O24),2*LEN(O24)-LENB(O24))*1,MIDB(O24,SEARCHB("?",O24),2*LEN(O24)-LENB(O24))*10000)))</f>
        <v>0</v>
      </c>
      <c r="AY24" s="13" t="str">
        <f t="shared" si="9"/>
        <v>1月份</v>
      </c>
      <c r="AZ24" s="11" t="str">
        <f t="shared" si="10"/>
        <v>导播</v>
      </c>
      <c r="BA24" s="11" t="str">
        <f t="shared" si="11"/>
        <v/>
      </c>
    </row>
    <row r="25" spans="1:53" s="22" customFormat="1">
      <c r="A25" s="15" t="s">
        <v>274</v>
      </c>
      <c r="B25" s="15" t="s">
        <v>275</v>
      </c>
      <c r="C25" s="15" t="s">
        <v>55</v>
      </c>
      <c r="D25" s="15"/>
      <c r="E25" s="15" t="s">
        <v>276</v>
      </c>
      <c r="F25" s="15" t="s">
        <v>277</v>
      </c>
      <c r="G25" s="15" t="s">
        <v>278</v>
      </c>
      <c r="H25" s="15"/>
      <c r="I25" s="15"/>
      <c r="J25" s="15"/>
      <c r="K25" s="15"/>
      <c r="L25" s="15"/>
      <c r="M25" s="15" t="s">
        <v>279</v>
      </c>
      <c r="N25" s="15" t="s">
        <v>280</v>
      </c>
      <c r="O25" s="15"/>
      <c r="P25" s="15"/>
      <c r="Q25" s="15" t="s">
        <v>281</v>
      </c>
      <c r="R25" s="15" t="s">
        <v>282</v>
      </c>
      <c r="S25" s="15"/>
      <c r="T25" s="15"/>
      <c r="U25" s="15"/>
      <c r="V25" s="15"/>
      <c r="W25" s="15"/>
      <c r="X25" s="15" t="s">
        <v>79</v>
      </c>
      <c r="Y25" s="15" t="s">
        <v>283</v>
      </c>
      <c r="Z25" s="15">
        <v>13</v>
      </c>
      <c r="AA25" s="15">
        <v>14971</v>
      </c>
      <c r="AB25" s="15" t="s">
        <v>67</v>
      </c>
      <c r="AC25" s="15"/>
      <c r="AD25" s="15">
        <v>2019</v>
      </c>
      <c r="AE25" s="15" t="s">
        <v>68</v>
      </c>
      <c r="AF25" s="15" t="s">
        <v>284</v>
      </c>
      <c r="AG25" s="15" t="s">
        <v>285</v>
      </c>
      <c r="AH25" s="15"/>
      <c r="AI25" s="15"/>
      <c r="AJ25" s="15"/>
      <c r="AK25" s="15"/>
      <c r="AL25" s="16" t="str">
        <f t="shared" si="0"/>
        <v/>
      </c>
      <c r="AM25" s="16" t="str">
        <f>IF(AL25="","",COUNTIFS(AL$1:AL25,AL25))</f>
        <v/>
      </c>
      <c r="AN25" s="16" t="str">
        <f t="shared" si="1"/>
        <v>盘山县融媒体发展中心采编播高清改造@一体化演播室</v>
      </c>
      <c r="AO25" s="17">
        <f>IF(AN25="","",COUNTIFS(AN$1:AN25,AN25))</f>
        <v>1</v>
      </c>
      <c r="AP25" s="18" t="str">
        <f t="shared" si="2"/>
        <v>是</v>
      </c>
      <c r="AQ25" s="19" t="str">
        <f t="shared" si="3"/>
        <v/>
      </c>
      <c r="AR25" s="19" t="str">
        <f t="shared" si="4"/>
        <v/>
      </c>
      <c r="AS25" s="19" t="str">
        <f t="shared" si="5"/>
        <v/>
      </c>
      <c r="AT25" s="19" t="str">
        <f t="shared" si="6"/>
        <v/>
      </c>
      <c r="AU25" s="19" t="str">
        <f t="shared" si="7"/>
        <v/>
      </c>
      <c r="AV25" s="19" t="str">
        <f t="shared" si="8"/>
        <v/>
      </c>
      <c r="AW25" s="19" t="str">
        <f>IF(ISERROR(IF(FIND("拾",O25,1)&lt;FIND("万",O25,1),IF(ISERROR(FIND("拾",O25,FIND("万",O25,1))),"零",(MID(O,FIND("拾",O25,FIND("万",O25,1))-1,1))),MID(O25,FIND("拾",O25,1)-1,1))),"",IF(FIND("拾",O25,1)&lt;FIND("万",O25,1),IF(ISERROR(FIND("拾",O25,FIND("万",O25,1))),"",(MID(O25,FIND("拾",O25,FIND("万",O25,1))-1,1))),MID(O25,FIND("拾",O25,1)-1,1)))</f>
        <v/>
      </c>
      <c r="AX25" s="20">
        <f>IF(O25="",0,IF(ISERROR(MIDB(O25,SEARCHB("?",O25),2*LEN(O25)-LENB(O25))),IF(AQ25="",0,INDEX([1]大小写对照表!A:B,MATCH(AQ25,[1]大小写对照表!A:A,0),2)*100000000)+IF(AR25="",0,INDEX([1]大小写对照表!A:B,MATCH(AR25,[1]大小写对照表!A:A,0),2)*1000000)+IF(AS25="",0,INDEX([1]大小写对照表!A:B,MATCH(AS25,[1]大小写对照表!A:A,0),2)*100000)+IF(AT25="",0,INDEX([1]大小写对照表!A:B,MATCH(AT25,[1]大小写对照表!A:A,0),2)*10000)+IF(AU25="",0,INDEX([1]大小写对照表!A:B,MATCH(AU25,[1]大小写对照表!A:A,0),2)*1000)+IF(AV25="",0,INDEX([1]大小写对照表!A:B,MATCH(AV25,[1]大小写对照表!A:A,0),2)*100)+IF(AW25="",0,INDEX([1]大小写对照表!A:B,MATCH(AW25,[1]大小写对照表!A:A,0),2)*10),IF(ISERROR(FIND("万",O25,1)),MIDB(O25,SEARCHB("?",O25),2*LEN(O25)-LENB(O25))*1,MIDB(O25,SEARCHB("?",O25),2*LEN(O25)-LENB(O25))*10000)))</f>
        <v>0</v>
      </c>
      <c r="AY25" s="21" t="str">
        <f t="shared" si="9"/>
        <v>1月份</v>
      </c>
      <c r="AZ25" s="19" t="str">
        <f t="shared" si="10"/>
        <v>一体化演播室</v>
      </c>
      <c r="BA25" s="19" t="str">
        <f t="shared" si="11"/>
        <v/>
      </c>
    </row>
    <row r="26" spans="1:53" s="22" customFormat="1">
      <c r="A26" s="23" t="s">
        <v>274</v>
      </c>
      <c r="B26" s="23" t="s">
        <v>286</v>
      </c>
      <c r="C26" s="23" t="s">
        <v>55</v>
      </c>
      <c r="D26" s="23"/>
      <c r="E26" s="23" t="s">
        <v>276</v>
      </c>
      <c r="F26" s="23" t="s">
        <v>277</v>
      </c>
      <c r="G26" s="23" t="s">
        <v>278</v>
      </c>
      <c r="H26" s="23"/>
      <c r="I26" s="23"/>
      <c r="J26" s="23"/>
      <c r="K26" s="23"/>
      <c r="L26" s="23"/>
      <c r="M26" s="23" t="s">
        <v>279</v>
      </c>
      <c r="N26" s="23" t="s">
        <v>280</v>
      </c>
      <c r="O26" s="23"/>
      <c r="P26" s="23"/>
      <c r="Q26" s="23" t="s">
        <v>287</v>
      </c>
      <c r="R26" s="23" t="s">
        <v>282</v>
      </c>
      <c r="S26" s="23"/>
      <c r="T26" s="23"/>
      <c r="U26" s="23"/>
      <c r="V26" s="23"/>
      <c r="W26" s="23"/>
      <c r="X26" s="23" t="s">
        <v>79</v>
      </c>
      <c r="Y26" s="23" t="s">
        <v>288</v>
      </c>
      <c r="Z26" s="23">
        <v>7</v>
      </c>
      <c r="AA26" s="23">
        <v>14971</v>
      </c>
      <c r="AB26" s="23" t="s">
        <v>67</v>
      </c>
      <c r="AC26" s="23"/>
      <c r="AD26" s="23">
        <v>2019</v>
      </c>
      <c r="AE26" s="23" t="s">
        <v>68</v>
      </c>
      <c r="AF26" s="23" t="s">
        <v>284</v>
      </c>
      <c r="AG26" s="23" t="s">
        <v>285</v>
      </c>
      <c r="AH26" s="23"/>
      <c r="AI26" s="23"/>
      <c r="AJ26" s="23"/>
      <c r="AK26" s="23"/>
      <c r="AL26" s="16" t="str">
        <f t="shared" si="0"/>
        <v/>
      </c>
      <c r="AM26" s="16" t="str">
        <f>IF(AL26="","",COUNTIFS(AL$1:AL26,AL26))</f>
        <v/>
      </c>
      <c r="AN26" s="16" t="str">
        <f t="shared" si="1"/>
        <v>盘山县融媒体发展中心采编播高清改造(LPGp201812059)中标公告@一体化演播室</v>
      </c>
      <c r="AO26" s="17">
        <f>IF(AN26="","",COUNTIFS(AN$1:AN26,AN26))</f>
        <v>1</v>
      </c>
      <c r="AP26" s="18" t="str">
        <f t="shared" si="2"/>
        <v>是</v>
      </c>
      <c r="AQ26" s="19" t="str">
        <f t="shared" si="3"/>
        <v/>
      </c>
      <c r="AR26" s="19" t="str">
        <f t="shared" si="4"/>
        <v/>
      </c>
      <c r="AS26" s="19" t="str">
        <f t="shared" si="5"/>
        <v/>
      </c>
      <c r="AT26" s="19" t="str">
        <f t="shared" si="6"/>
        <v/>
      </c>
      <c r="AU26" s="19" t="str">
        <f t="shared" si="7"/>
        <v/>
      </c>
      <c r="AV26" s="19" t="str">
        <f t="shared" si="8"/>
        <v/>
      </c>
      <c r="AW26" s="19" t="str">
        <f>IF(ISERROR(IF(FIND("拾",O26,1)&lt;FIND("万",O26,1),IF(ISERROR(FIND("拾",O26,FIND("万",O26,1))),"零",(MID(O,FIND("拾",O26,FIND("万",O26,1))-1,1))),MID(O26,FIND("拾",O26,1)-1,1))),"",IF(FIND("拾",O26,1)&lt;FIND("万",O26,1),IF(ISERROR(FIND("拾",O26,FIND("万",O26,1))),"",(MID(O26,FIND("拾",O26,FIND("万",O26,1))-1,1))),MID(O26,FIND("拾",O26,1)-1,1)))</f>
        <v/>
      </c>
      <c r="AX26" s="20">
        <f>IF(O26="",0,IF(ISERROR(MIDB(O26,SEARCHB("?",O26),2*LEN(O26)-LENB(O26))),IF(AQ26="",0,INDEX([1]大小写对照表!A:B,MATCH(AQ26,[1]大小写对照表!A:A,0),2)*100000000)+IF(AR26="",0,INDEX([1]大小写对照表!A:B,MATCH(AR26,[1]大小写对照表!A:A,0),2)*1000000)+IF(AS26="",0,INDEX([1]大小写对照表!A:B,MATCH(AS26,[1]大小写对照表!A:A,0),2)*100000)+IF(AT26="",0,INDEX([1]大小写对照表!A:B,MATCH(AT26,[1]大小写对照表!A:A,0),2)*10000)+IF(AU26="",0,INDEX([1]大小写对照表!A:B,MATCH(AU26,[1]大小写对照表!A:A,0),2)*1000)+IF(AV26="",0,INDEX([1]大小写对照表!A:B,MATCH(AV26,[1]大小写对照表!A:A,0),2)*100)+IF(AW26="",0,INDEX([1]大小写对照表!A:B,MATCH(AW26,[1]大小写对照表!A:A,0),2)*10),IF(ISERROR(FIND("万",O26,1)),MIDB(O26,SEARCHB("?",O26),2*LEN(O26)-LENB(O26))*1,MIDB(O26,SEARCHB("?",O26),2*LEN(O26)-LENB(O26))*10000)))</f>
        <v>0</v>
      </c>
      <c r="AY26" s="21" t="str">
        <f t="shared" si="9"/>
        <v>1月份</v>
      </c>
      <c r="AZ26" s="19" t="str">
        <f t="shared" si="10"/>
        <v>一体化演播室</v>
      </c>
      <c r="BA26" s="19" t="str">
        <f t="shared" si="11"/>
        <v/>
      </c>
    </row>
    <row r="27" spans="1:53">
      <c r="A27" s="14" t="s">
        <v>53</v>
      </c>
      <c r="B27" s="14" t="s">
        <v>289</v>
      </c>
      <c r="C27" s="14" t="s">
        <v>55</v>
      </c>
      <c r="D27" s="14" t="s">
        <v>290</v>
      </c>
      <c r="E27" s="14" t="s">
        <v>83</v>
      </c>
      <c r="F27" s="14" t="s">
        <v>291</v>
      </c>
      <c r="G27" s="14" t="s">
        <v>278</v>
      </c>
      <c r="H27" s="14"/>
      <c r="I27" s="14"/>
      <c r="J27" s="14"/>
      <c r="K27" s="14"/>
      <c r="L27" s="14"/>
      <c r="M27" s="14" t="s">
        <v>292</v>
      </c>
      <c r="N27" s="14" t="s">
        <v>293</v>
      </c>
      <c r="O27" s="14"/>
      <c r="P27" s="14"/>
      <c r="Q27" s="14" t="s">
        <v>294</v>
      </c>
      <c r="R27" s="14" t="s">
        <v>295</v>
      </c>
      <c r="S27" s="14" t="s">
        <v>296</v>
      </c>
      <c r="T27" s="14" t="s">
        <v>297</v>
      </c>
      <c r="U27" s="14"/>
      <c r="V27" s="14"/>
      <c r="W27" s="14"/>
      <c r="X27" s="14" t="s">
        <v>79</v>
      </c>
      <c r="Y27" s="14" t="s">
        <v>298</v>
      </c>
      <c r="Z27" s="14">
        <v>3</v>
      </c>
      <c r="AA27" s="14">
        <v>3</v>
      </c>
      <c r="AB27" s="14" t="s">
        <v>67</v>
      </c>
      <c r="AC27" s="14"/>
      <c r="AD27" s="14">
        <v>2019</v>
      </c>
      <c r="AE27" s="14" t="s">
        <v>68</v>
      </c>
      <c r="AF27" s="14"/>
      <c r="AG27" s="14"/>
      <c r="AH27" s="14"/>
      <c r="AI27" s="14"/>
      <c r="AJ27" s="14"/>
      <c r="AK27" s="14"/>
      <c r="AL27" s="8" t="str">
        <f t="shared" si="0"/>
        <v>JXHT2018-A003@导播</v>
      </c>
      <c r="AM27" s="8">
        <f>IF(AL27="","",COUNTIFS(AL$1:AL27,AL27))</f>
        <v>1</v>
      </c>
      <c r="AN27" s="8" t="str">
        <f t="shared" si="1"/>
        <v>[青山湖区]江西省宏天工程招标有限公司关于南昌市青山湖区教育体育局学生电脑及录播教室设备采购项目（项目编号：JXHT2018-A003）电子化公开招标结果公告@导播</v>
      </c>
      <c r="AO27" s="9">
        <f>IF(AN27="","",COUNTIFS(AN$1:AN27,AN27))</f>
        <v>1</v>
      </c>
      <c r="AP27" s="10" t="str">
        <f t="shared" si="2"/>
        <v>是</v>
      </c>
      <c r="AQ27" s="11" t="str">
        <f t="shared" si="3"/>
        <v/>
      </c>
      <c r="AR27" s="11" t="str">
        <f t="shared" si="4"/>
        <v/>
      </c>
      <c r="AS27" s="11" t="str">
        <f t="shared" si="5"/>
        <v/>
      </c>
      <c r="AT27" s="11" t="str">
        <f t="shared" si="6"/>
        <v/>
      </c>
      <c r="AU27" s="11" t="str">
        <f t="shared" si="7"/>
        <v/>
      </c>
      <c r="AV27" s="11" t="str">
        <f t="shared" si="8"/>
        <v/>
      </c>
      <c r="AW27" s="11" t="str">
        <f>IF(ISERROR(IF(FIND("拾",O27,1)&lt;FIND("万",O27,1),IF(ISERROR(FIND("拾",O27,FIND("万",O27,1))),"零",(MID(O,FIND("拾",O27,FIND("万",O27,1))-1,1))),MID(O27,FIND("拾",O27,1)-1,1))),"",IF(FIND("拾",O27,1)&lt;FIND("万",O27,1),IF(ISERROR(FIND("拾",O27,FIND("万",O27,1))),"",(MID(O27,FIND("拾",O27,FIND("万",O27,1))-1,1))),MID(O27,FIND("拾",O27,1)-1,1)))</f>
        <v/>
      </c>
      <c r="AX27" s="12">
        <f>IF(O27="",0,IF(ISERROR(MIDB(O27,SEARCHB("?",O27),2*LEN(O27)-LENB(O27))),IF(AQ27="",0,INDEX([1]大小写对照表!A:B,MATCH(AQ27,[1]大小写对照表!A:A,0),2)*100000000)+IF(AR27="",0,INDEX([1]大小写对照表!A:B,MATCH(AR27,[1]大小写对照表!A:A,0),2)*1000000)+IF(AS27="",0,INDEX([1]大小写对照表!A:B,MATCH(AS27,[1]大小写对照表!A:A,0),2)*100000)+IF(AT27="",0,INDEX([1]大小写对照表!A:B,MATCH(AT27,[1]大小写对照表!A:A,0),2)*10000)+IF(AU27="",0,INDEX([1]大小写对照表!A:B,MATCH(AU27,[1]大小写对照表!A:A,0),2)*1000)+IF(AV27="",0,INDEX([1]大小写对照表!A:B,MATCH(AV27,[1]大小写对照表!A:A,0),2)*100)+IF(AW27="",0,INDEX([1]大小写对照表!A:B,MATCH(AW27,[1]大小写对照表!A:A,0),2)*10),IF(ISERROR(FIND("万",O27,1)),MIDB(O27,SEARCHB("?",O27),2*LEN(O27)-LENB(O27))*1,MIDB(O27,SEARCHB("?",O27),2*LEN(O27)-LENB(O27))*10000)))</f>
        <v>0</v>
      </c>
      <c r="AY27" s="13" t="str">
        <f t="shared" si="9"/>
        <v>1月份</v>
      </c>
      <c r="AZ27" s="11" t="str">
        <f t="shared" si="10"/>
        <v>导播</v>
      </c>
      <c r="BA27" s="11" t="str">
        <f t="shared" si="11"/>
        <v/>
      </c>
    </row>
    <row r="28" spans="1:53">
      <c r="A28" s="7" t="s">
        <v>299</v>
      </c>
      <c r="B28" s="7" t="s">
        <v>300</v>
      </c>
      <c r="C28" s="7" t="s">
        <v>55</v>
      </c>
      <c r="D28" s="7" t="s">
        <v>301</v>
      </c>
      <c r="E28" s="7" t="s">
        <v>56</v>
      </c>
      <c r="F28" s="7" t="s">
        <v>302</v>
      </c>
      <c r="G28" s="7" t="s">
        <v>278</v>
      </c>
      <c r="H28" s="7"/>
      <c r="I28" s="7"/>
      <c r="J28" s="7"/>
      <c r="K28" s="7"/>
      <c r="L28" s="7" t="s">
        <v>303</v>
      </c>
      <c r="M28" s="7" t="s">
        <v>304</v>
      </c>
      <c r="N28" s="7" t="s">
        <v>305</v>
      </c>
      <c r="O28" s="7" t="s">
        <v>306</v>
      </c>
      <c r="P28" s="7"/>
      <c r="Q28" s="7" t="s">
        <v>307</v>
      </c>
      <c r="R28" s="7" t="s">
        <v>308</v>
      </c>
      <c r="S28" s="7"/>
      <c r="T28" s="7"/>
      <c r="U28" s="7"/>
      <c r="V28" s="7"/>
      <c r="W28" s="7"/>
      <c r="X28" s="7" t="s">
        <v>79</v>
      </c>
      <c r="Y28" s="7" t="s">
        <v>309</v>
      </c>
      <c r="Z28" s="7">
        <v>2</v>
      </c>
      <c r="AA28" s="7">
        <v>2</v>
      </c>
      <c r="AB28" s="7" t="s">
        <v>67</v>
      </c>
      <c r="AC28" s="7"/>
      <c r="AD28" s="7">
        <v>2019</v>
      </c>
      <c r="AE28" s="7" t="s">
        <v>68</v>
      </c>
      <c r="AF28" s="7"/>
      <c r="AG28" s="7"/>
      <c r="AH28" s="7"/>
      <c r="AI28" s="7"/>
      <c r="AJ28" s="7"/>
      <c r="AK28" s="7"/>
      <c r="AL28" s="8" t="str">
        <f t="shared" si="0"/>
        <v>YZCG-T2018382@一体化演播室,导播</v>
      </c>
      <c r="AM28" s="8">
        <f>IF(AL28="","",COUNTIFS(AL$1:AL28,AL28))</f>
        <v>1</v>
      </c>
      <c r="AN28" s="8" t="str">
        <f t="shared" si="1"/>
        <v>禹州市广播电视台箱载高清导播直播设备系统采购项目-结果公告@一体化演播室,导播</v>
      </c>
      <c r="AO28" s="9">
        <f>IF(AN28="","",COUNTIFS(AN$1:AN28,AN28))</f>
        <v>1</v>
      </c>
      <c r="AP28" s="10" t="str">
        <f t="shared" si="2"/>
        <v>是</v>
      </c>
      <c r="AQ28" s="11" t="str">
        <f t="shared" si="3"/>
        <v/>
      </c>
      <c r="AR28" s="11" t="str">
        <f t="shared" si="4"/>
        <v/>
      </c>
      <c r="AS28" s="11" t="str">
        <f t="shared" si="5"/>
        <v/>
      </c>
      <c r="AT28" s="11" t="str">
        <f t="shared" si="6"/>
        <v/>
      </c>
      <c r="AU28" s="11" t="str">
        <f t="shared" si="7"/>
        <v/>
      </c>
      <c r="AV28" s="11" t="str">
        <f t="shared" si="8"/>
        <v/>
      </c>
      <c r="AW28" s="11" t="str">
        <f>IF(ISERROR(IF(FIND("拾",O28,1)&lt;FIND("万",O28,1),IF(ISERROR(FIND("拾",O28,FIND("万",O28,1))),"零",(MID(O,FIND("拾",O28,FIND("万",O28,1))-1,1))),MID(O28,FIND("拾",O28,1)-1,1))),"",IF(FIND("拾",O28,1)&lt;FIND("万",O28,1),IF(ISERROR(FIND("拾",O28,FIND("万",O28,1))),"",(MID(O28,FIND("拾",O28,FIND("万",O28,1))-1,1))),MID(O28,FIND("拾",O28,1)-1,1)))</f>
        <v/>
      </c>
      <c r="AX28" s="12">
        <f>IF(O28="",0,IF(ISERROR(MIDB(O28,SEARCHB("?",O28),2*LEN(O28)-LENB(O28))),IF(AQ28="",0,INDEX([1]大小写对照表!A:B,MATCH(AQ28,[1]大小写对照表!A:A,0),2)*100000000)+IF(AR28="",0,INDEX([1]大小写对照表!A:B,MATCH(AR28,[1]大小写对照表!A:A,0),2)*1000000)+IF(AS28="",0,INDEX([1]大小写对照表!A:B,MATCH(AS28,[1]大小写对照表!A:A,0),2)*100000)+IF(AT28="",0,INDEX([1]大小写对照表!A:B,MATCH(AT28,[1]大小写对照表!A:A,0),2)*10000)+IF(AU28="",0,INDEX([1]大小写对照表!A:B,MATCH(AU28,[1]大小写对照表!A:A,0),2)*1000)+IF(AV28="",0,INDEX([1]大小写对照表!A:B,MATCH(AV28,[1]大小写对照表!A:A,0),2)*100)+IF(AW28="",0,INDEX([1]大小写对照表!A:B,MATCH(AW28,[1]大小写对照表!A:A,0),2)*10),IF(ISERROR(FIND("万",O28,1)),MIDB(O28,SEARCHB("?",O28),2*LEN(O28)-LENB(O28))*1,MIDB(O28,SEARCHB("?",O28),2*LEN(O28)-LENB(O28))*10000)))</f>
        <v>469800</v>
      </c>
      <c r="AY28" s="13" t="str">
        <f t="shared" si="9"/>
        <v>1月份</v>
      </c>
      <c r="AZ28" s="11" t="str">
        <f t="shared" si="10"/>
        <v>一体化演播室</v>
      </c>
      <c r="BA28" s="11" t="str">
        <f t="shared" si="11"/>
        <v>导播</v>
      </c>
    </row>
    <row r="29" spans="1:53">
      <c r="A29" s="14" t="s">
        <v>53</v>
      </c>
      <c r="B29" s="14" t="s">
        <v>310</v>
      </c>
      <c r="C29" s="14" t="s">
        <v>55</v>
      </c>
      <c r="D29" s="14"/>
      <c r="E29" s="14" t="s">
        <v>311</v>
      </c>
      <c r="F29" s="14" t="s">
        <v>312</v>
      </c>
      <c r="G29" s="14" t="s">
        <v>313</v>
      </c>
      <c r="H29" s="14"/>
      <c r="I29" s="14"/>
      <c r="J29" s="14"/>
      <c r="K29" s="14"/>
      <c r="L29" s="14"/>
      <c r="M29" s="14"/>
      <c r="N29" s="14"/>
      <c r="O29" s="14"/>
      <c r="P29" s="14"/>
      <c r="Q29" s="14" t="s">
        <v>314</v>
      </c>
      <c r="R29" s="14"/>
      <c r="S29" s="14"/>
      <c r="T29" s="14"/>
      <c r="U29" s="14"/>
      <c r="V29" s="14"/>
      <c r="W29" s="14"/>
      <c r="X29" s="14" t="s">
        <v>315</v>
      </c>
      <c r="Y29" s="14" t="s">
        <v>316</v>
      </c>
      <c r="Z29" s="14">
        <v>1</v>
      </c>
      <c r="AA29" s="14">
        <v>14971</v>
      </c>
      <c r="AB29" s="14" t="s">
        <v>317</v>
      </c>
      <c r="AC29" s="14" t="s">
        <v>53</v>
      </c>
      <c r="AD29" s="14">
        <v>2019</v>
      </c>
      <c r="AE29" s="14" t="s">
        <v>68</v>
      </c>
      <c r="AF29" s="14"/>
      <c r="AG29" s="14"/>
      <c r="AH29" s="14"/>
      <c r="AI29" s="14"/>
      <c r="AJ29" s="14"/>
      <c r="AK29" s="14"/>
      <c r="AL29" s="8" t="str">
        <f t="shared" si="0"/>
        <v/>
      </c>
      <c r="AM29" s="8" t="str">
        <f>IF(AL29="","",COUNTIFS(AL$1:AL29,AL29))</f>
        <v/>
      </c>
      <c r="AN29" s="8" t="str">
        <f t="shared" si="1"/>
        <v>兴山县人民医院智能导播导诊辅助等设备采购-供应商兴山县古夫镇迅捷科技部@导播</v>
      </c>
      <c r="AO29" s="9">
        <f>IF(AN29="","",COUNTIFS(AN$1:AN29,AN29))</f>
        <v>1</v>
      </c>
      <c r="AP29" s="10" t="str">
        <f t="shared" si="2"/>
        <v>是</v>
      </c>
      <c r="AQ29" s="11" t="str">
        <f t="shared" si="3"/>
        <v/>
      </c>
      <c r="AR29" s="11" t="str">
        <f t="shared" si="4"/>
        <v/>
      </c>
      <c r="AS29" s="11" t="str">
        <f t="shared" si="5"/>
        <v/>
      </c>
      <c r="AT29" s="11" t="str">
        <f t="shared" si="6"/>
        <v/>
      </c>
      <c r="AU29" s="11" t="str">
        <f t="shared" si="7"/>
        <v/>
      </c>
      <c r="AV29" s="11" t="str">
        <f t="shared" si="8"/>
        <v/>
      </c>
      <c r="AW29" s="11" t="str">
        <f>IF(ISERROR(IF(FIND("拾",O29,1)&lt;FIND("万",O29,1),IF(ISERROR(FIND("拾",O29,FIND("万",O29,1))),"零",(MID(O,FIND("拾",O29,FIND("万",O29,1))-1,1))),MID(O29,FIND("拾",O29,1)-1,1))),"",IF(FIND("拾",O29,1)&lt;FIND("万",O29,1),IF(ISERROR(FIND("拾",O29,FIND("万",O29,1))),"",(MID(O29,FIND("拾",O29,FIND("万",O29,1))-1,1))),MID(O29,FIND("拾",O29,1)-1,1)))</f>
        <v/>
      </c>
      <c r="AX29" s="12">
        <f>IF(O29="",0,IF(ISERROR(MIDB(O29,SEARCHB("?",O29),2*LEN(O29)-LENB(O29))),IF(AQ29="",0,INDEX([1]大小写对照表!A:B,MATCH(AQ29,[1]大小写对照表!A:A,0),2)*100000000)+IF(AR29="",0,INDEX([1]大小写对照表!A:B,MATCH(AR29,[1]大小写对照表!A:A,0),2)*1000000)+IF(AS29="",0,INDEX([1]大小写对照表!A:B,MATCH(AS29,[1]大小写对照表!A:A,0),2)*100000)+IF(AT29="",0,INDEX([1]大小写对照表!A:B,MATCH(AT29,[1]大小写对照表!A:A,0),2)*10000)+IF(AU29="",0,INDEX([1]大小写对照表!A:B,MATCH(AU29,[1]大小写对照表!A:A,0),2)*1000)+IF(AV29="",0,INDEX([1]大小写对照表!A:B,MATCH(AV29,[1]大小写对照表!A:A,0),2)*100)+IF(AW29="",0,INDEX([1]大小写对照表!A:B,MATCH(AW29,[1]大小写对照表!A:A,0),2)*10),IF(ISERROR(FIND("万",O29,1)),MIDB(O29,SEARCHB("?",O29),2*LEN(O29)-LENB(O29))*1,MIDB(O29,SEARCHB("?",O29),2*LEN(O29)-LENB(O29))*10000)))</f>
        <v>0</v>
      </c>
      <c r="AY29" s="13" t="str">
        <f t="shared" si="9"/>
        <v>1月份</v>
      </c>
      <c r="AZ29" s="11" t="str">
        <f t="shared" si="10"/>
        <v>导播</v>
      </c>
      <c r="BA29" s="11" t="str">
        <f t="shared" si="11"/>
        <v/>
      </c>
    </row>
    <row r="30" spans="1:53">
      <c r="A30" s="7" t="s">
        <v>53</v>
      </c>
      <c r="B30" s="7" t="s">
        <v>318</v>
      </c>
      <c r="C30" s="7" t="s">
        <v>55</v>
      </c>
      <c r="D30" s="7"/>
      <c r="E30" s="7" t="s">
        <v>94</v>
      </c>
      <c r="F30" s="7" t="s">
        <v>319</v>
      </c>
      <c r="G30" s="7" t="s">
        <v>313</v>
      </c>
      <c r="H30" s="7"/>
      <c r="I30" s="7"/>
      <c r="J30" s="7"/>
      <c r="K30" s="7"/>
      <c r="L30" s="7" t="s">
        <v>320</v>
      </c>
      <c r="M30" s="7" t="s">
        <v>321</v>
      </c>
      <c r="N30" s="7" t="s">
        <v>322</v>
      </c>
      <c r="O30" s="7" t="s">
        <v>323</v>
      </c>
      <c r="P30" s="7"/>
      <c r="Q30" s="7" t="s">
        <v>324</v>
      </c>
      <c r="R30" s="7" t="s">
        <v>325</v>
      </c>
      <c r="S30" s="7"/>
      <c r="T30" s="7"/>
      <c r="U30" s="7"/>
      <c r="V30" s="7"/>
      <c r="W30" s="7"/>
      <c r="X30" s="7" t="s">
        <v>326</v>
      </c>
      <c r="Y30" s="7" t="s">
        <v>327</v>
      </c>
      <c r="Z30" s="7">
        <v>4</v>
      </c>
      <c r="AA30" s="7">
        <v>14971</v>
      </c>
      <c r="AB30" s="7" t="s">
        <v>67</v>
      </c>
      <c r="AC30" s="7"/>
      <c r="AD30" s="7">
        <v>2019</v>
      </c>
      <c r="AE30" s="7" t="s">
        <v>68</v>
      </c>
      <c r="AF30" s="7" t="s">
        <v>128</v>
      </c>
      <c r="AG30" s="7" t="s">
        <v>129</v>
      </c>
      <c r="AH30" s="7" t="s">
        <v>328</v>
      </c>
      <c r="AI30" s="7" t="s">
        <v>130</v>
      </c>
      <c r="AJ30" s="7"/>
      <c r="AK30" s="7"/>
      <c r="AL30" s="8" t="str">
        <f t="shared" si="0"/>
        <v/>
      </c>
      <c r="AM30" s="8" t="str">
        <f>IF(AL30="","",COUNTIFS(AL$1:AL30,AL30))</f>
        <v/>
      </c>
      <c r="AN30" s="8" t="str">
        <f t="shared" si="1"/>
        <v>中北大学云桌面管理平台等中标公告@导播</v>
      </c>
      <c r="AO30" s="9">
        <f>IF(AN30="","",COUNTIFS(AN$1:AN30,AN30))</f>
        <v>1</v>
      </c>
      <c r="AP30" s="10" t="str">
        <f t="shared" si="2"/>
        <v>是</v>
      </c>
      <c r="AQ30" s="11" t="str">
        <f t="shared" si="3"/>
        <v/>
      </c>
      <c r="AR30" s="11" t="str">
        <f t="shared" si="4"/>
        <v/>
      </c>
      <c r="AS30" s="11" t="str">
        <f t="shared" si="5"/>
        <v/>
      </c>
      <c r="AT30" s="11" t="str">
        <f t="shared" si="6"/>
        <v/>
      </c>
      <c r="AU30" s="11" t="str">
        <f t="shared" si="7"/>
        <v/>
      </c>
      <c r="AV30" s="11" t="str">
        <f t="shared" si="8"/>
        <v/>
      </c>
      <c r="AW30" s="11" t="str">
        <f>IF(ISERROR(IF(FIND("拾",O30,1)&lt;FIND("万",O30,1),IF(ISERROR(FIND("拾",O30,FIND("万",O30,1))),"零",(MID(O,FIND("拾",O30,FIND("万",O30,1))-1,1))),MID(O30,FIND("拾",O30,1)-1,1))),"",IF(FIND("拾",O30,1)&lt;FIND("万",O30,1),IF(ISERROR(FIND("拾",O30,FIND("万",O30,1))),"",(MID(O30,FIND("拾",O30,FIND("万",O30,1))-1,1))),MID(O30,FIND("拾",O30,1)-1,1)))</f>
        <v/>
      </c>
      <c r="AX30" s="12">
        <f>IF(O30="",0,IF(ISERROR(MIDB(O30,SEARCHB("?",O30),2*LEN(O30)-LENB(O30))),IF(AQ30="",0,INDEX([1]大小写对照表!A:B,MATCH(AQ30,[1]大小写对照表!A:A,0),2)*100000000)+IF(AR30="",0,INDEX([1]大小写对照表!A:B,MATCH(AR30,[1]大小写对照表!A:A,0),2)*1000000)+IF(AS30="",0,INDEX([1]大小写对照表!A:B,MATCH(AS30,[1]大小写对照表!A:A,0),2)*100000)+IF(AT30="",0,INDEX([1]大小写对照表!A:B,MATCH(AT30,[1]大小写对照表!A:A,0),2)*10000)+IF(AU30="",0,INDEX([1]大小写对照表!A:B,MATCH(AU30,[1]大小写对照表!A:A,0),2)*1000)+IF(AV30="",0,INDEX([1]大小写对照表!A:B,MATCH(AV30,[1]大小写对照表!A:A,0),2)*100)+IF(AW30="",0,INDEX([1]大小写对照表!A:B,MATCH(AW30,[1]大小写对照表!A:A,0),2)*10),IF(ISERROR(FIND("万",O30,1)),MIDB(O30,SEARCHB("?",O30),2*LEN(O30)-LENB(O30))*1,MIDB(O30,SEARCHB("?",O30),2*LEN(O30)-LENB(O30))*10000)))</f>
        <v>968900</v>
      </c>
      <c r="AY30" s="13" t="str">
        <f t="shared" si="9"/>
        <v>1月份</v>
      </c>
      <c r="AZ30" s="11" t="str">
        <f t="shared" si="10"/>
        <v>导播</v>
      </c>
      <c r="BA30" s="11" t="str">
        <f t="shared" si="11"/>
        <v/>
      </c>
    </row>
    <row r="31" spans="1:53" s="22" customFormat="1">
      <c r="A31" s="15" t="s">
        <v>53</v>
      </c>
      <c r="B31" s="15" t="s">
        <v>329</v>
      </c>
      <c r="C31" s="15" t="s">
        <v>55</v>
      </c>
      <c r="D31" s="15"/>
      <c r="E31" s="15" t="s">
        <v>215</v>
      </c>
      <c r="F31" s="15" t="s">
        <v>330</v>
      </c>
      <c r="G31" s="15" t="s">
        <v>331</v>
      </c>
      <c r="H31" s="15"/>
      <c r="I31" s="15"/>
      <c r="J31" s="15"/>
      <c r="K31" s="15"/>
      <c r="L31" s="15"/>
      <c r="M31" s="15"/>
      <c r="N31" s="15" t="s">
        <v>332</v>
      </c>
      <c r="O31" s="15"/>
      <c r="P31" s="15"/>
      <c r="Q31" s="15" t="s">
        <v>333</v>
      </c>
      <c r="R31" s="15" t="s">
        <v>334</v>
      </c>
      <c r="S31" s="15"/>
      <c r="T31" s="15"/>
      <c r="U31" s="15"/>
      <c r="V31" s="15"/>
      <c r="W31" s="15"/>
      <c r="X31" s="15" t="s">
        <v>65</v>
      </c>
      <c r="Y31" s="15" t="s">
        <v>335</v>
      </c>
      <c r="Z31" s="15">
        <v>12</v>
      </c>
      <c r="AA31" s="15">
        <v>14971</v>
      </c>
      <c r="AB31" s="15" t="s">
        <v>67</v>
      </c>
      <c r="AC31" s="15"/>
      <c r="AD31" s="15">
        <v>2019</v>
      </c>
      <c r="AE31" s="15" t="s">
        <v>68</v>
      </c>
      <c r="AF31" s="15" t="s">
        <v>129</v>
      </c>
      <c r="AG31" s="15"/>
      <c r="AH31" s="15"/>
      <c r="AI31" s="15"/>
      <c r="AJ31" s="15"/>
      <c r="AK31" s="15"/>
      <c r="AL31" s="16" t="str">
        <f t="shared" si="0"/>
        <v/>
      </c>
      <c r="AM31" s="16" t="str">
        <f>IF(AL31="","",COUNTIFS(AL$1:AL31,AL31))</f>
        <v/>
      </c>
      <c r="AN31" s="16" t="str">
        <f t="shared" si="1"/>
        <v>“宁夏路第二小学”设备采购项目（四）录播弱电设备等采购@导播</v>
      </c>
      <c r="AO31" s="17">
        <f>IF(AN31="","",COUNTIFS(AN$1:AN31,AN31))</f>
        <v>1</v>
      </c>
      <c r="AP31" s="18" t="str">
        <f t="shared" si="2"/>
        <v>是</v>
      </c>
      <c r="AQ31" s="19" t="str">
        <f t="shared" si="3"/>
        <v/>
      </c>
      <c r="AR31" s="19" t="str">
        <f t="shared" si="4"/>
        <v/>
      </c>
      <c r="AS31" s="19" t="str">
        <f t="shared" si="5"/>
        <v/>
      </c>
      <c r="AT31" s="19" t="str">
        <f t="shared" si="6"/>
        <v/>
      </c>
      <c r="AU31" s="19" t="str">
        <f t="shared" si="7"/>
        <v/>
      </c>
      <c r="AV31" s="19" t="str">
        <f t="shared" si="8"/>
        <v/>
      </c>
      <c r="AW31" s="19" t="str">
        <f>IF(ISERROR(IF(FIND("拾",O31,1)&lt;FIND("万",O31,1),IF(ISERROR(FIND("拾",O31,FIND("万",O31,1))),"零",(MID(O,FIND("拾",O31,FIND("万",O31,1))-1,1))),MID(O31,FIND("拾",O31,1)-1,1))),"",IF(FIND("拾",O31,1)&lt;FIND("万",O31,1),IF(ISERROR(FIND("拾",O31,FIND("万",O31,1))),"",(MID(O31,FIND("拾",O31,FIND("万",O31,1))-1,1))),MID(O31,FIND("拾",O31,1)-1,1)))</f>
        <v/>
      </c>
      <c r="AX31" s="20">
        <f>IF(O31="",0,IF(ISERROR(MIDB(O31,SEARCHB("?",O31),2*LEN(O31)-LENB(O31))),IF(AQ31="",0,INDEX([1]大小写对照表!A:B,MATCH(AQ31,[1]大小写对照表!A:A,0),2)*100000000)+IF(AR31="",0,INDEX([1]大小写对照表!A:B,MATCH(AR31,[1]大小写对照表!A:A,0),2)*1000000)+IF(AS31="",0,INDEX([1]大小写对照表!A:B,MATCH(AS31,[1]大小写对照表!A:A,0),2)*100000)+IF(AT31="",0,INDEX([1]大小写对照表!A:B,MATCH(AT31,[1]大小写对照表!A:A,0),2)*10000)+IF(AU31="",0,INDEX([1]大小写对照表!A:B,MATCH(AU31,[1]大小写对照表!A:A,0),2)*1000)+IF(AV31="",0,INDEX([1]大小写对照表!A:B,MATCH(AV31,[1]大小写对照表!A:A,0),2)*100)+IF(AW31="",0,INDEX([1]大小写对照表!A:B,MATCH(AW31,[1]大小写对照表!A:A,0),2)*10),IF(ISERROR(FIND("万",O31,1)),MIDB(O31,SEARCHB("?",O31),2*LEN(O31)-LENB(O31))*1,MIDB(O31,SEARCHB("?",O31),2*LEN(O31)-LENB(O31))*10000)))</f>
        <v>0</v>
      </c>
      <c r="AY31" s="21" t="str">
        <f t="shared" si="9"/>
        <v>1月份</v>
      </c>
      <c r="AZ31" s="19" t="str">
        <f t="shared" si="10"/>
        <v>导播</v>
      </c>
      <c r="BA31" s="19" t="str">
        <f t="shared" si="11"/>
        <v/>
      </c>
    </row>
    <row r="32" spans="1:53">
      <c r="A32" s="7" t="s">
        <v>53</v>
      </c>
      <c r="B32" s="7" t="s">
        <v>336</v>
      </c>
      <c r="C32" s="7" t="s">
        <v>55</v>
      </c>
      <c r="D32" s="7"/>
      <c r="E32" s="7" t="s">
        <v>94</v>
      </c>
      <c r="F32" s="7" t="s">
        <v>319</v>
      </c>
      <c r="G32" s="7" t="s">
        <v>331</v>
      </c>
      <c r="H32" s="7"/>
      <c r="I32" s="7"/>
      <c r="J32" s="7"/>
      <c r="K32" s="7"/>
      <c r="L32" s="7" t="s">
        <v>320</v>
      </c>
      <c r="M32" s="7" t="s">
        <v>337</v>
      </c>
      <c r="N32" s="7" t="s">
        <v>322</v>
      </c>
      <c r="O32" s="7" t="s">
        <v>338</v>
      </c>
      <c r="P32" s="7"/>
      <c r="Q32" s="7" t="s">
        <v>339</v>
      </c>
      <c r="R32" s="7" t="s">
        <v>325</v>
      </c>
      <c r="S32" s="7"/>
      <c r="T32" s="7"/>
      <c r="U32" s="7"/>
      <c r="V32" s="7"/>
      <c r="W32" s="7"/>
      <c r="X32" s="7" t="s">
        <v>326</v>
      </c>
      <c r="Y32" s="7" t="s">
        <v>340</v>
      </c>
      <c r="Z32" s="7">
        <v>1</v>
      </c>
      <c r="AA32" s="7">
        <v>14971</v>
      </c>
      <c r="AB32" s="7" t="s">
        <v>67</v>
      </c>
      <c r="AC32" s="7"/>
      <c r="AD32" s="7">
        <v>2019</v>
      </c>
      <c r="AE32" s="7" t="s">
        <v>68</v>
      </c>
      <c r="AF32" s="7"/>
      <c r="AG32" s="7"/>
      <c r="AH32" s="7"/>
      <c r="AI32" s="7"/>
      <c r="AJ32" s="7"/>
      <c r="AK32" s="7"/>
      <c r="AL32" s="8" t="str">
        <f t="shared" si="0"/>
        <v/>
      </c>
      <c r="AM32" s="8" t="str">
        <f>IF(AL32="","",COUNTIFS(AL$1:AL32,AL32))</f>
        <v/>
      </c>
      <c r="AN32" s="8" t="str">
        <f t="shared" si="1"/>
        <v>山西大学数据中心环监项目中标公告@导播</v>
      </c>
      <c r="AO32" s="9">
        <f>IF(AN32="","",COUNTIFS(AN$1:AN32,AN32))</f>
        <v>1</v>
      </c>
      <c r="AP32" s="10" t="str">
        <f t="shared" si="2"/>
        <v>是</v>
      </c>
      <c r="AQ32" s="11" t="str">
        <f t="shared" si="3"/>
        <v/>
      </c>
      <c r="AR32" s="11" t="str">
        <f t="shared" si="4"/>
        <v/>
      </c>
      <c r="AS32" s="11" t="str">
        <f t="shared" si="5"/>
        <v/>
      </c>
      <c r="AT32" s="11" t="str">
        <f t="shared" si="6"/>
        <v/>
      </c>
      <c r="AU32" s="11" t="str">
        <f t="shared" si="7"/>
        <v/>
      </c>
      <c r="AV32" s="11" t="str">
        <f t="shared" si="8"/>
        <v/>
      </c>
      <c r="AW32" s="11" t="str">
        <f>IF(ISERROR(IF(FIND("拾",O32,1)&lt;FIND("万",O32,1),IF(ISERROR(FIND("拾",O32,FIND("万",O32,1))),"零",(MID(O,FIND("拾",O32,FIND("万",O32,1))-1,1))),MID(O32,FIND("拾",O32,1)-1,1))),"",IF(FIND("拾",O32,1)&lt;FIND("万",O32,1),IF(ISERROR(FIND("拾",O32,FIND("万",O32,1))),"",(MID(O32,FIND("拾",O32,FIND("万",O32,1))-1,1))),MID(O32,FIND("拾",O32,1)-1,1)))</f>
        <v/>
      </c>
      <c r="AX32" s="12">
        <f>IF(O32="",0,IF(ISERROR(MIDB(O32,SEARCHB("?",O32),2*LEN(O32)-LENB(O32))),IF(AQ32="",0,INDEX([1]大小写对照表!A:B,MATCH(AQ32,[1]大小写对照表!A:A,0),2)*100000000)+IF(AR32="",0,INDEX([1]大小写对照表!A:B,MATCH(AR32,[1]大小写对照表!A:A,0),2)*1000000)+IF(AS32="",0,INDEX([1]大小写对照表!A:B,MATCH(AS32,[1]大小写对照表!A:A,0),2)*100000)+IF(AT32="",0,INDEX([1]大小写对照表!A:B,MATCH(AT32,[1]大小写对照表!A:A,0),2)*10000)+IF(AU32="",0,INDEX([1]大小写对照表!A:B,MATCH(AU32,[1]大小写对照表!A:A,0),2)*1000)+IF(AV32="",0,INDEX([1]大小写对照表!A:B,MATCH(AV32,[1]大小写对照表!A:A,0),2)*100)+IF(AW32="",0,INDEX([1]大小写对照表!A:B,MATCH(AW32,[1]大小写对照表!A:A,0),2)*10),IF(ISERROR(FIND("万",O32,1)),MIDB(O32,SEARCHB("?",O32),2*LEN(O32)-LENB(O32))*1,MIDB(O32,SEARCHB("?",O32),2*LEN(O32)-LENB(O32))*10000)))</f>
        <v>2885779.9999999995</v>
      </c>
      <c r="AY32" s="13" t="str">
        <f t="shared" si="9"/>
        <v>1月份</v>
      </c>
      <c r="AZ32" s="11" t="str">
        <f t="shared" si="10"/>
        <v>导播</v>
      </c>
      <c r="BA32" s="11" t="str">
        <f t="shared" si="11"/>
        <v/>
      </c>
    </row>
    <row r="33" spans="1:53">
      <c r="A33" s="14" t="s">
        <v>53</v>
      </c>
      <c r="B33" s="14" t="s">
        <v>341</v>
      </c>
      <c r="C33" s="14" t="s">
        <v>55</v>
      </c>
      <c r="D33" s="14"/>
      <c r="E33" s="14" t="s">
        <v>94</v>
      </c>
      <c r="F33" s="14" t="s">
        <v>342</v>
      </c>
      <c r="G33" s="14" t="s">
        <v>331</v>
      </c>
      <c r="H33" s="14"/>
      <c r="I33" s="14"/>
      <c r="J33" s="14"/>
      <c r="K33" s="14"/>
      <c r="L33" s="14" t="s">
        <v>320</v>
      </c>
      <c r="M33" s="14" t="s">
        <v>343</v>
      </c>
      <c r="N33" s="14" t="s">
        <v>344</v>
      </c>
      <c r="O33" s="14" t="s">
        <v>345</v>
      </c>
      <c r="P33" s="14"/>
      <c r="Q33" s="14" t="s">
        <v>346</v>
      </c>
      <c r="R33" s="14" t="s">
        <v>347</v>
      </c>
      <c r="S33" s="14"/>
      <c r="T33" s="14"/>
      <c r="U33" s="14"/>
      <c r="V33" s="14"/>
      <c r="W33" s="14"/>
      <c r="X33" s="14" t="s">
        <v>65</v>
      </c>
      <c r="Y33" s="14" t="s">
        <v>348</v>
      </c>
      <c r="Z33" s="14">
        <v>3</v>
      </c>
      <c r="AA33" s="14">
        <v>14971</v>
      </c>
      <c r="AB33" s="14" t="s">
        <v>67</v>
      </c>
      <c r="AC33" s="14"/>
      <c r="AD33" s="14">
        <v>2019</v>
      </c>
      <c r="AE33" s="14" t="s">
        <v>68</v>
      </c>
      <c r="AF33" s="14"/>
      <c r="AG33" s="14"/>
      <c r="AH33" s="14"/>
      <c r="AI33" s="14"/>
      <c r="AJ33" s="14"/>
      <c r="AK33" s="14"/>
      <c r="AL33" s="8" t="str">
        <f t="shared" si="0"/>
        <v/>
      </c>
      <c r="AM33" s="8" t="str">
        <f>IF(AL33="","",COUNTIFS(AL$1:AL33,AL33))</f>
        <v/>
      </c>
      <c r="AN33" s="8" t="str">
        <f t="shared" si="1"/>
        <v>忻州师范学院红外无线扩音教学系统建设项目中标公告@导播</v>
      </c>
      <c r="AO33" s="9">
        <f>IF(AN33="","",COUNTIFS(AN$1:AN33,AN33))</f>
        <v>1</v>
      </c>
      <c r="AP33" s="10" t="str">
        <f t="shared" si="2"/>
        <v>是</v>
      </c>
      <c r="AQ33" s="11" t="str">
        <f t="shared" si="3"/>
        <v/>
      </c>
      <c r="AR33" s="11" t="str">
        <f t="shared" si="4"/>
        <v/>
      </c>
      <c r="AS33" s="11" t="str">
        <f t="shared" si="5"/>
        <v/>
      </c>
      <c r="AT33" s="11" t="str">
        <f t="shared" si="6"/>
        <v/>
      </c>
      <c r="AU33" s="11" t="str">
        <f t="shared" si="7"/>
        <v/>
      </c>
      <c r="AV33" s="11" t="str">
        <f t="shared" si="8"/>
        <v/>
      </c>
      <c r="AW33" s="11" t="str">
        <f>IF(ISERROR(IF(FIND("拾",O33,1)&lt;FIND("万",O33,1),IF(ISERROR(FIND("拾",O33,FIND("万",O33,1))),"零",(MID(O,FIND("拾",O33,FIND("万",O33,1))-1,1))),MID(O33,FIND("拾",O33,1)-1,1))),"",IF(FIND("拾",O33,1)&lt;FIND("万",O33,1),IF(ISERROR(FIND("拾",O33,FIND("万",O33,1))),"",(MID(O33,FIND("拾",O33,FIND("万",O33,1))-1,1))),MID(O33,FIND("拾",O33,1)-1,1)))</f>
        <v/>
      </c>
      <c r="AX33" s="12">
        <f>IF(O33="",0,IF(ISERROR(MIDB(O33,SEARCHB("?",O33),2*LEN(O33)-LENB(O33))),IF(AQ33="",0,INDEX([1]大小写对照表!A:B,MATCH(AQ33,[1]大小写对照表!A:A,0),2)*100000000)+IF(AR33="",0,INDEX([1]大小写对照表!A:B,MATCH(AR33,[1]大小写对照表!A:A,0),2)*1000000)+IF(AS33="",0,INDEX([1]大小写对照表!A:B,MATCH(AS33,[1]大小写对照表!A:A,0),2)*100000)+IF(AT33="",0,INDEX([1]大小写对照表!A:B,MATCH(AT33,[1]大小写对照表!A:A,0),2)*10000)+IF(AU33="",0,INDEX([1]大小写对照表!A:B,MATCH(AU33,[1]大小写对照表!A:A,0),2)*1000)+IF(AV33="",0,INDEX([1]大小写对照表!A:B,MATCH(AV33,[1]大小写对照表!A:A,0),2)*100)+IF(AW33="",0,INDEX([1]大小写对照表!A:B,MATCH(AW33,[1]大小写对照表!A:A,0),2)*10),IF(ISERROR(FIND("万",O33,1)),MIDB(O33,SEARCHB("?",O33),2*LEN(O33)-LENB(O33))*1,MIDB(O33,SEARCHB("?",O33),2*LEN(O33)-LENB(O33))*10000)))</f>
        <v>1531699.9999999998</v>
      </c>
      <c r="AY33" s="13" t="str">
        <f t="shared" si="9"/>
        <v>1月份</v>
      </c>
      <c r="AZ33" s="11" t="str">
        <f t="shared" si="10"/>
        <v>导播</v>
      </c>
      <c r="BA33" s="11" t="str">
        <f t="shared" si="11"/>
        <v/>
      </c>
    </row>
    <row r="34" spans="1:53" s="22" customFormat="1">
      <c r="A34" s="24" t="s">
        <v>53</v>
      </c>
      <c r="B34" s="24" t="s">
        <v>349</v>
      </c>
      <c r="C34" s="24" t="s">
        <v>55</v>
      </c>
      <c r="D34" s="24" t="s">
        <v>350</v>
      </c>
      <c r="E34" s="24" t="s">
        <v>215</v>
      </c>
      <c r="F34" s="24" t="s">
        <v>330</v>
      </c>
      <c r="G34" s="24" t="s">
        <v>331</v>
      </c>
      <c r="H34" s="24"/>
      <c r="I34" s="24"/>
      <c r="J34" s="24"/>
      <c r="K34" s="24"/>
      <c r="L34" s="24" t="s">
        <v>351</v>
      </c>
      <c r="M34" s="24" t="s">
        <v>352</v>
      </c>
      <c r="N34" s="24" t="s">
        <v>353</v>
      </c>
      <c r="O34" s="24"/>
      <c r="P34" s="24"/>
      <c r="Q34" s="24" t="s">
        <v>354</v>
      </c>
      <c r="R34" s="24" t="s">
        <v>334</v>
      </c>
      <c r="S34" s="24" t="s">
        <v>355</v>
      </c>
      <c r="T34" s="24" t="s">
        <v>356</v>
      </c>
      <c r="U34" s="24"/>
      <c r="V34" s="24"/>
      <c r="W34" s="24"/>
      <c r="X34" s="24" t="s">
        <v>79</v>
      </c>
      <c r="Y34" s="24" t="s">
        <v>357</v>
      </c>
      <c r="Z34" s="24">
        <v>12</v>
      </c>
      <c r="AA34" s="24">
        <v>8</v>
      </c>
      <c r="AB34" s="24" t="s">
        <v>67</v>
      </c>
      <c r="AC34" s="24"/>
      <c r="AD34" s="24">
        <v>2019</v>
      </c>
      <c r="AE34" s="24" t="s">
        <v>68</v>
      </c>
      <c r="AF34" s="24" t="s">
        <v>129</v>
      </c>
      <c r="AG34" s="24"/>
      <c r="AH34" s="24"/>
      <c r="AI34" s="24"/>
      <c r="AJ34" s="24"/>
      <c r="AK34" s="24"/>
      <c r="AL34" s="16" t="str">
        <f t="shared" si="0"/>
        <v>SNCG2018000151@导播</v>
      </c>
      <c r="AM34" s="16">
        <f>IF(AL34="","",COUNTIFS(AL$1:AL34,AL34))</f>
        <v>1</v>
      </c>
      <c r="AN34" s="16" t="str">
        <f t="shared" si="1"/>
        <v>“宁夏路第二小学”设备采购项目（四）录播弱电设备等采购中标公告@导播</v>
      </c>
      <c r="AO34" s="17">
        <f>IF(AN34="","",COUNTIFS(AN$1:AN34,AN34))</f>
        <v>1</v>
      </c>
      <c r="AP34" s="18" t="str">
        <f t="shared" si="2"/>
        <v>是</v>
      </c>
      <c r="AQ34" s="19" t="str">
        <f t="shared" si="3"/>
        <v/>
      </c>
      <c r="AR34" s="19" t="str">
        <f t="shared" si="4"/>
        <v/>
      </c>
      <c r="AS34" s="19" t="str">
        <f t="shared" si="5"/>
        <v/>
      </c>
      <c r="AT34" s="19" t="str">
        <f t="shared" si="6"/>
        <v/>
      </c>
      <c r="AU34" s="19" t="str">
        <f t="shared" si="7"/>
        <v/>
      </c>
      <c r="AV34" s="19" t="str">
        <f t="shared" si="8"/>
        <v/>
      </c>
      <c r="AW34" s="19" t="str">
        <f>IF(ISERROR(IF(FIND("拾",O34,1)&lt;FIND("万",O34,1),IF(ISERROR(FIND("拾",O34,FIND("万",O34,1))),"零",(MID(O,FIND("拾",O34,FIND("万",O34,1))-1,1))),MID(O34,FIND("拾",O34,1)-1,1))),"",IF(FIND("拾",O34,1)&lt;FIND("万",O34,1),IF(ISERROR(FIND("拾",O34,FIND("万",O34,1))),"",(MID(O34,FIND("拾",O34,FIND("万",O34,1))-1,1))),MID(O34,FIND("拾",O34,1)-1,1)))</f>
        <v/>
      </c>
      <c r="AX34" s="20">
        <f>IF(O34="",0,IF(ISERROR(MIDB(O34,SEARCHB("?",O34),2*LEN(O34)-LENB(O34))),IF(AQ34="",0,INDEX([1]大小写对照表!A:B,MATCH(AQ34,[1]大小写对照表!A:A,0),2)*100000000)+IF(AR34="",0,INDEX([1]大小写对照表!A:B,MATCH(AR34,[1]大小写对照表!A:A,0),2)*1000000)+IF(AS34="",0,INDEX([1]大小写对照表!A:B,MATCH(AS34,[1]大小写对照表!A:A,0),2)*100000)+IF(AT34="",0,INDEX([1]大小写对照表!A:B,MATCH(AT34,[1]大小写对照表!A:A,0),2)*10000)+IF(AU34="",0,INDEX([1]大小写对照表!A:B,MATCH(AU34,[1]大小写对照表!A:A,0),2)*1000)+IF(AV34="",0,INDEX([1]大小写对照表!A:B,MATCH(AV34,[1]大小写对照表!A:A,0),2)*100)+IF(AW34="",0,INDEX([1]大小写对照表!A:B,MATCH(AW34,[1]大小写对照表!A:A,0),2)*10),IF(ISERROR(FIND("万",O34,1)),MIDB(O34,SEARCHB("?",O34),2*LEN(O34)-LENB(O34))*1,MIDB(O34,SEARCHB("?",O34),2*LEN(O34)-LENB(O34))*10000)))</f>
        <v>0</v>
      </c>
      <c r="AY34" s="21" t="str">
        <f t="shared" si="9"/>
        <v>1月份</v>
      </c>
      <c r="AZ34" s="19" t="str">
        <f t="shared" si="10"/>
        <v>导播</v>
      </c>
      <c r="BA34" s="19" t="str">
        <f t="shared" si="11"/>
        <v/>
      </c>
    </row>
    <row r="35" spans="1:53">
      <c r="A35" s="14" t="s">
        <v>53</v>
      </c>
      <c r="B35" s="14" t="s">
        <v>358</v>
      </c>
      <c r="C35" s="14" t="s">
        <v>55</v>
      </c>
      <c r="D35" s="14" t="s">
        <v>359</v>
      </c>
      <c r="E35" s="14" t="s">
        <v>118</v>
      </c>
      <c r="F35" s="14" t="s">
        <v>360</v>
      </c>
      <c r="G35" s="14" t="s">
        <v>331</v>
      </c>
      <c r="H35" s="14"/>
      <c r="I35" s="14"/>
      <c r="J35" s="14"/>
      <c r="K35" s="14"/>
      <c r="L35" s="14" t="s">
        <v>361</v>
      </c>
      <c r="M35" s="14" t="s">
        <v>362</v>
      </c>
      <c r="N35" s="14" t="s">
        <v>363</v>
      </c>
      <c r="O35" s="14"/>
      <c r="P35" s="14"/>
      <c r="Q35" s="14" t="s">
        <v>364</v>
      </c>
      <c r="R35" s="14" t="s">
        <v>365</v>
      </c>
      <c r="S35" s="14" t="s">
        <v>366</v>
      </c>
      <c r="T35" s="14"/>
      <c r="U35" s="14"/>
      <c r="V35" s="14"/>
      <c r="W35" s="14"/>
      <c r="X35" s="14" t="s">
        <v>65</v>
      </c>
      <c r="Y35" s="14" t="s">
        <v>367</v>
      </c>
      <c r="Z35" s="14">
        <v>4</v>
      </c>
      <c r="AA35" s="14">
        <v>4</v>
      </c>
      <c r="AB35" s="14" t="s">
        <v>67</v>
      </c>
      <c r="AC35" s="14"/>
      <c r="AD35" s="14">
        <v>2019</v>
      </c>
      <c r="AE35" s="14" t="s">
        <v>68</v>
      </c>
      <c r="AF35" s="14"/>
      <c r="AG35" s="14"/>
      <c r="AH35" s="14"/>
      <c r="AI35" s="14"/>
      <c r="AJ35" s="14"/>
      <c r="AK35" s="14"/>
      <c r="AL35" s="8" t="str">
        <f t="shared" si="0"/>
        <v>HSZB-2018ZC0307@导播</v>
      </c>
      <c r="AM35" s="8">
        <f>IF(AL35="","",COUNTIFS(AL$1:AL35,AL35))</f>
        <v>1</v>
      </c>
      <c r="AN35" s="8" t="str">
        <f t="shared" si="1"/>
        <v>宁夏中医医院暨中医研究院医师资格考试基地教学设备采购项目中标公示@导播</v>
      </c>
      <c r="AO35" s="9">
        <f>IF(AN35="","",COUNTIFS(AN$1:AN35,AN35))</f>
        <v>1</v>
      </c>
      <c r="AP35" s="10" t="str">
        <f t="shared" si="2"/>
        <v>是</v>
      </c>
      <c r="AQ35" s="11" t="str">
        <f t="shared" si="3"/>
        <v/>
      </c>
      <c r="AR35" s="11" t="str">
        <f t="shared" si="4"/>
        <v/>
      </c>
      <c r="AS35" s="11" t="str">
        <f t="shared" si="5"/>
        <v/>
      </c>
      <c r="AT35" s="11" t="str">
        <f t="shared" si="6"/>
        <v/>
      </c>
      <c r="AU35" s="11" t="str">
        <f t="shared" si="7"/>
        <v/>
      </c>
      <c r="AV35" s="11" t="str">
        <f t="shared" si="8"/>
        <v/>
      </c>
      <c r="AW35" s="11" t="str">
        <f>IF(ISERROR(IF(FIND("拾",O35,1)&lt;FIND("万",O35,1),IF(ISERROR(FIND("拾",O35,FIND("万",O35,1))),"零",(MID(O,FIND("拾",O35,FIND("万",O35,1))-1,1))),MID(O35,FIND("拾",O35,1)-1,1))),"",IF(FIND("拾",O35,1)&lt;FIND("万",O35,1),IF(ISERROR(FIND("拾",O35,FIND("万",O35,1))),"",(MID(O35,FIND("拾",O35,FIND("万",O35,1))-1,1))),MID(O35,FIND("拾",O35,1)-1,1)))</f>
        <v/>
      </c>
      <c r="AX35" s="12">
        <f>IF(O35="",0,IF(ISERROR(MIDB(O35,SEARCHB("?",O35),2*LEN(O35)-LENB(O35))),IF(AQ35="",0,INDEX([1]大小写对照表!A:B,MATCH(AQ35,[1]大小写对照表!A:A,0),2)*100000000)+IF(AR35="",0,INDEX([1]大小写对照表!A:B,MATCH(AR35,[1]大小写对照表!A:A,0),2)*1000000)+IF(AS35="",0,INDEX([1]大小写对照表!A:B,MATCH(AS35,[1]大小写对照表!A:A,0),2)*100000)+IF(AT35="",0,INDEX([1]大小写对照表!A:B,MATCH(AT35,[1]大小写对照表!A:A,0),2)*10000)+IF(AU35="",0,INDEX([1]大小写对照表!A:B,MATCH(AU35,[1]大小写对照表!A:A,0),2)*1000)+IF(AV35="",0,INDEX([1]大小写对照表!A:B,MATCH(AV35,[1]大小写对照表!A:A,0),2)*100)+IF(AW35="",0,INDEX([1]大小写对照表!A:B,MATCH(AW35,[1]大小写对照表!A:A,0),2)*10),IF(ISERROR(FIND("万",O35,1)),MIDB(O35,SEARCHB("?",O35),2*LEN(O35)-LENB(O35))*1,MIDB(O35,SEARCHB("?",O35),2*LEN(O35)-LENB(O35))*10000)))</f>
        <v>0</v>
      </c>
      <c r="AY35" s="13" t="str">
        <f t="shared" si="9"/>
        <v>1月份</v>
      </c>
      <c r="AZ35" s="11" t="str">
        <f t="shared" si="10"/>
        <v>导播</v>
      </c>
      <c r="BA35" s="11" t="str">
        <f t="shared" si="11"/>
        <v/>
      </c>
    </row>
    <row r="36" spans="1:53">
      <c r="A36" s="7" t="s">
        <v>53</v>
      </c>
      <c r="B36" s="7" t="s">
        <v>368</v>
      </c>
      <c r="C36" s="7" t="s">
        <v>55</v>
      </c>
      <c r="D36" s="7"/>
      <c r="E36" s="7" t="s">
        <v>56</v>
      </c>
      <c r="F36" s="7" t="s">
        <v>302</v>
      </c>
      <c r="G36" s="7" t="s">
        <v>369</v>
      </c>
      <c r="H36" s="7"/>
      <c r="I36" s="7"/>
      <c r="J36" s="7"/>
      <c r="K36" s="7"/>
      <c r="L36" s="7" t="s">
        <v>370</v>
      </c>
      <c r="M36" s="7" t="s">
        <v>371</v>
      </c>
      <c r="N36" s="7" t="s">
        <v>372</v>
      </c>
      <c r="O36" s="7" t="s">
        <v>373</v>
      </c>
      <c r="P36" s="7"/>
      <c r="Q36" s="7" t="s">
        <v>374</v>
      </c>
      <c r="R36" s="7" t="s">
        <v>375</v>
      </c>
      <c r="S36" s="7"/>
      <c r="T36" s="7"/>
      <c r="U36" s="7"/>
      <c r="V36" s="7"/>
      <c r="W36" s="7"/>
      <c r="X36" s="7" t="s">
        <v>65</v>
      </c>
      <c r="Y36" s="7" t="s">
        <v>376</v>
      </c>
      <c r="Z36" s="7">
        <v>3</v>
      </c>
      <c r="AA36" s="7">
        <v>14971</v>
      </c>
      <c r="AB36" s="7" t="s">
        <v>67</v>
      </c>
      <c r="AC36" s="7"/>
      <c r="AD36" s="7">
        <v>2019</v>
      </c>
      <c r="AE36" s="7" t="s">
        <v>68</v>
      </c>
      <c r="AF36" s="7"/>
      <c r="AG36" s="7"/>
      <c r="AH36" s="7"/>
      <c r="AI36" s="7"/>
      <c r="AJ36" s="7"/>
      <c r="AK36" s="7"/>
      <c r="AL36" s="8" t="str">
        <f t="shared" si="0"/>
        <v/>
      </c>
      <c r="AM36" s="8" t="str">
        <f>IF(AL36="","",COUNTIFS(AL$1:AL36,AL36))</f>
        <v/>
      </c>
      <c r="AN36" s="8" t="str">
        <f t="shared" si="1"/>
        <v>河南省实验小学网络机房升级改造项目中标公示@导播</v>
      </c>
      <c r="AO36" s="9">
        <f>IF(AN36="","",COUNTIFS(AN$1:AN36,AN36))</f>
        <v>1</v>
      </c>
      <c r="AP36" s="10" t="str">
        <f t="shared" si="2"/>
        <v>是</v>
      </c>
      <c r="AQ36" s="11" t="str">
        <f t="shared" si="3"/>
        <v/>
      </c>
      <c r="AR36" s="11" t="str">
        <f t="shared" si="4"/>
        <v/>
      </c>
      <c r="AS36" s="11" t="str">
        <f t="shared" si="5"/>
        <v/>
      </c>
      <c r="AT36" s="11" t="str">
        <f t="shared" si="6"/>
        <v/>
      </c>
      <c r="AU36" s="11" t="str">
        <f t="shared" si="7"/>
        <v/>
      </c>
      <c r="AV36" s="11" t="str">
        <f t="shared" si="8"/>
        <v/>
      </c>
      <c r="AW36" s="11" t="str">
        <f>IF(ISERROR(IF(FIND("拾",O36,1)&lt;FIND("万",O36,1),IF(ISERROR(FIND("拾",O36,FIND("万",O36,1))),"零",(MID(O,FIND("拾",O36,FIND("万",O36,1))-1,1))),MID(O36,FIND("拾",O36,1)-1,1))),"",IF(FIND("拾",O36,1)&lt;FIND("万",O36,1),IF(ISERROR(FIND("拾",O36,FIND("万",O36,1))),"",(MID(O36,FIND("拾",O36,FIND("万",O36,1))-1,1))),MID(O36,FIND("拾",O36,1)-1,1)))</f>
        <v/>
      </c>
      <c r="AX36" s="12">
        <f>IF(O36="",0,IF(ISERROR(MIDB(O36,SEARCHB("?",O36),2*LEN(O36)-LENB(O36))),IF(AQ36="",0,INDEX([1]大小写对照表!A:B,MATCH(AQ36,[1]大小写对照表!A:A,0),2)*100000000)+IF(AR36="",0,INDEX([1]大小写对照表!A:B,MATCH(AR36,[1]大小写对照表!A:A,0),2)*1000000)+IF(AS36="",0,INDEX([1]大小写对照表!A:B,MATCH(AS36,[1]大小写对照表!A:A,0),2)*100000)+IF(AT36="",0,INDEX([1]大小写对照表!A:B,MATCH(AT36,[1]大小写对照表!A:A,0),2)*10000)+IF(AU36="",0,INDEX([1]大小写对照表!A:B,MATCH(AU36,[1]大小写对照表!A:A,0),2)*1000)+IF(AV36="",0,INDEX([1]大小写对照表!A:B,MATCH(AV36,[1]大小写对照表!A:A,0),2)*100)+IF(AW36="",0,INDEX([1]大小写对照表!A:B,MATCH(AW36,[1]大小写对照表!A:A,0),2)*10),IF(ISERROR(FIND("万",O36,1)),MIDB(O36,SEARCHB("?",O36),2*LEN(O36)-LENB(O36))*1,MIDB(O36,SEARCHB("?",O36),2*LEN(O36)-LENB(O36))*10000)))</f>
        <v>1155000</v>
      </c>
      <c r="AY36" s="13" t="str">
        <f t="shared" si="9"/>
        <v>1月份</v>
      </c>
      <c r="AZ36" s="11" t="str">
        <f t="shared" si="10"/>
        <v>导播</v>
      </c>
      <c r="BA36" s="11" t="str">
        <f t="shared" si="11"/>
        <v/>
      </c>
    </row>
    <row r="37" spans="1:53">
      <c r="A37" s="14" t="s">
        <v>53</v>
      </c>
      <c r="B37" s="14" t="s">
        <v>377</v>
      </c>
      <c r="C37" s="14" t="s">
        <v>55</v>
      </c>
      <c r="D37" s="14" t="s">
        <v>378</v>
      </c>
      <c r="E37" s="14" t="s">
        <v>94</v>
      </c>
      <c r="F37" s="14" t="s">
        <v>379</v>
      </c>
      <c r="G37" s="14" t="s">
        <v>369</v>
      </c>
      <c r="H37" s="14"/>
      <c r="I37" s="14"/>
      <c r="J37" s="14"/>
      <c r="K37" s="14"/>
      <c r="L37" s="14"/>
      <c r="M37" s="14" t="s">
        <v>380</v>
      </c>
      <c r="N37" s="14" t="s">
        <v>381</v>
      </c>
      <c r="O37" s="14" t="s">
        <v>382</v>
      </c>
      <c r="P37" s="14"/>
      <c r="Q37" s="14" t="s">
        <v>383</v>
      </c>
      <c r="R37" s="14" t="s">
        <v>384</v>
      </c>
      <c r="S37" s="14"/>
      <c r="T37" s="14"/>
      <c r="U37" s="14"/>
      <c r="V37" s="14"/>
      <c r="W37" s="14"/>
      <c r="X37" s="14" t="s">
        <v>65</v>
      </c>
      <c r="Y37" s="14" t="s">
        <v>385</v>
      </c>
      <c r="Z37" s="14">
        <v>5</v>
      </c>
      <c r="AA37" s="14">
        <v>5</v>
      </c>
      <c r="AB37" s="14" t="s">
        <v>67</v>
      </c>
      <c r="AC37" s="14"/>
      <c r="AD37" s="14">
        <v>2019</v>
      </c>
      <c r="AE37" s="14" t="s">
        <v>68</v>
      </c>
      <c r="AF37" s="14" t="s">
        <v>128</v>
      </c>
      <c r="AG37" s="14" t="s">
        <v>328</v>
      </c>
      <c r="AH37" s="14" t="s">
        <v>130</v>
      </c>
      <c r="AI37" s="14"/>
      <c r="AJ37" s="14"/>
      <c r="AK37" s="14"/>
      <c r="AL37" s="8" t="str">
        <f t="shared" si="0"/>
        <v>DTZC-2018-0949@导播</v>
      </c>
      <c r="AM37" s="8">
        <f>IF(AL37="","",COUNTIFS(AL$1:AL37,AL37))</f>
        <v>1</v>
      </c>
      <c r="AN37" s="8" t="str">
        <f t="shared" si="1"/>
        <v>大同市实验小学绿地校区办公设备采购中标公告@导播</v>
      </c>
      <c r="AO37" s="9">
        <f>IF(AN37="","",COUNTIFS(AN$1:AN37,AN37))</f>
        <v>1</v>
      </c>
      <c r="AP37" s="10" t="str">
        <f t="shared" si="2"/>
        <v>是</v>
      </c>
      <c r="AQ37" s="11" t="str">
        <f t="shared" si="3"/>
        <v/>
      </c>
      <c r="AR37" s="11" t="str">
        <f t="shared" si="4"/>
        <v/>
      </c>
      <c r="AS37" s="11" t="str">
        <f t="shared" si="5"/>
        <v/>
      </c>
      <c r="AT37" s="11" t="str">
        <f t="shared" si="6"/>
        <v/>
      </c>
      <c r="AU37" s="11" t="str">
        <f t="shared" si="7"/>
        <v/>
      </c>
      <c r="AV37" s="11" t="str">
        <f t="shared" si="8"/>
        <v/>
      </c>
      <c r="AW37" s="11" t="str">
        <f>IF(ISERROR(IF(FIND("拾",O37,1)&lt;FIND("万",O37,1),IF(ISERROR(FIND("拾",O37,FIND("万",O37,1))),"零",(MID(O,FIND("拾",O37,FIND("万",O37,1))-1,1))),MID(O37,FIND("拾",O37,1)-1,1))),"",IF(FIND("拾",O37,1)&lt;FIND("万",O37,1),IF(ISERROR(FIND("拾",O37,FIND("万",O37,1))),"",(MID(O37,FIND("拾",O37,FIND("万",O37,1))-1,1))),MID(O37,FIND("拾",O37,1)-1,1)))</f>
        <v/>
      </c>
      <c r="AX37" s="12">
        <f>IF(O37="",0,IF(ISERROR(MIDB(O37,SEARCHB("?",O37),2*LEN(O37)-LENB(O37))),IF(AQ37="",0,INDEX([1]大小写对照表!A:B,MATCH(AQ37,[1]大小写对照表!A:A,0),2)*100000000)+IF(AR37="",0,INDEX([1]大小写对照表!A:B,MATCH(AR37,[1]大小写对照表!A:A,0),2)*1000000)+IF(AS37="",0,INDEX([1]大小写对照表!A:B,MATCH(AS37,[1]大小写对照表!A:A,0),2)*100000)+IF(AT37="",0,INDEX([1]大小写对照表!A:B,MATCH(AT37,[1]大小写对照表!A:A,0),2)*10000)+IF(AU37="",0,INDEX([1]大小写对照表!A:B,MATCH(AU37,[1]大小写对照表!A:A,0),2)*1000)+IF(AV37="",0,INDEX([1]大小写对照表!A:B,MATCH(AV37,[1]大小写对照表!A:A,0),2)*100)+IF(AW37="",0,INDEX([1]大小写对照表!A:B,MATCH(AW37,[1]大小写对照表!A:A,0),2)*10),IF(ISERROR(FIND("万",O37,1)),MIDB(O37,SEARCHB("?",O37),2*LEN(O37)-LENB(O37))*1,MIDB(O37,SEARCHB("?",O37),2*LEN(O37)-LENB(O37))*10000)))</f>
        <v>7397250</v>
      </c>
      <c r="AY37" s="13" t="str">
        <f t="shared" si="9"/>
        <v>1月份</v>
      </c>
      <c r="AZ37" s="11" t="str">
        <f t="shared" si="10"/>
        <v>导播</v>
      </c>
      <c r="BA37" s="11" t="str">
        <f t="shared" si="11"/>
        <v/>
      </c>
    </row>
    <row r="38" spans="1:53">
      <c r="A38" s="7" t="s">
        <v>53</v>
      </c>
      <c r="B38" s="7" t="s">
        <v>386</v>
      </c>
      <c r="C38" s="7" t="s">
        <v>55</v>
      </c>
      <c r="D38" s="7" t="s">
        <v>387</v>
      </c>
      <c r="E38" s="7" t="s">
        <v>56</v>
      </c>
      <c r="F38" s="7" t="s">
        <v>388</v>
      </c>
      <c r="G38" s="7" t="s">
        <v>369</v>
      </c>
      <c r="H38" s="7"/>
      <c r="I38" s="7"/>
      <c r="J38" s="7"/>
      <c r="K38" s="7"/>
      <c r="L38" s="7" t="s">
        <v>389</v>
      </c>
      <c r="M38" s="7" t="s">
        <v>390</v>
      </c>
      <c r="N38" s="7" t="s">
        <v>391</v>
      </c>
      <c r="O38" s="7"/>
      <c r="P38" s="7"/>
      <c r="Q38" s="7" t="s">
        <v>392</v>
      </c>
      <c r="R38" s="7" t="s">
        <v>393</v>
      </c>
      <c r="S38" s="7"/>
      <c r="T38" s="7"/>
      <c r="U38" s="7"/>
      <c r="V38" s="7"/>
      <c r="W38" s="7"/>
      <c r="X38" s="7" t="s">
        <v>65</v>
      </c>
      <c r="Y38" s="7" t="s">
        <v>394</v>
      </c>
      <c r="Z38" s="7">
        <v>2</v>
      </c>
      <c r="AA38" s="7">
        <v>2</v>
      </c>
      <c r="AB38" s="7" t="s">
        <v>67</v>
      </c>
      <c r="AC38" s="7"/>
      <c r="AD38" s="7">
        <v>2019</v>
      </c>
      <c r="AE38" s="7" t="s">
        <v>68</v>
      </c>
      <c r="AF38" s="7"/>
      <c r="AG38" s="7"/>
      <c r="AH38" s="7"/>
      <c r="AI38" s="7"/>
      <c r="AJ38" s="7"/>
      <c r="AK38" s="7"/>
      <c r="AL38" s="8" t="str">
        <f t="shared" si="0"/>
        <v>HNZX06-181001@导播</v>
      </c>
      <c r="AM38" s="8">
        <f>IF(AL38="","",COUNTIFS(AL$1:AL38,AL38))</f>
        <v>1</v>
      </c>
      <c r="AN38" s="8" t="str">
        <f t="shared" si="1"/>
        <v>鹤壁职业技术学院智慧教室设备项目结果公告@导播</v>
      </c>
      <c r="AO38" s="9">
        <f>IF(AN38="","",COUNTIFS(AN$1:AN38,AN38))</f>
        <v>1</v>
      </c>
      <c r="AP38" s="10" t="str">
        <f t="shared" si="2"/>
        <v>是</v>
      </c>
      <c r="AQ38" s="11" t="str">
        <f t="shared" si="3"/>
        <v/>
      </c>
      <c r="AR38" s="11" t="str">
        <f t="shared" si="4"/>
        <v/>
      </c>
      <c r="AS38" s="11" t="str">
        <f t="shared" si="5"/>
        <v/>
      </c>
      <c r="AT38" s="11" t="str">
        <f t="shared" si="6"/>
        <v/>
      </c>
      <c r="AU38" s="11" t="str">
        <f t="shared" si="7"/>
        <v/>
      </c>
      <c r="AV38" s="11" t="str">
        <f t="shared" si="8"/>
        <v/>
      </c>
      <c r="AW38" s="11" t="str">
        <f>IF(ISERROR(IF(FIND("拾",O38,1)&lt;FIND("万",O38,1),IF(ISERROR(FIND("拾",O38,FIND("万",O38,1))),"零",(MID(O,FIND("拾",O38,FIND("万",O38,1))-1,1))),MID(O38,FIND("拾",O38,1)-1,1))),"",IF(FIND("拾",O38,1)&lt;FIND("万",O38,1),IF(ISERROR(FIND("拾",O38,FIND("万",O38,1))),"",(MID(O38,FIND("拾",O38,FIND("万",O38,1))-1,1))),MID(O38,FIND("拾",O38,1)-1,1)))</f>
        <v/>
      </c>
      <c r="AX38" s="12">
        <f>IF(O38="",0,IF(ISERROR(MIDB(O38,SEARCHB("?",O38),2*LEN(O38)-LENB(O38))),IF(AQ38="",0,INDEX([1]大小写对照表!A:B,MATCH(AQ38,[1]大小写对照表!A:A,0),2)*100000000)+IF(AR38="",0,INDEX([1]大小写对照表!A:B,MATCH(AR38,[1]大小写对照表!A:A,0),2)*1000000)+IF(AS38="",0,INDEX([1]大小写对照表!A:B,MATCH(AS38,[1]大小写对照表!A:A,0),2)*100000)+IF(AT38="",0,INDEX([1]大小写对照表!A:B,MATCH(AT38,[1]大小写对照表!A:A,0),2)*10000)+IF(AU38="",0,INDEX([1]大小写对照表!A:B,MATCH(AU38,[1]大小写对照表!A:A,0),2)*1000)+IF(AV38="",0,INDEX([1]大小写对照表!A:B,MATCH(AV38,[1]大小写对照表!A:A,0),2)*100)+IF(AW38="",0,INDEX([1]大小写对照表!A:B,MATCH(AW38,[1]大小写对照表!A:A,0),2)*10),IF(ISERROR(FIND("万",O38,1)),MIDB(O38,SEARCHB("?",O38),2*LEN(O38)-LENB(O38))*1,MIDB(O38,SEARCHB("?",O38),2*LEN(O38)-LENB(O38))*10000)))</f>
        <v>0</v>
      </c>
      <c r="AY38" s="13" t="str">
        <f t="shared" si="9"/>
        <v>1月份</v>
      </c>
      <c r="AZ38" s="11" t="str">
        <f t="shared" si="10"/>
        <v>导播</v>
      </c>
      <c r="BA38" s="11" t="str">
        <f t="shared" si="11"/>
        <v/>
      </c>
    </row>
    <row r="39" spans="1:53">
      <c r="A39" s="14" t="s">
        <v>53</v>
      </c>
      <c r="B39" s="14" t="s">
        <v>395</v>
      </c>
      <c r="C39" s="14" t="s">
        <v>55</v>
      </c>
      <c r="D39" s="14" t="s">
        <v>396</v>
      </c>
      <c r="E39" s="14" t="s">
        <v>168</v>
      </c>
      <c r="F39" s="14" t="s">
        <v>225</v>
      </c>
      <c r="G39" s="14" t="s">
        <v>369</v>
      </c>
      <c r="H39" s="14"/>
      <c r="I39" s="14"/>
      <c r="J39" s="14"/>
      <c r="K39" s="14"/>
      <c r="L39" s="14" t="s">
        <v>397</v>
      </c>
      <c r="M39" s="14"/>
      <c r="N39" s="14" t="s">
        <v>398</v>
      </c>
      <c r="O39" s="14" t="s">
        <v>399</v>
      </c>
      <c r="P39" s="14"/>
      <c r="Q39" s="14" t="s">
        <v>400</v>
      </c>
      <c r="R39" s="14" t="s">
        <v>401</v>
      </c>
      <c r="S39" s="14" t="s">
        <v>402</v>
      </c>
      <c r="T39" s="14" t="s">
        <v>403</v>
      </c>
      <c r="U39" s="14" t="s">
        <v>404</v>
      </c>
      <c r="V39" s="14" t="s">
        <v>405</v>
      </c>
      <c r="W39" s="14"/>
      <c r="X39" s="14" t="s">
        <v>65</v>
      </c>
      <c r="Y39" s="14" t="s">
        <v>406</v>
      </c>
      <c r="Z39" s="14">
        <v>6</v>
      </c>
      <c r="AA39" s="14">
        <v>6</v>
      </c>
      <c r="AB39" s="14" t="s">
        <v>67</v>
      </c>
      <c r="AC39" s="14"/>
      <c r="AD39" s="14">
        <v>2019</v>
      </c>
      <c r="AE39" s="14" t="s">
        <v>68</v>
      </c>
      <c r="AF39" s="14" t="s">
        <v>284</v>
      </c>
      <c r="AG39" s="14" t="s">
        <v>407</v>
      </c>
      <c r="AH39" s="14" t="s">
        <v>408</v>
      </c>
      <c r="AI39" s="14" t="s">
        <v>409</v>
      </c>
      <c r="AJ39" s="14"/>
      <c r="AK39" s="14"/>
      <c r="AL39" s="8" t="str">
        <f t="shared" si="0"/>
        <v>[350100]RZ[GK]2018001-1@导播</v>
      </c>
      <c r="AM39" s="8">
        <f>IF(AL39="","",COUNTIFS(AL$1:AL39,AL39))</f>
        <v>1</v>
      </c>
      <c r="AN39" s="8" t="str">
        <f t="shared" si="1"/>
        <v>福州广播电视台广播电视技术设备升级货物类采购项目结果公告@导播</v>
      </c>
      <c r="AO39" s="9">
        <f>IF(AN39="","",COUNTIFS(AN$1:AN39,AN39))</f>
        <v>1</v>
      </c>
      <c r="AP39" s="10" t="str">
        <f t="shared" si="2"/>
        <v>是</v>
      </c>
      <c r="AQ39" s="11" t="str">
        <f t="shared" si="3"/>
        <v/>
      </c>
      <c r="AR39" s="11" t="str">
        <f t="shared" si="4"/>
        <v/>
      </c>
      <c r="AS39" s="11" t="str">
        <f t="shared" si="5"/>
        <v/>
      </c>
      <c r="AT39" s="11" t="str">
        <f t="shared" si="6"/>
        <v/>
      </c>
      <c r="AU39" s="11" t="str">
        <f t="shared" si="7"/>
        <v/>
      </c>
      <c r="AV39" s="11" t="str">
        <f t="shared" si="8"/>
        <v/>
      </c>
      <c r="AW39" s="11" t="str">
        <f>IF(ISERROR(IF(FIND("拾",O39,1)&lt;FIND("万",O39,1),IF(ISERROR(FIND("拾",O39,FIND("万",O39,1))),"零",(MID(O,FIND("拾",O39,FIND("万",O39,1))-1,1))),MID(O39,FIND("拾",O39,1)-1,1))),"",IF(FIND("拾",O39,1)&lt;FIND("万",O39,1),IF(ISERROR(FIND("拾",O39,FIND("万",O39,1))),"",(MID(O39,FIND("拾",O39,FIND("万",O39,1))-1,1))),MID(O39,FIND("拾",O39,1)-1,1)))</f>
        <v/>
      </c>
      <c r="AX39" s="12">
        <f>IF(O39="",0,IF(ISERROR(MIDB(O39,SEARCHB("?",O39),2*LEN(O39)-LENB(O39))),IF(AQ39="",0,INDEX([1]大小写对照表!A:B,MATCH(AQ39,[1]大小写对照表!A:A,0),2)*100000000)+IF(AR39="",0,INDEX([1]大小写对照表!A:B,MATCH(AR39,[1]大小写对照表!A:A,0),2)*1000000)+IF(AS39="",0,INDEX([1]大小写对照表!A:B,MATCH(AS39,[1]大小写对照表!A:A,0),2)*100000)+IF(AT39="",0,INDEX([1]大小写对照表!A:B,MATCH(AT39,[1]大小写对照表!A:A,0),2)*10000)+IF(AU39="",0,INDEX([1]大小写对照表!A:B,MATCH(AU39,[1]大小写对照表!A:A,0),2)*1000)+IF(AV39="",0,INDEX([1]大小写对照表!A:B,MATCH(AV39,[1]大小写对照表!A:A,0),2)*100)+IF(AW39="",0,INDEX([1]大小写对照表!A:B,MATCH(AW39,[1]大小写对照表!A:A,0),2)*10),IF(ISERROR(FIND("万",O39,1)),MIDB(O39,SEARCHB("?",O39),2*LEN(O39)-LENB(O39))*1,MIDB(O39,SEARCHB("?",O39),2*LEN(O39)-LENB(O39))*10000)))</f>
        <v>1250000</v>
      </c>
      <c r="AY39" s="13" t="str">
        <f t="shared" si="9"/>
        <v>1月份</v>
      </c>
      <c r="AZ39" s="11" t="str">
        <f t="shared" si="10"/>
        <v>导播</v>
      </c>
      <c r="BA39" s="11" t="str">
        <f t="shared" si="11"/>
        <v/>
      </c>
    </row>
    <row r="40" spans="1:53" s="22" customFormat="1">
      <c r="A40" s="24" t="s">
        <v>53</v>
      </c>
      <c r="B40" s="24" t="s">
        <v>410</v>
      </c>
      <c r="C40" s="24" t="s">
        <v>55</v>
      </c>
      <c r="D40" s="24" t="s">
        <v>411</v>
      </c>
      <c r="E40" s="24" t="s">
        <v>168</v>
      </c>
      <c r="F40" s="24" t="s">
        <v>412</v>
      </c>
      <c r="G40" s="24" t="s">
        <v>369</v>
      </c>
      <c r="H40" s="24"/>
      <c r="I40" s="24"/>
      <c r="J40" s="24"/>
      <c r="K40" s="24"/>
      <c r="L40" s="24" t="s">
        <v>413</v>
      </c>
      <c r="M40" s="24" t="s">
        <v>414</v>
      </c>
      <c r="N40" s="24" t="s">
        <v>415</v>
      </c>
      <c r="O40" s="24"/>
      <c r="P40" s="24"/>
      <c r="Q40" s="24" t="s">
        <v>416</v>
      </c>
      <c r="R40" s="24" t="s">
        <v>417</v>
      </c>
      <c r="S40" s="24" t="s">
        <v>418</v>
      </c>
      <c r="T40" s="24" t="s">
        <v>419</v>
      </c>
      <c r="U40" s="24" t="s">
        <v>420</v>
      </c>
      <c r="V40" s="24"/>
      <c r="W40" s="24"/>
      <c r="X40" s="24" t="s">
        <v>244</v>
      </c>
      <c r="Y40" s="24" t="s">
        <v>421</v>
      </c>
      <c r="Z40" s="24">
        <v>2</v>
      </c>
      <c r="AA40" s="24">
        <v>2</v>
      </c>
      <c r="AB40" s="24" t="s">
        <v>67</v>
      </c>
      <c r="AC40" s="24"/>
      <c r="AD40" s="24">
        <v>2019</v>
      </c>
      <c r="AE40" s="24" t="s">
        <v>68</v>
      </c>
      <c r="AF40" s="24"/>
      <c r="AG40" s="24"/>
      <c r="AH40" s="24"/>
      <c r="AI40" s="24"/>
      <c r="AJ40" s="24"/>
      <c r="AK40" s="24"/>
      <c r="AL40" s="16" t="str">
        <f t="shared" si="0"/>
        <v>E3508020801800110001@导播</v>
      </c>
      <c r="AM40" s="16">
        <f>IF(AL40="","",COUNTIFS(AL$1:AL40,AL40))</f>
        <v>1</v>
      </c>
      <c r="AN40" s="16" t="str">
        <f t="shared" si="1"/>
        <v>珠江花园-龙岩经开区（高新区）招商接待中心设计与施工的中标候选人公示@导播</v>
      </c>
      <c r="AO40" s="17">
        <f>IF(AN40="","",COUNTIFS(AN$1:AN40,AN40))</f>
        <v>1</v>
      </c>
      <c r="AP40" s="18" t="str">
        <f t="shared" si="2"/>
        <v>是</v>
      </c>
      <c r="AQ40" s="19" t="str">
        <f t="shared" si="3"/>
        <v/>
      </c>
      <c r="AR40" s="19" t="str">
        <f t="shared" si="4"/>
        <v/>
      </c>
      <c r="AS40" s="19" t="str">
        <f t="shared" si="5"/>
        <v/>
      </c>
      <c r="AT40" s="19" t="str">
        <f t="shared" si="6"/>
        <v/>
      </c>
      <c r="AU40" s="19" t="str">
        <f t="shared" si="7"/>
        <v/>
      </c>
      <c r="AV40" s="19" t="str">
        <f t="shared" si="8"/>
        <v/>
      </c>
      <c r="AW40" s="19" t="str">
        <f>IF(ISERROR(IF(FIND("拾",O40,1)&lt;FIND("万",O40,1),IF(ISERROR(FIND("拾",O40,FIND("万",O40,1))),"零",(MID(O,FIND("拾",O40,FIND("万",O40,1))-1,1))),MID(O40,FIND("拾",O40,1)-1,1))),"",IF(FIND("拾",O40,1)&lt;FIND("万",O40,1),IF(ISERROR(FIND("拾",O40,FIND("万",O40,1))),"",(MID(O40,FIND("拾",O40,FIND("万",O40,1))-1,1))),MID(O40,FIND("拾",O40,1)-1,1)))</f>
        <v/>
      </c>
      <c r="AX40" s="20">
        <f>IF(O40="",0,IF(ISERROR(MIDB(O40,SEARCHB("?",O40),2*LEN(O40)-LENB(O40))),IF(AQ40="",0,INDEX([1]大小写对照表!A:B,MATCH(AQ40,[1]大小写对照表!A:A,0),2)*100000000)+IF(AR40="",0,INDEX([1]大小写对照表!A:B,MATCH(AR40,[1]大小写对照表!A:A,0),2)*1000000)+IF(AS40="",0,INDEX([1]大小写对照表!A:B,MATCH(AS40,[1]大小写对照表!A:A,0),2)*100000)+IF(AT40="",0,INDEX([1]大小写对照表!A:B,MATCH(AT40,[1]大小写对照表!A:A,0),2)*10000)+IF(AU40="",0,INDEX([1]大小写对照表!A:B,MATCH(AU40,[1]大小写对照表!A:A,0),2)*1000)+IF(AV40="",0,INDEX([1]大小写对照表!A:B,MATCH(AV40,[1]大小写对照表!A:A,0),2)*100)+IF(AW40="",0,INDEX([1]大小写对照表!A:B,MATCH(AW40,[1]大小写对照表!A:A,0),2)*10),IF(ISERROR(FIND("万",O40,1)),MIDB(O40,SEARCHB("?",O40),2*LEN(O40)-LENB(O40))*1,MIDB(O40,SEARCHB("?",O40),2*LEN(O40)-LENB(O40))*10000)))</f>
        <v>0</v>
      </c>
      <c r="AY40" s="21" t="str">
        <f t="shared" si="9"/>
        <v>1月份</v>
      </c>
      <c r="AZ40" s="19" t="str">
        <f t="shared" si="10"/>
        <v>导播</v>
      </c>
      <c r="BA40" s="19" t="str">
        <f t="shared" si="11"/>
        <v/>
      </c>
    </row>
    <row r="41" spans="1:53" s="22" customFormat="1">
      <c r="A41" s="25" t="s">
        <v>53</v>
      </c>
      <c r="B41" s="25" t="s">
        <v>422</v>
      </c>
      <c r="C41" s="25" t="s">
        <v>55</v>
      </c>
      <c r="D41" s="25" t="s">
        <v>411</v>
      </c>
      <c r="E41" s="25" t="s">
        <v>168</v>
      </c>
      <c r="F41" s="25" t="s">
        <v>412</v>
      </c>
      <c r="G41" s="25" t="s">
        <v>369</v>
      </c>
      <c r="H41" s="25"/>
      <c r="I41" s="25"/>
      <c r="J41" s="25"/>
      <c r="K41" s="25"/>
      <c r="L41" s="25" t="s">
        <v>413</v>
      </c>
      <c r="M41" s="25" t="s">
        <v>414</v>
      </c>
      <c r="N41" s="25" t="s">
        <v>415</v>
      </c>
      <c r="O41" s="25"/>
      <c r="P41" s="25"/>
      <c r="Q41" s="25" t="s">
        <v>416</v>
      </c>
      <c r="R41" s="25" t="s">
        <v>417</v>
      </c>
      <c r="S41" s="25" t="s">
        <v>418</v>
      </c>
      <c r="T41" s="25" t="s">
        <v>419</v>
      </c>
      <c r="U41" s="25" t="s">
        <v>420</v>
      </c>
      <c r="V41" s="25"/>
      <c r="W41" s="25"/>
      <c r="X41" s="25" t="s">
        <v>244</v>
      </c>
      <c r="Y41" s="25" t="s">
        <v>423</v>
      </c>
      <c r="Z41" s="25">
        <v>2</v>
      </c>
      <c r="AA41" s="25">
        <v>2</v>
      </c>
      <c r="AB41" s="25" t="s">
        <v>67</v>
      </c>
      <c r="AC41" s="25"/>
      <c r="AD41" s="25">
        <v>2019</v>
      </c>
      <c r="AE41" s="25" t="s">
        <v>68</v>
      </c>
      <c r="AF41" s="25"/>
      <c r="AG41" s="25"/>
      <c r="AH41" s="25"/>
      <c r="AI41" s="25"/>
      <c r="AJ41" s="25"/>
      <c r="AK41" s="25"/>
      <c r="AL41" s="16" t="str">
        <f t="shared" si="0"/>
        <v>E3508020801800110001@导播</v>
      </c>
      <c r="AM41" s="16">
        <f>IF(AL41="","",COUNTIFS(AL$1:AL41,AL41))</f>
        <v>2</v>
      </c>
      <c r="AN41" s="16" t="str">
        <f t="shared" si="1"/>
        <v>珠江花园-龙岩经开区（高新区）招商接待中心设计与施工的中标结果公告@导播</v>
      </c>
      <c r="AO41" s="17">
        <f>IF(AN41="","",COUNTIFS(AN$1:AN41,AN41))</f>
        <v>1</v>
      </c>
      <c r="AP41" s="18" t="str">
        <f t="shared" si="2"/>
        <v/>
      </c>
      <c r="AQ41" s="19" t="str">
        <f t="shared" si="3"/>
        <v/>
      </c>
      <c r="AR41" s="19" t="str">
        <f t="shared" si="4"/>
        <v/>
      </c>
      <c r="AS41" s="19" t="str">
        <f t="shared" si="5"/>
        <v/>
      </c>
      <c r="AT41" s="19" t="str">
        <f t="shared" si="6"/>
        <v/>
      </c>
      <c r="AU41" s="19" t="str">
        <f t="shared" si="7"/>
        <v/>
      </c>
      <c r="AV41" s="19" t="str">
        <f t="shared" si="8"/>
        <v/>
      </c>
      <c r="AW41" s="19" t="str">
        <f>IF(ISERROR(IF(FIND("拾",O41,1)&lt;FIND("万",O41,1),IF(ISERROR(FIND("拾",O41,FIND("万",O41,1))),"零",(MID(O,FIND("拾",O41,FIND("万",O41,1))-1,1))),MID(O41,FIND("拾",O41,1)-1,1))),"",IF(FIND("拾",O41,1)&lt;FIND("万",O41,1),IF(ISERROR(FIND("拾",O41,FIND("万",O41,1))),"",(MID(O41,FIND("拾",O41,FIND("万",O41,1))-1,1))),MID(O41,FIND("拾",O41,1)-1,1)))</f>
        <v/>
      </c>
      <c r="AX41" s="20">
        <f>IF(O41="",0,IF(ISERROR(MIDB(O41,SEARCHB("?",O41),2*LEN(O41)-LENB(O41))),IF(AQ41="",0,INDEX([1]大小写对照表!A:B,MATCH(AQ41,[1]大小写对照表!A:A,0),2)*100000000)+IF(AR41="",0,INDEX([1]大小写对照表!A:B,MATCH(AR41,[1]大小写对照表!A:A,0),2)*1000000)+IF(AS41="",0,INDEX([1]大小写对照表!A:B,MATCH(AS41,[1]大小写对照表!A:A,0),2)*100000)+IF(AT41="",0,INDEX([1]大小写对照表!A:B,MATCH(AT41,[1]大小写对照表!A:A,0),2)*10000)+IF(AU41="",0,INDEX([1]大小写对照表!A:B,MATCH(AU41,[1]大小写对照表!A:A,0),2)*1000)+IF(AV41="",0,INDEX([1]大小写对照表!A:B,MATCH(AV41,[1]大小写对照表!A:A,0),2)*100)+IF(AW41="",0,INDEX([1]大小写对照表!A:B,MATCH(AW41,[1]大小写对照表!A:A,0),2)*10),IF(ISERROR(FIND("万",O41,1)),MIDB(O41,SEARCHB("?",O41),2*LEN(O41)-LENB(O41))*1,MIDB(O41,SEARCHB("?",O41),2*LEN(O41)-LENB(O41))*10000)))</f>
        <v>0</v>
      </c>
      <c r="AY41" s="21" t="str">
        <f t="shared" si="9"/>
        <v>1月份</v>
      </c>
      <c r="AZ41" s="19" t="str">
        <f t="shared" si="10"/>
        <v>导播</v>
      </c>
      <c r="BA41" s="19" t="str">
        <f t="shared" si="11"/>
        <v/>
      </c>
    </row>
    <row r="42" spans="1:53">
      <c r="A42" s="7" t="s">
        <v>53</v>
      </c>
      <c r="B42" s="7" t="s">
        <v>424</v>
      </c>
      <c r="C42" s="7" t="s">
        <v>55</v>
      </c>
      <c r="D42" s="7"/>
      <c r="E42" s="7" t="s">
        <v>425</v>
      </c>
      <c r="F42" s="7" t="s">
        <v>426</v>
      </c>
      <c r="G42" s="7" t="s">
        <v>427</v>
      </c>
      <c r="H42" s="7"/>
      <c r="I42" s="7"/>
      <c r="J42" s="7"/>
      <c r="K42" s="7"/>
      <c r="L42" s="7" t="s">
        <v>428</v>
      </c>
      <c r="M42" s="7"/>
      <c r="N42" s="7" t="s">
        <v>429</v>
      </c>
      <c r="O42" s="7" t="s">
        <v>430</v>
      </c>
      <c r="P42" s="7"/>
      <c r="Q42" s="7" t="s">
        <v>431</v>
      </c>
      <c r="R42" s="7" t="s">
        <v>432</v>
      </c>
      <c r="S42" s="7"/>
      <c r="T42" s="7"/>
      <c r="U42" s="7"/>
      <c r="V42" s="7"/>
      <c r="W42" s="7"/>
      <c r="X42" s="7" t="s">
        <v>194</v>
      </c>
      <c r="Y42" s="7" t="s">
        <v>433</v>
      </c>
      <c r="Z42" s="7">
        <v>5</v>
      </c>
      <c r="AA42" s="7">
        <v>14971</v>
      </c>
      <c r="AB42" s="7" t="s">
        <v>67</v>
      </c>
      <c r="AC42" s="7"/>
      <c r="AD42" s="7">
        <v>2019</v>
      </c>
      <c r="AE42" s="7" t="s">
        <v>68</v>
      </c>
      <c r="AF42" s="7"/>
      <c r="AG42" s="7"/>
      <c r="AH42" s="7"/>
      <c r="AI42" s="7"/>
      <c r="AJ42" s="7"/>
      <c r="AK42" s="7"/>
      <c r="AL42" s="8" t="str">
        <f t="shared" si="0"/>
        <v/>
      </c>
      <c r="AM42" s="8" t="str">
        <f>IF(AL42="","",COUNTIFS(AL$1:AL42,AL42))</f>
        <v/>
      </c>
      <c r="AN42" s="8" t="str">
        <f t="shared" si="1"/>
        <v>临夏回族自治州广播电视台临夏州广播电视高清数字化设备采购项目（四次）中标公告@导播</v>
      </c>
      <c r="AO42" s="9">
        <f>IF(AN42="","",COUNTIFS(AN$1:AN42,AN42))</f>
        <v>1</v>
      </c>
      <c r="AP42" s="10" t="str">
        <f t="shared" si="2"/>
        <v>是</v>
      </c>
      <c r="AQ42" s="11" t="str">
        <f t="shared" si="3"/>
        <v/>
      </c>
      <c r="AR42" s="11" t="str">
        <f t="shared" si="4"/>
        <v/>
      </c>
      <c r="AS42" s="11" t="str">
        <f t="shared" si="5"/>
        <v/>
      </c>
      <c r="AT42" s="11" t="str">
        <f t="shared" si="6"/>
        <v/>
      </c>
      <c r="AU42" s="11" t="str">
        <f t="shared" si="7"/>
        <v/>
      </c>
      <c r="AV42" s="11" t="str">
        <f t="shared" si="8"/>
        <v/>
      </c>
      <c r="AW42" s="11" t="str">
        <f>IF(ISERROR(IF(FIND("拾",O42,1)&lt;FIND("万",O42,1),IF(ISERROR(FIND("拾",O42,FIND("万",O42,1))),"零",(MID(O,FIND("拾",O42,FIND("万",O42,1))-1,1))),MID(O42,FIND("拾",O42,1)-1,1))),"",IF(FIND("拾",O42,1)&lt;FIND("万",O42,1),IF(ISERROR(FIND("拾",O42,FIND("万",O42,1))),"",(MID(O42,FIND("拾",O42,FIND("万",O42,1))-1,1))),MID(O42,FIND("拾",O42,1)-1,1)))</f>
        <v/>
      </c>
      <c r="AX42" s="12">
        <f>IF(O42="",0,IF(ISERROR(MIDB(O42,SEARCHB("?",O42),2*LEN(O42)-LENB(O42))),IF(AQ42="",0,INDEX([1]大小写对照表!A:B,MATCH(AQ42,[1]大小写对照表!A:A,0),2)*100000000)+IF(AR42="",0,INDEX([1]大小写对照表!A:B,MATCH(AR42,[1]大小写对照表!A:A,0),2)*1000000)+IF(AS42="",0,INDEX([1]大小写对照表!A:B,MATCH(AS42,[1]大小写对照表!A:A,0),2)*100000)+IF(AT42="",0,INDEX([1]大小写对照表!A:B,MATCH(AT42,[1]大小写对照表!A:A,0),2)*10000)+IF(AU42="",0,INDEX([1]大小写对照表!A:B,MATCH(AU42,[1]大小写对照表!A:A,0),2)*1000)+IF(AV42="",0,INDEX([1]大小写对照表!A:B,MATCH(AV42,[1]大小写对照表!A:A,0),2)*100)+IF(AW42="",0,INDEX([1]大小写对照表!A:B,MATCH(AW42,[1]大小写对照表!A:A,0),2)*10),IF(ISERROR(FIND("万",O42,1)),MIDB(O42,SEARCHB("?",O42),2*LEN(O42)-LENB(O42))*1,MIDB(O42,SEARCHB("?",O42),2*LEN(O42)-LENB(O42))*10000)))</f>
        <v>678520</v>
      </c>
      <c r="AY42" s="13" t="str">
        <f t="shared" si="9"/>
        <v>1月份</v>
      </c>
      <c r="AZ42" s="11" t="str">
        <f t="shared" si="10"/>
        <v>导播</v>
      </c>
      <c r="BA42" s="11" t="str">
        <f t="shared" si="11"/>
        <v/>
      </c>
    </row>
    <row r="43" spans="1:53">
      <c r="A43" s="14" t="s">
        <v>53</v>
      </c>
      <c r="B43" s="14" t="s">
        <v>434</v>
      </c>
      <c r="C43" s="14" t="s">
        <v>55</v>
      </c>
      <c r="D43" s="14" t="s">
        <v>435</v>
      </c>
      <c r="E43" s="14" t="s">
        <v>83</v>
      </c>
      <c r="F43" s="14" t="s">
        <v>141</v>
      </c>
      <c r="G43" s="14" t="s">
        <v>427</v>
      </c>
      <c r="H43" s="14"/>
      <c r="I43" s="14"/>
      <c r="J43" s="14"/>
      <c r="K43" s="14"/>
      <c r="L43" s="14" t="s">
        <v>142</v>
      </c>
      <c r="M43" s="14"/>
      <c r="N43" s="14"/>
      <c r="O43" s="14"/>
      <c r="P43" s="14"/>
      <c r="Q43" s="14" t="s">
        <v>436</v>
      </c>
      <c r="R43" s="14"/>
      <c r="S43" s="14"/>
      <c r="T43" s="14"/>
      <c r="U43" s="14"/>
      <c r="V43" s="14"/>
      <c r="W43" s="14"/>
      <c r="X43" s="14" t="s">
        <v>65</v>
      </c>
      <c r="Y43" s="14" t="s">
        <v>437</v>
      </c>
      <c r="Z43" s="14">
        <v>4</v>
      </c>
      <c r="AA43" s="14">
        <v>4</v>
      </c>
      <c r="AB43" s="14" t="s">
        <v>67</v>
      </c>
      <c r="AC43" s="14"/>
      <c r="AD43" s="14">
        <v>2019</v>
      </c>
      <c r="AE43" s="14" t="s">
        <v>68</v>
      </c>
      <c r="AF43" s="14" t="s">
        <v>128</v>
      </c>
      <c r="AG43" s="14" t="s">
        <v>130</v>
      </c>
      <c r="AH43" s="14"/>
      <c r="AI43" s="14"/>
      <c r="AJ43" s="14"/>
      <c r="AK43" s="14"/>
      <c r="AL43" s="8" t="str">
        <f t="shared" si="0"/>
        <v>JXYX2018-ZG-J0018-3）@导播</v>
      </c>
      <c r="AM43" s="8">
        <f>IF(AL43="","",COUNTIFS(AL$1:AL43,AL43))</f>
        <v>1</v>
      </c>
      <c r="AN43" s="8" t="str">
        <f t="shared" si="1"/>
        <v>[章贡区]江西银兴招标代理有限公司关于江西省赣州市章贡区电化教学仪器室班班通一体机、办公电脑、打印机等项目（项目编号：JXYX2018-ZG-J018-3）竞争性谈判的成交结果公告@导播</v>
      </c>
      <c r="AO43" s="9">
        <f>IF(AN43="","",COUNTIFS(AN$1:AN43,AN43))</f>
        <v>1</v>
      </c>
      <c r="AP43" s="10" t="str">
        <f t="shared" si="2"/>
        <v>是</v>
      </c>
      <c r="AQ43" s="11" t="str">
        <f t="shared" si="3"/>
        <v/>
      </c>
      <c r="AR43" s="11" t="str">
        <f t="shared" si="4"/>
        <v/>
      </c>
      <c r="AS43" s="11" t="str">
        <f t="shared" si="5"/>
        <v/>
      </c>
      <c r="AT43" s="11" t="str">
        <f t="shared" si="6"/>
        <v/>
      </c>
      <c r="AU43" s="11" t="str">
        <f t="shared" si="7"/>
        <v/>
      </c>
      <c r="AV43" s="11" t="str">
        <f t="shared" si="8"/>
        <v/>
      </c>
      <c r="AW43" s="11" t="str">
        <f>IF(ISERROR(IF(FIND("拾",O43,1)&lt;FIND("万",O43,1),IF(ISERROR(FIND("拾",O43,FIND("万",O43,1))),"零",(MID(O,FIND("拾",O43,FIND("万",O43,1))-1,1))),MID(O43,FIND("拾",O43,1)-1,1))),"",IF(FIND("拾",O43,1)&lt;FIND("万",O43,1),IF(ISERROR(FIND("拾",O43,FIND("万",O43,1))),"",(MID(O43,FIND("拾",O43,FIND("万",O43,1))-1,1))),MID(O43,FIND("拾",O43,1)-1,1)))</f>
        <v/>
      </c>
      <c r="AX43" s="12">
        <f>IF(O43="",0,IF(ISERROR(MIDB(O43,SEARCHB("?",O43),2*LEN(O43)-LENB(O43))),IF(AQ43="",0,INDEX([1]大小写对照表!A:B,MATCH(AQ43,[1]大小写对照表!A:A,0),2)*100000000)+IF(AR43="",0,INDEX([1]大小写对照表!A:B,MATCH(AR43,[1]大小写对照表!A:A,0),2)*1000000)+IF(AS43="",0,INDEX([1]大小写对照表!A:B,MATCH(AS43,[1]大小写对照表!A:A,0),2)*100000)+IF(AT43="",0,INDEX([1]大小写对照表!A:B,MATCH(AT43,[1]大小写对照表!A:A,0),2)*10000)+IF(AU43="",0,INDEX([1]大小写对照表!A:B,MATCH(AU43,[1]大小写对照表!A:A,0),2)*1000)+IF(AV43="",0,INDEX([1]大小写对照表!A:B,MATCH(AV43,[1]大小写对照表!A:A,0),2)*100)+IF(AW43="",0,INDEX([1]大小写对照表!A:B,MATCH(AW43,[1]大小写对照表!A:A,0),2)*10),IF(ISERROR(FIND("万",O43,1)),MIDB(O43,SEARCHB("?",O43),2*LEN(O43)-LENB(O43))*1,MIDB(O43,SEARCHB("?",O43),2*LEN(O43)-LENB(O43))*10000)))</f>
        <v>0</v>
      </c>
      <c r="AY43" s="13" t="str">
        <f t="shared" si="9"/>
        <v>1月份</v>
      </c>
      <c r="AZ43" s="11" t="str">
        <f t="shared" si="10"/>
        <v>导播</v>
      </c>
      <c r="BA43" s="11" t="str">
        <f t="shared" si="11"/>
        <v/>
      </c>
    </row>
    <row r="44" spans="1:53">
      <c r="A44" s="7" t="s">
        <v>53</v>
      </c>
      <c r="B44" s="7" t="s">
        <v>438</v>
      </c>
      <c r="C44" s="7" t="s">
        <v>55</v>
      </c>
      <c r="D44" s="7"/>
      <c r="E44" s="7" t="s">
        <v>56</v>
      </c>
      <c r="F44" s="7" t="s">
        <v>302</v>
      </c>
      <c r="G44" s="7" t="s">
        <v>427</v>
      </c>
      <c r="H44" s="7"/>
      <c r="I44" s="7"/>
      <c r="J44" s="7"/>
      <c r="K44" s="7"/>
      <c r="L44" s="7" t="s">
        <v>370</v>
      </c>
      <c r="M44" s="7" t="s">
        <v>371</v>
      </c>
      <c r="N44" s="7" t="s">
        <v>372</v>
      </c>
      <c r="O44" s="7" t="s">
        <v>373</v>
      </c>
      <c r="P44" s="7"/>
      <c r="Q44" s="7" t="s">
        <v>439</v>
      </c>
      <c r="R44" s="7" t="s">
        <v>375</v>
      </c>
      <c r="S44" s="7"/>
      <c r="T44" s="7"/>
      <c r="U44" s="7"/>
      <c r="V44" s="7"/>
      <c r="W44" s="7"/>
      <c r="X44" s="7" t="s">
        <v>65</v>
      </c>
      <c r="Y44" s="7" t="s">
        <v>440</v>
      </c>
      <c r="Z44" s="7">
        <v>3</v>
      </c>
      <c r="AA44" s="7">
        <v>14971</v>
      </c>
      <c r="AB44" s="7" t="s">
        <v>67</v>
      </c>
      <c r="AC44" s="7"/>
      <c r="AD44" s="7">
        <v>2019</v>
      </c>
      <c r="AE44" s="7" t="s">
        <v>68</v>
      </c>
      <c r="AF44" s="7"/>
      <c r="AG44" s="7"/>
      <c r="AH44" s="7"/>
      <c r="AI44" s="7"/>
      <c r="AJ44" s="7"/>
      <c r="AK44" s="7"/>
      <c r="AL44" s="8" t="str">
        <f t="shared" si="0"/>
        <v/>
      </c>
      <c r="AM44" s="8" t="str">
        <f>IF(AL44="","",COUNTIFS(AL$1:AL44,AL44))</f>
        <v/>
      </c>
      <c r="AN44" s="8" t="str">
        <f t="shared" si="1"/>
        <v>河南省实验小学网络机房升级改造项目成交结果公告@导播</v>
      </c>
      <c r="AO44" s="9">
        <f>IF(AN44="","",COUNTIFS(AN$1:AN44,AN44))</f>
        <v>1</v>
      </c>
      <c r="AP44" s="10" t="str">
        <f t="shared" si="2"/>
        <v>是</v>
      </c>
      <c r="AQ44" s="11" t="str">
        <f t="shared" si="3"/>
        <v/>
      </c>
      <c r="AR44" s="11" t="str">
        <f t="shared" si="4"/>
        <v/>
      </c>
      <c r="AS44" s="11" t="str">
        <f t="shared" si="5"/>
        <v/>
      </c>
      <c r="AT44" s="11" t="str">
        <f t="shared" si="6"/>
        <v/>
      </c>
      <c r="AU44" s="11" t="str">
        <f t="shared" si="7"/>
        <v/>
      </c>
      <c r="AV44" s="11" t="str">
        <f t="shared" si="8"/>
        <v/>
      </c>
      <c r="AW44" s="11" t="str">
        <f>IF(ISERROR(IF(FIND("拾",O44,1)&lt;FIND("万",O44,1),IF(ISERROR(FIND("拾",O44,FIND("万",O44,1))),"零",(MID(O,FIND("拾",O44,FIND("万",O44,1))-1,1))),MID(O44,FIND("拾",O44,1)-1,1))),"",IF(FIND("拾",O44,1)&lt;FIND("万",O44,1),IF(ISERROR(FIND("拾",O44,FIND("万",O44,1))),"",(MID(O44,FIND("拾",O44,FIND("万",O44,1))-1,1))),MID(O44,FIND("拾",O44,1)-1,1)))</f>
        <v/>
      </c>
      <c r="AX44" s="12">
        <f>IF(O44="",0,IF(ISERROR(MIDB(O44,SEARCHB("?",O44),2*LEN(O44)-LENB(O44))),IF(AQ44="",0,INDEX([1]大小写对照表!A:B,MATCH(AQ44,[1]大小写对照表!A:A,0),2)*100000000)+IF(AR44="",0,INDEX([1]大小写对照表!A:B,MATCH(AR44,[1]大小写对照表!A:A,0),2)*1000000)+IF(AS44="",0,INDEX([1]大小写对照表!A:B,MATCH(AS44,[1]大小写对照表!A:A,0),2)*100000)+IF(AT44="",0,INDEX([1]大小写对照表!A:B,MATCH(AT44,[1]大小写对照表!A:A,0),2)*10000)+IF(AU44="",0,INDEX([1]大小写对照表!A:B,MATCH(AU44,[1]大小写对照表!A:A,0),2)*1000)+IF(AV44="",0,INDEX([1]大小写对照表!A:B,MATCH(AV44,[1]大小写对照表!A:A,0),2)*100)+IF(AW44="",0,INDEX([1]大小写对照表!A:B,MATCH(AW44,[1]大小写对照表!A:A,0),2)*10),IF(ISERROR(FIND("万",O44,1)),MIDB(O44,SEARCHB("?",O44),2*LEN(O44)-LENB(O44))*1,MIDB(O44,SEARCHB("?",O44),2*LEN(O44)-LENB(O44))*10000)))</f>
        <v>1155000</v>
      </c>
      <c r="AY44" s="13" t="str">
        <f t="shared" si="9"/>
        <v>1月份</v>
      </c>
      <c r="AZ44" s="11" t="str">
        <f t="shared" si="10"/>
        <v>导播</v>
      </c>
      <c r="BA44" s="11" t="str">
        <f t="shared" si="11"/>
        <v/>
      </c>
    </row>
    <row r="45" spans="1:53">
      <c r="A45" s="14" t="s">
        <v>53</v>
      </c>
      <c r="B45" s="14" t="s">
        <v>441</v>
      </c>
      <c r="C45" s="14" t="s">
        <v>55</v>
      </c>
      <c r="D45" s="14" t="s">
        <v>442</v>
      </c>
      <c r="E45" s="14" t="s">
        <v>155</v>
      </c>
      <c r="F45" s="14" t="s">
        <v>443</v>
      </c>
      <c r="G45" s="14" t="s">
        <v>444</v>
      </c>
      <c r="H45" s="14"/>
      <c r="I45" s="14"/>
      <c r="J45" s="14"/>
      <c r="K45" s="14"/>
      <c r="L45" s="14" t="s">
        <v>445</v>
      </c>
      <c r="M45" s="14" t="s">
        <v>446</v>
      </c>
      <c r="N45" s="14" t="s">
        <v>447</v>
      </c>
      <c r="O45" s="14"/>
      <c r="P45" s="14"/>
      <c r="Q45" s="14" t="s">
        <v>448</v>
      </c>
      <c r="R45" s="14" t="s">
        <v>449</v>
      </c>
      <c r="S45" s="14"/>
      <c r="T45" s="14"/>
      <c r="U45" s="14"/>
      <c r="V45" s="14"/>
      <c r="W45" s="14"/>
      <c r="X45" s="14" t="s">
        <v>244</v>
      </c>
      <c r="Y45" s="14" t="s">
        <v>450</v>
      </c>
      <c r="Z45" s="14">
        <v>1</v>
      </c>
      <c r="AA45" s="14">
        <v>1</v>
      </c>
      <c r="AB45" s="14" t="s">
        <v>67</v>
      </c>
      <c r="AC45" s="14"/>
      <c r="AD45" s="14">
        <v>2019</v>
      </c>
      <c r="AE45" s="14" t="s">
        <v>68</v>
      </c>
      <c r="AF45" s="14" t="s">
        <v>130</v>
      </c>
      <c r="AG45" s="14"/>
      <c r="AH45" s="14"/>
      <c r="AI45" s="14"/>
      <c r="AJ45" s="14"/>
      <c r="AK45" s="14"/>
      <c r="AL45" s="8" t="str">
        <f t="shared" si="0"/>
        <v>G18BYN-015）@导播</v>
      </c>
      <c r="AM45" s="8">
        <f>IF(AL45="","",COUNTIFS(AL$1:AL45,AL45))</f>
        <v>1</v>
      </c>
      <c r="AN45" s="8" t="str">
        <f t="shared" si="1"/>
        <v>新平城区教育资源布局调整教育信息化（智慧校园）建设项目（二次）中标公告@导播</v>
      </c>
      <c r="AO45" s="9">
        <f>IF(AN45="","",COUNTIFS(AN$1:AN45,AN45))</f>
        <v>1</v>
      </c>
      <c r="AP45" s="10" t="str">
        <f t="shared" si="2"/>
        <v>是</v>
      </c>
      <c r="AQ45" s="11" t="str">
        <f t="shared" si="3"/>
        <v/>
      </c>
      <c r="AR45" s="11" t="str">
        <f t="shared" si="4"/>
        <v/>
      </c>
      <c r="AS45" s="11" t="str">
        <f t="shared" si="5"/>
        <v/>
      </c>
      <c r="AT45" s="11" t="str">
        <f t="shared" si="6"/>
        <v/>
      </c>
      <c r="AU45" s="11" t="str">
        <f t="shared" si="7"/>
        <v/>
      </c>
      <c r="AV45" s="11" t="str">
        <f t="shared" si="8"/>
        <v/>
      </c>
      <c r="AW45" s="11" t="str">
        <f>IF(ISERROR(IF(FIND("拾",O45,1)&lt;FIND("万",O45,1),IF(ISERROR(FIND("拾",O45,FIND("万",O45,1))),"零",(MID(O,FIND("拾",O45,FIND("万",O45,1))-1,1))),MID(O45,FIND("拾",O45,1)-1,1))),"",IF(FIND("拾",O45,1)&lt;FIND("万",O45,1),IF(ISERROR(FIND("拾",O45,FIND("万",O45,1))),"",(MID(O45,FIND("拾",O45,FIND("万",O45,1))-1,1))),MID(O45,FIND("拾",O45,1)-1,1)))</f>
        <v/>
      </c>
      <c r="AX45" s="12">
        <f>IF(O45="",0,IF(ISERROR(MIDB(O45,SEARCHB("?",O45),2*LEN(O45)-LENB(O45))),IF(AQ45="",0,INDEX([1]大小写对照表!A:B,MATCH(AQ45,[1]大小写对照表!A:A,0),2)*100000000)+IF(AR45="",0,INDEX([1]大小写对照表!A:B,MATCH(AR45,[1]大小写对照表!A:A,0),2)*1000000)+IF(AS45="",0,INDEX([1]大小写对照表!A:B,MATCH(AS45,[1]大小写对照表!A:A,0),2)*100000)+IF(AT45="",0,INDEX([1]大小写对照表!A:B,MATCH(AT45,[1]大小写对照表!A:A,0),2)*10000)+IF(AU45="",0,INDEX([1]大小写对照表!A:B,MATCH(AU45,[1]大小写对照表!A:A,0),2)*1000)+IF(AV45="",0,INDEX([1]大小写对照表!A:B,MATCH(AV45,[1]大小写对照表!A:A,0),2)*100)+IF(AW45="",0,INDEX([1]大小写对照表!A:B,MATCH(AW45,[1]大小写对照表!A:A,0),2)*10),IF(ISERROR(FIND("万",O45,1)),MIDB(O45,SEARCHB("?",O45),2*LEN(O45)-LENB(O45))*1,MIDB(O45,SEARCHB("?",O45),2*LEN(O45)-LENB(O45))*10000)))</f>
        <v>0</v>
      </c>
      <c r="AY45" s="13" t="str">
        <f t="shared" si="9"/>
        <v>1月份</v>
      </c>
      <c r="AZ45" s="11" t="str">
        <f t="shared" si="10"/>
        <v>导播</v>
      </c>
      <c r="BA45" s="11" t="str">
        <f t="shared" si="11"/>
        <v/>
      </c>
    </row>
    <row r="46" spans="1:53">
      <c r="A46" s="7" t="s">
        <v>53</v>
      </c>
      <c r="B46" s="7" t="s">
        <v>451</v>
      </c>
      <c r="C46" s="7" t="s">
        <v>55</v>
      </c>
      <c r="D46" s="7"/>
      <c r="E46" s="7" t="s">
        <v>155</v>
      </c>
      <c r="F46" s="7" t="s">
        <v>251</v>
      </c>
      <c r="G46" s="7" t="s">
        <v>444</v>
      </c>
      <c r="H46" s="7"/>
      <c r="I46" s="7"/>
      <c r="J46" s="7"/>
      <c r="K46" s="7"/>
      <c r="L46" s="7" t="s">
        <v>452</v>
      </c>
      <c r="M46" s="7" t="s">
        <v>453</v>
      </c>
      <c r="N46" s="7" t="s">
        <v>454</v>
      </c>
      <c r="O46" s="7"/>
      <c r="P46" s="7"/>
      <c r="Q46" s="7" t="s">
        <v>455</v>
      </c>
      <c r="R46" s="7" t="s">
        <v>456</v>
      </c>
      <c r="S46" s="7"/>
      <c r="T46" s="7"/>
      <c r="U46" s="7"/>
      <c r="V46" s="7"/>
      <c r="W46" s="7"/>
      <c r="X46" s="7" t="s">
        <v>326</v>
      </c>
      <c r="Y46" s="7" t="s">
        <v>457</v>
      </c>
      <c r="Z46" s="7">
        <v>2</v>
      </c>
      <c r="AA46" s="7">
        <v>14971</v>
      </c>
      <c r="AB46" s="7" t="s">
        <v>67</v>
      </c>
      <c r="AC46" s="7"/>
      <c r="AD46" s="7">
        <v>2019</v>
      </c>
      <c r="AE46" s="7" t="s">
        <v>68</v>
      </c>
      <c r="AF46" s="7"/>
      <c r="AG46" s="7"/>
      <c r="AH46" s="7"/>
      <c r="AI46" s="7"/>
      <c r="AJ46" s="7"/>
      <c r="AK46" s="7"/>
      <c r="AL46" s="8" t="str">
        <f t="shared" si="0"/>
        <v/>
      </c>
      <c r="AM46" s="8" t="str">
        <f>IF(AL46="","",COUNTIFS(AL$1:AL46,AL46))</f>
        <v/>
      </c>
      <c r="AN46" s="8" t="str">
        <f t="shared" si="1"/>
        <v>大理大学教学设备购置项目(二次）成交公告@导播</v>
      </c>
      <c r="AO46" s="9">
        <f>IF(AN46="","",COUNTIFS(AN$1:AN46,AN46))</f>
        <v>1</v>
      </c>
      <c r="AP46" s="10" t="str">
        <f t="shared" si="2"/>
        <v>是</v>
      </c>
      <c r="AQ46" s="11" t="str">
        <f t="shared" si="3"/>
        <v/>
      </c>
      <c r="AR46" s="11" t="str">
        <f t="shared" si="4"/>
        <v/>
      </c>
      <c r="AS46" s="11" t="str">
        <f t="shared" si="5"/>
        <v/>
      </c>
      <c r="AT46" s="11" t="str">
        <f t="shared" si="6"/>
        <v/>
      </c>
      <c r="AU46" s="11" t="str">
        <f t="shared" si="7"/>
        <v/>
      </c>
      <c r="AV46" s="11" t="str">
        <f t="shared" si="8"/>
        <v/>
      </c>
      <c r="AW46" s="11" t="str">
        <f>IF(ISERROR(IF(FIND("拾",O46,1)&lt;FIND("万",O46,1),IF(ISERROR(FIND("拾",O46,FIND("万",O46,1))),"零",(MID(O,FIND("拾",O46,FIND("万",O46,1))-1,1))),MID(O46,FIND("拾",O46,1)-1,1))),"",IF(FIND("拾",O46,1)&lt;FIND("万",O46,1),IF(ISERROR(FIND("拾",O46,FIND("万",O46,1))),"",(MID(O46,FIND("拾",O46,FIND("万",O46,1))-1,1))),MID(O46,FIND("拾",O46,1)-1,1)))</f>
        <v/>
      </c>
      <c r="AX46" s="12">
        <f>IF(O46="",0,IF(ISERROR(MIDB(O46,SEARCHB("?",O46),2*LEN(O46)-LENB(O46))),IF(AQ46="",0,INDEX([1]大小写对照表!A:B,MATCH(AQ46,[1]大小写对照表!A:A,0),2)*100000000)+IF(AR46="",0,INDEX([1]大小写对照表!A:B,MATCH(AR46,[1]大小写对照表!A:A,0),2)*1000000)+IF(AS46="",0,INDEX([1]大小写对照表!A:B,MATCH(AS46,[1]大小写对照表!A:A,0),2)*100000)+IF(AT46="",0,INDEX([1]大小写对照表!A:B,MATCH(AT46,[1]大小写对照表!A:A,0),2)*10000)+IF(AU46="",0,INDEX([1]大小写对照表!A:B,MATCH(AU46,[1]大小写对照表!A:A,0),2)*1000)+IF(AV46="",0,INDEX([1]大小写对照表!A:B,MATCH(AV46,[1]大小写对照表!A:A,0),2)*100)+IF(AW46="",0,INDEX([1]大小写对照表!A:B,MATCH(AW46,[1]大小写对照表!A:A,0),2)*10),IF(ISERROR(FIND("万",O46,1)),MIDB(O46,SEARCHB("?",O46),2*LEN(O46)-LENB(O46))*1,MIDB(O46,SEARCHB("?",O46),2*LEN(O46)-LENB(O46))*10000)))</f>
        <v>0</v>
      </c>
      <c r="AY46" s="13" t="str">
        <f t="shared" si="9"/>
        <v>1月份</v>
      </c>
      <c r="AZ46" s="11" t="str">
        <f t="shared" si="10"/>
        <v>导播</v>
      </c>
      <c r="BA46" s="11" t="str">
        <f t="shared" si="11"/>
        <v/>
      </c>
    </row>
    <row r="47" spans="1:53">
      <c r="A47" s="14" t="s">
        <v>53</v>
      </c>
      <c r="B47" s="14" t="s">
        <v>458</v>
      </c>
      <c r="C47" s="14" t="s">
        <v>55</v>
      </c>
      <c r="D47" s="14"/>
      <c r="E47" s="14" t="s">
        <v>425</v>
      </c>
      <c r="F47" s="14" t="s">
        <v>459</v>
      </c>
      <c r="G47" s="14" t="s">
        <v>460</v>
      </c>
      <c r="H47" s="14"/>
      <c r="I47" s="14"/>
      <c r="J47" s="14"/>
      <c r="K47" s="14"/>
      <c r="L47" s="14" t="s">
        <v>461</v>
      </c>
      <c r="M47" s="14"/>
      <c r="N47" s="14" t="s">
        <v>462</v>
      </c>
      <c r="O47" s="14" t="s">
        <v>463</v>
      </c>
      <c r="P47" s="14"/>
      <c r="Q47" s="14" t="s">
        <v>464</v>
      </c>
      <c r="R47" s="14" t="s">
        <v>465</v>
      </c>
      <c r="S47" s="14"/>
      <c r="T47" s="14"/>
      <c r="U47" s="14"/>
      <c r="V47" s="14"/>
      <c r="W47" s="14"/>
      <c r="X47" s="14" t="s">
        <v>79</v>
      </c>
      <c r="Y47" s="14" t="s">
        <v>466</v>
      </c>
      <c r="Z47" s="14">
        <v>4</v>
      </c>
      <c r="AA47" s="14">
        <v>14971</v>
      </c>
      <c r="AB47" s="14" t="s">
        <v>67</v>
      </c>
      <c r="AC47" s="14"/>
      <c r="AD47" s="14">
        <v>2019</v>
      </c>
      <c r="AE47" s="14" t="s">
        <v>68</v>
      </c>
      <c r="AF47" s="14"/>
      <c r="AG47" s="14"/>
      <c r="AH47" s="14"/>
      <c r="AI47" s="14"/>
      <c r="AJ47" s="14"/>
      <c r="AK47" s="14"/>
      <c r="AL47" s="8" t="str">
        <f t="shared" si="0"/>
        <v/>
      </c>
      <c r="AM47" s="8" t="str">
        <f>IF(AL47="","",COUNTIFS(AL$1:AL47,AL47))</f>
        <v/>
      </c>
      <c r="AN47" s="8" t="str">
        <f t="shared" si="1"/>
        <v>中共定西市纪委中国共产党定西市纪律检查委员会定西扶贫惠农资金监管网建设采购项目成交公告@导播</v>
      </c>
      <c r="AO47" s="9">
        <f>IF(AN47="","",COUNTIFS(AN$1:AN47,AN47))</f>
        <v>1</v>
      </c>
      <c r="AP47" s="10" t="str">
        <f t="shared" si="2"/>
        <v>是</v>
      </c>
      <c r="AQ47" s="11" t="str">
        <f t="shared" si="3"/>
        <v/>
      </c>
      <c r="AR47" s="11" t="str">
        <f t="shared" si="4"/>
        <v/>
      </c>
      <c r="AS47" s="11" t="str">
        <f t="shared" si="5"/>
        <v/>
      </c>
      <c r="AT47" s="11" t="str">
        <f t="shared" si="6"/>
        <v/>
      </c>
      <c r="AU47" s="11" t="str">
        <f t="shared" si="7"/>
        <v/>
      </c>
      <c r="AV47" s="11" t="str">
        <f t="shared" si="8"/>
        <v/>
      </c>
      <c r="AW47" s="11" t="str">
        <f>IF(ISERROR(IF(FIND("拾",O47,1)&lt;FIND("万",O47,1),IF(ISERROR(FIND("拾",O47,FIND("万",O47,1))),"零",(MID(O,FIND("拾",O47,FIND("万",O47,1))-1,1))),MID(O47,FIND("拾",O47,1)-1,1))),"",IF(FIND("拾",O47,1)&lt;FIND("万",O47,1),IF(ISERROR(FIND("拾",O47,FIND("万",O47,1))),"",(MID(O47,FIND("拾",O47,FIND("万",O47,1))-1,1))),MID(O47,FIND("拾",O47,1)-1,1)))</f>
        <v/>
      </c>
      <c r="AX47" s="12">
        <f>IF(O47="",0,IF(ISERROR(MIDB(O47,SEARCHB("?",O47),2*LEN(O47)-LENB(O47))),IF(AQ47="",0,INDEX([1]大小写对照表!A:B,MATCH(AQ47,[1]大小写对照表!A:A,0),2)*100000000)+IF(AR47="",0,INDEX([1]大小写对照表!A:B,MATCH(AR47,[1]大小写对照表!A:A,0),2)*1000000)+IF(AS47="",0,INDEX([1]大小写对照表!A:B,MATCH(AS47,[1]大小写对照表!A:A,0),2)*100000)+IF(AT47="",0,INDEX([1]大小写对照表!A:B,MATCH(AT47,[1]大小写对照表!A:A,0),2)*10000)+IF(AU47="",0,INDEX([1]大小写对照表!A:B,MATCH(AU47,[1]大小写对照表!A:A,0),2)*1000)+IF(AV47="",0,INDEX([1]大小写对照表!A:B,MATCH(AV47,[1]大小写对照表!A:A,0),2)*100)+IF(AW47="",0,INDEX([1]大小写对照表!A:B,MATCH(AW47,[1]大小写对照表!A:A,0),2)*10),IF(ISERROR(FIND("万",O47,1)),MIDB(O47,SEARCHB("?",O47),2*LEN(O47)-LENB(O47))*1,MIDB(O47,SEARCHB("?",O47),2*LEN(O47)-LENB(O47))*10000)))</f>
        <v>723000</v>
      </c>
      <c r="AY47" s="13" t="str">
        <f t="shared" si="9"/>
        <v>1月份</v>
      </c>
      <c r="AZ47" s="11" t="str">
        <f t="shared" si="10"/>
        <v>导播</v>
      </c>
      <c r="BA47" s="11" t="str">
        <f t="shared" si="11"/>
        <v/>
      </c>
    </row>
    <row r="48" spans="1:53" s="22" customFormat="1">
      <c r="A48" s="24" t="s">
        <v>53</v>
      </c>
      <c r="B48" s="24" t="s">
        <v>467</v>
      </c>
      <c r="C48" s="24" t="s">
        <v>55</v>
      </c>
      <c r="D48" s="24" t="s">
        <v>468</v>
      </c>
      <c r="E48" s="24" t="s">
        <v>236</v>
      </c>
      <c r="F48" s="24" t="s">
        <v>237</v>
      </c>
      <c r="G48" s="24" t="s">
        <v>460</v>
      </c>
      <c r="H48" s="24"/>
      <c r="I48" s="24"/>
      <c r="J48" s="24"/>
      <c r="K48" s="24"/>
      <c r="L48" s="24" t="s">
        <v>469</v>
      </c>
      <c r="M48" s="24" t="s">
        <v>470</v>
      </c>
      <c r="N48" s="24" t="s">
        <v>471</v>
      </c>
      <c r="O48" s="24" t="s">
        <v>472</v>
      </c>
      <c r="P48" s="24"/>
      <c r="Q48" s="24" t="s">
        <v>473</v>
      </c>
      <c r="R48" s="24" t="s">
        <v>474</v>
      </c>
      <c r="S48" s="24" t="s">
        <v>475</v>
      </c>
      <c r="T48" s="24"/>
      <c r="U48" s="24"/>
      <c r="V48" s="24"/>
      <c r="W48" s="24"/>
      <c r="X48" s="24" t="s">
        <v>326</v>
      </c>
      <c r="Y48" s="24" t="s">
        <v>476</v>
      </c>
      <c r="Z48" s="24">
        <v>3</v>
      </c>
      <c r="AA48" s="24">
        <v>6</v>
      </c>
      <c r="AB48" s="24" t="s">
        <v>67</v>
      </c>
      <c r="AC48" s="24"/>
      <c r="AD48" s="24">
        <v>2019</v>
      </c>
      <c r="AE48" s="24" t="s">
        <v>68</v>
      </c>
      <c r="AF48" s="24"/>
      <c r="AG48" s="24"/>
      <c r="AH48" s="24"/>
      <c r="AI48" s="24"/>
      <c r="AJ48" s="24"/>
      <c r="AK48" s="24"/>
      <c r="AL48" s="16" t="str">
        <f t="shared" si="0"/>
        <v>XM-0000014209181205491）@导播</v>
      </c>
      <c r="AM48" s="16">
        <f>IF(AL48="","",COUNTIFS(AL$1:AL48,AL48))</f>
        <v>1</v>
      </c>
      <c r="AN48" s="16" t="str">
        <f t="shared" si="1"/>
        <v>北京联合大学优化服务的图书馆设备购置中标公告@导播</v>
      </c>
      <c r="AO48" s="17">
        <f>IF(AN48="","",COUNTIFS(AN$1:AN48,AN48))</f>
        <v>1</v>
      </c>
      <c r="AP48" s="18" t="str">
        <f t="shared" si="2"/>
        <v>是</v>
      </c>
      <c r="AQ48" s="19" t="str">
        <f t="shared" si="3"/>
        <v/>
      </c>
      <c r="AR48" s="19" t="str">
        <f t="shared" si="4"/>
        <v/>
      </c>
      <c r="AS48" s="19" t="str">
        <f t="shared" si="5"/>
        <v/>
      </c>
      <c r="AT48" s="19" t="str">
        <f t="shared" si="6"/>
        <v/>
      </c>
      <c r="AU48" s="19" t="str">
        <f t="shared" si="7"/>
        <v/>
      </c>
      <c r="AV48" s="19" t="str">
        <f t="shared" si="8"/>
        <v/>
      </c>
      <c r="AW48" s="19" t="str">
        <f>IF(ISERROR(IF(FIND("拾",O48,1)&lt;FIND("万",O48,1),IF(ISERROR(FIND("拾",O48,FIND("万",O48,1))),"零",(MID(O,FIND("拾",O48,FIND("万",O48,1))-1,1))),MID(O48,FIND("拾",O48,1)-1,1))),"",IF(FIND("拾",O48,1)&lt;FIND("万",O48,1),IF(ISERROR(FIND("拾",O48,FIND("万",O48,1))),"",(MID(O48,FIND("拾",O48,FIND("万",O48,1))-1,1))),MID(O48,FIND("拾",O48,1)-1,1)))</f>
        <v/>
      </c>
      <c r="AX48" s="20">
        <f>IF(O48="",0,IF(ISERROR(MIDB(O48,SEARCHB("?",O48),2*LEN(O48)-LENB(O48))),IF(AQ48="",0,INDEX([1]大小写对照表!A:B,MATCH(AQ48,[1]大小写对照表!A:A,0),2)*100000000)+IF(AR48="",0,INDEX([1]大小写对照表!A:B,MATCH(AR48,[1]大小写对照表!A:A,0),2)*1000000)+IF(AS48="",0,INDEX([1]大小写对照表!A:B,MATCH(AS48,[1]大小写对照表!A:A,0),2)*100000)+IF(AT48="",0,INDEX([1]大小写对照表!A:B,MATCH(AT48,[1]大小写对照表!A:A,0),2)*10000)+IF(AU48="",0,INDEX([1]大小写对照表!A:B,MATCH(AU48,[1]大小写对照表!A:A,0),2)*1000)+IF(AV48="",0,INDEX([1]大小写对照表!A:B,MATCH(AV48,[1]大小写对照表!A:A,0),2)*100)+IF(AW48="",0,INDEX([1]大小写对照表!A:B,MATCH(AW48,[1]大小写对照表!A:A,0),2)*10),IF(ISERROR(FIND("万",O48,1)),MIDB(O48,SEARCHB("?",O48),2*LEN(O48)-LENB(O48))*1,MIDB(O48,SEARCHB("?",O48),2*LEN(O48)-LENB(O48))*10000)))</f>
        <v>771800.00000000012</v>
      </c>
      <c r="AY48" s="21" t="str">
        <f t="shared" si="9"/>
        <v>1月份</v>
      </c>
      <c r="AZ48" s="19" t="str">
        <f t="shared" si="10"/>
        <v>导播</v>
      </c>
      <c r="BA48" s="19" t="str">
        <f t="shared" si="11"/>
        <v/>
      </c>
    </row>
    <row r="49" spans="1:53" s="22" customFormat="1">
      <c r="A49" s="25" t="s">
        <v>53</v>
      </c>
      <c r="B49" s="25" t="s">
        <v>477</v>
      </c>
      <c r="C49" s="25" t="s">
        <v>55</v>
      </c>
      <c r="D49" s="25" t="s">
        <v>468</v>
      </c>
      <c r="E49" s="25" t="s">
        <v>236</v>
      </c>
      <c r="F49" s="25" t="s">
        <v>237</v>
      </c>
      <c r="G49" s="25" t="s">
        <v>460</v>
      </c>
      <c r="H49" s="25"/>
      <c r="I49" s="25"/>
      <c r="J49" s="25"/>
      <c r="K49" s="25"/>
      <c r="L49" s="25" t="s">
        <v>469</v>
      </c>
      <c r="M49" s="25" t="s">
        <v>470</v>
      </c>
      <c r="N49" s="25" t="s">
        <v>471</v>
      </c>
      <c r="O49" s="25" t="s">
        <v>472</v>
      </c>
      <c r="P49" s="25"/>
      <c r="Q49" s="25" t="s">
        <v>478</v>
      </c>
      <c r="R49" s="25" t="s">
        <v>474</v>
      </c>
      <c r="S49" s="25" t="s">
        <v>475</v>
      </c>
      <c r="T49" s="25"/>
      <c r="U49" s="25"/>
      <c r="V49" s="25"/>
      <c r="W49" s="25"/>
      <c r="X49" s="25" t="s">
        <v>326</v>
      </c>
      <c r="Y49" s="25" t="s">
        <v>479</v>
      </c>
      <c r="Z49" s="25">
        <v>3</v>
      </c>
      <c r="AA49" s="25">
        <v>6</v>
      </c>
      <c r="AB49" s="25" t="s">
        <v>67</v>
      </c>
      <c r="AC49" s="25"/>
      <c r="AD49" s="25">
        <v>2019</v>
      </c>
      <c r="AE49" s="25" t="s">
        <v>68</v>
      </c>
      <c r="AF49" s="25"/>
      <c r="AG49" s="25"/>
      <c r="AH49" s="25"/>
      <c r="AI49" s="25"/>
      <c r="AJ49" s="25"/>
      <c r="AK49" s="25"/>
      <c r="AL49" s="16" t="str">
        <f t="shared" si="0"/>
        <v>XM-0000014209181205491）@导播</v>
      </c>
      <c r="AM49" s="16">
        <f>IF(AL49="","",COUNTIFS(AL$1:AL49,AL49))</f>
        <v>2</v>
      </c>
      <c r="AN49" s="16" t="str">
        <f t="shared" si="1"/>
        <v>北京联合大学优化服务图书馆设备购置中标公示@导播</v>
      </c>
      <c r="AO49" s="17">
        <f>IF(AN49="","",COUNTIFS(AN$1:AN49,AN49))</f>
        <v>1</v>
      </c>
      <c r="AP49" s="18" t="str">
        <f t="shared" si="2"/>
        <v/>
      </c>
      <c r="AQ49" s="19" t="str">
        <f t="shared" si="3"/>
        <v/>
      </c>
      <c r="AR49" s="19" t="str">
        <f t="shared" si="4"/>
        <v/>
      </c>
      <c r="AS49" s="19" t="str">
        <f t="shared" si="5"/>
        <v/>
      </c>
      <c r="AT49" s="19" t="str">
        <f t="shared" si="6"/>
        <v/>
      </c>
      <c r="AU49" s="19" t="str">
        <f t="shared" si="7"/>
        <v/>
      </c>
      <c r="AV49" s="19" t="str">
        <f t="shared" si="8"/>
        <v/>
      </c>
      <c r="AW49" s="19" t="str">
        <f>IF(ISERROR(IF(FIND("拾",O49,1)&lt;FIND("万",O49,1),IF(ISERROR(FIND("拾",O49,FIND("万",O49,1))),"零",(MID(O,FIND("拾",O49,FIND("万",O49,1))-1,1))),MID(O49,FIND("拾",O49,1)-1,1))),"",IF(FIND("拾",O49,1)&lt;FIND("万",O49,1),IF(ISERROR(FIND("拾",O49,FIND("万",O49,1))),"",(MID(O49,FIND("拾",O49,FIND("万",O49,1))-1,1))),MID(O49,FIND("拾",O49,1)-1,1)))</f>
        <v/>
      </c>
      <c r="AX49" s="20">
        <f>IF(O49="",0,IF(ISERROR(MIDB(O49,SEARCHB("?",O49),2*LEN(O49)-LENB(O49))),IF(AQ49="",0,INDEX([1]大小写对照表!A:B,MATCH(AQ49,[1]大小写对照表!A:A,0),2)*100000000)+IF(AR49="",0,INDEX([1]大小写对照表!A:B,MATCH(AR49,[1]大小写对照表!A:A,0),2)*1000000)+IF(AS49="",0,INDEX([1]大小写对照表!A:B,MATCH(AS49,[1]大小写对照表!A:A,0),2)*100000)+IF(AT49="",0,INDEX([1]大小写对照表!A:B,MATCH(AT49,[1]大小写对照表!A:A,0),2)*10000)+IF(AU49="",0,INDEX([1]大小写对照表!A:B,MATCH(AU49,[1]大小写对照表!A:A,0),2)*1000)+IF(AV49="",0,INDEX([1]大小写对照表!A:B,MATCH(AV49,[1]大小写对照表!A:A,0),2)*100)+IF(AW49="",0,INDEX([1]大小写对照表!A:B,MATCH(AW49,[1]大小写对照表!A:A,0),2)*10),IF(ISERROR(FIND("万",O49,1)),MIDB(O49,SEARCHB("?",O49),2*LEN(O49)-LENB(O49))*1,MIDB(O49,SEARCHB("?",O49),2*LEN(O49)-LENB(O49))*10000)))</f>
        <v>771800.00000000012</v>
      </c>
      <c r="AY49" s="21" t="str">
        <f t="shared" si="9"/>
        <v>1月份</v>
      </c>
      <c r="AZ49" s="19" t="str">
        <f t="shared" si="10"/>
        <v>导播</v>
      </c>
      <c r="BA49" s="19" t="str">
        <f t="shared" si="11"/>
        <v/>
      </c>
    </row>
    <row r="50" spans="1:53">
      <c r="A50" s="7" t="s">
        <v>53</v>
      </c>
      <c r="B50" s="7" t="s">
        <v>480</v>
      </c>
      <c r="C50" s="7" t="s">
        <v>55</v>
      </c>
      <c r="D50" s="7"/>
      <c r="E50" s="7" t="s">
        <v>83</v>
      </c>
      <c r="F50" s="7" t="s">
        <v>481</v>
      </c>
      <c r="G50" s="7" t="s">
        <v>460</v>
      </c>
      <c r="H50" s="7"/>
      <c r="I50" s="7"/>
      <c r="J50" s="7"/>
      <c r="K50" s="7"/>
      <c r="L50" s="7"/>
      <c r="M50" s="7"/>
      <c r="N50" s="7"/>
      <c r="O50" s="7"/>
      <c r="P50" s="7"/>
      <c r="Q50" s="7" t="s">
        <v>482</v>
      </c>
      <c r="R50" s="7"/>
      <c r="S50" s="7"/>
      <c r="T50" s="7"/>
      <c r="U50" s="7"/>
      <c r="V50" s="7"/>
      <c r="W50" s="7"/>
      <c r="X50" s="7" t="s">
        <v>315</v>
      </c>
      <c r="Y50" s="7" t="s">
        <v>483</v>
      </c>
      <c r="Z50" s="7">
        <v>1</v>
      </c>
      <c r="AA50" s="7">
        <v>14971</v>
      </c>
      <c r="AB50" s="7" t="s">
        <v>317</v>
      </c>
      <c r="AC50" s="7" t="s">
        <v>53</v>
      </c>
      <c r="AD50" s="7">
        <v>2019</v>
      </c>
      <c r="AE50" s="7" t="s">
        <v>68</v>
      </c>
      <c r="AF50" s="7"/>
      <c r="AG50" s="7"/>
      <c r="AH50" s="7"/>
      <c r="AI50" s="7"/>
      <c r="AJ50" s="7"/>
      <c r="AK50" s="7"/>
      <c r="AL50" s="8" t="str">
        <f t="shared" si="0"/>
        <v/>
      </c>
      <c r="AM50" s="8" t="str">
        <f>IF(AL50="","",COUNTIFS(AL$1:AL50,AL50))</f>
        <v/>
      </c>
      <c r="AN50" s="8" t="str">
        <f t="shared" si="1"/>
        <v>江西江西弘和招标代理有限公司关于丰城市课后服务导播教室及配套设备项目（招标编号：FC-201812-BX-03）询价招标预中标公告@导播</v>
      </c>
      <c r="AO50" s="9">
        <f>IF(AN50="","",COUNTIFS(AN$1:AN50,AN50))</f>
        <v>1</v>
      </c>
      <c r="AP50" s="10" t="str">
        <f t="shared" si="2"/>
        <v>是</v>
      </c>
      <c r="AQ50" s="11" t="str">
        <f t="shared" si="3"/>
        <v/>
      </c>
      <c r="AR50" s="11" t="str">
        <f t="shared" si="4"/>
        <v/>
      </c>
      <c r="AS50" s="11" t="str">
        <f t="shared" si="5"/>
        <v/>
      </c>
      <c r="AT50" s="11" t="str">
        <f t="shared" si="6"/>
        <v/>
      </c>
      <c r="AU50" s="11" t="str">
        <f t="shared" si="7"/>
        <v/>
      </c>
      <c r="AV50" s="11" t="str">
        <f t="shared" si="8"/>
        <v/>
      </c>
      <c r="AW50" s="11" t="str">
        <f>IF(ISERROR(IF(FIND("拾",O50,1)&lt;FIND("万",O50,1),IF(ISERROR(FIND("拾",O50,FIND("万",O50,1))),"零",(MID(O,FIND("拾",O50,FIND("万",O50,1))-1,1))),MID(O50,FIND("拾",O50,1)-1,1))),"",IF(FIND("拾",O50,1)&lt;FIND("万",O50,1),IF(ISERROR(FIND("拾",O50,FIND("万",O50,1))),"",(MID(O50,FIND("拾",O50,FIND("万",O50,1))-1,1))),MID(O50,FIND("拾",O50,1)-1,1)))</f>
        <v/>
      </c>
      <c r="AX50" s="12">
        <f>IF(O50="",0,IF(ISERROR(MIDB(O50,SEARCHB("?",O50),2*LEN(O50)-LENB(O50))),IF(AQ50="",0,INDEX([1]大小写对照表!A:B,MATCH(AQ50,[1]大小写对照表!A:A,0),2)*100000000)+IF(AR50="",0,INDEX([1]大小写对照表!A:B,MATCH(AR50,[1]大小写对照表!A:A,0),2)*1000000)+IF(AS50="",0,INDEX([1]大小写对照表!A:B,MATCH(AS50,[1]大小写对照表!A:A,0),2)*100000)+IF(AT50="",0,INDEX([1]大小写对照表!A:B,MATCH(AT50,[1]大小写对照表!A:A,0),2)*10000)+IF(AU50="",0,INDEX([1]大小写对照表!A:B,MATCH(AU50,[1]大小写对照表!A:A,0),2)*1000)+IF(AV50="",0,INDEX([1]大小写对照表!A:B,MATCH(AV50,[1]大小写对照表!A:A,0),2)*100)+IF(AW50="",0,INDEX([1]大小写对照表!A:B,MATCH(AW50,[1]大小写对照表!A:A,0),2)*10),IF(ISERROR(FIND("万",O50,1)),MIDB(O50,SEARCHB("?",O50),2*LEN(O50)-LENB(O50))*1,MIDB(O50,SEARCHB("?",O50),2*LEN(O50)-LENB(O50))*10000)))</f>
        <v>0</v>
      </c>
      <c r="AY50" s="13" t="str">
        <f t="shared" si="9"/>
        <v>1月份</v>
      </c>
      <c r="AZ50" s="11" t="str">
        <f t="shared" si="10"/>
        <v>导播</v>
      </c>
      <c r="BA50" s="11" t="str">
        <f t="shared" si="11"/>
        <v/>
      </c>
    </row>
    <row r="51" spans="1:53">
      <c r="A51" s="14" t="s">
        <v>53</v>
      </c>
      <c r="B51" s="14" t="s">
        <v>484</v>
      </c>
      <c r="C51" s="14" t="s">
        <v>55</v>
      </c>
      <c r="D51" s="14" t="s">
        <v>485</v>
      </c>
      <c r="E51" s="14" t="s">
        <v>425</v>
      </c>
      <c r="F51" s="14" t="s">
        <v>486</v>
      </c>
      <c r="G51" s="14" t="s">
        <v>487</v>
      </c>
      <c r="H51" s="14"/>
      <c r="I51" s="14"/>
      <c r="J51" s="14"/>
      <c r="K51" s="14"/>
      <c r="L51" s="14" t="s">
        <v>488</v>
      </c>
      <c r="M51" s="14" t="s">
        <v>489</v>
      </c>
      <c r="N51" s="14" t="s">
        <v>490</v>
      </c>
      <c r="O51" s="14" t="s">
        <v>491</v>
      </c>
      <c r="P51" s="14"/>
      <c r="Q51" s="14" t="s">
        <v>492</v>
      </c>
      <c r="R51" s="14" t="s">
        <v>493</v>
      </c>
      <c r="S51" s="14"/>
      <c r="T51" s="14"/>
      <c r="U51" s="14"/>
      <c r="V51" s="14"/>
      <c r="W51" s="14"/>
      <c r="X51" s="14" t="s">
        <v>65</v>
      </c>
      <c r="Y51" s="14" t="s">
        <v>494</v>
      </c>
      <c r="Z51" s="14">
        <v>6</v>
      </c>
      <c r="AA51" s="14">
        <v>10</v>
      </c>
      <c r="AB51" s="14" t="s">
        <v>67</v>
      </c>
      <c r="AC51" s="14"/>
      <c r="AD51" s="14">
        <v>2019</v>
      </c>
      <c r="AE51" s="14" t="s">
        <v>68</v>
      </c>
      <c r="AF51" s="14"/>
      <c r="AG51" s="14"/>
      <c r="AH51" s="14"/>
      <c r="AI51" s="14"/>
      <c r="AJ51" s="14"/>
      <c r="AK51" s="14"/>
      <c r="AL51" s="8" t="str">
        <f t="shared" si="0"/>
        <v>LT2018-GK50@导播</v>
      </c>
      <c r="AM51" s="8">
        <f>IF(AL51="","",COUNTIFS(AL$1:AL51,AL51))</f>
        <v>1</v>
      </c>
      <c r="AN51" s="8" t="str">
        <f t="shared" si="1"/>
        <v>临潭县第一中学录播室采购项目(二次)正常公示@导播</v>
      </c>
      <c r="AO51" s="9">
        <f>IF(AN51="","",COUNTIFS(AN$1:AN51,AN51))</f>
        <v>1</v>
      </c>
      <c r="AP51" s="10" t="str">
        <f t="shared" si="2"/>
        <v>是</v>
      </c>
      <c r="AQ51" s="11" t="str">
        <f t="shared" si="3"/>
        <v/>
      </c>
      <c r="AR51" s="11" t="str">
        <f t="shared" si="4"/>
        <v/>
      </c>
      <c r="AS51" s="11" t="str">
        <f t="shared" si="5"/>
        <v>叁</v>
      </c>
      <c r="AT51" s="11" t="str">
        <f t="shared" si="6"/>
        <v>玖</v>
      </c>
      <c r="AU51" s="11" t="str">
        <f t="shared" si="7"/>
        <v>捌</v>
      </c>
      <c r="AV51" s="11" t="str">
        <f t="shared" si="8"/>
        <v>玖</v>
      </c>
      <c r="AW51" s="11" t="str">
        <f>IF(ISERROR(IF(FIND("拾",O51,1)&lt;FIND("万",O51,1),IF(ISERROR(FIND("拾",O51,FIND("万",O51,1))),"零",(MID(O,FIND("拾",O51,FIND("万",O51,1))-1,1))),MID(O51,FIND("拾",O51,1)-1,1))),"",IF(FIND("拾",O51,1)&lt;FIND("万",O51,1),IF(ISERROR(FIND("拾",O51,FIND("万",O51,1))),"",(MID(O51,FIND("拾",O51,FIND("万",O51,1))-1,1))),MID(O51,FIND("拾",O51,1)-1,1)))</f>
        <v/>
      </c>
      <c r="AX51" s="12">
        <f>IF(O51="",0,IF(ISERROR(MIDB(O51,SEARCHB("?",O51),2*LEN(O51)-LENB(O51))),IF(AQ51="",0,INDEX([1]大小写对照表!A:B,MATCH(AQ51,[1]大小写对照表!A:A,0),2)*100000000)+IF(AR51="",0,INDEX([1]大小写对照表!A:B,MATCH(AR51,[1]大小写对照表!A:A,0),2)*1000000)+IF(AS51="",0,INDEX([1]大小写对照表!A:B,MATCH(AS51,[1]大小写对照表!A:A,0),2)*100000)+IF(AT51="",0,INDEX([1]大小写对照表!A:B,MATCH(AT51,[1]大小写对照表!A:A,0),2)*10000)+IF(AU51="",0,INDEX([1]大小写对照表!A:B,MATCH(AU51,[1]大小写对照表!A:A,0),2)*1000)+IF(AV51="",0,INDEX([1]大小写对照表!A:B,MATCH(AV51,[1]大小写对照表!A:A,0),2)*100)+IF(AW51="",0,INDEX([1]大小写对照表!A:B,MATCH(AW51,[1]大小写对照表!A:A,0),2)*10),IF(ISERROR(FIND("万",O51,1)),MIDB(O51,SEARCHB("?",O51),2*LEN(O51)-LENB(O51))*1,MIDB(O51,SEARCHB("?",O51),2*LEN(O51)-LENB(O51))*10000)))</f>
        <v>398900</v>
      </c>
      <c r="AY51" s="13" t="str">
        <f t="shared" si="9"/>
        <v>1月份</v>
      </c>
      <c r="AZ51" s="11" t="str">
        <f t="shared" si="10"/>
        <v>导播</v>
      </c>
      <c r="BA51" s="11" t="str">
        <f t="shared" si="11"/>
        <v/>
      </c>
    </row>
    <row r="52" spans="1:53" s="22" customFormat="1">
      <c r="A52" s="24" t="s">
        <v>53</v>
      </c>
      <c r="B52" s="24" t="s">
        <v>495</v>
      </c>
      <c r="C52" s="24" t="s">
        <v>55</v>
      </c>
      <c r="D52" s="24"/>
      <c r="E52" s="24" t="s">
        <v>215</v>
      </c>
      <c r="F52" s="24" t="s">
        <v>330</v>
      </c>
      <c r="G52" s="24" t="s">
        <v>487</v>
      </c>
      <c r="H52" s="24"/>
      <c r="I52" s="24"/>
      <c r="J52" s="24"/>
      <c r="K52" s="24"/>
      <c r="L52" s="24"/>
      <c r="M52" s="24"/>
      <c r="N52" s="24" t="s">
        <v>496</v>
      </c>
      <c r="O52" s="24"/>
      <c r="P52" s="24"/>
      <c r="Q52" s="24" t="s">
        <v>497</v>
      </c>
      <c r="R52" s="24" t="s">
        <v>498</v>
      </c>
      <c r="S52" s="24"/>
      <c r="T52" s="24"/>
      <c r="U52" s="24"/>
      <c r="V52" s="24"/>
      <c r="W52" s="24"/>
      <c r="X52" s="24" t="s">
        <v>315</v>
      </c>
      <c r="Y52" s="24" t="s">
        <v>499</v>
      </c>
      <c r="Z52" s="24">
        <v>10</v>
      </c>
      <c r="AA52" s="24">
        <v>14971</v>
      </c>
      <c r="AB52" s="24" t="s">
        <v>67</v>
      </c>
      <c r="AC52" s="24"/>
      <c r="AD52" s="24">
        <v>2019</v>
      </c>
      <c r="AE52" s="24" t="s">
        <v>68</v>
      </c>
      <c r="AF52" s="24"/>
      <c r="AG52" s="24"/>
      <c r="AH52" s="24"/>
      <c r="AI52" s="24"/>
      <c r="AJ52" s="24"/>
      <c r="AK52" s="24"/>
      <c r="AL52" s="16" t="str">
        <f t="shared" si="0"/>
        <v/>
      </c>
      <c r="AM52" s="16" t="str">
        <f>IF(AL52="","",COUNTIFS(AL$1:AL52,AL52))</f>
        <v/>
      </c>
      <c r="AN52" s="16" t="str">
        <f t="shared" si="1"/>
        <v>2018年李沧区高清播出设备采购项目高清录播设备@导播</v>
      </c>
      <c r="AO52" s="17">
        <f>IF(AN52="","",COUNTIFS(AN$1:AN52,AN52))</f>
        <v>1</v>
      </c>
      <c r="AP52" s="18" t="str">
        <f t="shared" si="2"/>
        <v>是</v>
      </c>
      <c r="AQ52" s="19" t="str">
        <f t="shared" si="3"/>
        <v/>
      </c>
      <c r="AR52" s="19" t="str">
        <f t="shared" si="4"/>
        <v/>
      </c>
      <c r="AS52" s="19" t="str">
        <f t="shared" si="5"/>
        <v/>
      </c>
      <c r="AT52" s="19" t="str">
        <f t="shared" si="6"/>
        <v/>
      </c>
      <c r="AU52" s="19" t="str">
        <f t="shared" si="7"/>
        <v/>
      </c>
      <c r="AV52" s="19" t="str">
        <f t="shared" si="8"/>
        <v/>
      </c>
      <c r="AW52" s="19" t="str">
        <f>IF(ISERROR(IF(FIND("拾",O52,1)&lt;FIND("万",O52,1),IF(ISERROR(FIND("拾",O52,FIND("万",O52,1))),"零",(MID(O,FIND("拾",O52,FIND("万",O52,1))-1,1))),MID(O52,FIND("拾",O52,1)-1,1))),"",IF(FIND("拾",O52,1)&lt;FIND("万",O52,1),IF(ISERROR(FIND("拾",O52,FIND("万",O52,1))),"",(MID(O52,FIND("拾",O52,FIND("万",O52,1))-1,1))),MID(O52,FIND("拾",O52,1)-1,1)))</f>
        <v/>
      </c>
      <c r="AX52" s="20">
        <f>IF(O52="",0,IF(ISERROR(MIDB(O52,SEARCHB("?",O52),2*LEN(O52)-LENB(O52))),IF(AQ52="",0,INDEX([1]大小写对照表!A:B,MATCH(AQ52,[1]大小写对照表!A:A,0),2)*100000000)+IF(AR52="",0,INDEX([1]大小写对照表!A:B,MATCH(AR52,[1]大小写对照表!A:A,0),2)*1000000)+IF(AS52="",0,INDEX([1]大小写对照表!A:B,MATCH(AS52,[1]大小写对照表!A:A,0),2)*100000)+IF(AT52="",0,INDEX([1]大小写对照表!A:B,MATCH(AT52,[1]大小写对照表!A:A,0),2)*10000)+IF(AU52="",0,INDEX([1]大小写对照表!A:B,MATCH(AU52,[1]大小写对照表!A:A,0),2)*1000)+IF(AV52="",0,INDEX([1]大小写对照表!A:B,MATCH(AV52,[1]大小写对照表!A:A,0),2)*100)+IF(AW52="",0,INDEX([1]大小写对照表!A:B,MATCH(AW52,[1]大小写对照表!A:A,0),2)*10),IF(ISERROR(FIND("万",O52,1)),MIDB(O52,SEARCHB("?",O52),2*LEN(O52)-LENB(O52))*1,MIDB(O52,SEARCHB("?",O52),2*LEN(O52)-LENB(O52))*10000)))</f>
        <v>0</v>
      </c>
      <c r="AY52" s="21" t="str">
        <f t="shared" si="9"/>
        <v>1月份</v>
      </c>
      <c r="AZ52" s="19" t="str">
        <f t="shared" si="10"/>
        <v>导播</v>
      </c>
      <c r="BA52" s="19" t="str">
        <f t="shared" si="11"/>
        <v/>
      </c>
    </row>
    <row r="53" spans="1:53" s="22" customFormat="1">
      <c r="A53" s="25" t="s">
        <v>53</v>
      </c>
      <c r="B53" s="25" t="s">
        <v>500</v>
      </c>
      <c r="C53" s="25" t="s">
        <v>55</v>
      </c>
      <c r="D53" s="25" t="s">
        <v>501</v>
      </c>
      <c r="E53" s="25" t="s">
        <v>215</v>
      </c>
      <c r="F53" s="25" t="s">
        <v>330</v>
      </c>
      <c r="G53" s="25" t="s">
        <v>487</v>
      </c>
      <c r="H53" s="25"/>
      <c r="I53" s="25"/>
      <c r="J53" s="25"/>
      <c r="K53" s="25"/>
      <c r="L53" s="25" t="s">
        <v>502</v>
      </c>
      <c r="M53" s="25" t="s">
        <v>503</v>
      </c>
      <c r="N53" s="25" t="s">
        <v>504</v>
      </c>
      <c r="O53" s="25"/>
      <c r="P53" s="25"/>
      <c r="Q53" s="25" t="s">
        <v>505</v>
      </c>
      <c r="R53" s="25" t="s">
        <v>498</v>
      </c>
      <c r="S53" s="25" t="s">
        <v>506</v>
      </c>
      <c r="T53" s="25" t="s">
        <v>507</v>
      </c>
      <c r="U53" s="25"/>
      <c r="V53" s="25"/>
      <c r="W53" s="25"/>
      <c r="X53" s="25" t="s">
        <v>194</v>
      </c>
      <c r="Y53" s="25" t="s">
        <v>508</v>
      </c>
      <c r="Z53" s="25">
        <v>10</v>
      </c>
      <c r="AA53" s="25">
        <v>5</v>
      </c>
      <c r="AB53" s="25" t="s">
        <v>67</v>
      </c>
      <c r="AC53" s="25"/>
      <c r="AD53" s="25">
        <v>2019</v>
      </c>
      <c r="AE53" s="25" t="s">
        <v>68</v>
      </c>
      <c r="AF53" s="25"/>
      <c r="AG53" s="25"/>
      <c r="AH53" s="25"/>
      <c r="AI53" s="25"/>
      <c r="AJ53" s="25"/>
      <c r="AK53" s="25"/>
      <c r="AL53" s="16" t="str">
        <f t="shared" si="0"/>
        <v>LCCG2018000163@导播</v>
      </c>
      <c r="AM53" s="16">
        <f>IF(AL53="","",COUNTIFS(AL$1:AL53,AL53))</f>
        <v>1</v>
      </c>
      <c r="AN53" s="16" t="str">
        <f t="shared" si="1"/>
        <v>2018年李沧区高清播出设备采购项目高清录播设备中标公告@导播</v>
      </c>
      <c r="AO53" s="17">
        <f>IF(AN53="","",COUNTIFS(AN$1:AN53,AN53))</f>
        <v>1</v>
      </c>
      <c r="AP53" s="18" t="str">
        <f t="shared" si="2"/>
        <v>是</v>
      </c>
      <c r="AQ53" s="19" t="str">
        <f t="shared" si="3"/>
        <v/>
      </c>
      <c r="AR53" s="19" t="str">
        <f t="shared" si="4"/>
        <v/>
      </c>
      <c r="AS53" s="19" t="str">
        <f t="shared" si="5"/>
        <v/>
      </c>
      <c r="AT53" s="19" t="str">
        <f t="shared" si="6"/>
        <v/>
      </c>
      <c r="AU53" s="19" t="str">
        <f t="shared" si="7"/>
        <v/>
      </c>
      <c r="AV53" s="19" t="str">
        <f t="shared" si="8"/>
        <v/>
      </c>
      <c r="AW53" s="19" t="str">
        <f>IF(ISERROR(IF(FIND("拾",O53,1)&lt;FIND("万",O53,1),IF(ISERROR(FIND("拾",O53,FIND("万",O53,1))),"零",(MID(O,FIND("拾",O53,FIND("万",O53,1))-1,1))),MID(O53,FIND("拾",O53,1)-1,1))),"",IF(FIND("拾",O53,1)&lt;FIND("万",O53,1),IF(ISERROR(FIND("拾",O53,FIND("万",O53,1))),"",(MID(O53,FIND("拾",O53,FIND("万",O53,1))-1,1))),MID(O53,FIND("拾",O53,1)-1,1)))</f>
        <v/>
      </c>
      <c r="AX53" s="20">
        <f>IF(O53="",0,IF(ISERROR(MIDB(O53,SEARCHB("?",O53),2*LEN(O53)-LENB(O53))),IF(AQ53="",0,INDEX([1]大小写对照表!A:B,MATCH(AQ53,[1]大小写对照表!A:A,0),2)*100000000)+IF(AR53="",0,INDEX([1]大小写对照表!A:B,MATCH(AR53,[1]大小写对照表!A:A,0),2)*1000000)+IF(AS53="",0,INDEX([1]大小写对照表!A:B,MATCH(AS53,[1]大小写对照表!A:A,0),2)*100000)+IF(AT53="",0,INDEX([1]大小写对照表!A:B,MATCH(AT53,[1]大小写对照表!A:A,0),2)*10000)+IF(AU53="",0,INDEX([1]大小写对照表!A:B,MATCH(AU53,[1]大小写对照表!A:A,0),2)*1000)+IF(AV53="",0,INDEX([1]大小写对照表!A:B,MATCH(AV53,[1]大小写对照表!A:A,0),2)*100)+IF(AW53="",0,INDEX([1]大小写对照表!A:B,MATCH(AW53,[1]大小写对照表!A:A,0),2)*10),IF(ISERROR(FIND("万",O53,1)),MIDB(O53,SEARCHB("?",O53),2*LEN(O53)-LENB(O53))*1,MIDB(O53,SEARCHB("?",O53),2*LEN(O53)-LENB(O53))*10000)))</f>
        <v>0</v>
      </c>
      <c r="AY53" s="21" t="str">
        <f t="shared" si="9"/>
        <v>1月份</v>
      </c>
      <c r="AZ53" s="19" t="str">
        <f t="shared" si="10"/>
        <v>导播</v>
      </c>
      <c r="BA53" s="19" t="str">
        <f t="shared" si="11"/>
        <v/>
      </c>
    </row>
    <row r="54" spans="1:53">
      <c r="A54" s="7" t="s">
        <v>53</v>
      </c>
      <c r="B54" s="7" t="s">
        <v>509</v>
      </c>
      <c r="C54" s="7" t="s">
        <v>55</v>
      </c>
      <c r="D54" s="7" t="s">
        <v>510</v>
      </c>
      <c r="E54" s="7" t="s">
        <v>118</v>
      </c>
      <c r="F54" s="7" t="s">
        <v>119</v>
      </c>
      <c r="G54" s="7" t="s">
        <v>487</v>
      </c>
      <c r="H54" s="7"/>
      <c r="I54" s="7"/>
      <c r="J54" s="7"/>
      <c r="K54" s="7"/>
      <c r="L54" s="7" t="s">
        <v>121</v>
      </c>
      <c r="M54" s="7" t="s">
        <v>511</v>
      </c>
      <c r="N54" s="7" t="s">
        <v>512</v>
      </c>
      <c r="O54" s="7" t="s">
        <v>513</v>
      </c>
      <c r="P54" s="7"/>
      <c r="Q54" s="7" t="s">
        <v>514</v>
      </c>
      <c r="R54" s="7" t="s">
        <v>515</v>
      </c>
      <c r="S54" s="7"/>
      <c r="T54" s="7"/>
      <c r="U54" s="7"/>
      <c r="V54" s="7"/>
      <c r="W54" s="7"/>
      <c r="X54" s="7" t="s">
        <v>65</v>
      </c>
      <c r="Y54" s="7" t="s">
        <v>516</v>
      </c>
      <c r="Z54" s="7">
        <v>3</v>
      </c>
      <c r="AA54" s="7">
        <v>3</v>
      </c>
      <c r="AB54" s="7" t="s">
        <v>67</v>
      </c>
      <c r="AC54" s="7"/>
      <c r="AD54" s="7">
        <v>2019</v>
      </c>
      <c r="AE54" s="7" t="s">
        <v>68</v>
      </c>
      <c r="AF54" s="7" t="s">
        <v>129</v>
      </c>
      <c r="AG54" s="7"/>
      <c r="AH54" s="7"/>
      <c r="AI54" s="7"/>
      <c r="AJ54" s="7"/>
      <c r="AK54" s="7"/>
      <c r="AL54" s="8" t="str">
        <f t="shared" si="0"/>
        <v>NXZDHY2018063@导播</v>
      </c>
      <c r="AM54" s="8">
        <f>IF(AL54="","",COUNTIFS(AL$1:AL54,AL54))</f>
        <v>1</v>
      </c>
      <c r="AN54" s="8" t="str">
        <f t="shared" si="1"/>
        <v>吴忠市第三中学智慧学区建设项目中标公示@导播</v>
      </c>
      <c r="AO54" s="9">
        <f>IF(AN54="","",COUNTIFS(AN$1:AN54,AN54))</f>
        <v>1</v>
      </c>
      <c r="AP54" s="10" t="str">
        <f t="shared" si="2"/>
        <v>是</v>
      </c>
      <c r="AQ54" s="11" t="str">
        <f t="shared" si="3"/>
        <v/>
      </c>
      <c r="AR54" s="11" t="str">
        <f t="shared" si="4"/>
        <v/>
      </c>
      <c r="AS54" s="11" t="str">
        <f t="shared" si="5"/>
        <v>柒</v>
      </c>
      <c r="AT54" s="11" t="str">
        <f t="shared" si="6"/>
        <v>叁</v>
      </c>
      <c r="AU54" s="11" t="str">
        <f t="shared" si="7"/>
        <v>捌</v>
      </c>
      <c r="AV54" s="11" t="str">
        <f t="shared" si="8"/>
        <v>伍</v>
      </c>
      <c r="AW54" s="11" t="str">
        <f>IF(ISERROR(IF(FIND("拾",O54,1)&lt;FIND("万",O54,1),IF(ISERROR(FIND("拾",O54,FIND("万",O54,1))),"零",(MID(O,FIND("拾",O54,FIND("万",O54,1))-1,1))),MID(O54,FIND("拾",O54,1)-1,1))),"",IF(FIND("拾",O54,1)&lt;FIND("万",O54,1),IF(ISERROR(FIND("拾",O54,FIND("万",O54,1))),"",(MID(O54,FIND("拾",O54,FIND("万",O54,1))-1,1))),MID(O54,FIND("拾",O54,1)-1,1)))</f>
        <v/>
      </c>
      <c r="AX54" s="12">
        <f>IF(O54="",0,IF(ISERROR(MIDB(O54,SEARCHB("?",O54),2*LEN(O54)-LENB(O54))),IF(AQ54="",0,INDEX([1]大小写对照表!A:B,MATCH(AQ54,[1]大小写对照表!A:A,0),2)*100000000)+IF(AR54="",0,INDEX([1]大小写对照表!A:B,MATCH(AR54,[1]大小写对照表!A:A,0),2)*1000000)+IF(AS54="",0,INDEX([1]大小写对照表!A:B,MATCH(AS54,[1]大小写对照表!A:A,0),2)*100000)+IF(AT54="",0,INDEX([1]大小写对照表!A:B,MATCH(AT54,[1]大小写对照表!A:A,0),2)*10000)+IF(AU54="",0,INDEX([1]大小写对照表!A:B,MATCH(AU54,[1]大小写对照表!A:A,0),2)*1000)+IF(AV54="",0,INDEX([1]大小写对照表!A:B,MATCH(AV54,[1]大小写对照表!A:A,0),2)*100)+IF(AW54="",0,INDEX([1]大小写对照表!A:B,MATCH(AW54,[1]大小写对照表!A:A,0),2)*10),IF(ISERROR(FIND("万",O54,1)),MIDB(O54,SEARCHB("?",O54),2*LEN(O54)-LENB(O54))*1,MIDB(O54,SEARCHB("?",O54),2*LEN(O54)-LENB(O54))*10000)))</f>
        <v>738500</v>
      </c>
      <c r="AY54" s="13" t="str">
        <f t="shared" si="9"/>
        <v>1月份</v>
      </c>
      <c r="AZ54" s="11" t="str">
        <f t="shared" si="10"/>
        <v>导播</v>
      </c>
      <c r="BA54" s="11" t="str">
        <f t="shared" si="11"/>
        <v/>
      </c>
    </row>
    <row r="55" spans="1:53">
      <c r="A55" s="14" t="s">
        <v>53</v>
      </c>
      <c r="B55" s="14" t="s">
        <v>517</v>
      </c>
      <c r="C55" s="14" t="s">
        <v>55</v>
      </c>
      <c r="D55" s="14" t="s">
        <v>518</v>
      </c>
      <c r="E55" s="14" t="s">
        <v>118</v>
      </c>
      <c r="F55" s="14" t="s">
        <v>360</v>
      </c>
      <c r="G55" s="14" t="s">
        <v>487</v>
      </c>
      <c r="H55" s="14"/>
      <c r="I55" s="14"/>
      <c r="J55" s="14"/>
      <c r="K55" s="14"/>
      <c r="L55" s="14" t="s">
        <v>519</v>
      </c>
      <c r="M55" s="14" t="s">
        <v>520</v>
      </c>
      <c r="N55" s="14" t="s">
        <v>521</v>
      </c>
      <c r="O55" s="14" t="s">
        <v>522</v>
      </c>
      <c r="P55" s="14"/>
      <c r="Q55" s="14" t="s">
        <v>523</v>
      </c>
      <c r="R55" s="14" t="s">
        <v>524</v>
      </c>
      <c r="S55" s="14"/>
      <c r="T55" s="14"/>
      <c r="U55" s="14"/>
      <c r="V55" s="14"/>
      <c r="W55" s="14"/>
      <c r="X55" s="14" t="s">
        <v>65</v>
      </c>
      <c r="Y55" s="14" t="s">
        <v>525</v>
      </c>
      <c r="Z55" s="14">
        <v>4</v>
      </c>
      <c r="AA55" s="14">
        <v>4</v>
      </c>
      <c r="AB55" s="14" t="s">
        <v>67</v>
      </c>
      <c r="AC55" s="14"/>
      <c r="AD55" s="14">
        <v>2019</v>
      </c>
      <c r="AE55" s="14" t="s">
        <v>68</v>
      </c>
      <c r="AF55" s="14"/>
      <c r="AG55" s="14"/>
      <c r="AH55" s="14"/>
      <c r="AI55" s="14"/>
      <c r="AJ55" s="14"/>
      <c r="AK55" s="14"/>
      <c r="AL55" s="8" t="str">
        <f t="shared" si="0"/>
        <v>NXSTZB-201843@导播</v>
      </c>
      <c r="AM55" s="8">
        <f>IF(AL55="","",COUNTIFS(AL$1:AL55,AL55))</f>
        <v>1</v>
      </c>
      <c r="AN55" s="8" t="str">
        <f t="shared" si="1"/>
        <v>灵武市第一小学“一拖二”在线互动课堂平台采购项目中标公告@导播</v>
      </c>
      <c r="AO55" s="9">
        <f>IF(AN55="","",COUNTIFS(AN$1:AN55,AN55))</f>
        <v>1</v>
      </c>
      <c r="AP55" s="10" t="str">
        <f t="shared" si="2"/>
        <v>是</v>
      </c>
      <c r="AQ55" s="11" t="str">
        <f t="shared" si="3"/>
        <v/>
      </c>
      <c r="AR55" s="11" t="str">
        <f t="shared" si="4"/>
        <v/>
      </c>
      <c r="AS55" s="11" t="str">
        <f t="shared" si="5"/>
        <v/>
      </c>
      <c r="AT55" s="11" t="str">
        <f t="shared" si="6"/>
        <v/>
      </c>
      <c r="AU55" s="11" t="str">
        <f t="shared" si="7"/>
        <v/>
      </c>
      <c r="AV55" s="11" t="str">
        <f t="shared" si="8"/>
        <v/>
      </c>
      <c r="AW55" s="11" t="str">
        <f>IF(ISERROR(IF(FIND("拾",O55,1)&lt;FIND("万",O55,1),IF(ISERROR(FIND("拾",O55,FIND("万",O55,1))),"零",(MID(O,FIND("拾",O55,FIND("万",O55,1))-1,1))),MID(O55,FIND("拾",O55,1)-1,1))),"",IF(FIND("拾",O55,1)&lt;FIND("万",O55,1),IF(ISERROR(FIND("拾",O55,FIND("万",O55,1))),"",(MID(O55,FIND("拾",O55,FIND("万",O55,1))-1,1))),MID(O55,FIND("拾",O55,1)-1,1)))</f>
        <v/>
      </c>
      <c r="AX55" s="12">
        <f>IF(O55="",0,IF(ISERROR(MIDB(O55,SEARCHB("?",O55),2*LEN(O55)-LENB(O55))),IF(AQ55="",0,INDEX([1]大小写对照表!A:B,MATCH(AQ55,[1]大小写对照表!A:A,0),2)*100000000)+IF(AR55="",0,INDEX([1]大小写对照表!A:B,MATCH(AR55,[1]大小写对照表!A:A,0),2)*1000000)+IF(AS55="",0,INDEX([1]大小写对照表!A:B,MATCH(AS55,[1]大小写对照表!A:A,0),2)*100000)+IF(AT55="",0,INDEX([1]大小写对照表!A:B,MATCH(AT55,[1]大小写对照表!A:A,0),2)*10000)+IF(AU55="",0,INDEX([1]大小写对照表!A:B,MATCH(AU55,[1]大小写对照表!A:A,0),2)*1000)+IF(AV55="",0,INDEX([1]大小写对照表!A:B,MATCH(AV55,[1]大小写对照表!A:A,0),2)*100)+IF(AW55="",0,INDEX([1]大小写对照表!A:B,MATCH(AW55,[1]大小写对照表!A:A,0),2)*10),IF(ISERROR(FIND("万",O55,1)),MIDB(O55,SEARCHB("?",O55),2*LEN(O55)-LENB(O55))*1,MIDB(O55,SEARCHB("?",O55),2*LEN(O55)-LENB(O55))*10000)))</f>
        <v>335000</v>
      </c>
      <c r="AY55" s="13" t="str">
        <f t="shared" si="9"/>
        <v>1月份</v>
      </c>
      <c r="AZ55" s="11" t="str">
        <f t="shared" si="10"/>
        <v>导播</v>
      </c>
      <c r="BA55" s="11" t="str">
        <f t="shared" si="11"/>
        <v/>
      </c>
    </row>
    <row r="56" spans="1:53">
      <c r="A56" s="7" t="s">
        <v>53</v>
      </c>
      <c r="B56" s="7" t="s">
        <v>526</v>
      </c>
      <c r="C56" s="7" t="s">
        <v>55</v>
      </c>
      <c r="D56" s="7"/>
      <c r="E56" s="7" t="s">
        <v>236</v>
      </c>
      <c r="F56" s="7" t="s">
        <v>527</v>
      </c>
      <c r="G56" s="7" t="s">
        <v>528</v>
      </c>
      <c r="H56" s="7"/>
      <c r="I56" s="7"/>
      <c r="J56" s="7"/>
      <c r="K56" s="7"/>
      <c r="L56" s="7"/>
      <c r="M56" s="7"/>
      <c r="N56" s="7"/>
      <c r="O56" s="7"/>
      <c r="P56" s="7"/>
      <c r="Q56" s="7" t="s">
        <v>529</v>
      </c>
      <c r="R56" s="7"/>
      <c r="S56" s="7"/>
      <c r="T56" s="7"/>
      <c r="U56" s="7"/>
      <c r="V56" s="7"/>
      <c r="W56" s="7"/>
      <c r="X56" s="7" t="s">
        <v>65</v>
      </c>
      <c r="Y56" s="7" t="s">
        <v>530</v>
      </c>
      <c r="Z56" s="7">
        <v>3</v>
      </c>
      <c r="AA56" s="7">
        <v>14971</v>
      </c>
      <c r="AB56" s="7" t="s">
        <v>67</v>
      </c>
      <c r="AC56" s="7"/>
      <c r="AD56" s="7">
        <v>2019</v>
      </c>
      <c r="AE56" s="7" t="s">
        <v>68</v>
      </c>
      <c r="AF56" s="7" t="s">
        <v>129</v>
      </c>
      <c r="AG56" s="7"/>
      <c r="AH56" s="7"/>
      <c r="AI56" s="7"/>
      <c r="AJ56" s="7"/>
      <c r="AK56" s="7"/>
      <c r="AL56" s="8" t="str">
        <f t="shared" si="0"/>
        <v/>
      </c>
      <c r="AM56" s="8" t="str">
        <f>IF(AL56="","",COUNTIFS(AL$1:AL56,AL56))</f>
        <v/>
      </c>
      <c r="AN56" s="8" t="str">
        <f t="shared" si="1"/>
        <v>北京师范大学珠海分校-竞价结果详情(CB190272019000008)@导播</v>
      </c>
      <c r="AO56" s="9">
        <f>IF(AN56="","",COUNTIFS(AN$1:AN56,AN56))</f>
        <v>1</v>
      </c>
      <c r="AP56" s="10" t="str">
        <f t="shared" si="2"/>
        <v>是</v>
      </c>
      <c r="AQ56" s="11" t="str">
        <f t="shared" si="3"/>
        <v/>
      </c>
      <c r="AR56" s="11" t="str">
        <f t="shared" si="4"/>
        <v/>
      </c>
      <c r="AS56" s="11" t="str">
        <f t="shared" si="5"/>
        <v/>
      </c>
      <c r="AT56" s="11" t="str">
        <f t="shared" si="6"/>
        <v/>
      </c>
      <c r="AU56" s="11" t="str">
        <f t="shared" si="7"/>
        <v/>
      </c>
      <c r="AV56" s="11" t="str">
        <f t="shared" si="8"/>
        <v/>
      </c>
      <c r="AW56" s="11" t="str">
        <f>IF(ISERROR(IF(FIND("拾",O56,1)&lt;FIND("万",O56,1),IF(ISERROR(FIND("拾",O56,FIND("万",O56,1))),"零",(MID(O,FIND("拾",O56,FIND("万",O56,1))-1,1))),MID(O56,FIND("拾",O56,1)-1,1))),"",IF(FIND("拾",O56,1)&lt;FIND("万",O56,1),IF(ISERROR(FIND("拾",O56,FIND("万",O56,1))),"",(MID(O56,FIND("拾",O56,FIND("万",O56,1))-1,1))),MID(O56,FIND("拾",O56,1)-1,1)))</f>
        <v/>
      </c>
      <c r="AX56" s="12">
        <f>IF(O56="",0,IF(ISERROR(MIDB(O56,SEARCHB("?",O56),2*LEN(O56)-LENB(O56))),IF(AQ56="",0,INDEX([1]大小写对照表!A:B,MATCH(AQ56,[1]大小写对照表!A:A,0),2)*100000000)+IF(AR56="",0,INDEX([1]大小写对照表!A:B,MATCH(AR56,[1]大小写对照表!A:A,0),2)*1000000)+IF(AS56="",0,INDEX([1]大小写对照表!A:B,MATCH(AS56,[1]大小写对照表!A:A,0),2)*100000)+IF(AT56="",0,INDEX([1]大小写对照表!A:B,MATCH(AT56,[1]大小写对照表!A:A,0),2)*10000)+IF(AU56="",0,INDEX([1]大小写对照表!A:B,MATCH(AU56,[1]大小写对照表!A:A,0),2)*1000)+IF(AV56="",0,INDEX([1]大小写对照表!A:B,MATCH(AV56,[1]大小写对照表!A:A,0),2)*100)+IF(AW56="",0,INDEX([1]大小写对照表!A:B,MATCH(AW56,[1]大小写对照表!A:A,0),2)*10),IF(ISERROR(FIND("万",O56,1)),MIDB(O56,SEARCHB("?",O56),2*LEN(O56)-LENB(O56))*1,MIDB(O56,SEARCHB("?",O56),2*LEN(O56)-LENB(O56))*10000)))</f>
        <v>0</v>
      </c>
      <c r="AY56" s="13" t="str">
        <f t="shared" si="9"/>
        <v>1月份</v>
      </c>
      <c r="AZ56" s="11" t="str">
        <f t="shared" si="10"/>
        <v>导播</v>
      </c>
      <c r="BA56" s="11" t="str">
        <f t="shared" si="11"/>
        <v/>
      </c>
    </row>
    <row r="57" spans="1:53">
      <c r="A57" s="14" t="s">
        <v>53</v>
      </c>
      <c r="B57" s="14" t="s">
        <v>531</v>
      </c>
      <c r="C57" s="14" t="s">
        <v>55</v>
      </c>
      <c r="D57" s="14"/>
      <c r="E57" s="14" t="s">
        <v>83</v>
      </c>
      <c r="F57" s="14" t="s">
        <v>532</v>
      </c>
      <c r="G57" s="14" t="s">
        <v>528</v>
      </c>
      <c r="H57" s="14"/>
      <c r="I57" s="14"/>
      <c r="J57" s="14"/>
      <c r="K57" s="14"/>
      <c r="L57" s="14" t="s">
        <v>533</v>
      </c>
      <c r="M57" s="14" t="s">
        <v>534</v>
      </c>
      <c r="N57" s="14" t="s">
        <v>535</v>
      </c>
      <c r="O57" s="14"/>
      <c r="P57" s="14"/>
      <c r="Q57" s="14" t="s">
        <v>536</v>
      </c>
      <c r="R57" s="14" t="s">
        <v>537</v>
      </c>
      <c r="S57" s="14"/>
      <c r="T57" s="14"/>
      <c r="U57" s="14"/>
      <c r="V57" s="14"/>
      <c r="W57" s="14"/>
      <c r="X57" s="14" t="s">
        <v>244</v>
      </c>
      <c r="Y57" s="14" t="s">
        <v>538</v>
      </c>
      <c r="Z57" s="14">
        <v>4</v>
      </c>
      <c r="AA57" s="14">
        <v>14971</v>
      </c>
      <c r="AB57" s="14" t="s">
        <v>317</v>
      </c>
      <c r="AC57" s="14" t="s">
        <v>53</v>
      </c>
      <c r="AD57" s="14">
        <v>2019</v>
      </c>
      <c r="AE57" s="14" t="s">
        <v>68</v>
      </c>
      <c r="AF57" s="14"/>
      <c r="AG57" s="14"/>
      <c r="AH57" s="14"/>
      <c r="AI57" s="14"/>
      <c r="AJ57" s="14"/>
      <c r="AK57" s="14"/>
      <c r="AL57" s="8" t="str">
        <f t="shared" si="0"/>
        <v/>
      </c>
      <c r="AM57" s="8" t="str">
        <f>IF(AL57="","",COUNTIFS(AL$1:AL57,AL57))</f>
        <v/>
      </c>
      <c r="AN57" s="8" t="str">
        <f t="shared" si="1"/>
        <v>丰城市课后服务导播教室及配套设备项目中标公示@导播</v>
      </c>
      <c r="AO57" s="9">
        <f>IF(AN57="","",COUNTIFS(AN$1:AN57,AN57))</f>
        <v>1</v>
      </c>
      <c r="AP57" s="10" t="str">
        <f t="shared" si="2"/>
        <v>是</v>
      </c>
      <c r="AQ57" s="11" t="str">
        <f t="shared" si="3"/>
        <v/>
      </c>
      <c r="AR57" s="11" t="str">
        <f t="shared" si="4"/>
        <v/>
      </c>
      <c r="AS57" s="11" t="str">
        <f t="shared" si="5"/>
        <v/>
      </c>
      <c r="AT57" s="11" t="str">
        <f t="shared" si="6"/>
        <v/>
      </c>
      <c r="AU57" s="11" t="str">
        <f t="shared" si="7"/>
        <v/>
      </c>
      <c r="AV57" s="11" t="str">
        <f t="shared" si="8"/>
        <v/>
      </c>
      <c r="AW57" s="11" t="str">
        <f>IF(ISERROR(IF(FIND("拾",O57,1)&lt;FIND("万",O57,1),IF(ISERROR(FIND("拾",O57,FIND("万",O57,1))),"零",(MID(O,FIND("拾",O57,FIND("万",O57,1))-1,1))),MID(O57,FIND("拾",O57,1)-1,1))),"",IF(FIND("拾",O57,1)&lt;FIND("万",O57,1),IF(ISERROR(FIND("拾",O57,FIND("万",O57,1))),"",(MID(O57,FIND("拾",O57,FIND("万",O57,1))-1,1))),MID(O57,FIND("拾",O57,1)-1,1)))</f>
        <v/>
      </c>
      <c r="AX57" s="12">
        <f>IF(O57="",0,IF(ISERROR(MIDB(O57,SEARCHB("?",O57),2*LEN(O57)-LENB(O57))),IF(AQ57="",0,INDEX([1]大小写对照表!A:B,MATCH(AQ57,[1]大小写对照表!A:A,0),2)*100000000)+IF(AR57="",0,INDEX([1]大小写对照表!A:B,MATCH(AR57,[1]大小写对照表!A:A,0),2)*1000000)+IF(AS57="",0,INDEX([1]大小写对照表!A:B,MATCH(AS57,[1]大小写对照表!A:A,0),2)*100000)+IF(AT57="",0,INDEX([1]大小写对照表!A:B,MATCH(AT57,[1]大小写对照表!A:A,0),2)*10000)+IF(AU57="",0,INDEX([1]大小写对照表!A:B,MATCH(AU57,[1]大小写对照表!A:A,0),2)*1000)+IF(AV57="",0,INDEX([1]大小写对照表!A:B,MATCH(AV57,[1]大小写对照表!A:A,0),2)*100)+IF(AW57="",0,INDEX([1]大小写对照表!A:B,MATCH(AW57,[1]大小写对照表!A:A,0),2)*10),IF(ISERROR(FIND("万",O57,1)),MIDB(O57,SEARCHB("?",O57),2*LEN(O57)-LENB(O57))*1,MIDB(O57,SEARCHB("?",O57),2*LEN(O57)-LENB(O57))*10000)))</f>
        <v>0</v>
      </c>
      <c r="AY57" s="13" t="str">
        <f t="shared" si="9"/>
        <v>1月份</v>
      </c>
      <c r="AZ57" s="11" t="str">
        <f t="shared" si="10"/>
        <v>导播</v>
      </c>
      <c r="BA57" s="11" t="str">
        <f t="shared" si="11"/>
        <v/>
      </c>
    </row>
    <row r="58" spans="1:53">
      <c r="A58" s="7" t="s">
        <v>53</v>
      </c>
      <c r="B58" s="7" t="s">
        <v>539</v>
      </c>
      <c r="C58" s="7" t="s">
        <v>55</v>
      </c>
      <c r="D58" s="7" t="s">
        <v>540</v>
      </c>
      <c r="E58" s="7" t="s">
        <v>56</v>
      </c>
      <c r="F58" s="7" t="s">
        <v>541</v>
      </c>
      <c r="G58" s="7" t="s">
        <v>528</v>
      </c>
      <c r="H58" s="7"/>
      <c r="I58" s="7"/>
      <c r="J58" s="7"/>
      <c r="K58" s="7"/>
      <c r="L58" s="7" t="s">
        <v>542</v>
      </c>
      <c r="M58" s="7" t="s">
        <v>543</v>
      </c>
      <c r="N58" s="7" t="s">
        <v>544</v>
      </c>
      <c r="O58" s="7" t="s">
        <v>545</v>
      </c>
      <c r="P58" s="7"/>
      <c r="Q58" s="7" t="s">
        <v>546</v>
      </c>
      <c r="R58" s="7" t="s">
        <v>547</v>
      </c>
      <c r="S58" s="7"/>
      <c r="T58" s="7"/>
      <c r="U58" s="7"/>
      <c r="V58" s="7"/>
      <c r="W58" s="7"/>
      <c r="X58" s="7" t="s">
        <v>65</v>
      </c>
      <c r="Y58" s="7" t="s">
        <v>548</v>
      </c>
      <c r="Z58" s="7">
        <v>3</v>
      </c>
      <c r="AA58" s="7">
        <v>3</v>
      </c>
      <c r="AB58" s="7" t="s">
        <v>67</v>
      </c>
      <c r="AC58" s="7"/>
      <c r="AD58" s="7">
        <v>2019</v>
      </c>
      <c r="AE58" s="7" t="s">
        <v>68</v>
      </c>
      <c r="AF58" s="7"/>
      <c r="AG58" s="7"/>
      <c r="AH58" s="7"/>
      <c r="AI58" s="7"/>
      <c r="AJ58" s="7"/>
      <c r="AK58" s="7"/>
      <c r="AL58" s="8" t="str">
        <f t="shared" si="0"/>
        <v>NZZ1815131144@导播</v>
      </c>
      <c r="AM58" s="8">
        <f>IF(AL58="","",COUNTIFS(AL$1:AL58,AL58))</f>
        <v>1</v>
      </c>
      <c r="AN58" s="8" t="str">
        <f t="shared" si="1"/>
        <v>南召县中等职业学校电子商务实训室设备采购项目成交结果公告@导播</v>
      </c>
      <c r="AO58" s="9">
        <f>IF(AN58="","",COUNTIFS(AN$1:AN58,AN58))</f>
        <v>1</v>
      </c>
      <c r="AP58" s="10" t="str">
        <f t="shared" si="2"/>
        <v>是</v>
      </c>
      <c r="AQ58" s="11" t="str">
        <f t="shared" si="3"/>
        <v/>
      </c>
      <c r="AR58" s="11" t="str">
        <f t="shared" si="4"/>
        <v/>
      </c>
      <c r="AS58" s="11" t="str">
        <f t="shared" si="5"/>
        <v>肆</v>
      </c>
      <c r="AT58" s="11" t="str">
        <f t="shared" si="6"/>
        <v>玖</v>
      </c>
      <c r="AU58" s="11" t="str">
        <f t="shared" si="7"/>
        <v>贰</v>
      </c>
      <c r="AV58" s="11" t="str">
        <f t="shared" si="8"/>
        <v>捌</v>
      </c>
      <c r="AW58" s="11" t="str">
        <f>IF(ISERROR(IF(FIND("拾",O58,1)&lt;FIND("万",O58,1),IF(ISERROR(FIND("拾",O58,FIND("万",O58,1))),"零",(MID(O,FIND("拾",O58,FIND("万",O58,1))-1,1))),MID(O58,FIND("拾",O58,1)-1,1))),"",IF(FIND("拾",O58,1)&lt;FIND("万",O58,1),IF(ISERROR(FIND("拾",O58,FIND("万",O58,1))),"",(MID(O58,FIND("拾",O58,FIND("万",O58,1))-1,1))),MID(O58,FIND("拾",O58,1)-1,1)))</f>
        <v/>
      </c>
      <c r="AX58" s="12">
        <f>IF(O58="",0,IF(ISERROR(MIDB(O58,SEARCHB("?",O58),2*LEN(O58)-LENB(O58))),IF(AQ58="",0,INDEX([1]大小写对照表!A:B,MATCH(AQ58,[1]大小写对照表!A:A,0),2)*100000000)+IF(AR58="",0,INDEX([1]大小写对照表!A:B,MATCH(AR58,[1]大小写对照表!A:A,0),2)*1000000)+IF(AS58="",0,INDEX([1]大小写对照表!A:B,MATCH(AS58,[1]大小写对照表!A:A,0),2)*100000)+IF(AT58="",0,INDEX([1]大小写对照表!A:B,MATCH(AT58,[1]大小写对照表!A:A,0),2)*10000)+IF(AU58="",0,INDEX([1]大小写对照表!A:B,MATCH(AU58,[1]大小写对照表!A:A,0),2)*1000)+IF(AV58="",0,INDEX([1]大小写对照表!A:B,MATCH(AV58,[1]大小写对照表!A:A,0),2)*100)+IF(AW58="",0,INDEX([1]大小写对照表!A:B,MATCH(AW58,[1]大小写对照表!A:A,0),2)*10),IF(ISERROR(FIND("万",O58,1)),MIDB(O58,SEARCHB("?",O58),2*LEN(O58)-LENB(O58))*1,MIDB(O58,SEARCHB("?",O58),2*LEN(O58)-LENB(O58))*10000)))</f>
        <v>492800</v>
      </c>
      <c r="AY58" s="13" t="str">
        <f t="shared" si="9"/>
        <v>1月份</v>
      </c>
      <c r="AZ58" s="11" t="str">
        <f t="shared" si="10"/>
        <v>导播</v>
      </c>
      <c r="BA58" s="11" t="str">
        <f t="shared" si="11"/>
        <v/>
      </c>
    </row>
    <row r="59" spans="1:53" s="22" customFormat="1">
      <c r="A59" s="15" t="s">
        <v>53</v>
      </c>
      <c r="B59" s="15" t="s">
        <v>549</v>
      </c>
      <c r="C59" s="15" t="s">
        <v>55</v>
      </c>
      <c r="D59" s="15" t="s">
        <v>550</v>
      </c>
      <c r="E59" s="15" t="s">
        <v>551</v>
      </c>
      <c r="F59" s="15" t="s">
        <v>552</v>
      </c>
      <c r="G59" s="15" t="s">
        <v>553</v>
      </c>
      <c r="H59" s="15"/>
      <c r="I59" s="15"/>
      <c r="J59" s="15"/>
      <c r="K59" s="15"/>
      <c r="L59" s="15"/>
      <c r="M59" s="15" t="s">
        <v>554</v>
      </c>
      <c r="N59" s="15" t="s">
        <v>555</v>
      </c>
      <c r="O59" s="15"/>
      <c r="P59" s="15"/>
      <c r="Q59" s="15" t="s">
        <v>556</v>
      </c>
      <c r="R59" s="15" t="s">
        <v>557</v>
      </c>
      <c r="S59" s="15"/>
      <c r="T59" s="15"/>
      <c r="U59" s="15"/>
      <c r="V59" s="15"/>
      <c r="W59" s="15"/>
      <c r="X59" s="15" t="s">
        <v>315</v>
      </c>
      <c r="Y59" s="15" t="s">
        <v>558</v>
      </c>
      <c r="Z59" s="15">
        <v>1</v>
      </c>
      <c r="AA59" s="15">
        <v>2</v>
      </c>
      <c r="AB59" s="15" t="s">
        <v>317</v>
      </c>
      <c r="AC59" s="15" t="s">
        <v>53</v>
      </c>
      <c r="AD59" s="15">
        <v>2019</v>
      </c>
      <c r="AE59" s="15" t="s">
        <v>68</v>
      </c>
      <c r="AF59" s="15"/>
      <c r="AG59" s="15"/>
      <c r="AH59" s="15"/>
      <c r="AI59" s="15"/>
      <c r="AJ59" s="15"/>
      <c r="AK59" s="15"/>
      <c r="AL59" s="16" t="str">
        <f t="shared" si="0"/>
        <v>JZCG2018-XH-050）@导播</v>
      </c>
      <c r="AM59" s="16">
        <f>IF(AL59="","",COUNTIFS(AL$1:AL59,AL59))</f>
        <v>1</v>
      </c>
      <c r="AN59" s="16" t="str">
        <f t="shared" si="1"/>
        <v>天津市蓟州区新闻中心机关启动发票摇奖活动购置高清摄像机及导播录制设备_第1包(项目编号:JZCG2018-XH-050)合同公告@导播</v>
      </c>
      <c r="AO59" s="17">
        <f>IF(AN59="","",COUNTIFS(AN$1:AN59,AN59))</f>
        <v>1</v>
      </c>
      <c r="AP59" s="18" t="str">
        <f t="shared" si="2"/>
        <v>是</v>
      </c>
      <c r="AQ59" s="19" t="str">
        <f t="shared" si="3"/>
        <v/>
      </c>
      <c r="AR59" s="19" t="str">
        <f t="shared" si="4"/>
        <v/>
      </c>
      <c r="AS59" s="19" t="str">
        <f t="shared" si="5"/>
        <v/>
      </c>
      <c r="AT59" s="19" t="str">
        <f t="shared" si="6"/>
        <v/>
      </c>
      <c r="AU59" s="19" t="str">
        <f t="shared" si="7"/>
        <v/>
      </c>
      <c r="AV59" s="19" t="str">
        <f t="shared" si="8"/>
        <v/>
      </c>
      <c r="AW59" s="19" t="str">
        <f>IF(ISERROR(IF(FIND("拾",O59,1)&lt;FIND("万",O59,1),IF(ISERROR(FIND("拾",O59,FIND("万",O59,1))),"零",(MID(O,FIND("拾",O59,FIND("万",O59,1))-1,1))),MID(O59,FIND("拾",O59,1)-1,1))),"",IF(FIND("拾",O59,1)&lt;FIND("万",O59,1),IF(ISERROR(FIND("拾",O59,FIND("万",O59,1))),"",(MID(O59,FIND("拾",O59,FIND("万",O59,1))-1,1))),MID(O59,FIND("拾",O59,1)-1,1)))</f>
        <v/>
      </c>
      <c r="AX59" s="20">
        <f>IF(O59="",0,IF(ISERROR(MIDB(O59,SEARCHB("?",O59),2*LEN(O59)-LENB(O59))),IF(AQ59="",0,INDEX([1]大小写对照表!A:B,MATCH(AQ59,[1]大小写对照表!A:A,0),2)*100000000)+IF(AR59="",0,INDEX([1]大小写对照表!A:B,MATCH(AR59,[1]大小写对照表!A:A,0),2)*1000000)+IF(AS59="",0,INDEX([1]大小写对照表!A:B,MATCH(AS59,[1]大小写对照表!A:A,0),2)*100000)+IF(AT59="",0,INDEX([1]大小写对照表!A:B,MATCH(AT59,[1]大小写对照表!A:A,0),2)*10000)+IF(AU59="",0,INDEX([1]大小写对照表!A:B,MATCH(AU59,[1]大小写对照表!A:A,0),2)*1000)+IF(AV59="",0,INDEX([1]大小写对照表!A:B,MATCH(AV59,[1]大小写对照表!A:A,0),2)*100)+IF(AW59="",0,INDEX([1]大小写对照表!A:B,MATCH(AW59,[1]大小写对照表!A:A,0),2)*10),IF(ISERROR(FIND("万",O59,1)),MIDB(O59,SEARCHB("?",O59),2*LEN(O59)-LENB(O59))*1,MIDB(O59,SEARCHB("?",O59),2*LEN(O59)-LENB(O59))*10000)))</f>
        <v>0</v>
      </c>
      <c r="AY59" s="21" t="str">
        <f t="shared" si="9"/>
        <v>1月份</v>
      </c>
      <c r="AZ59" s="19" t="str">
        <f t="shared" si="10"/>
        <v>导播</v>
      </c>
      <c r="BA59" s="19" t="str">
        <f t="shared" si="11"/>
        <v/>
      </c>
    </row>
    <row r="60" spans="1:53" s="22" customFormat="1">
      <c r="A60" s="23" t="s">
        <v>53</v>
      </c>
      <c r="B60" s="23" t="s">
        <v>559</v>
      </c>
      <c r="C60" s="23" t="s">
        <v>55</v>
      </c>
      <c r="D60" s="23" t="s">
        <v>550</v>
      </c>
      <c r="E60" s="23" t="s">
        <v>551</v>
      </c>
      <c r="F60" s="23" t="s">
        <v>552</v>
      </c>
      <c r="G60" s="23" t="s">
        <v>553</v>
      </c>
      <c r="H60" s="23"/>
      <c r="I60" s="23"/>
      <c r="J60" s="23"/>
      <c r="K60" s="23"/>
      <c r="L60" s="23"/>
      <c r="M60" s="23" t="s">
        <v>554</v>
      </c>
      <c r="N60" s="23" t="s">
        <v>560</v>
      </c>
      <c r="O60" s="23"/>
      <c r="P60" s="23"/>
      <c r="Q60" s="23" t="s">
        <v>561</v>
      </c>
      <c r="R60" s="23" t="s">
        <v>562</v>
      </c>
      <c r="S60" s="23"/>
      <c r="T60" s="23"/>
      <c r="U60" s="23"/>
      <c r="V60" s="23"/>
      <c r="W60" s="23"/>
      <c r="X60" s="23" t="s">
        <v>315</v>
      </c>
      <c r="Y60" s="23" t="s">
        <v>563</v>
      </c>
      <c r="Z60" s="23">
        <v>1</v>
      </c>
      <c r="AA60" s="23">
        <v>2</v>
      </c>
      <c r="AB60" s="23" t="s">
        <v>317</v>
      </c>
      <c r="AC60" s="23" t="s">
        <v>53</v>
      </c>
      <c r="AD60" s="23">
        <v>2019</v>
      </c>
      <c r="AE60" s="23" t="s">
        <v>68</v>
      </c>
      <c r="AF60" s="23"/>
      <c r="AG60" s="23"/>
      <c r="AH60" s="23"/>
      <c r="AI60" s="23"/>
      <c r="AJ60" s="23"/>
      <c r="AK60" s="23"/>
      <c r="AL60" s="16" t="str">
        <f t="shared" si="0"/>
        <v>JZCG2018-XH-050）@导播</v>
      </c>
      <c r="AM60" s="16">
        <f>IF(AL60="","",COUNTIFS(AL$1:AL60,AL60))</f>
        <v>2</v>
      </c>
      <c r="AN60" s="16" t="str">
        <f t="shared" si="1"/>
        <v>天津市蓟州区新闻中心机关启动发票摇奖活动购置高清摄像机及导播录制设备_第2包(项目编号:JZCG2018-XH-050)合同公告@导播</v>
      </c>
      <c r="AO60" s="17">
        <f>IF(AN60="","",COUNTIFS(AN$1:AN60,AN60))</f>
        <v>1</v>
      </c>
      <c r="AP60" s="18" t="str">
        <f t="shared" si="2"/>
        <v/>
      </c>
      <c r="AQ60" s="19" t="str">
        <f t="shared" si="3"/>
        <v/>
      </c>
      <c r="AR60" s="19" t="str">
        <f t="shared" si="4"/>
        <v/>
      </c>
      <c r="AS60" s="19" t="str">
        <f t="shared" si="5"/>
        <v/>
      </c>
      <c r="AT60" s="19" t="str">
        <f t="shared" si="6"/>
        <v/>
      </c>
      <c r="AU60" s="19" t="str">
        <f t="shared" si="7"/>
        <v/>
      </c>
      <c r="AV60" s="19" t="str">
        <f t="shared" si="8"/>
        <v/>
      </c>
      <c r="AW60" s="19" t="str">
        <f>IF(ISERROR(IF(FIND("拾",O60,1)&lt;FIND("万",O60,1),IF(ISERROR(FIND("拾",O60,FIND("万",O60,1))),"零",(MID(O,FIND("拾",O60,FIND("万",O60,1))-1,1))),MID(O60,FIND("拾",O60,1)-1,1))),"",IF(FIND("拾",O60,1)&lt;FIND("万",O60,1),IF(ISERROR(FIND("拾",O60,FIND("万",O60,1))),"",(MID(O60,FIND("拾",O60,FIND("万",O60,1))-1,1))),MID(O60,FIND("拾",O60,1)-1,1)))</f>
        <v/>
      </c>
      <c r="AX60" s="20">
        <f>IF(O60="",0,IF(ISERROR(MIDB(O60,SEARCHB("?",O60),2*LEN(O60)-LENB(O60))),IF(AQ60="",0,INDEX([1]大小写对照表!A:B,MATCH(AQ60,[1]大小写对照表!A:A,0),2)*100000000)+IF(AR60="",0,INDEX([1]大小写对照表!A:B,MATCH(AR60,[1]大小写对照表!A:A,0),2)*1000000)+IF(AS60="",0,INDEX([1]大小写对照表!A:B,MATCH(AS60,[1]大小写对照表!A:A,0),2)*100000)+IF(AT60="",0,INDEX([1]大小写对照表!A:B,MATCH(AT60,[1]大小写对照表!A:A,0),2)*10000)+IF(AU60="",0,INDEX([1]大小写对照表!A:B,MATCH(AU60,[1]大小写对照表!A:A,0),2)*1000)+IF(AV60="",0,INDEX([1]大小写对照表!A:B,MATCH(AV60,[1]大小写对照表!A:A,0),2)*100)+IF(AW60="",0,INDEX([1]大小写对照表!A:B,MATCH(AW60,[1]大小写对照表!A:A,0),2)*10),IF(ISERROR(FIND("万",O60,1)),MIDB(O60,SEARCHB("?",O60),2*LEN(O60)-LENB(O60))*1,MIDB(O60,SEARCHB("?",O60),2*LEN(O60)-LENB(O60))*10000)))</f>
        <v>0</v>
      </c>
      <c r="AY60" s="21" t="str">
        <f t="shared" si="9"/>
        <v>1月份</v>
      </c>
      <c r="AZ60" s="19" t="str">
        <f t="shared" si="10"/>
        <v>导播</v>
      </c>
      <c r="BA60" s="19" t="str">
        <f t="shared" si="11"/>
        <v/>
      </c>
    </row>
    <row r="61" spans="1:53">
      <c r="A61" s="14" t="s">
        <v>53</v>
      </c>
      <c r="B61" s="14" t="s">
        <v>564</v>
      </c>
      <c r="C61" s="14" t="s">
        <v>55</v>
      </c>
      <c r="D61" s="14">
        <v>24000</v>
      </c>
      <c r="E61" s="14" t="s">
        <v>565</v>
      </c>
      <c r="F61" s="14" t="s">
        <v>566</v>
      </c>
      <c r="G61" s="14" t="s">
        <v>553</v>
      </c>
      <c r="H61" s="14"/>
      <c r="I61" s="14"/>
      <c r="J61" s="14"/>
      <c r="K61" s="14"/>
      <c r="L61" s="14" t="s">
        <v>567</v>
      </c>
      <c r="M61" s="14" t="s">
        <v>568</v>
      </c>
      <c r="N61" s="14" t="s">
        <v>569</v>
      </c>
      <c r="O61" s="14" t="s">
        <v>570</v>
      </c>
      <c r="P61" s="14"/>
      <c r="Q61" s="14" t="s">
        <v>571</v>
      </c>
      <c r="R61" s="14" t="s">
        <v>572</v>
      </c>
      <c r="S61" s="14" t="s">
        <v>573</v>
      </c>
      <c r="T61" s="14"/>
      <c r="U61" s="14"/>
      <c r="V61" s="14"/>
      <c r="W61" s="14"/>
      <c r="X61" s="14" t="s">
        <v>79</v>
      </c>
      <c r="Y61" s="14" t="s">
        <v>574</v>
      </c>
      <c r="Z61" s="14">
        <v>4</v>
      </c>
      <c r="AA61" s="14">
        <v>28</v>
      </c>
      <c r="AB61" s="14" t="s">
        <v>67</v>
      </c>
      <c r="AC61" s="14"/>
      <c r="AD61" s="14">
        <v>2019</v>
      </c>
      <c r="AE61" s="14" t="s">
        <v>68</v>
      </c>
      <c r="AF61" s="14"/>
      <c r="AG61" s="14"/>
      <c r="AH61" s="14"/>
      <c r="AI61" s="14"/>
      <c r="AJ61" s="14"/>
      <c r="AK61" s="14"/>
      <c r="AL61" s="8" t="str">
        <f t="shared" si="0"/>
        <v>24000@导播</v>
      </c>
      <c r="AM61" s="8">
        <f>IF(AL61="","",COUNTIFS(AL$1:AL61,AL61))</f>
        <v>1</v>
      </c>
      <c r="AN61" s="8" t="str">
        <f t="shared" si="1"/>
        <v>红山区教育局录播教室公开招标采购评标结果公告@导播</v>
      </c>
      <c r="AO61" s="9">
        <f>IF(AN61="","",COUNTIFS(AN$1:AN61,AN61))</f>
        <v>1</v>
      </c>
      <c r="AP61" s="10" t="str">
        <f t="shared" si="2"/>
        <v>是</v>
      </c>
      <c r="AQ61" s="11" t="str">
        <f t="shared" si="3"/>
        <v/>
      </c>
      <c r="AR61" s="11" t="str">
        <f t="shared" si="4"/>
        <v/>
      </c>
      <c r="AS61" s="11" t="str">
        <f t="shared" si="5"/>
        <v/>
      </c>
      <c r="AT61" s="11" t="str">
        <f t="shared" si="6"/>
        <v/>
      </c>
      <c r="AU61" s="11" t="str">
        <f t="shared" si="7"/>
        <v/>
      </c>
      <c r="AV61" s="11" t="str">
        <f t="shared" si="8"/>
        <v/>
      </c>
      <c r="AW61" s="11" t="str">
        <f>IF(ISERROR(IF(FIND("拾",O61,1)&lt;FIND("万",O61,1),IF(ISERROR(FIND("拾",O61,FIND("万",O61,1))),"零",(MID(O,FIND("拾",O61,FIND("万",O61,1))-1,1))),MID(O61,FIND("拾",O61,1)-1,1))),"",IF(FIND("拾",O61,1)&lt;FIND("万",O61,1),IF(ISERROR(FIND("拾",O61,FIND("万",O61,1))),"",(MID(O61,FIND("拾",O61,FIND("万",O61,1))-1,1))),MID(O61,FIND("拾",O61,1)-1,1)))</f>
        <v/>
      </c>
      <c r="AX61" s="12">
        <f>IF(O61="",0,IF(ISERROR(MIDB(O61,SEARCHB("?",O61),2*LEN(O61)-LENB(O61))),IF(AQ61="",0,INDEX([1]大小写对照表!A:B,MATCH(AQ61,[1]大小写对照表!A:A,0),2)*100000000)+IF(AR61="",0,INDEX([1]大小写对照表!A:B,MATCH(AR61,[1]大小写对照表!A:A,0),2)*1000000)+IF(AS61="",0,INDEX([1]大小写对照表!A:B,MATCH(AS61,[1]大小写对照表!A:A,0),2)*100000)+IF(AT61="",0,INDEX([1]大小写对照表!A:B,MATCH(AT61,[1]大小写对照表!A:A,0),2)*10000)+IF(AU61="",0,INDEX([1]大小写对照表!A:B,MATCH(AU61,[1]大小写对照表!A:A,0),2)*1000)+IF(AV61="",0,INDEX([1]大小写对照表!A:B,MATCH(AV61,[1]大小写对照表!A:A,0),2)*100)+IF(AW61="",0,INDEX([1]大小写对照表!A:B,MATCH(AW61,[1]大小写对照表!A:A,0),2)*10),IF(ISERROR(FIND("万",O61,1)),MIDB(O61,SEARCHB("?",O61),2*LEN(O61)-LENB(O61))*1,MIDB(O61,SEARCHB("?",O61),2*LEN(O61)-LENB(O61))*10000)))</f>
        <v>3296000</v>
      </c>
      <c r="AY61" s="13" t="str">
        <f t="shared" si="9"/>
        <v>1月份</v>
      </c>
      <c r="AZ61" s="11" t="str">
        <f t="shared" si="10"/>
        <v>导播</v>
      </c>
      <c r="BA61" s="11" t="str">
        <f t="shared" si="11"/>
        <v/>
      </c>
    </row>
    <row r="62" spans="1:53">
      <c r="A62" s="7" t="s">
        <v>53</v>
      </c>
      <c r="B62" s="7" t="s">
        <v>575</v>
      </c>
      <c r="C62" s="7" t="s">
        <v>55</v>
      </c>
      <c r="D62" s="7" t="s">
        <v>485</v>
      </c>
      <c r="E62" s="7" t="s">
        <v>425</v>
      </c>
      <c r="F62" s="7" t="s">
        <v>576</v>
      </c>
      <c r="G62" s="7" t="s">
        <v>553</v>
      </c>
      <c r="H62" s="7"/>
      <c r="I62" s="7"/>
      <c r="J62" s="7"/>
      <c r="K62" s="7"/>
      <c r="L62" s="7" t="s">
        <v>488</v>
      </c>
      <c r="M62" s="7" t="s">
        <v>489</v>
      </c>
      <c r="N62" s="7" t="s">
        <v>490</v>
      </c>
      <c r="O62" s="7" t="s">
        <v>577</v>
      </c>
      <c r="P62" s="7"/>
      <c r="Q62" s="7" t="s">
        <v>578</v>
      </c>
      <c r="R62" s="7" t="s">
        <v>493</v>
      </c>
      <c r="S62" s="7"/>
      <c r="T62" s="7"/>
      <c r="U62" s="7"/>
      <c r="V62" s="7"/>
      <c r="W62" s="7"/>
      <c r="X62" s="7" t="s">
        <v>65</v>
      </c>
      <c r="Y62" s="7" t="s">
        <v>579</v>
      </c>
      <c r="Z62" s="7">
        <v>4</v>
      </c>
      <c r="AA62" s="7">
        <v>10</v>
      </c>
      <c r="AB62" s="7" t="s">
        <v>67</v>
      </c>
      <c r="AC62" s="7"/>
      <c r="AD62" s="7">
        <v>2019</v>
      </c>
      <c r="AE62" s="7" t="s">
        <v>68</v>
      </c>
      <c r="AF62" s="7"/>
      <c r="AG62" s="7"/>
      <c r="AH62" s="7"/>
      <c r="AI62" s="7"/>
      <c r="AJ62" s="7"/>
      <c r="AK62" s="7"/>
      <c r="AL62" s="8" t="str">
        <f t="shared" si="0"/>
        <v>LT2018-GK50@导播</v>
      </c>
      <c r="AM62" s="8">
        <f>IF(AL62="","",COUNTIFS(AL$1:AL62,AL62))</f>
        <v>2</v>
      </c>
      <c r="AN62" s="8" t="str">
        <f t="shared" si="1"/>
        <v>临潭县第一中学录播室采购项目（二次）中标公告@导播</v>
      </c>
      <c r="AO62" s="9">
        <f>IF(AN62="","",COUNTIFS(AN$1:AN62,AN62))</f>
        <v>1</v>
      </c>
      <c r="AP62" s="10" t="str">
        <f t="shared" si="2"/>
        <v/>
      </c>
      <c r="AQ62" s="11" t="str">
        <f t="shared" si="3"/>
        <v/>
      </c>
      <c r="AR62" s="11" t="str">
        <f t="shared" si="4"/>
        <v/>
      </c>
      <c r="AS62" s="11" t="str">
        <f t="shared" si="5"/>
        <v/>
      </c>
      <c r="AT62" s="11" t="str">
        <f t="shared" si="6"/>
        <v/>
      </c>
      <c r="AU62" s="11" t="str">
        <f t="shared" si="7"/>
        <v/>
      </c>
      <c r="AV62" s="11" t="str">
        <f t="shared" si="8"/>
        <v/>
      </c>
      <c r="AW62" s="11" t="str">
        <f>IF(ISERROR(IF(FIND("拾",O62,1)&lt;FIND("万",O62,1),IF(ISERROR(FIND("拾",O62,FIND("万",O62,1))),"零",(MID(O,FIND("拾",O62,FIND("万",O62,1))-1,1))),MID(O62,FIND("拾",O62,1)-1,1))),"",IF(FIND("拾",O62,1)&lt;FIND("万",O62,1),IF(ISERROR(FIND("拾",O62,FIND("万",O62,1))),"",(MID(O62,FIND("拾",O62,FIND("万",O62,1))-1,1))),MID(O62,FIND("拾",O62,1)-1,1)))</f>
        <v/>
      </c>
      <c r="AX62" s="12">
        <f>IF(O62="",0,IF(ISERROR(MIDB(O62,SEARCHB("?",O62),2*LEN(O62)-LENB(O62))),IF(AQ62="",0,INDEX([1]大小写对照表!A:B,MATCH(AQ62,[1]大小写对照表!A:A,0),2)*100000000)+IF(AR62="",0,INDEX([1]大小写对照表!A:B,MATCH(AR62,[1]大小写对照表!A:A,0),2)*1000000)+IF(AS62="",0,INDEX([1]大小写对照表!A:B,MATCH(AS62,[1]大小写对照表!A:A,0),2)*100000)+IF(AT62="",0,INDEX([1]大小写对照表!A:B,MATCH(AT62,[1]大小写对照表!A:A,0),2)*10000)+IF(AU62="",0,INDEX([1]大小写对照表!A:B,MATCH(AU62,[1]大小写对照表!A:A,0),2)*1000)+IF(AV62="",0,INDEX([1]大小写对照表!A:B,MATCH(AV62,[1]大小写对照表!A:A,0),2)*100)+IF(AW62="",0,INDEX([1]大小写对照表!A:B,MATCH(AW62,[1]大小写对照表!A:A,0),2)*10),IF(ISERROR(FIND("万",O62,1)),MIDB(O62,SEARCHB("?",O62),2*LEN(O62)-LENB(O62))*1,MIDB(O62,SEARCHB("?",O62),2*LEN(O62)-LENB(O62))*10000)))</f>
        <v>398980.00000000006</v>
      </c>
      <c r="AY62" s="13" t="str">
        <f t="shared" si="9"/>
        <v>1月份</v>
      </c>
      <c r="AZ62" s="11" t="str">
        <f t="shared" si="10"/>
        <v>导播</v>
      </c>
      <c r="BA62" s="11" t="str">
        <f t="shared" si="11"/>
        <v/>
      </c>
    </row>
    <row r="63" spans="1:53">
      <c r="A63" s="14" t="s">
        <v>53</v>
      </c>
      <c r="B63" s="14" t="s">
        <v>580</v>
      </c>
      <c r="C63" s="14" t="s">
        <v>55</v>
      </c>
      <c r="D63" s="14" t="s">
        <v>581</v>
      </c>
      <c r="E63" s="14" t="s">
        <v>582</v>
      </c>
      <c r="F63" s="14" t="s">
        <v>583</v>
      </c>
      <c r="G63" s="14" t="s">
        <v>584</v>
      </c>
      <c r="H63" s="14"/>
      <c r="I63" s="14"/>
      <c r="J63" s="14"/>
      <c r="K63" s="14"/>
      <c r="L63" s="14" t="s">
        <v>585</v>
      </c>
      <c r="M63" s="14"/>
      <c r="N63" s="14" t="s">
        <v>586</v>
      </c>
      <c r="O63" s="14"/>
      <c r="P63" s="14"/>
      <c r="Q63" s="14" t="s">
        <v>587</v>
      </c>
      <c r="R63" s="14" t="s">
        <v>588</v>
      </c>
      <c r="S63" s="14"/>
      <c r="T63" s="14"/>
      <c r="U63" s="14"/>
      <c r="V63" s="14"/>
      <c r="W63" s="14"/>
      <c r="X63" s="14" t="s">
        <v>194</v>
      </c>
      <c r="Y63" s="14" t="s">
        <v>589</v>
      </c>
      <c r="Z63" s="14">
        <v>4</v>
      </c>
      <c r="AA63" s="14">
        <v>4</v>
      </c>
      <c r="AB63" s="14" t="s">
        <v>67</v>
      </c>
      <c r="AC63" s="14"/>
      <c r="AD63" s="14">
        <v>2019</v>
      </c>
      <c r="AE63" s="14" t="s">
        <v>68</v>
      </c>
      <c r="AF63" s="14"/>
      <c r="AG63" s="14"/>
      <c r="AH63" s="14"/>
      <c r="AI63" s="14"/>
      <c r="AJ63" s="14"/>
      <c r="AK63" s="14"/>
      <c r="AL63" s="8" t="str">
        <f t="shared" si="0"/>
        <v>CBNB-20183407@导播</v>
      </c>
      <c r="AM63" s="8">
        <f>IF(AL63="","",COUNTIFS(AL$1:AL63,AL63))</f>
        <v>1</v>
      </c>
      <c r="AN63" s="8" t="str">
        <f t="shared" si="1"/>
        <v>鄞州区广播电视台采购融媒体设备项目@导播</v>
      </c>
      <c r="AO63" s="9">
        <f>IF(AN63="","",COUNTIFS(AN$1:AN63,AN63))</f>
        <v>1</v>
      </c>
      <c r="AP63" s="10" t="str">
        <f t="shared" si="2"/>
        <v>是</v>
      </c>
      <c r="AQ63" s="11" t="str">
        <f t="shared" si="3"/>
        <v/>
      </c>
      <c r="AR63" s="11" t="str">
        <f t="shared" si="4"/>
        <v/>
      </c>
      <c r="AS63" s="11" t="str">
        <f t="shared" si="5"/>
        <v/>
      </c>
      <c r="AT63" s="11" t="str">
        <f t="shared" si="6"/>
        <v/>
      </c>
      <c r="AU63" s="11" t="str">
        <f t="shared" si="7"/>
        <v/>
      </c>
      <c r="AV63" s="11" t="str">
        <f t="shared" si="8"/>
        <v/>
      </c>
      <c r="AW63" s="11" t="str">
        <f>IF(ISERROR(IF(FIND("拾",O63,1)&lt;FIND("万",O63,1),IF(ISERROR(FIND("拾",O63,FIND("万",O63,1))),"零",(MID(O,FIND("拾",O63,FIND("万",O63,1))-1,1))),MID(O63,FIND("拾",O63,1)-1,1))),"",IF(FIND("拾",O63,1)&lt;FIND("万",O63,1),IF(ISERROR(FIND("拾",O63,FIND("万",O63,1))),"",(MID(O63,FIND("拾",O63,FIND("万",O63,1))-1,1))),MID(O63,FIND("拾",O63,1)-1,1)))</f>
        <v/>
      </c>
      <c r="AX63" s="12">
        <f>IF(O63="",0,IF(ISERROR(MIDB(O63,SEARCHB("?",O63),2*LEN(O63)-LENB(O63))),IF(AQ63="",0,INDEX([1]大小写对照表!A:B,MATCH(AQ63,[1]大小写对照表!A:A,0),2)*100000000)+IF(AR63="",0,INDEX([1]大小写对照表!A:B,MATCH(AR63,[1]大小写对照表!A:A,0),2)*1000000)+IF(AS63="",0,INDEX([1]大小写对照表!A:B,MATCH(AS63,[1]大小写对照表!A:A,0),2)*100000)+IF(AT63="",0,INDEX([1]大小写对照表!A:B,MATCH(AT63,[1]大小写对照表!A:A,0),2)*10000)+IF(AU63="",0,INDEX([1]大小写对照表!A:B,MATCH(AU63,[1]大小写对照表!A:A,0),2)*1000)+IF(AV63="",0,INDEX([1]大小写对照表!A:B,MATCH(AV63,[1]大小写对照表!A:A,0),2)*100)+IF(AW63="",0,INDEX([1]大小写对照表!A:B,MATCH(AW63,[1]大小写对照表!A:A,0),2)*10),IF(ISERROR(FIND("万",O63,1)),MIDB(O63,SEARCHB("?",O63),2*LEN(O63)-LENB(O63))*1,MIDB(O63,SEARCHB("?",O63),2*LEN(O63)-LENB(O63))*10000)))</f>
        <v>0</v>
      </c>
      <c r="AY63" s="13" t="str">
        <f t="shared" si="9"/>
        <v>1月份</v>
      </c>
      <c r="AZ63" s="11" t="str">
        <f t="shared" si="10"/>
        <v>导播</v>
      </c>
      <c r="BA63" s="11" t="str">
        <f t="shared" si="11"/>
        <v/>
      </c>
    </row>
    <row r="64" spans="1:53">
      <c r="A64" s="7" t="s">
        <v>53</v>
      </c>
      <c r="B64" s="7" t="s">
        <v>590</v>
      </c>
      <c r="C64" s="7" t="s">
        <v>55</v>
      </c>
      <c r="D64" s="7" t="s">
        <v>591</v>
      </c>
      <c r="E64" s="7" t="s">
        <v>592</v>
      </c>
      <c r="F64" s="7" t="s">
        <v>593</v>
      </c>
      <c r="G64" s="7" t="s">
        <v>584</v>
      </c>
      <c r="H64" s="7"/>
      <c r="I64" s="7"/>
      <c r="J64" s="7"/>
      <c r="K64" s="7"/>
      <c r="L64" s="7" t="s">
        <v>594</v>
      </c>
      <c r="M64" s="7"/>
      <c r="N64" s="7" t="s">
        <v>595</v>
      </c>
      <c r="O64" s="7" t="s">
        <v>596</v>
      </c>
      <c r="P64" s="7"/>
      <c r="Q64" s="7" t="s">
        <v>597</v>
      </c>
      <c r="R64" s="7" t="s">
        <v>598</v>
      </c>
      <c r="S64" s="7"/>
      <c r="T64" s="7"/>
      <c r="U64" s="7"/>
      <c r="V64" s="7"/>
      <c r="W64" s="7"/>
      <c r="X64" s="7" t="s">
        <v>194</v>
      </c>
      <c r="Y64" s="7" t="s">
        <v>599</v>
      </c>
      <c r="Z64" s="7">
        <v>3</v>
      </c>
      <c r="AA64" s="7">
        <v>2</v>
      </c>
      <c r="AB64" s="7" t="s">
        <v>67</v>
      </c>
      <c r="AC64" s="7"/>
      <c r="AD64" s="7">
        <v>2019</v>
      </c>
      <c r="AE64" s="7" t="s">
        <v>68</v>
      </c>
      <c r="AF64" s="7"/>
      <c r="AG64" s="7"/>
      <c r="AH64" s="7"/>
      <c r="AI64" s="7"/>
      <c r="AJ64" s="7"/>
      <c r="AK64" s="7"/>
      <c r="AL64" s="8" t="str">
        <f t="shared" si="0"/>
        <v>JLXGD-2018036@导播</v>
      </c>
      <c r="AM64" s="8">
        <f>IF(AL64="","",COUNTIFS(AL$1:AL64,AL64))</f>
        <v>1</v>
      </c>
      <c r="AN64" s="8" t="str">
        <f t="shared" si="1"/>
        <v>梅河口广播电视台关于融媒体中心媒体融合平台系统采购中标公告@导播</v>
      </c>
      <c r="AO64" s="9">
        <f>IF(AN64="","",COUNTIFS(AN$1:AN64,AN64))</f>
        <v>1</v>
      </c>
      <c r="AP64" s="10" t="str">
        <f t="shared" si="2"/>
        <v>是</v>
      </c>
      <c r="AQ64" s="11" t="str">
        <f t="shared" si="3"/>
        <v/>
      </c>
      <c r="AR64" s="11" t="str">
        <f t="shared" si="4"/>
        <v/>
      </c>
      <c r="AS64" s="11" t="str">
        <f t="shared" si="5"/>
        <v/>
      </c>
      <c r="AT64" s="11" t="str">
        <f t="shared" si="6"/>
        <v/>
      </c>
      <c r="AU64" s="11" t="str">
        <f t="shared" si="7"/>
        <v/>
      </c>
      <c r="AV64" s="11" t="str">
        <f t="shared" si="8"/>
        <v/>
      </c>
      <c r="AW64" s="11" t="str">
        <f>IF(ISERROR(IF(FIND("拾",O64,1)&lt;FIND("万",O64,1),IF(ISERROR(FIND("拾",O64,FIND("万",O64,1))),"零",(MID(O,FIND("拾",O64,FIND("万",O64,1))-1,1))),MID(O64,FIND("拾",O64,1)-1,1))),"",IF(FIND("拾",O64,1)&lt;FIND("万",O64,1),IF(ISERROR(FIND("拾",O64,FIND("万",O64,1))),"",(MID(O64,FIND("拾",O64,FIND("万",O64,1))-1,1))),MID(O64,FIND("拾",O64,1)-1,1)))</f>
        <v/>
      </c>
      <c r="AX64" s="12">
        <f>IF(O64="",0,IF(ISERROR(MIDB(O64,SEARCHB("?",O64),2*LEN(O64)-LENB(O64))),IF(AQ64="",0,INDEX([1]大小写对照表!A:B,MATCH(AQ64,[1]大小写对照表!A:A,0),2)*100000000)+IF(AR64="",0,INDEX([1]大小写对照表!A:B,MATCH(AR64,[1]大小写对照表!A:A,0),2)*1000000)+IF(AS64="",0,INDEX([1]大小写对照表!A:B,MATCH(AS64,[1]大小写对照表!A:A,0),2)*100000)+IF(AT64="",0,INDEX([1]大小写对照表!A:B,MATCH(AT64,[1]大小写对照表!A:A,0),2)*10000)+IF(AU64="",0,INDEX([1]大小写对照表!A:B,MATCH(AU64,[1]大小写对照表!A:A,0),2)*1000)+IF(AV64="",0,INDEX([1]大小写对照表!A:B,MATCH(AV64,[1]大小写对照表!A:A,0),2)*100)+IF(AW64="",0,INDEX([1]大小写对照表!A:B,MATCH(AW64,[1]大小写对照表!A:A,0),2)*10),IF(ISERROR(FIND("万",O64,1)),MIDB(O64,SEARCHB("?",O64),2*LEN(O64)-LENB(O64))*1,MIDB(O64,SEARCHB("?",O64),2*LEN(O64)-LENB(O64))*10000)))</f>
        <v>2046000</v>
      </c>
      <c r="AY64" s="13" t="str">
        <f t="shared" si="9"/>
        <v>1月份</v>
      </c>
      <c r="AZ64" s="11" t="str">
        <f t="shared" si="10"/>
        <v>导播</v>
      </c>
      <c r="BA64" s="11" t="str">
        <f t="shared" si="11"/>
        <v/>
      </c>
    </row>
    <row r="65" spans="1:53">
      <c r="A65" s="14" t="s">
        <v>53</v>
      </c>
      <c r="B65" s="14" t="s">
        <v>600</v>
      </c>
      <c r="C65" s="14" t="s">
        <v>55</v>
      </c>
      <c r="D65" s="14" t="s">
        <v>601</v>
      </c>
      <c r="E65" s="14" t="s">
        <v>602</v>
      </c>
      <c r="F65" s="14" t="s">
        <v>603</v>
      </c>
      <c r="G65" s="14" t="s">
        <v>584</v>
      </c>
      <c r="H65" s="14"/>
      <c r="I65" s="14"/>
      <c r="J65" s="14"/>
      <c r="K65" s="14"/>
      <c r="L65" s="14" t="s">
        <v>604</v>
      </c>
      <c r="M65" s="14" t="s">
        <v>605</v>
      </c>
      <c r="N65" s="14" t="s">
        <v>606</v>
      </c>
      <c r="O65" s="14"/>
      <c r="P65" s="14"/>
      <c r="Q65" s="14" t="s">
        <v>607</v>
      </c>
      <c r="R65" s="14" t="s">
        <v>608</v>
      </c>
      <c r="S65" s="14"/>
      <c r="T65" s="14"/>
      <c r="U65" s="14"/>
      <c r="V65" s="14"/>
      <c r="W65" s="14"/>
      <c r="X65" s="14" t="s">
        <v>65</v>
      </c>
      <c r="Y65" s="14" t="s">
        <v>609</v>
      </c>
      <c r="Z65" s="14">
        <v>1</v>
      </c>
      <c r="AA65" s="14">
        <v>1</v>
      </c>
      <c r="AB65" s="14" t="s">
        <v>317</v>
      </c>
      <c r="AC65" s="14" t="s">
        <v>53</v>
      </c>
      <c r="AD65" s="14">
        <v>2019</v>
      </c>
      <c r="AE65" s="14" t="s">
        <v>68</v>
      </c>
      <c r="AF65" s="14"/>
      <c r="AG65" s="14"/>
      <c r="AH65" s="14"/>
      <c r="AI65" s="14"/>
      <c r="AJ65" s="14"/>
      <c r="AK65" s="14"/>
      <c r="AL65" s="8" t="str">
        <f t="shared" si="0"/>
        <v>HNU18082-1-C@导播</v>
      </c>
      <c r="AM65" s="8">
        <f>IF(AL65="","",COUNTIFS(AL$1:AL65,AL65))</f>
        <v>1</v>
      </c>
      <c r="AN65" s="8" t="str">
        <f t="shared" si="1"/>
        <v>淮阴师范学院传媒演播室高清视频导播及灯光系统升级改造项目成交结果公告@导播</v>
      </c>
      <c r="AO65" s="9">
        <f>IF(AN65="","",COUNTIFS(AN$1:AN65,AN65))</f>
        <v>1</v>
      </c>
      <c r="AP65" s="10" t="str">
        <f t="shared" si="2"/>
        <v>是</v>
      </c>
      <c r="AQ65" s="11" t="str">
        <f t="shared" si="3"/>
        <v/>
      </c>
      <c r="AR65" s="11" t="str">
        <f t="shared" si="4"/>
        <v/>
      </c>
      <c r="AS65" s="11" t="str">
        <f t="shared" si="5"/>
        <v/>
      </c>
      <c r="AT65" s="11" t="str">
        <f t="shared" si="6"/>
        <v/>
      </c>
      <c r="AU65" s="11" t="str">
        <f t="shared" si="7"/>
        <v/>
      </c>
      <c r="AV65" s="11" t="str">
        <f t="shared" si="8"/>
        <v/>
      </c>
      <c r="AW65" s="11" t="str">
        <f>IF(ISERROR(IF(FIND("拾",O65,1)&lt;FIND("万",O65,1),IF(ISERROR(FIND("拾",O65,FIND("万",O65,1))),"零",(MID(O,FIND("拾",O65,FIND("万",O65,1))-1,1))),MID(O65,FIND("拾",O65,1)-1,1))),"",IF(FIND("拾",O65,1)&lt;FIND("万",O65,1),IF(ISERROR(FIND("拾",O65,FIND("万",O65,1))),"",(MID(O65,FIND("拾",O65,FIND("万",O65,1))-1,1))),MID(O65,FIND("拾",O65,1)-1,1)))</f>
        <v/>
      </c>
      <c r="AX65" s="12">
        <f>IF(O65="",0,IF(ISERROR(MIDB(O65,SEARCHB("?",O65),2*LEN(O65)-LENB(O65))),IF(AQ65="",0,INDEX([1]大小写对照表!A:B,MATCH(AQ65,[1]大小写对照表!A:A,0),2)*100000000)+IF(AR65="",0,INDEX([1]大小写对照表!A:B,MATCH(AR65,[1]大小写对照表!A:A,0),2)*1000000)+IF(AS65="",0,INDEX([1]大小写对照表!A:B,MATCH(AS65,[1]大小写对照表!A:A,0),2)*100000)+IF(AT65="",0,INDEX([1]大小写对照表!A:B,MATCH(AT65,[1]大小写对照表!A:A,0),2)*10000)+IF(AU65="",0,INDEX([1]大小写对照表!A:B,MATCH(AU65,[1]大小写对照表!A:A,0),2)*1000)+IF(AV65="",0,INDEX([1]大小写对照表!A:B,MATCH(AV65,[1]大小写对照表!A:A,0),2)*100)+IF(AW65="",0,INDEX([1]大小写对照表!A:B,MATCH(AW65,[1]大小写对照表!A:A,0),2)*10),IF(ISERROR(FIND("万",O65,1)),MIDB(O65,SEARCHB("?",O65),2*LEN(O65)-LENB(O65))*1,MIDB(O65,SEARCHB("?",O65),2*LEN(O65)-LENB(O65))*10000)))</f>
        <v>0</v>
      </c>
      <c r="AY65" s="13" t="str">
        <f t="shared" si="9"/>
        <v>1月份</v>
      </c>
      <c r="AZ65" s="11" t="str">
        <f t="shared" si="10"/>
        <v>导播</v>
      </c>
      <c r="BA65" s="11" t="str">
        <f t="shared" si="11"/>
        <v/>
      </c>
    </row>
    <row r="66" spans="1:53">
      <c r="A66" s="7" t="s">
        <v>53</v>
      </c>
      <c r="B66" s="7" t="s">
        <v>610</v>
      </c>
      <c r="C66" s="7" t="s">
        <v>55</v>
      </c>
      <c r="D66" s="7"/>
      <c r="E66" s="7" t="s">
        <v>425</v>
      </c>
      <c r="F66" s="7" t="s">
        <v>486</v>
      </c>
      <c r="G66" s="7" t="s">
        <v>584</v>
      </c>
      <c r="H66" s="7"/>
      <c r="I66" s="7"/>
      <c r="J66" s="7"/>
      <c r="K66" s="7"/>
      <c r="L66" s="7" t="s">
        <v>611</v>
      </c>
      <c r="M66" s="7" t="s">
        <v>612</v>
      </c>
      <c r="N66" s="7" t="s">
        <v>613</v>
      </c>
      <c r="O66" s="7" t="s">
        <v>614</v>
      </c>
      <c r="P66" s="7"/>
      <c r="Q66" s="7" t="s">
        <v>615</v>
      </c>
      <c r="R66" s="7" t="s">
        <v>616</v>
      </c>
      <c r="S66" s="7" t="s">
        <v>617</v>
      </c>
      <c r="T66" s="7" t="s">
        <v>618</v>
      </c>
      <c r="U66" s="7" t="s">
        <v>619</v>
      </c>
      <c r="V66" s="7" t="s">
        <v>620</v>
      </c>
      <c r="W66" s="7"/>
      <c r="X66" s="7" t="s">
        <v>79</v>
      </c>
      <c r="Y66" s="7" t="s">
        <v>621</v>
      </c>
      <c r="Z66" s="7">
        <v>4</v>
      </c>
      <c r="AA66" s="7">
        <v>14971</v>
      </c>
      <c r="AB66" s="7" t="s">
        <v>67</v>
      </c>
      <c r="AC66" s="7"/>
      <c r="AD66" s="7">
        <v>2019</v>
      </c>
      <c r="AE66" s="7" t="s">
        <v>68</v>
      </c>
      <c r="AF66" s="7" t="s">
        <v>130</v>
      </c>
      <c r="AG66" s="7"/>
      <c r="AH66" s="7"/>
      <c r="AI66" s="7"/>
      <c r="AJ66" s="7"/>
      <c r="AK66" s="7"/>
      <c r="AL66" s="8" t="str">
        <f t="shared" si="0"/>
        <v/>
      </c>
      <c r="AM66" s="8" t="str">
        <f>IF(AL66="","",COUNTIFS(AL$1:AL66,AL66))</f>
        <v/>
      </c>
      <c r="AN66" s="8" t="str">
        <f t="shared" si="1"/>
        <v>永登县教育局全面改薄规划学校教学生活设备采购项目中标公告@导播</v>
      </c>
      <c r="AO66" s="9">
        <f>IF(AN66="","",COUNTIFS(AN$1:AN66,AN66))</f>
        <v>1</v>
      </c>
      <c r="AP66" s="10" t="str">
        <f t="shared" si="2"/>
        <v>是</v>
      </c>
      <c r="AQ66" s="11" t="str">
        <f t="shared" si="3"/>
        <v/>
      </c>
      <c r="AR66" s="11" t="str">
        <f t="shared" si="4"/>
        <v/>
      </c>
      <c r="AS66" s="11" t="str">
        <f t="shared" si="5"/>
        <v>玖</v>
      </c>
      <c r="AT66" s="11" t="str">
        <f t="shared" si="6"/>
        <v>玖</v>
      </c>
      <c r="AU66" s="11" t="str">
        <f t="shared" si="7"/>
        <v>捌</v>
      </c>
      <c r="AV66" s="11" t="str">
        <f t="shared" si="8"/>
        <v>壹</v>
      </c>
      <c r="AW66" s="11" t="str">
        <f>IF(ISERROR(IF(FIND("拾",O66,1)&lt;FIND("万",O66,1),IF(ISERROR(FIND("拾",O66,FIND("万",O66,1))),"零",(MID(O,FIND("拾",O66,FIND("万",O66,1))-1,1))),MID(O66,FIND("拾",O66,1)-1,1))),"",IF(FIND("拾",O66,1)&lt;FIND("万",O66,1),IF(ISERROR(FIND("拾",O66,FIND("万",O66,1))),"",(MID(O66,FIND("拾",O66,FIND("万",O66,1))-1,1))),MID(O66,FIND("拾",O66,1)-1,1)))</f>
        <v/>
      </c>
      <c r="AX66" s="12">
        <f>IF(O66="",0,IF(ISERROR(MIDB(O66,SEARCHB("?",O66),2*LEN(O66)-LENB(O66))),IF(AQ66="",0,INDEX([1]大小写对照表!A:B,MATCH(AQ66,[1]大小写对照表!A:A,0),2)*100000000)+IF(AR66="",0,INDEX([1]大小写对照表!A:B,MATCH(AR66,[1]大小写对照表!A:A,0),2)*1000000)+IF(AS66="",0,INDEX([1]大小写对照表!A:B,MATCH(AS66,[1]大小写对照表!A:A,0),2)*100000)+IF(AT66="",0,INDEX([1]大小写对照表!A:B,MATCH(AT66,[1]大小写对照表!A:A,0),2)*10000)+IF(AU66="",0,INDEX([1]大小写对照表!A:B,MATCH(AU66,[1]大小写对照表!A:A,0),2)*1000)+IF(AV66="",0,INDEX([1]大小写对照表!A:B,MATCH(AV66,[1]大小写对照表!A:A,0),2)*100)+IF(AW66="",0,INDEX([1]大小写对照表!A:B,MATCH(AW66,[1]大小写对照表!A:A,0),2)*10),IF(ISERROR(FIND("万",O66,1)),MIDB(O66,SEARCHB("?",O66),2*LEN(O66)-LENB(O66))*1,MIDB(O66,SEARCHB("?",O66),2*LEN(O66)-LENB(O66))*10000)))</f>
        <v>998100</v>
      </c>
      <c r="AY66" s="13" t="str">
        <f t="shared" si="9"/>
        <v>1月份</v>
      </c>
      <c r="AZ66" s="11" t="str">
        <f t="shared" si="10"/>
        <v>导播</v>
      </c>
      <c r="BA66" s="11" t="str">
        <f t="shared" si="11"/>
        <v/>
      </c>
    </row>
    <row r="67" spans="1:53">
      <c r="A67" s="14" t="s">
        <v>53</v>
      </c>
      <c r="B67" s="14" t="s">
        <v>622</v>
      </c>
      <c r="C67" s="14" t="s">
        <v>55</v>
      </c>
      <c r="D67" s="14" t="s">
        <v>581</v>
      </c>
      <c r="E67" s="14" t="s">
        <v>582</v>
      </c>
      <c r="F67" s="14" t="s">
        <v>583</v>
      </c>
      <c r="G67" s="14" t="s">
        <v>584</v>
      </c>
      <c r="H67" s="14"/>
      <c r="I67" s="14"/>
      <c r="J67" s="14"/>
      <c r="K67" s="14"/>
      <c r="L67" s="14" t="s">
        <v>585</v>
      </c>
      <c r="M67" s="14"/>
      <c r="N67" s="14" t="s">
        <v>586</v>
      </c>
      <c r="O67" s="14"/>
      <c r="P67" s="14"/>
      <c r="Q67" s="14" t="s">
        <v>623</v>
      </c>
      <c r="R67" s="14" t="s">
        <v>588</v>
      </c>
      <c r="S67" s="14"/>
      <c r="T67" s="14"/>
      <c r="U67" s="14"/>
      <c r="V67" s="14"/>
      <c r="W67" s="14"/>
      <c r="X67" s="14" t="s">
        <v>194</v>
      </c>
      <c r="Y67" s="14" t="s">
        <v>624</v>
      </c>
      <c r="Z67" s="14">
        <v>2</v>
      </c>
      <c r="AA67" s="14">
        <v>4</v>
      </c>
      <c r="AB67" s="14" t="s">
        <v>67</v>
      </c>
      <c r="AC67" s="14"/>
      <c r="AD67" s="14">
        <v>2019</v>
      </c>
      <c r="AE67" s="14" t="s">
        <v>68</v>
      </c>
      <c r="AF67" s="14"/>
      <c r="AG67" s="14"/>
      <c r="AH67" s="14"/>
      <c r="AI67" s="14"/>
      <c r="AJ67" s="14"/>
      <c r="AK67" s="14"/>
      <c r="AL67" s="8" t="str">
        <f t="shared" ref="AL67:AL130" si="12">IF(D67="NA","",IF(D67="","",D67&amp;"@"&amp;A67))</f>
        <v>CBNB-20183407@导播</v>
      </c>
      <c r="AM67" s="8">
        <f>IF(AL67="","",COUNTIFS(AL$1:AL67,AL67))</f>
        <v>2</v>
      </c>
      <c r="AN67" s="8" t="str">
        <f t="shared" ref="AN67:AN130" si="13">IF(B67="NA","",B67&amp;"@"&amp;A67)</f>
        <v>宁波市鄞州区广播电视台采购融媒体设备项目的采购结果公告@导播</v>
      </c>
      <c r="AO67" s="9">
        <f>IF(AN67="","",COUNTIFS(AN$1:AN67,AN67))</f>
        <v>1</v>
      </c>
      <c r="AP67" s="10" t="str">
        <f t="shared" ref="AP67:AP130" si="14">IF(AM67="",IF(AO67=1,"是",""),IF(AM67=1,"是",""))</f>
        <v/>
      </c>
      <c r="AQ67" s="11" t="str">
        <f t="shared" ref="AQ67:AQ130" si="15">IF(ISERROR(IF(FIND("仟",O67,1)&lt;FIND("万",O67,1),MID(O67,FIND("仟",O67,1)-1,1),"")),"",IF(FIND("仟",O67,1)&lt;FIND("万",O67,1),MID(O67,FIND("仟",O67,1)-1,1),""))</f>
        <v/>
      </c>
      <c r="AR67" s="11" t="str">
        <f t="shared" ref="AR67:AR130" si="16">IF(ISERROR(IF(FIND("佰",O67,1)&lt;FIND("万",O67,1),MID(O67,FIND("佰",O67,1)-1,1),"")),"",IF(FIND("佰",O67,1)&lt;FIND("万",O67,1),MID(O67,FIND("佰",O67,1)-1,1),""))</f>
        <v/>
      </c>
      <c r="AS67" s="11" t="str">
        <f t="shared" ref="AS67:AS130" si="17">IF(ISERROR(IF(FIND("拾",O67,1)&lt;FIND("万",O67,1),MID(O67,FIND("拾",O67,1)-1,1),"")),"",IF(FIND("拾",O67,1)&lt;FIND("万",O67,1),MID(O67,FIND("拾",O67,1)-1,1),""))</f>
        <v/>
      </c>
      <c r="AT67" s="11" t="str">
        <f t="shared" ref="AT67:AT130" si="18">IF(ISERROR(MIDB(O67,SEARCHB("?",O67),2*LEN(O67)-LENB(O67))),IF(ISERROR(MID(O67,FIND("万",O67,1)-1,1)),"",IF(MID(O67,FIND("万",O67,1)-1,1)="拾","",IF(MID(O67,FIND("万",O67,1)-1,1)="佰","",IF(MID(O67,FIND("万",O67,1)-1,1)="仟","",MID(O67,FIND("万",O67,1)-1,1))))),"")</f>
        <v/>
      </c>
      <c r="AU67" s="11" t="str">
        <f t="shared" ref="AU67:AU130" si="19">IF(ISERROR(IF(FIND("仟",O67,1)&lt;FIND("万",O67,1),MID(O67,FIND("仟",O67,FIND("万",O67,1))-1,1),MID(O67,FIND("仟",O67,1)-1,1))),"",IF(FIND("仟",O67,1)&lt;FIND("万",O67,1),MID(O67,FIND("仟",O67,FIND("万",O67,1))-1,1),MID(O67,FIND("仟",O67,1)-1,1)))</f>
        <v/>
      </c>
      <c r="AV67" s="11" t="str">
        <f t="shared" ref="AV67:AV130" si="20">IF(ISERROR(IF(FIND("佰",O67,1)&lt;FIND("万",O67,1),MID(O67,FIND("佰",O67,FIND("万",O67,1))-1,1),MID(O67,FIND("佰",O67,1)-1,1))),"",IF(FIND("佰",O67,1)&lt;FIND("万",O67,1),MID(O67,FIND("佰",O67,FIND("万",O67,1))-1,1),MID(O67,FIND("佰",O67,1)-1,1)))</f>
        <v/>
      </c>
      <c r="AW67" s="11" t="str">
        <f>IF(ISERROR(IF(FIND("拾",O67,1)&lt;FIND("万",O67,1),IF(ISERROR(FIND("拾",O67,FIND("万",O67,1))),"零",(MID(O,FIND("拾",O67,FIND("万",O67,1))-1,1))),MID(O67,FIND("拾",O67,1)-1,1))),"",IF(FIND("拾",O67,1)&lt;FIND("万",O67,1),IF(ISERROR(FIND("拾",O67,FIND("万",O67,1))),"",(MID(O67,FIND("拾",O67,FIND("万",O67,1))-1,1))),MID(O67,FIND("拾",O67,1)-1,1)))</f>
        <v/>
      </c>
      <c r="AX67" s="12">
        <f>IF(O67="",0,IF(ISERROR(MIDB(O67,SEARCHB("?",O67),2*LEN(O67)-LENB(O67))),IF(AQ67="",0,INDEX([1]大小写对照表!A:B,MATCH(AQ67,[1]大小写对照表!A:A,0),2)*100000000)+IF(AR67="",0,INDEX([1]大小写对照表!A:B,MATCH(AR67,[1]大小写对照表!A:A,0),2)*1000000)+IF(AS67="",0,INDEX([1]大小写对照表!A:B,MATCH(AS67,[1]大小写对照表!A:A,0),2)*100000)+IF(AT67="",0,INDEX([1]大小写对照表!A:B,MATCH(AT67,[1]大小写对照表!A:A,0),2)*10000)+IF(AU67="",0,INDEX([1]大小写对照表!A:B,MATCH(AU67,[1]大小写对照表!A:A,0),2)*1000)+IF(AV67="",0,INDEX([1]大小写对照表!A:B,MATCH(AV67,[1]大小写对照表!A:A,0),2)*100)+IF(AW67="",0,INDEX([1]大小写对照表!A:B,MATCH(AW67,[1]大小写对照表!A:A,0),2)*10),IF(ISERROR(FIND("万",O67,1)),MIDB(O67,SEARCHB("?",O67),2*LEN(O67)-LENB(O67))*1,MIDB(O67,SEARCHB("?",O67),2*LEN(O67)-LENB(O67))*10000)))</f>
        <v>0</v>
      </c>
      <c r="AY67" s="13" t="str">
        <f t="shared" ref="AY67:AY130" si="21">MONTH(G67)&amp;"月份"</f>
        <v>1月份</v>
      </c>
      <c r="AZ67" s="11" t="str">
        <f t="shared" ref="AZ67:AZ130" si="22">IF(ISERROR(FIND(",",A67,1)),A67,LEFT(A67,FIND(",",A67,1)-1))</f>
        <v>导播</v>
      </c>
      <c r="BA67" s="11" t="str">
        <f t="shared" ref="BA67:BA130" si="23">IF(ISERROR(FIND(",",A67,1)),"",MID(A67,FIND(",",A67,1)+1,50))</f>
        <v/>
      </c>
    </row>
    <row r="68" spans="1:53">
      <c r="A68" s="7" t="s">
        <v>53</v>
      </c>
      <c r="B68" s="7" t="s">
        <v>625</v>
      </c>
      <c r="C68" s="7" t="s">
        <v>55</v>
      </c>
      <c r="D68" s="7" t="s">
        <v>626</v>
      </c>
      <c r="E68" s="7" t="s">
        <v>627</v>
      </c>
      <c r="F68" s="7" t="s">
        <v>628</v>
      </c>
      <c r="G68" s="7" t="s">
        <v>584</v>
      </c>
      <c r="H68" s="7"/>
      <c r="I68" s="7"/>
      <c r="J68" s="7"/>
      <c r="K68" s="7"/>
      <c r="L68" s="7"/>
      <c r="M68" s="7"/>
      <c r="N68" s="7"/>
      <c r="O68" s="7"/>
      <c r="P68" s="7"/>
      <c r="Q68" s="7" t="s">
        <v>629</v>
      </c>
      <c r="R68" s="7"/>
      <c r="S68" s="7"/>
      <c r="T68" s="7"/>
      <c r="U68" s="7"/>
      <c r="V68" s="7"/>
      <c r="W68" s="7"/>
      <c r="X68" s="7" t="s">
        <v>65</v>
      </c>
      <c r="Y68" s="7" t="s">
        <v>630</v>
      </c>
      <c r="Z68" s="7">
        <v>4</v>
      </c>
      <c r="AA68" s="7">
        <v>8</v>
      </c>
      <c r="AB68" s="7" t="s">
        <v>67</v>
      </c>
      <c r="AC68" s="7"/>
      <c r="AD68" s="7">
        <v>2019</v>
      </c>
      <c r="AE68" s="7" t="s">
        <v>68</v>
      </c>
      <c r="AF68" s="7"/>
      <c r="AG68" s="7"/>
      <c r="AH68" s="7"/>
      <c r="AI68" s="7"/>
      <c r="AJ68" s="7"/>
      <c r="AK68" s="7"/>
      <c r="AL68" s="8" t="str">
        <f t="shared" si="12"/>
        <v>ZSZJCS2019010105@导播</v>
      </c>
      <c r="AM68" s="8">
        <f>IF(AL68="","",COUNTIFS(AL$1:AL68,AL68))</f>
        <v>1</v>
      </c>
      <c r="AN68" s="8" t="str">
        <f t="shared" si="13"/>
        <v>关于【中山市第一中学智慧课堂建设项目选取监理】选取结果的公告@导播</v>
      </c>
      <c r="AO68" s="9">
        <f>IF(AN68="","",COUNTIFS(AN$1:AN68,AN68))</f>
        <v>1</v>
      </c>
      <c r="AP68" s="10" t="str">
        <f t="shared" si="14"/>
        <v>是</v>
      </c>
      <c r="AQ68" s="11" t="str">
        <f t="shared" si="15"/>
        <v/>
      </c>
      <c r="AR68" s="11" t="str">
        <f t="shared" si="16"/>
        <v/>
      </c>
      <c r="AS68" s="11" t="str">
        <f t="shared" si="17"/>
        <v/>
      </c>
      <c r="AT68" s="11" t="str">
        <f t="shared" si="18"/>
        <v/>
      </c>
      <c r="AU68" s="11" t="str">
        <f t="shared" si="19"/>
        <v/>
      </c>
      <c r="AV68" s="11" t="str">
        <f t="shared" si="20"/>
        <v/>
      </c>
      <c r="AW68" s="11" t="str">
        <f>IF(ISERROR(IF(FIND("拾",O68,1)&lt;FIND("万",O68,1),IF(ISERROR(FIND("拾",O68,FIND("万",O68,1))),"零",(MID(O,FIND("拾",O68,FIND("万",O68,1))-1,1))),MID(O68,FIND("拾",O68,1)-1,1))),"",IF(FIND("拾",O68,1)&lt;FIND("万",O68,1),IF(ISERROR(FIND("拾",O68,FIND("万",O68,1))),"",(MID(O68,FIND("拾",O68,FIND("万",O68,1))-1,1))),MID(O68,FIND("拾",O68,1)-1,1)))</f>
        <v/>
      </c>
      <c r="AX68" s="12">
        <f>IF(O68="",0,IF(ISERROR(MIDB(O68,SEARCHB("?",O68),2*LEN(O68)-LENB(O68))),IF(AQ68="",0,INDEX([1]大小写对照表!A:B,MATCH(AQ68,[1]大小写对照表!A:A,0),2)*100000000)+IF(AR68="",0,INDEX([1]大小写对照表!A:B,MATCH(AR68,[1]大小写对照表!A:A,0),2)*1000000)+IF(AS68="",0,INDEX([1]大小写对照表!A:B,MATCH(AS68,[1]大小写对照表!A:A,0),2)*100000)+IF(AT68="",0,INDEX([1]大小写对照表!A:B,MATCH(AT68,[1]大小写对照表!A:A,0),2)*10000)+IF(AU68="",0,INDEX([1]大小写对照表!A:B,MATCH(AU68,[1]大小写对照表!A:A,0),2)*1000)+IF(AV68="",0,INDEX([1]大小写对照表!A:B,MATCH(AV68,[1]大小写对照表!A:A,0),2)*100)+IF(AW68="",0,INDEX([1]大小写对照表!A:B,MATCH(AW68,[1]大小写对照表!A:A,0),2)*10),IF(ISERROR(FIND("万",O68,1)),MIDB(O68,SEARCHB("?",O68),2*LEN(O68)-LENB(O68))*1,MIDB(O68,SEARCHB("?",O68),2*LEN(O68)-LENB(O68))*10000)))</f>
        <v>0</v>
      </c>
      <c r="AY68" s="13" t="str">
        <f t="shared" si="21"/>
        <v>1月份</v>
      </c>
      <c r="AZ68" s="11" t="str">
        <f t="shared" si="22"/>
        <v>导播</v>
      </c>
      <c r="BA68" s="11" t="str">
        <f t="shared" si="23"/>
        <v/>
      </c>
    </row>
    <row r="69" spans="1:53">
      <c r="A69" s="14" t="s">
        <v>53</v>
      </c>
      <c r="B69" s="14" t="s">
        <v>631</v>
      </c>
      <c r="C69" s="14" t="s">
        <v>55</v>
      </c>
      <c r="D69" s="14" t="s">
        <v>632</v>
      </c>
      <c r="E69" s="14" t="s">
        <v>83</v>
      </c>
      <c r="F69" s="14" t="s">
        <v>141</v>
      </c>
      <c r="G69" s="14" t="s">
        <v>584</v>
      </c>
      <c r="H69" s="14"/>
      <c r="I69" s="14"/>
      <c r="J69" s="14"/>
      <c r="K69" s="14"/>
      <c r="L69" s="14" t="s">
        <v>633</v>
      </c>
      <c r="M69" s="14" t="s">
        <v>634</v>
      </c>
      <c r="N69" s="14" t="s">
        <v>635</v>
      </c>
      <c r="O69" s="14"/>
      <c r="P69" s="14"/>
      <c r="Q69" s="14" t="s">
        <v>636</v>
      </c>
      <c r="R69" s="14" t="s">
        <v>637</v>
      </c>
      <c r="S69" s="14"/>
      <c r="T69" s="14"/>
      <c r="U69" s="14"/>
      <c r="V69" s="14"/>
      <c r="W69" s="14"/>
      <c r="X69" s="14" t="s">
        <v>79</v>
      </c>
      <c r="Y69" s="14" t="s">
        <v>638</v>
      </c>
      <c r="Z69" s="14">
        <v>3</v>
      </c>
      <c r="AA69" s="14">
        <v>3</v>
      </c>
      <c r="AB69" s="14" t="s">
        <v>67</v>
      </c>
      <c r="AC69" s="14"/>
      <c r="AD69" s="14">
        <v>2019</v>
      </c>
      <c r="AE69" s="14" t="s">
        <v>68</v>
      </c>
      <c r="AF69" s="14" t="s">
        <v>328</v>
      </c>
      <c r="AG69" s="14" t="s">
        <v>130</v>
      </c>
      <c r="AH69" s="14"/>
      <c r="AI69" s="14"/>
      <c r="AJ69" s="14"/>
      <c r="AK69" s="14"/>
      <c r="AL69" s="8" t="str">
        <f t="shared" si="12"/>
        <v>GZXR2018-XG-G005@导播</v>
      </c>
      <c r="AM69" s="8">
        <f>IF(AL69="","",COUNTIFS(AL$1:AL69,AL69))</f>
        <v>1</v>
      </c>
      <c r="AN69" s="8" t="str">
        <f t="shared" si="13"/>
        <v>[兴国县]赣州市欣荣招投标代理有限公司关于江西省兴国县教育局专递课堂设备采购项目（项目编号：GZXR2018-XG-G005）电子化公开招标的中标公告@导播</v>
      </c>
      <c r="AO69" s="9">
        <f>IF(AN69="","",COUNTIFS(AN$1:AN69,AN69))</f>
        <v>1</v>
      </c>
      <c r="AP69" s="10" t="str">
        <f t="shared" si="14"/>
        <v>是</v>
      </c>
      <c r="AQ69" s="11" t="str">
        <f t="shared" si="15"/>
        <v/>
      </c>
      <c r="AR69" s="11" t="str">
        <f t="shared" si="16"/>
        <v/>
      </c>
      <c r="AS69" s="11" t="str">
        <f t="shared" si="17"/>
        <v/>
      </c>
      <c r="AT69" s="11" t="str">
        <f t="shared" si="18"/>
        <v/>
      </c>
      <c r="AU69" s="11" t="str">
        <f t="shared" si="19"/>
        <v/>
      </c>
      <c r="AV69" s="11" t="str">
        <f t="shared" si="20"/>
        <v/>
      </c>
      <c r="AW69" s="11" t="str">
        <f>IF(ISERROR(IF(FIND("拾",O69,1)&lt;FIND("万",O69,1),IF(ISERROR(FIND("拾",O69,FIND("万",O69,1))),"零",(MID(O,FIND("拾",O69,FIND("万",O69,1))-1,1))),MID(O69,FIND("拾",O69,1)-1,1))),"",IF(FIND("拾",O69,1)&lt;FIND("万",O69,1),IF(ISERROR(FIND("拾",O69,FIND("万",O69,1))),"",(MID(O69,FIND("拾",O69,FIND("万",O69,1))-1,1))),MID(O69,FIND("拾",O69,1)-1,1)))</f>
        <v/>
      </c>
      <c r="AX69" s="12">
        <f>IF(O69="",0,IF(ISERROR(MIDB(O69,SEARCHB("?",O69),2*LEN(O69)-LENB(O69))),IF(AQ69="",0,INDEX([1]大小写对照表!A:B,MATCH(AQ69,[1]大小写对照表!A:A,0),2)*100000000)+IF(AR69="",0,INDEX([1]大小写对照表!A:B,MATCH(AR69,[1]大小写对照表!A:A,0),2)*1000000)+IF(AS69="",0,INDEX([1]大小写对照表!A:B,MATCH(AS69,[1]大小写对照表!A:A,0),2)*100000)+IF(AT69="",0,INDEX([1]大小写对照表!A:B,MATCH(AT69,[1]大小写对照表!A:A,0),2)*10000)+IF(AU69="",0,INDEX([1]大小写对照表!A:B,MATCH(AU69,[1]大小写对照表!A:A,0),2)*1000)+IF(AV69="",0,INDEX([1]大小写对照表!A:B,MATCH(AV69,[1]大小写对照表!A:A,0),2)*100)+IF(AW69="",0,INDEX([1]大小写对照表!A:B,MATCH(AW69,[1]大小写对照表!A:A,0),2)*10),IF(ISERROR(FIND("万",O69,1)),MIDB(O69,SEARCHB("?",O69),2*LEN(O69)-LENB(O69))*1,MIDB(O69,SEARCHB("?",O69),2*LEN(O69)-LENB(O69))*10000)))</f>
        <v>0</v>
      </c>
      <c r="AY69" s="13" t="str">
        <f t="shared" si="21"/>
        <v>1月份</v>
      </c>
      <c r="AZ69" s="11" t="str">
        <f t="shared" si="22"/>
        <v>导播</v>
      </c>
      <c r="BA69" s="11" t="str">
        <f t="shared" si="23"/>
        <v/>
      </c>
    </row>
    <row r="70" spans="1:53">
      <c r="A70" s="7" t="s">
        <v>53</v>
      </c>
      <c r="B70" s="7" t="s">
        <v>639</v>
      </c>
      <c r="C70" s="7" t="s">
        <v>55</v>
      </c>
      <c r="D70" s="7"/>
      <c r="E70" s="7" t="s">
        <v>276</v>
      </c>
      <c r="F70" s="7" t="s">
        <v>277</v>
      </c>
      <c r="G70" s="7" t="s">
        <v>640</v>
      </c>
      <c r="H70" s="7"/>
      <c r="I70" s="7"/>
      <c r="J70" s="7"/>
      <c r="K70" s="7"/>
      <c r="L70" s="7"/>
      <c r="M70" s="7" t="s">
        <v>641</v>
      </c>
      <c r="N70" s="7"/>
      <c r="O70" s="7"/>
      <c r="P70" s="7"/>
      <c r="Q70" s="7" t="s">
        <v>642</v>
      </c>
      <c r="R70" s="7"/>
      <c r="S70" s="7"/>
      <c r="T70" s="7"/>
      <c r="U70" s="7"/>
      <c r="V70" s="7"/>
      <c r="W70" s="7"/>
      <c r="X70" s="7" t="s">
        <v>65</v>
      </c>
      <c r="Y70" s="7" t="s">
        <v>639</v>
      </c>
      <c r="Z70" s="7">
        <v>14</v>
      </c>
      <c r="AA70" s="7">
        <v>14971</v>
      </c>
      <c r="AB70" s="7" t="s">
        <v>67</v>
      </c>
      <c r="AC70" s="7"/>
      <c r="AD70" s="7">
        <v>2018</v>
      </c>
      <c r="AE70" s="7" t="s">
        <v>643</v>
      </c>
      <c r="AF70" s="7" t="s">
        <v>128</v>
      </c>
      <c r="AG70" s="7" t="s">
        <v>129</v>
      </c>
      <c r="AH70" s="7"/>
      <c r="AI70" s="7"/>
      <c r="AJ70" s="7"/>
      <c r="AK70" s="7"/>
      <c r="AL70" s="8" t="str">
        <f t="shared" si="12"/>
        <v/>
      </c>
      <c r="AM70" s="8" t="str">
        <f>IF(AL70="","",COUNTIFS(AL$1:AL70,AL70))</f>
        <v/>
      </c>
      <c r="AN70" s="8" t="str">
        <f t="shared" si="13"/>
        <v>录播教室、教室多媒体等@导播</v>
      </c>
      <c r="AO70" s="9">
        <f>IF(AN70="","",COUNTIFS(AN$1:AN70,AN70))</f>
        <v>1</v>
      </c>
      <c r="AP70" s="10" t="str">
        <f t="shared" si="14"/>
        <v>是</v>
      </c>
      <c r="AQ70" s="11" t="str">
        <f t="shared" si="15"/>
        <v/>
      </c>
      <c r="AR70" s="11" t="str">
        <f t="shared" si="16"/>
        <v/>
      </c>
      <c r="AS70" s="11" t="str">
        <f t="shared" si="17"/>
        <v/>
      </c>
      <c r="AT70" s="11" t="str">
        <f t="shared" si="18"/>
        <v/>
      </c>
      <c r="AU70" s="11" t="str">
        <f t="shared" si="19"/>
        <v/>
      </c>
      <c r="AV70" s="11" t="str">
        <f t="shared" si="20"/>
        <v/>
      </c>
      <c r="AW70" s="11" t="str">
        <f>IF(ISERROR(IF(FIND("拾",O70,1)&lt;FIND("万",O70,1),IF(ISERROR(FIND("拾",O70,FIND("万",O70,1))),"零",(MID(O,FIND("拾",O70,FIND("万",O70,1))-1,1))),MID(O70,FIND("拾",O70,1)-1,1))),"",IF(FIND("拾",O70,1)&lt;FIND("万",O70,1),IF(ISERROR(FIND("拾",O70,FIND("万",O70,1))),"",(MID(O70,FIND("拾",O70,FIND("万",O70,1))-1,1))),MID(O70,FIND("拾",O70,1)-1,1)))</f>
        <v/>
      </c>
      <c r="AX70" s="12">
        <f>IF(O70="",0,IF(ISERROR(MIDB(O70,SEARCHB("?",O70),2*LEN(O70)-LENB(O70))),IF(AQ70="",0,INDEX([1]大小写对照表!A:B,MATCH(AQ70,[1]大小写对照表!A:A,0),2)*100000000)+IF(AR70="",0,INDEX([1]大小写对照表!A:B,MATCH(AR70,[1]大小写对照表!A:A,0),2)*1000000)+IF(AS70="",0,INDEX([1]大小写对照表!A:B,MATCH(AS70,[1]大小写对照表!A:A,0),2)*100000)+IF(AT70="",0,INDEX([1]大小写对照表!A:B,MATCH(AT70,[1]大小写对照表!A:A,0),2)*10000)+IF(AU70="",0,INDEX([1]大小写对照表!A:B,MATCH(AU70,[1]大小写对照表!A:A,0),2)*1000)+IF(AV70="",0,INDEX([1]大小写对照表!A:B,MATCH(AV70,[1]大小写对照表!A:A,0),2)*100)+IF(AW70="",0,INDEX([1]大小写对照表!A:B,MATCH(AW70,[1]大小写对照表!A:A,0),2)*10),IF(ISERROR(FIND("万",O70,1)),MIDB(O70,SEARCHB("?",O70),2*LEN(O70)-LENB(O70))*1,MIDB(O70,SEARCHB("?",O70),2*LEN(O70)-LENB(O70))*10000)))</f>
        <v>0</v>
      </c>
      <c r="AY70" s="13" t="str">
        <f t="shared" si="21"/>
        <v>1月份</v>
      </c>
      <c r="AZ70" s="11" t="str">
        <f t="shared" si="22"/>
        <v>导播</v>
      </c>
      <c r="BA70" s="11" t="str">
        <f t="shared" si="23"/>
        <v/>
      </c>
    </row>
    <row r="71" spans="1:53">
      <c r="A71" s="14" t="s">
        <v>53</v>
      </c>
      <c r="B71" s="14" t="s">
        <v>644</v>
      </c>
      <c r="C71" s="14" t="s">
        <v>55</v>
      </c>
      <c r="D71" s="14"/>
      <c r="E71" s="14" t="s">
        <v>94</v>
      </c>
      <c r="F71" s="14" t="s">
        <v>319</v>
      </c>
      <c r="G71" s="14" t="s">
        <v>640</v>
      </c>
      <c r="H71" s="14"/>
      <c r="I71" s="14"/>
      <c r="J71" s="14"/>
      <c r="K71" s="14"/>
      <c r="L71" s="14" t="s">
        <v>645</v>
      </c>
      <c r="M71" s="14" t="s">
        <v>646</v>
      </c>
      <c r="N71" s="14" t="s">
        <v>647</v>
      </c>
      <c r="O71" s="14" t="s">
        <v>648</v>
      </c>
      <c r="P71" s="14"/>
      <c r="Q71" s="14" t="s">
        <v>649</v>
      </c>
      <c r="R71" s="14" t="s">
        <v>650</v>
      </c>
      <c r="S71" s="14"/>
      <c r="T71" s="14"/>
      <c r="U71" s="14"/>
      <c r="V71" s="14"/>
      <c r="W71" s="14"/>
      <c r="X71" s="14" t="s">
        <v>65</v>
      </c>
      <c r="Y71" s="14" t="s">
        <v>651</v>
      </c>
      <c r="Z71" s="14">
        <v>5</v>
      </c>
      <c r="AA71" s="14">
        <v>14971</v>
      </c>
      <c r="AB71" s="14" t="s">
        <v>67</v>
      </c>
      <c r="AC71" s="14"/>
      <c r="AD71" s="14">
        <v>2019</v>
      </c>
      <c r="AE71" s="14" t="s">
        <v>68</v>
      </c>
      <c r="AF71" s="14"/>
      <c r="AG71" s="14"/>
      <c r="AH71" s="14"/>
      <c r="AI71" s="14"/>
      <c r="AJ71" s="14"/>
      <c r="AK71" s="14" t="s">
        <v>652</v>
      </c>
      <c r="AL71" s="8" t="str">
        <f t="shared" si="12"/>
        <v/>
      </c>
      <c r="AM71" s="8" t="str">
        <f>IF(AL71="","",COUNTIFS(AL$1:AL71,AL71))</f>
        <v/>
      </c>
      <c r="AN71" s="8" t="str">
        <f t="shared" si="13"/>
        <v>山西财贸职业技术学院三个系内涵建设方案中标公告@导播</v>
      </c>
      <c r="AO71" s="9">
        <f>IF(AN71="","",COUNTIFS(AN$1:AN71,AN71))</f>
        <v>1</v>
      </c>
      <c r="AP71" s="10" t="str">
        <f t="shared" si="14"/>
        <v>是</v>
      </c>
      <c r="AQ71" s="11" t="str">
        <f t="shared" si="15"/>
        <v/>
      </c>
      <c r="AR71" s="11" t="str">
        <f t="shared" si="16"/>
        <v/>
      </c>
      <c r="AS71" s="11" t="str">
        <f t="shared" si="17"/>
        <v/>
      </c>
      <c r="AT71" s="11" t="str">
        <f t="shared" si="18"/>
        <v/>
      </c>
      <c r="AU71" s="11" t="str">
        <f t="shared" si="19"/>
        <v/>
      </c>
      <c r="AV71" s="11" t="str">
        <f t="shared" si="20"/>
        <v/>
      </c>
      <c r="AW71" s="11" t="str">
        <f>IF(ISERROR(IF(FIND("拾",O71,1)&lt;FIND("万",O71,1),IF(ISERROR(FIND("拾",O71,FIND("万",O71,1))),"零",(MID(O,FIND("拾",O71,FIND("万",O71,1))-1,1))),MID(O71,FIND("拾",O71,1)-1,1))),"",IF(FIND("拾",O71,1)&lt;FIND("万",O71,1),IF(ISERROR(FIND("拾",O71,FIND("万",O71,1))),"",(MID(O71,FIND("拾",O71,FIND("万",O71,1))-1,1))),MID(O71,FIND("拾",O71,1)-1,1)))</f>
        <v/>
      </c>
      <c r="AX71" s="12">
        <f>IF(O71="",0,IF(ISERROR(MIDB(O71,SEARCHB("?",O71),2*LEN(O71)-LENB(O71))),IF(AQ71="",0,INDEX([1]大小写对照表!A:B,MATCH(AQ71,[1]大小写对照表!A:A,0),2)*100000000)+IF(AR71="",0,INDEX([1]大小写对照表!A:B,MATCH(AR71,[1]大小写对照表!A:A,0),2)*1000000)+IF(AS71="",0,INDEX([1]大小写对照表!A:B,MATCH(AS71,[1]大小写对照表!A:A,0),2)*100000)+IF(AT71="",0,INDEX([1]大小写对照表!A:B,MATCH(AT71,[1]大小写对照表!A:A,0),2)*10000)+IF(AU71="",0,INDEX([1]大小写对照表!A:B,MATCH(AU71,[1]大小写对照表!A:A,0),2)*1000)+IF(AV71="",0,INDEX([1]大小写对照表!A:B,MATCH(AV71,[1]大小写对照表!A:A,0),2)*100)+IF(AW71="",0,INDEX([1]大小写对照表!A:B,MATCH(AW71,[1]大小写对照表!A:A,0),2)*10),IF(ISERROR(FIND("万",O71,1)),MIDB(O71,SEARCHB("?",O71),2*LEN(O71)-LENB(O71))*1,MIDB(O71,SEARCHB("?",O71),2*LEN(O71)-LENB(O71))*10000)))</f>
        <v>1107890</v>
      </c>
      <c r="AY71" s="13" t="str">
        <f t="shared" si="21"/>
        <v>1月份</v>
      </c>
      <c r="AZ71" s="11" t="str">
        <f t="shared" si="22"/>
        <v>导播</v>
      </c>
      <c r="BA71" s="11" t="str">
        <f t="shared" si="23"/>
        <v/>
      </c>
    </row>
    <row r="72" spans="1:53">
      <c r="A72" s="7" t="s">
        <v>53</v>
      </c>
      <c r="B72" s="7" t="s">
        <v>653</v>
      </c>
      <c r="C72" s="7" t="s">
        <v>55</v>
      </c>
      <c r="D72" s="7" t="s">
        <v>654</v>
      </c>
      <c r="E72" s="7" t="s">
        <v>83</v>
      </c>
      <c r="F72" s="7" t="s">
        <v>655</v>
      </c>
      <c r="G72" s="7" t="s">
        <v>640</v>
      </c>
      <c r="H72" s="7"/>
      <c r="I72" s="7"/>
      <c r="J72" s="7"/>
      <c r="K72" s="7"/>
      <c r="L72" s="7" t="s">
        <v>656</v>
      </c>
      <c r="M72" s="7" t="s">
        <v>657</v>
      </c>
      <c r="N72" s="7" t="s">
        <v>658</v>
      </c>
      <c r="O72" s="7" t="s">
        <v>659</v>
      </c>
      <c r="P72" s="7"/>
      <c r="Q72" s="7" t="s">
        <v>660</v>
      </c>
      <c r="R72" s="7" t="s">
        <v>661</v>
      </c>
      <c r="S72" s="7"/>
      <c r="T72" s="7"/>
      <c r="U72" s="7"/>
      <c r="V72" s="7"/>
      <c r="W72" s="7"/>
      <c r="X72" s="7" t="s">
        <v>65</v>
      </c>
      <c r="Y72" s="7" t="s">
        <v>662</v>
      </c>
      <c r="Z72" s="7">
        <v>4</v>
      </c>
      <c r="AA72" s="7">
        <v>4</v>
      </c>
      <c r="AB72" s="7" t="s">
        <v>67</v>
      </c>
      <c r="AC72" s="7"/>
      <c r="AD72" s="7">
        <v>2019</v>
      </c>
      <c r="AE72" s="7" t="s">
        <v>68</v>
      </c>
      <c r="AF72" s="7"/>
      <c r="AG72" s="7"/>
      <c r="AH72" s="7"/>
      <c r="AI72" s="7"/>
      <c r="AJ72" s="7"/>
      <c r="AK72" s="7" t="s">
        <v>652</v>
      </c>
      <c r="AL72" s="8" t="str">
        <f t="shared" si="12"/>
        <v>【JXABXZC29201802027】）@导播</v>
      </c>
      <c r="AM72" s="8">
        <f>IF(AL72="","",COUNTIFS(AL$1:AL72,AL72))</f>
        <v>1</v>
      </c>
      <c r="AN72" s="8" t="str">
        <f t="shared" si="13"/>
        <v>[吉安县]吉安县现代教育技术中心中小学录播教室设备采购项目结果公示@导播</v>
      </c>
      <c r="AO72" s="9">
        <f>IF(AN72="","",COUNTIFS(AN$1:AN72,AN72))</f>
        <v>1</v>
      </c>
      <c r="AP72" s="10" t="str">
        <f t="shared" si="14"/>
        <v>是</v>
      </c>
      <c r="AQ72" s="11" t="str">
        <f t="shared" si="15"/>
        <v/>
      </c>
      <c r="AR72" s="11" t="str">
        <f t="shared" si="16"/>
        <v/>
      </c>
      <c r="AS72" s="11" t="str">
        <f t="shared" si="17"/>
        <v/>
      </c>
      <c r="AT72" s="11" t="str">
        <f t="shared" si="18"/>
        <v/>
      </c>
      <c r="AU72" s="11" t="str">
        <f t="shared" si="19"/>
        <v/>
      </c>
      <c r="AV72" s="11" t="str">
        <f t="shared" si="20"/>
        <v/>
      </c>
      <c r="AW72" s="11" t="str">
        <f>IF(ISERROR(IF(FIND("拾",O72,1)&lt;FIND("万",O72,1),IF(ISERROR(FIND("拾",O72,FIND("万",O72,1))),"零",(MID(O,FIND("拾",O72,FIND("万",O72,1))-1,1))),MID(O72,FIND("拾",O72,1)-1,1))),"",IF(FIND("拾",O72,1)&lt;FIND("万",O72,1),IF(ISERROR(FIND("拾",O72,FIND("万",O72,1))),"",(MID(O72,FIND("拾",O72,FIND("万",O72,1))-1,1))),MID(O72,FIND("拾",O72,1)-1,1)))</f>
        <v/>
      </c>
      <c r="AX72" s="12">
        <f>IF(O72="",0,IF(ISERROR(MIDB(O72,SEARCHB("?",O72),2*LEN(O72)-LENB(O72))),IF(AQ72="",0,INDEX([1]大小写对照表!A:B,MATCH(AQ72,[1]大小写对照表!A:A,0),2)*100000000)+IF(AR72="",0,INDEX([1]大小写对照表!A:B,MATCH(AR72,[1]大小写对照表!A:A,0),2)*1000000)+IF(AS72="",0,INDEX([1]大小写对照表!A:B,MATCH(AS72,[1]大小写对照表!A:A,0),2)*100000)+IF(AT72="",0,INDEX([1]大小写对照表!A:B,MATCH(AT72,[1]大小写对照表!A:A,0),2)*10000)+IF(AU72="",0,INDEX([1]大小写对照表!A:B,MATCH(AU72,[1]大小写对照表!A:A,0),2)*1000)+IF(AV72="",0,INDEX([1]大小写对照表!A:B,MATCH(AV72,[1]大小写对照表!A:A,0),2)*100)+IF(AW72="",0,INDEX([1]大小写对照表!A:B,MATCH(AW72,[1]大小写对照表!A:A,0),2)*10),IF(ISERROR(FIND("万",O72,1)),MIDB(O72,SEARCHB("?",O72),2*LEN(O72)-LENB(O72))*1,MIDB(O72,SEARCHB("?",O72),2*LEN(O72)-LENB(O72))*10000)))</f>
        <v>1007724</v>
      </c>
      <c r="AY72" s="13" t="str">
        <f t="shared" si="21"/>
        <v>1月份</v>
      </c>
      <c r="AZ72" s="11" t="str">
        <f t="shared" si="22"/>
        <v>导播</v>
      </c>
      <c r="BA72" s="11" t="str">
        <f t="shared" si="23"/>
        <v/>
      </c>
    </row>
    <row r="73" spans="1:53">
      <c r="A73" s="14" t="s">
        <v>53</v>
      </c>
      <c r="B73" s="14" t="s">
        <v>663</v>
      </c>
      <c r="C73" s="14" t="s">
        <v>55</v>
      </c>
      <c r="D73" s="14"/>
      <c r="E73" s="14" t="s">
        <v>276</v>
      </c>
      <c r="F73" s="14" t="s">
        <v>277</v>
      </c>
      <c r="G73" s="14" t="s">
        <v>640</v>
      </c>
      <c r="H73" s="14"/>
      <c r="I73" s="14"/>
      <c r="J73" s="14"/>
      <c r="K73" s="14"/>
      <c r="L73" s="14"/>
      <c r="M73" s="14"/>
      <c r="N73" s="14"/>
      <c r="O73" s="14"/>
      <c r="P73" s="14"/>
      <c r="Q73" s="14" t="s">
        <v>664</v>
      </c>
      <c r="R73" s="14"/>
      <c r="S73" s="14"/>
      <c r="T73" s="14"/>
      <c r="U73" s="14"/>
      <c r="V73" s="14"/>
      <c r="W73" s="14"/>
      <c r="X73" s="14" t="s">
        <v>65</v>
      </c>
      <c r="Y73" s="14" t="s">
        <v>665</v>
      </c>
      <c r="Z73" s="14">
        <v>8</v>
      </c>
      <c r="AA73" s="14">
        <v>14971</v>
      </c>
      <c r="AB73" s="14" t="s">
        <v>67</v>
      </c>
      <c r="AC73" s="14"/>
      <c r="AD73" s="14">
        <v>2018</v>
      </c>
      <c r="AE73" s="14" t="s">
        <v>643</v>
      </c>
      <c r="AF73" s="14" t="s">
        <v>128</v>
      </c>
      <c r="AG73" s="14" t="s">
        <v>129</v>
      </c>
      <c r="AH73" s="14"/>
      <c r="AI73" s="14"/>
      <c r="AJ73" s="14"/>
      <c r="AK73" s="14"/>
      <c r="AL73" s="8" t="str">
        <f t="shared" si="12"/>
        <v/>
      </c>
      <c r="AM73" s="8" t="str">
        <f>IF(AL73="","",COUNTIFS(AL$1:AL73,AL73))</f>
        <v/>
      </c>
      <c r="AN73" s="8" t="str">
        <f t="shared" si="13"/>
        <v>录播教室、教室多媒体等(LPG201811197)中标公告@导播</v>
      </c>
      <c r="AO73" s="9">
        <f>IF(AN73="","",COUNTIFS(AN$1:AN73,AN73))</f>
        <v>1</v>
      </c>
      <c r="AP73" s="10" t="str">
        <f t="shared" si="14"/>
        <v>是</v>
      </c>
      <c r="AQ73" s="11" t="str">
        <f t="shared" si="15"/>
        <v/>
      </c>
      <c r="AR73" s="11" t="str">
        <f t="shared" si="16"/>
        <v/>
      </c>
      <c r="AS73" s="11" t="str">
        <f t="shared" si="17"/>
        <v/>
      </c>
      <c r="AT73" s="11" t="str">
        <f t="shared" si="18"/>
        <v/>
      </c>
      <c r="AU73" s="11" t="str">
        <f t="shared" si="19"/>
        <v/>
      </c>
      <c r="AV73" s="11" t="str">
        <f t="shared" si="20"/>
        <v/>
      </c>
      <c r="AW73" s="11" t="str">
        <f>IF(ISERROR(IF(FIND("拾",O73,1)&lt;FIND("万",O73,1),IF(ISERROR(FIND("拾",O73,FIND("万",O73,1))),"零",(MID(O,FIND("拾",O73,FIND("万",O73,1))-1,1))),MID(O73,FIND("拾",O73,1)-1,1))),"",IF(FIND("拾",O73,1)&lt;FIND("万",O73,1),IF(ISERROR(FIND("拾",O73,FIND("万",O73,1))),"",(MID(O73,FIND("拾",O73,FIND("万",O73,1))-1,1))),MID(O73,FIND("拾",O73,1)-1,1)))</f>
        <v/>
      </c>
      <c r="AX73" s="12">
        <f>IF(O73="",0,IF(ISERROR(MIDB(O73,SEARCHB("?",O73),2*LEN(O73)-LENB(O73))),IF(AQ73="",0,INDEX([1]大小写对照表!A:B,MATCH(AQ73,[1]大小写对照表!A:A,0),2)*100000000)+IF(AR73="",0,INDEX([1]大小写对照表!A:B,MATCH(AR73,[1]大小写对照表!A:A,0),2)*1000000)+IF(AS73="",0,INDEX([1]大小写对照表!A:B,MATCH(AS73,[1]大小写对照表!A:A,0),2)*100000)+IF(AT73="",0,INDEX([1]大小写对照表!A:B,MATCH(AT73,[1]大小写对照表!A:A,0),2)*10000)+IF(AU73="",0,INDEX([1]大小写对照表!A:B,MATCH(AU73,[1]大小写对照表!A:A,0),2)*1000)+IF(AV73="",0,INDEX([1]大小写对照表!A:B,MATCH(AV73,[1]大小写对照表!A:A,0),2)*100)+IF(AW73="",0,INDEX([1]大小写对照表!A:B,MATCH(AW73,[1]大小写对照表!A:A,0),2)*10),IF(ISERROR(FIND("万",O73,1)),MIDB(O73,SEARCHB("?",O73),2*LEN(O73)-LENB(O73))*1,MIDB(O73,SEARCHB("?",O73),2*LEN(O73)-LENB(O73))*10000)))</f>
        <v>0</v>
      </c>
      <c r="AY73" s="13" t="str">
        <f t="shared" si="21"/>
        <v>1月份</v>
      </c>
      <c r="AZ73" s="11" t="str">
        <f t="shared" si="22"/>
        <v>导播</v>
      </c>
      <c r="BA73" s="11" t="str">
        <f t="shared" si="23"/>
        <v/>
      </c>
    </row>
    <row r="74" spans="1:53">
      <c r="A74" s="7" t="s">
        <v>53</v>
      </c>
      <c r="B74" s="7" t="s">
        <v>666</v>
      </c>
      <c r="C74" s="7" t="s">
        <v>55</v>
      </c>
      <c r="D74" s="7" t="s">
        <v>667</v>
      </c>
      <c r="E74" s="7" t="s">
        <v>602</v>
      </c>
      <c r="F74" s="7" t="s">
        <v>668</v>
      </c>
      <c r="G74" s="7" t="s">
        <v>669</v>
      </c>
      <c r="H74" s="7"/>
      <c r="I74" s="7"/>
      <c r="J74" s="7"/>
      <c r="K74" s="7"/>
      <c r="L74" s="7"/>
      <c r="M74" s="7" t="s">
        <v>670</v>
      </c>
      <c r="N74" s="7" t="s">
        <v>671</v>
      </c>
      <c r="O74" s="7" t="s">
        <v>672</v>
      </c>
      <c r="P74" s="7"/>
      <c r="Q74" s="7" t="s">
        <v>673</v>
      </c>
      <c r="R74" s="7" t="s">
        <v>674</v>
      </c>
      <c r="S74" s="7"/>
      <c r="T74" s="7"/>
      <c r="U74" s="7"/>
      <c r="V74" s="7"/>
      <c r="W74" s="7"/>
      <c r="X74" s="7" t="s">
        <v>79</v>
      </c>
      <c r="Y74" s="7" t="s">
        <v>675</v>
      </c>
      <c r="Z74" s="7">
        <v>1</v>
      </c>
      <c r="AA74" s="7">
        <v>1</v>
      </c>
      <c r="AB74" s="7" t="s">
        <v>67</v>
      </c>
      <c r="AC74" s="7"/>
      <c r="AD74" s="7">
        <v>2019</v>
      </c>
      <c r="AE74" s="7" t="s">
        <v>68</v>
      </c>
      <c r="AF74" s="7"/>
      <c r="AG74" s="7"/>
      <c r="AH74" s="7"/>
      <c r="AI74" s="7"/>
      <c r="AJ74" s="7"/>
      <c r="AK74" s="7"/>
      <c r="AL74" s="8" t="str">
        <f t="shared" si="12"/>
        <v>NJZC-2018GK2416@导播</v>
      </c>
      <c r="AM74" s="8">
        <f>IF(AL74="","",COUNTIFS(AL$1:AL74,AL74))</f>
        <v>1</v>
      </c>
      <c r="AN74" s="8" t="str">
        <f t="shared" si="13"/>
        <v>南京市文化馆数字文化馆建设采购结果公告@导播</v>
      </c>
      <c r="AO74" s="9">
        <f>IF(AN74="","",COUNTIFS(AN$1:AN74,AN74))</f>
        <v>1</v>
      </c>
      <c r="AP74" s="10" t="str">
        <f t="shared" si="14"/>
        <v>是</v>
      </c>
      <c r="AQ74" s="11" t="str">
        <f t="shared" si="15"/>
        <v/>
      </c>
      <c r="AR74" s="11" t="str">
        <f t="shared" si="16"/>
        <v/>
      </c>
      <c r="AS74" s="11" t="str">
        <f t="shared" si="17"/>
        <v/>
      </c>
      <c r="AT74" s="11" t="str">
        <f t="shared" si="18"/>
        <v/>
      </c>
      <c r="AU74" s="11" t="str">
        <f t="shared" si="19"/>
        <v/>
      </c>
      <c r="AV74" s="11" t="str">
        <f t="shared" si="20"/>
        <v/>
      </c>
      <c r="AW74" s="11" t="str">
        <f>IF(ISERROR(IF(FIND("拾",O74,1)&lt;FIND("万",O74,1),IF(ISERROR(FIND("拾",O74,FIND("万",O74,1))),"零",(MID(O,FIND("拾",O74,FIND("万",O74,1))-1,1))),MID(O74,FIND("拾",O74,1)-1,1))),"",IF(FIND("拾",O74,1)&lt;FIND("万",O74,1),IF(ISERROR(FIND("拾",O74,FIND("万",O74,1))),"",(MID(O74,FIND("拾",O74,FIND("万",O74,1))-1,1))),MID(O74,FIND("拾",O74,1)-1,1)))</f>
        <v/>
      </c>
      <c r="AX74" s="12">
        <f>IF(O74="",0,IF(ISERROR(MIDB(O74,SEARCHB("?",O74),2*LEN(O74)-LENB(O74))),IF(AQ74="",0,INDEX([1]大小写对照表!A:B,MATCH(AQ74,[1]大小写对照表!A:A,0),2)*100000000)+IF(AR74="",0,INDEX([1]大小写对照表!A:B,MATCH(AR74,[1]大小写对照表!A:A,0),2)*1000000)+IF(AS74="",0,INDEX([1]大小写对照表!A:B,MATCH(AS74,[1]大小写对照表!A:A,0),2)*100000)+IF(AT74="",0,INDEX([1]大小写对照表!A:B,MATCH(AT74,[1]大小写对照表!A:A,0),2)*10000)+IF(AU74="",0,INDEX([1]大小写对照表!A:B,MATCH(AU74,[1]大小写对照表!A:A,0),2)*1000)+IF(AV74="",0,INDEX([1]大小写对照表!A:B,MATCH(AV74,[1]大小写对照表!A:A,0),2)*100)+IF(AW74="",0,INDEX([1]大小写对照表!A:B,MATCH(AW74,[1]大小写对照表!A:A,0),2)*10),IF(ISERROR(FIND("万",O74,1)),MIDB(O74,SEARCHB("?",O74),2*LEN(O74)-LENB(O74))*1,MIDB(O74,SEARCHB("?",O74),2*LEN(O74)-LENB(O74))*10000)))</f>
        <v>1978004</v>
      </c>
      <c r="AY74" s="13" t="str">
        <f t="shared" si="21"/>
        <v>1月份</v>
      </c>
      <c r="AZ74" s="11" t="str">
        <f t="shared" si="22"/>
        <v>导播</v>
      </c>
      <c r="BA74" s="11" t="str">
        <f t="shared" si="23"/>
        <v/>
      </c>
    </row>
    <row r="75" spans="1:53">
      <c r="A75" s="14" t="s">
        <v>53</v>
      </c>
      <c r="B75" s="14" t="s">
        <v>676</v>
      </c>
      <c r="C75" s="14" t="s">
        <v>55</v>
      </c>
      <c r="D75" s="14" t="s">
        <v>677</v>
      </c>
      <c r="E75" s="14" t="s">
        <v>83</v>
      </c>
      <c r="F75" s="14" t="s">
        <v>291</v>
      </c>
      <c r="G75" s="14" t="s">
        <v>669</v>
      </c>
      <c r="H75" s="14"/>
      <c r="I75" s="14"/>
      <c r="J75" s="14"/>
      <c r="K75" s="14"/>
      <c r="L75" s="14" t="s">
        <v>678</v>
      </c>
      <c r="M75" s="14" t="s">
        <v>679</v>
      </c>
      <c r="N75" s="14" t="s">
        <v>680</v>
      </c>
      <c r="O75" s="14"/>
      <c r="P75" s="14"/>
      <c r="Q75" s="14" t="s">
        <v>681</v>
      </c>
      <c r="R75" s="14" t="s">
        <v>682</v>
      </c>
      <c r="S75" s="14"/>
      <c r="T75" s="14"/>
      <c r="U75" s="14"/>
      <c r="V75" s="14"/>
      <c r="W75" s="14"/>
      <c r="X75" s="14" t="s">
        <v>65</v>
      </c>
      <c r="Y75" s="14" t="s">
        <v>683</v>
      </c>
      <c r="Z75" s="14">
        <v>3</v>
      </c>
      <c r="AA75" s="14">
        <v>3</v>
      </c>
      <c r="AB75" s="14" t="s">
        <v>67</v>
      </c>
      <c r="AC75" s="14"/>
      <c r="AD75" s="14">
        <v>2019</v>
      </c>
      <c r="AE75" s="14" t="s">
        <v>68</v>
      </c>
      <c r="AF75" s="14" t="s">
        <v>128</v>
      </c>
      <c r="AG75" s="14" t="s">
        <v>130</v>
      </c>
      <c r="AH75" s="14"/>
      <c r="AI75" s="14"/>
      <c r="AJ75" s="14"/>
      <c r="AK75" s="14"/>
      <c r="AL75" s="8" t="str">
        <f t="shared" si="12"/>
        <v>JXNC2018J060）@导播</v>
      </c>
      <c r="AM75" s="8">
        <f>IF(AL75="","",COUNTIFS(AL$1:AL75,AL75))</f>
        <v>1</v>
      </c>
      <c r="AN75" s="8" t="str">
        <f t="shared" si="13"/>
        <v>[省本级]江西精信工程造价咨询有限公司关于江西外语外贸职业学院智慧教室升级改造建设项目(竞标编号:JXNC2018J060)竞争性谈判结果公示@导播</v>
      </c>
      <c r="AO75" s="9">
        <f>IF(AN75="","",COUNTIFS(AN$1:AN75,AN75))</f>
        <v>1</v>
      </c>
      <c r="AP75" s="10" t="str">
        <f t="shared" si="14"/>
        <v>是</v>
      </c>
      <c r="AQ75" s="11" t="str">
        <f t="shared" si="15"/>
        <v/>
      </c>
      <c r="AR75" s="11" t="str">
        <f t="shared" si="16"/>
        <v/>
      </c>
      <c r="AS75" s="11" t="str">
        <f t="shared" si="17"/>
        <v/>
      </c>
      <c r="AT75" s="11" t="str">
        <f t="shared" si="18"/>
        <v/>
      </c>
      <c r="AU75" s="11" t="str">
        <f t="shared" si="19"/>
        <v/>
      </c>
      <c r="AV75" s="11" t="str">
        <f t="shared" si="20"/>
        <v/>
      </c>
      <c r="AW75" s="11" t="str">
        <f>IF(ISERROR(IF(FIND("拾",O75,1)&lt;FIND("万",O75,1),IF(ISERROR(FIND("拾",O75,FIND("万",O75,1))),"零",(MID(O,FIND("拾",O75,FIND("万",O75,1))-1,1))),MID(O75,FIND("拾",O75,1)-1,1))),"",IF(FIND("拾",O75,1)&lt;FIND("万",O75,1),IF(ISERROR(FIND("拾",O75,FIND("万",O75,1))),"",(MID(O75,FIND("拾",O75,FIND("万",O75,1))-1,1))),MID(O75,FIND("拾",O75,1)-1,1)))</f>
        <v/>
      </c>
      <c r="AX75" s="12">
        <f>IF(O75="",0,IF(ISERROR(MIDB(O75,SEARCHB("?",O75),2*LEN(O75)-LENB(O75))),IF(AQ75="",0,INDEX([1]大小写对照表!A:B,MATCH(AQ75,[1]大小写对照表!A:A,0),2)*100000000)+IF(AR75="",0,INDEX([1]大小写对照表!A:B,MATCH(AR75,[1]大小写对照表!A:A,0),2)*1000000)+IF(AS75="",0,INDEX([1]大小写对照表!A:B,MATCH(AS75,[1]大小写对照表!A:A,0),2)*100000)+IF(AT75="",0,INDEX([1]大小写对照表!A:B,MATCH(AT75,[1]大小写对照表!A:A,0),2)*10000)+IF(AU75="",0,INDEX([1]大小写对照表!A:B,MATCH(AU75,[1]大小写对照表!A:A,0),2)*1000)+IF(AV75="",0,INDEX([1]大小写对照表!A:B,MATCH(AV75,[1]大小写对照表!A:A,0),2)*100)+IF(AW75="",0,INDEX([1]大小写对照表!A:B,MATCH(AW75,[1]大小写对照表!A:A,0),2)*10),IF(ISERROR(FIND("万",O75,1)),MIDB(O75,SEARCHB("?",O75),2*LEN(O75)-LENB(O75))*1,MIDB(O75,SEARCHB("?",O75),2*LEN(O75)-LENB(O75))*10000)))</f>
        <v>0</v>
      </c>
      <c r="AY75" s="13" t="str">
        <f t="shared" si="21"/>
        <v>1月份</v>
      </c>
      <c r="AZ75" s="11" t="str">
        <f t="shared" si="22"/>
        <v>导播</v>
      </c>
      <c r="BA75" s="11" t="str">
        <f t="shared" si="23"/>
        <v/>
      </c>
    </row>
    <row r="76" spans="1:53">
      <c r="A76" s="7" t="s">
        <v>53</v>
      </c>
      <c r="B76" s="7" t="s">
        <v>684</v>
      </c>
      <c r="C76" s="7" t="s">
        <v>55</v>
      </c>
      <c r="D76" s="7"/>
      <c r="E76" s="7" t="s">
        <v>56</v>
      </c>
      <c r="F76" s="7" t="s">
        <v>302</v>
      </c>
      <c r="G76" s="7" t="s">
        <v>669</v>
      </c>
      <c r="H76" s="7"/>
      <c r="I76" s="7"/>
      <c r="J76" s="7"/>
      <c r="K76" s="7"/>
      <c r="L76" s="7" t="s">
        <v>685</v>
      </c>
      <c r="M76" s="7" t="s">
        <v>686</v>
      </c>
      <c r="N76" s="7" t="s">
        <v>687</v>
      </c>
      <c r="O76" s="7" t="s">
        <v>688</v>
      </c>
      <c r="P76" s="7"/>
      <c r="Q76" s="7" t="s">
        <v>689</v>
      </c>
      <c r="R76" s="7" t="s">
        <v>690</v>
      </c>
      <c r="S76" s="7" t="s">
        <v>691</v>
      </c>
      <c r="T76" s="7"/>
      <c r="U76" s="7"/>
      <c r="V76" s="7"/>
      <c r="W76" s="7"/>
      <c r="X76" s="7" t="s">
        <v>326</v>
      </c>
      <c r="Y76" s="7" t="s">
        <v>692</v>
      </c>
      <c r="Z76" s="7">
        <v>5</v>
      </c>
      <c r="AA76" s="7">
        <v>14971</v>
      </c>
      <c r="AB76" s="7" t="s">
        <v>67</v>
      </c>
      <c r="AC76" s="7"/>
      <c r="AD76" s="7">
        <v>2019</v>
      </c>
      <c r="AE76" s="7" t="s">
        <v>68</v>
      </c>
      <c r="AF76" s="7" t="s">
        <v>693</v>
      </c>
      <c r="AG76" s="7" t="s">
        <v>69</v>
      </c>
      <c r="AH76" s="7"/>
      <c r="AI76" s="7"/>
      <c r="AJ76" s="7"/>
      <c r="AK76" s="7"/>
      <c r="AL76" s="8" t="str">
        <f t="shared" si="12"/>
        <v/>
      </c>
      <c r="AM76" s="8" t="str">
        <f>IF(AL76="","",COUNTIFS(AL$1:AL76,AL76))</f>
        <v/>
      </c>
      <c r="AN76" s="8" t="str">
        <f t="shared" si="13"/>
        <v>河南农业大学教务处数字数码互动及精品录播教室采购项目中标结果公告@导播</v>
      </c>
      <c r="AO76" s="9">
        <f>IF(AN76="","",COUNTIFS(AN$1:AN76,AN76))</f>
        <v>1</v>
      </c>
      <c r="AP76" s="10" t="str">
        <f t="shared" si="14"/>
        <v>是</v>
      </c>
      <c r="AQ76" s="11" t="str">
        <f t="shared" si="15"/>
        <v/>
      </c>
      <c r="AR76" s="11" t="str">
        <f t="shared" si="16"/>
        <v/>
      </c>
      <c r="AS76" s="11" t="str">
        <f t="shared" si="17"/>
        <v/>
      </c>
      <c r="AT76" s="11" t="str">
        <f t="shared" si="18"/>
        <v/>
      </c>
      <c r="AU76" s="11" t="str">
        <f t="shared" si="19"/>
        <v/>
      </c>
      <c r="AV76" s="11" t="str">
        <f t="shared" si="20"/>
        <v/>
      </c>
      <c r="AW76" s="11" t="str">
        <f>IF(ISERROR(IF(FIND("拾",O76,1)&lt;FIND("万",O76,1),IF(ISERROR(FIND("拾",O76,FIND("万",O76,1))),"零",(MID(O,FIND("拾",O76,FIND("万",O76,1))-1,1))),MID(O76,FIND("拾",O76,1)-1,1))),"",IF(FIND("拾",O76,1)&lt;FIND("万",O76,1),IF(ISERROR(FIND("拾",O76,FIND("万",O76,1))),"",(MID(O76,FIND("拾",O76,FIND("万",O76,1))-1,1))),MID(O76,FIND("拾",O76,1)-1,1)))</f>
        <v/>
      </c>
      <c r="AX76" s="12">
        <f>IF(O76="",0,IF(ISERROR(MIDB(O76,SEARCHB("?",O76),2*LEN(O76)-LENB(O76))),IF(AQ76="",0,INDEX([1]大小写对照表!A:B,MATCH(AQ76,[1]大小写对照表!A:A,0),2)*100000000)+IF(AR76="",0,INDEX([1]大小写对照表!A:B,MATCH(AR76,[1]大小写对照表!A:A,0),2)*1000000)+IF(AS76="",0,INDEX([1]大小写对照表!A:B,MATCH(AS76,[1]大小写对照表!A:A,0),2)*100000)+IF(AT76="",0,INDEX([1]大小写对照表!A:B,MATCH(AT76,[1]大小写对照表!A:A,0),2)*10000)+IF(AU76="",0,INDEX([1]大小写对照表!A:B,MATCH(AU76,[1]大小写对照表!A:A,0),2)*1000)+IF(AV76="",0,INDEX([1]大小写对照表!A:B,MATCH(AV76,[1]大小写对照表!A:A,0),2)*100)+IF(AW76="",0,INDEX([1]大小写对照表!A:B,MATCH(AW76,[1]大小写对照表!A:A,0),2)*10),IF(ISERROR(FIND("万",O76,1)),MIDB(O76,SEARCHB("?",O76),2*LEN(O76)-LENB(O76))*1,MIDB(O76,SEARCHB("?",O76),2*LEN(O76)-LENB(O76))*10000)))</f>
        <v>1080000</v>
      </c>
      <c r="AY76" s="13" t="str">
        <f t="shared" si="21"/>
        <v>1月份</v>
      </c>
      <c r="AZ76" s="11" t="str">
        <f t="shared" si="22"/>
        <v>导播</v>
      </c>
      <c r="BA76" s="11" t="str">
        <f t="shared" si="23"/>
        <v/>
      </c>
    </row>
    <row r="77" spans="1:53" s="22" customFormat="1">
      <c r="A77" s="15" t="s">
        <v>53</v>
      </c>
      <c r="B77" s="15" t="s">
        <v>694</v>
      </c>
      <c r="C77" s="15" t="s">
        <v>55</v>
      </c>
      <c r="D77" s="15" t="s">
        <v>695</v>
      </c>
      <c r="E77" s="15" t="s">
        <v>696</v>
      </c>
      <c r="F77" s="15" t="s">
        <v>697</v>
      </c>
      <c r="G77" s="15" t="s">
        <v>669</v>
      </c>
      <c r="H77" s="15"/>
      <c r="I77" s="15"/>
      <c r="J77" s="15"/>
      <c r="K77" s="15"/>
      <c r="L77" s="15"/>
      <c r="M77" s="15"/>
      <c r="N77" s="15" t="s">
        <v>698</v>
      </c>
      <c r="O77" s="15"/>
      <c r="P77" s="15"/>
      <c r="Q77" s="15" t="s">
        <v>699</v>
      </c>
      <c r="R77" s="15" t="s">
        <v>700</v>
      </c>
      <c r="S77" s="15" t="s">
        <v>701</v>
      </c>
      <c r="T77" s="15" t="s">
        <v>702</v>
      </c>
      <c r="U77" s="15" t="s">
        <v>703</v>
      </c>
      <c r="V77" s="15" t="s">
        <v>704</v>
      </c>
      <c r="W77" s="15"/>
      <c r="X77" s="15" t="s">
        <v>79</v>
      </c>
      <c r="Y77" s="15" t="s">
        <v>705</v>
      </c>
      <c r="Z77" s="15">
        <v>2</v>
      </c>
      <c r="AA77" s="15">
        <v>2</v>
      </c>
      <c r="AB77" s="15" t="s">
        <v>67</v>
      </c>
      <c r="AC77" s="15"/>
      <c r="AD77" s="15">
        <v>2019</v>
      </c>
      <c r="AE77" s="15" t="s">
        <v>68</v>
      </c>
      <c r="AF77" s="15" t="s">
        <v>166</v>
      </c>
      <c r="AG77" s="15"/>
      <c r="AH77" s="15"/>
      <c r="AI77" s="15"/>
      <c r="AJ77" s="15"/>
      <c r="AK77" s="15"/>
      <c r="AL77" s="16" t="str">
        <f t="shared" si="12"/>
        <v>SC[2018]5713@导播</v>
      </c>
      <c r="AM77" s="16">
        <f>IF(AL77="","",COUNTIFS(AL$1:AL77,AL77))</f>
        <v>1</v>
      </c>
      <c r="AN77" s="16" t="str">
        <f t="shared" si="13"/>
        <v>黑龙江省冰上训练基地_智能短道速滑冰场建设项目_SC[2018]5713中标公告@导播</v>
      </c>
      <c r="AO77" s="17">
        <f>IF(AN77="","",COUNTIFS(AN$1:AN77,AN77))</f>
        <v>1</v>
      </c>
      <c r="AP77" s="18" t="str">
        <f t="shared" si="14"/>
        <v>是</v>
      </c>
      <c r="AQ77" s="19" t="str">
        <f t="shared" si="15"/>
        <v/>
      </c>
      <c r="AR77" s="19" t="str">
        <f t="shared" si="16"/>
        <v/>
      </c>
      <c r="AS77" s="19" t="str">
        <f t="shared" si="17"/>
        <v/>
      </c>
      <c r="AT77" s="19" t="str">
        <f t="shared" si="18"/>
        <v/>
      </c>
      <c r="AU77" s="19" t="str">
        <f t="shared" si="19"/>
        <v/>
      </c>
      <c r="AV77" s="19" t="str">
        <f t="shared" si="20"/>
        <v/>
      </c>
      <c r="AW77" s="19" t="str">
        <f>IF(ISERROR(IF(FIND("拾",O77,1)&lt;FIND("万",O77,1),IF(ISERROR(FIND("拾",O77,FIND("万",O77,1))),"零",(MID(O,FIND("拾",O77,FIND("万",O77,1))-1,1))),MID(O77,FIND("拾",O77,1)-1,1))),"",IF(FIND("拾",O77,1)&lt;FIND("万",O77,1),IF(ISERROR(FIND("拾",O77,FIND("万",O77,1))),"",(MID(O77,FIND("拾",O77,FIND("万",O77,1))-1,1))),MID(O77,FIND("拾",O77,1)-1,1)))</f>
        <v/>
      </c>
      <c r="AX77" s="20">
        <f>IF(O77="",0,IF(ISERROR(MIDB(O77,SEARCHB("?",O77),2*LEN(O77)-LENB(O77))),IF(AQ77="",0,INDEX([1]大小写对照表!A:B,MATCH(AQ77,[1]大小写对照表!A:A,0),2)*100000000)+IF(AR77="",0,INDEX([1]大小写对照表!A:B,MATCH(AR77,[1]大小写对照表!A:A,0),2)*1000000)+IF(AS77="",0,INDEX([1]大小写对照表!A:B,MATCH(AS77,[1]大小写对照表!A:A,0),2)*100000)+IF(AT77="",0,INDEX([1]大小写对照表!A:B,MATCH(AT77,[1]大小写对照表!A:A,0),2)*10000)+IF(AU77="",0,INDEX([1]大小写对照表!A:B,MATCH(AU77,[1]大小写对照表!A:A,0),2)*1000)+IF(AV77="",0,INDEX([1]大小写对照表!A:B,MATCH(AV77,[1]大小写对照表!A:A,0),2)*100)+IF(AW77="",0,INDEX([1]大小写对照表!A:B,MATCH(AW77,[1]大小写对照表!A:A,0),2)*10),IF(ISERROR(FIND("万",O77,1)),MIDB(O77,SEARCHB("?",O77),2*LEN(O77)-LENB(O77))*1,MIDB(O77,SEARCHB("?",O77),2*LEN(O77)-LENB(O77))*10000)))</f>
        <v>0</v>
      </c>
      <c r="AY77" s="21" t="str">
        <f t="shared" si="21"/>
        <v>1月份</v>
      </c>
      <c r="AZ77" s="19" t="str">
        <f t="shared" si="22"/>
        <v>导播</v>
      </c>
      <c r="BA77" s="19" t="str">
        <f t="shared" si="23"/>
        <v/>
      </c>
    </row>
    <row r="78" spans="1:53" s="22" customFormat="1">
      <c r="A78" s="23" t="s">
        <v>53</v>
      </c>
      <c r="B78" s="23" t="s">
        <v>706</v>
      </c>
      <c r="C78" s="23" t="s">
        <v>55</v>
      </c>
      <c r="D78" s="23" t="s">
        <v>707</v>
      </c>
      <c r="E78" s="23" t="s">
        <v>696</v>
      </c>
      <c r="F78" s="23" t="s">
        <v>697</v>
      </c>
      <c r="G78" s="23" t="s">
        <v>669</v>
      </c>
      <c r="H78" s="23"/>
      <c r="I78" s="23"/>
      <c r="J78" s="23"/>
      <c r="K78" s="23"/>
      <c r="L78" s="23"/>
      <c r="M78" s="23"/>
      <c r="N78" s="23" t="s">
        <v>708</v>
      </c>
      <c r="O78" s="23"/>
      <c r="P78" s="23"/>
      <c r="Q78" s="23" t="s">
        <v>709</v>
      </c>
      <c r="R78" s="23" t="s">
        <v>700</v>
      </c>
      <c r="S78" s="23" t="s">
        <v>702</v>
      </c>
      <c r="T78" s="23" t="s">
        <v>703</v>
      </c>
      <c r="U78" s="23" t="s">
        <v>701</v>
      </c>
      <c r="V78" s="23"/>
      <c r="W78" s="23"/>
      <c r="X78" s="23" t="s">
        <v>326</v>
      </c>
      <c r="Y78" s="23" t="s">
        <v>710</v>
      </c>
      <c r="Z78" s="23">
        <v>2</v>
      </c>
      <c r="AA78" s="23">
        <v>2</v>
      </c>
      <c r="AB78" s="23" t="s">
        <v>67</v>
      </c>
      <c r="AC78" s="23"/>
      <c r="AD78" s="23">
        <v>2019</v>
      </c>
      <c r="AE78" s="23" t="s">
        <v>68</v>
      </c>
      <c r="AF78" s="23" t="s">
        <v>166</v>
      </c>
      <c r="AG78" s="23"/>
      <c r="AH78" s="23"/>
      <c r="AI78" s="23"/>
      <c r="AJ78" s="23"/>
      <c r="AK78" s="23"/>
      <c r="AL78" s="16" t="str">
        <f t="shared" si="12"/>
        <v>SC[2018]5703@导播</v>
      </c>
      <c r="AM78" s="16">
        <f>IF(AL78="","",COUNTIFS(AL$1:AL78,AL78))</f>
        <v>1</v>
      </c>
      <c r="AN78" s="16" t="str">
        <f t="shared" si="13"/>
        <v>黑龙江省冰上训练基地_智能速滑冰场建设项目_SC[2018]5703中标公告@导播</v>
      </c>
      <c r="AO78" s="17">
        <f>IF(AN78="","",COUNTIFS(AN$1:AN78,AN78))</f>
        <v>1</v>
      </c>
      <c r="AP78" s="18" t="str">
        <f t="shared" si="14"/>
        <v>是</v>
      </c>
      <c r="AQ78" s="19" t="str">
        <f t="shared" si="15"/>
        <v/>
      </c>
      <c r="AR78" s="19" t="str">
        <f t="shared" si="16"/>
        <v/>
      </c>
      <c r="AS78" s="19" t="str">
        <f t="shared" si="17"/>
        <v/>
      </c>
      <c r="AT78" s="19" t="str">
        <f t="shared" si="18"/>
        <v/>
      </c>
      <c r="AU78" s="19" t="str">
        <f t="shared" si="19"/>
        <v/>
      </c>
      <c r="AV78" s="19" t="str">
        <f t="shared" si="20"/>
        <v/>
      </c>
      <c r="AW78" s="19" t="str">
        <f>IF(ISERROR(IF(FIND("拾",O78,1)&lt;FIND("万",O78,1),IF(ISERROR(FIND("拾",O78,FIND("万",O78,1))),"零",(MID(O,FIND("拾",O78,FIND("万",O78,1))-1,1))),MID(O78,FIND("拾",O78,1)-1,1))),"",IF(FIND("拾",O78,1)&lt;FIND("万",O78,1),IF(ISERROR(FIND("拾",O78,FIND("万",O78,1))),"",(MID(O78,FIND("拾",O78,FIND("万",O78,1))-1,1))),MID(O78,FIND("拾",O78,1)-1,1)))</f>
        <v/>
      </c>
      <c r="AX78" s="20">
        <f>IF(O78="",0,IF(ISERROR(MIDB(O78,SEARCHB("?",O78),2*LEN(O78)-LENB(O78))),IF(AQ78="",0,INDEX([1]大小写对照表!A:B,MATCH(AQ78,[1]大小写对照表!A:A,0),2)*100000000)+IF(AR78="",0,INDEX([1]大小写对照表!A:B,MATCH(AR78,[1]大小写对照表!A:A,0),2)*1000000)+IF(AS78="",0,INDEX([1]大小写对照表!A:B,MATCH(AS78,[1]大小写对照表!A:A,0),2)*100000)+IF(AT78="",0,INDEX([1]大小写对照表!A:B,MATCH(AT78,[1]大小写对照表!A:A,0),2)*10000)+IF(AU78="",0,INDEX([1]大小写对照表!A:B,MATCH(AU78,[1]大小写对照表!A:A,0),2)*1000)+IF(AV78="",0,INDEX([1]大小写对照表!A:B,MATCH(AV78,[1]大小写对照表!A:A,0),2)*100)+IF(AW78="",0,INDEX([1]大小写对照表!A:B,MATCH(AW78,[1]大小写对照表!A:A,0),2)*10),IF(ISERROR(FIND("万",O78,1)),MIDB(O78,SEARCHB("?",O78),2*LEN(O78)-LENB(O78))*1,MIDB(O78,SEARCHB("?",O78),2*LEN(O78)-LENB(O78))*10000)))</f>
        <v>0</v>
      </c>
      <c r="AY78" s="21" t="str">
        <f t="shared" si="21"/>
        <v>1月份</v>
      </c>
      <c r="AZ78" s="19" t="str">
        <f t="shared" si="22"/>
        <v>导播</v>
      </c>
      <c r="BA78" s="19" t="str">
        <f t="shared" si="23"/>
        <v/>
      </c>
    </row>
    <row r="79" spans="1:53">
      <c r="A79" s="14" t="s">
        <v>53</v>
      </c>
      <c r="B79" s="14" t="s">
        <v>711</v>
      </c>
      <c r="C79" s="14" t="s">
        <v>55</v>
      </c>
      <c r="D79" s="14"/>
      <c r="E79" s="14" t="s">
        <v>602</v>
      </c>
      <c r="F79" s="14" t="s">
        <v>712</v>
      </c>
      <c r="G79" s="14" t="s">
        <v>669</v>
      </c>
      <c r="H79" s="14"/>
      <c r="I79" s="14"/>
      <c r="J79" s="14"/>
      <c r="K79" s="14"/>
      <c r="L79" s="14"/>
      <c r="M79" s="14"/>
      <c r="N79" s="14"/>
      <c r="O79" s="14"/>
      <c r="P79" s="14"/>
      <c r="Q79" s="14" t="s">
        <v>713</v>
      </c>
      <c r="R79" s="14"/>
      <c r="S79" s="14"/>
      <c r="T79" s="14"/>
      <c r="U79" s="14"/>
      <c r="V79" s="14"/>
      <c r="W79" s="14"/>
      <c r="X79" s="14" t="s">
        <v>65</v>
      </c>
      <c r="Y79" s="14" t="s">
        <v>714</v>
      </c>
      <c r="Z79" s="14">
        <v>1</v>
      </c>
      <c r="AA79" s="14">
        <v>14971</v>
      </c>
      <c r="AB79" s="14" t="s">
        <v>317</v>
      </c>
      <c r="AC79" s="14" t="s">
        <v>53</v>
      </c>
      <c r="AD79" s="14">
        <v>2018</v>
      </c>
      <c r="AE79" s="14" t="s">
        <v>643</v>
      </c>
      <c r="AF79" s="14"/>
      <c r="AG79" s="14"/>
      <c r="AH79" s="14"/>
      <c r="AI79" s="14"/>
      <c r="AJ79" s="14"/>
      <c r="AK79" s="14"/>
      <c r="AL79" s="8" t="str">
        <f t="shared" si="12"/>
        <v/>
      </c>
      <c r="AM79" s="8" t="str">
        <f>IF(AL79="","",COUNTIFS(AL$1:AL79,AL79))</f>
        <v/>
      </c>
      <c r="AN79" s="8" t="str">
        <f t="shared" si="13"/>
        <v>盐城市高级职业学校LED显示屏及音视频导播系统@导播</v>
      </c>
      <c r="AO79" s="9">
        <f>IF(AN79="","",COUNTIFS(AN$1:AN79,AN79))</f>
        <v>1</v>
      </c>
      <c r="AP79" s="10" t="str">
        <f t="shared" si="14"/>
        <v>是</v>
      </c>
      <c r="AQ79" s="11" t="str">
        <f t="shared" si="15"/>
        <v/>
      </c>
      <c r="AR79" s="11" t="str">
        <f t="shared" si="16"/>
        <v/>
      </c>
      <c r="AS79" s="11" t="str">
        <f t="shared" si="17"/>
        <v/>
      </c>
      <c r="AT79" s="11" t="str">
        <f t="shared" si="18"/>
        <v/>
      </c>
      <c r="AU79" s="11" t="str">
        <f t="shared" si="19"/>
        <v/>
      </c>
      <c r="AV79" s="11" t="str">
        <f t="shared" si="20"/>
        <v/>
      </c>
      <c r="AW79" s="11" t="str">
        <f>IF(ISERROR(IF(FIND("拾",O79,1)&lt;FIND("万",O79,1),IF(ISERROR(FIND("拾",O79,FIND("万",O79,1))),"零",(MID(O,FIND("拾",O79,FIND("万",O79,1))-1,1))),MID(O79,FIND("拾",O79,1)-1,1))),"",IF(FIND("拾",O79,1)&lt;FIND("万",O79,1),IF(ISERROR(FIND("拾",O79,FIND("万",O79,1))),"",(MID(O79,FIND("拾",O79,FIND("万",O79,1))-1,1))),MID(O79,FIND("拾",O79,1)-1,1)))</f>
        <v/>
      </c>
      <c r="AX79" s="12">
        <f>IF(O79="",0,IF(ISERROR(MIDB(O79,SEARCHB("?",O79),2*LEN(O79)-LENB(O79))),IF(AQ79="",0,INDEX([1]大小写对照表!A:B,MATCH(AQ79,[1]大小写对照表!A:A,0),2)*100000000)+IF(AR79="",0,INDEX([1]大小写对照表!A:B,MATCH(AR79,[1]大小写对照表!A:A,0),2)*1000000)+IF(AS79="",0,INDEX([1]大小写对照表!A:B,MATCH(AS79,[1]大小写对照表!A:A,0),2)*100000)+IF(AT79="",0,INDEX([1]大小写对照表!A:B,MATCH(AT79,[1]大小写对照表!A:A,0),2)*10000)+IF(AU79="",0,INDEX([1]大小写对照表!A:B,MATCH(AU79,[1]大小写对照表!A:A,0),2)*1000)+IF(AV79="",0,INDEX([1]大小写对照表!A:B,MATCH(AV79,[1]大小写对照表!A:A,0),2)*100)+IF(AW79="",0,INDEX([1]大小写对照表!A:B,MATCH(AW79,[1]大小写对照表!A:A,0),2)*10),IF(ISERROR(FIND("万",O79,1)),MIDB(O79,SEARCHB("?",O79),2*LEN(O79)-LENB(O79))*1,MIDB(O79,SEARCHB("?",O79),2*LEN(O79)-LENB(O79))*10000)))</f>
        <v>0</v>
      </c>
      <c r="AY79" s="13" t="str">
        <f t="shared" si="21"/>
        <v>1月份</v>
      </c>
      <c r="AZ79" s="11" t="str">
        <f t="shared" si="22"/>
        <v>导播</v>
      </c>
      <c r="BA79" s="11" t="str">
        <f t="shared" si="23"/>
        <v/>
      </c>
    </row>
    <row r="80" spans="1:53">
      <c r="A80" s="7" t="s">
        <v>53</v>
      </c>
      <c r="B80" s="7" t="s">
        <v>715</v>
      </c>
      <c r="C80" s="7" t="s">
        <v>55</v>
      </c>
      <c r="D80" s="7" t="s">
        <v>716</v>
      </c>
      <c r="E80" s="7" t="s">
        <v>168</v>
      </c>
      <c r="F80" s="7" t="s">
        <v>225</v>
      </c>
      <c r="G80" s="7" t="s">
        <v>717</v>
      </c>
      <c r="H80" s="7"/>
      <c r="I80" s="7"/>
      <c r="J80" s="7"/>
      <c r="K80" s="7"/>
      <c r="L80" s="7"/>
      <c r="M80" s="7" t="s">
        <v>718</v>
      </c>
      <c r="N80" s="7" t="s">
        <v>719</v>
      </c>
      <c r="O80" s="7"/>
      <c r="P80" s="7"/>
      <c r="Q80" s="7" t="s">
        <v>720</v>
      </c>
      <c r="R80" s="7" t="s">
        <v>721</v>
      </c>
      <c r="S80" s="7"/>
      <c r="T80" s="7"/>
      <c r="U80" s="7"/>
      <c r="V80" s="7"/>
      <c r="W80" s="7"/>
      <c r="X80" s="7" t="s">
        <v>244</v>
      </c>
      <c r="Y80" s="7" t="s">
        <v>722</v>
      </c>
      <c r="Z80" s="7">
        <v>1</v>
      </c>
      <c r="AA80" s="7">
        <v>1</v>
      </c>
      <c r="AB80" s="7" t="s">
        <v>317</v>
      </c>
      <c r="AC80" s="7" t="s">
        <v>53</v>
      </c>
      <c r="AD80" s="7">
        <v>2019</v>
      </c>
      <c r="AE80" s="7" t="s">
        <v>68</v>
      </c>
      <c r="AF80" s="7"/>
      <c r="AG80" s="7"/>
      <c r="AH80" s="7"/>
      <c r="AI80" s="7"/>
      <c r="AJ80" s="7"/>
      <c r="AK80" s="7"/>
      <c r="AL80" s="8" t="str">
        <f t="shared" si="12"/>
        <v>GDWLZB2017-183CCCCC）@导播</v>
      </c>
      <c r="AM80" s="8">
        <f>IF(AL80="","",COUNTIFS(AL$1:AL80,AL80))</f>
        <v>1</v>
      </c>
      <c r="AN80" s="8" t="str">
        <f t="shared" si="13"/>
        <v>福建广电网络集团股份有限公司移动导播车采购项目（第六次询价）中标候选人公示@导播</v>
      </c>
      <c r="AO80" s="9">
        <f>IF(AN80="","",COUNTIFS(AN$1:AN80,AN80))</f>
        <v>1</v>
      </c>
      <c r="AP80" s="10" t="str">
        <f t="shared" si="14"/>
        <v>是</v>
      </c>
      <c r="AQ80" s="11" t="str">
        <f t="shared" si="15"/>
        <v/>
      </c>
      <c r="AR80" s="11" t="str">
        <f t="shared" si="16"/>
        <v/>
      </c>
      <c r="AS80" s="11" t="str">
        <f t="shared" si="17"/>
        <v/>
      </c>
      <c r="AT80" s="11" t="str">
        <f t="shared" si="18"/>
        <v/>
      </c>
      <c r="AU80" s="11" t="str">
        <f t="shared" si="19"/>
        <v/>
      </c>
      <c r="AV80" s="11" t="str">
        <f t="shared" si="20"/>
        <v/>
      </c>
      <c r="AW80" s="11" t="str">
        <f>IF(ISERROR(IF(FIND("拾",O80,1)&lt;FIND("万",O80,1),IF(ISERROR(FIND("拾",O80,FIND("万",O80,1))),"零",(MID(O,FIND("拾",O80,FIND("万",O80,1))-1,1))),MID(O80,FIND("拾",O80,1)-1,1))),"",IF(FIND("拾",O80,1)&lt;FIND("万",O80,1),IF(ISERROR(FIND("拾",O80,FIND("万",O80,1))),"",(MID(O80,FIND("拾",O80,FIND("万",O80,1))-1,1))),MID(O80,FIND("拾",O80,1)-1,1)))</f>
        <v/>
      </c>
      <c r="AX80" s="12">
        <f>IF(O80="",0,IF(ISERROR(MIDB(O80,SEARCHB("?",O80),2*LEN(O80)-LENB(O80))),IF(AQ80="",0,INDEX([1]大小写对照表!A:B,MATCH(AQ80,[1]大小写对照表!A:A,0),2)*100000000)+IF(AR80="",0,INDEX([1]大小写对照表!A:B,MATCH(AR80,[1]大小写对照表!A:A,0),2)*1000000)+IF(AS80="",0,INDEX([1]大小写对照表!A:B,MATCH(AS80,[1]大小写对照表!A:A,0),2)*100000)+IF(AT80="",0,INDEX([1]大小写对照表!A:B,MATCH(AT80,[1]大小写对照表!A:A,0),2)*10000)+IF(AU80="",0,INDEX([1]大小写对照表!A:B,MATCH(AU80,[1]大小写对照表!A:A,0),2)*1000)+IF(AV80="",0,INDEX([1]大小写对照表!A:B,MATCH(AV80,[1]大小写对照表!A:A,0),2)*100)+IF(AW80="",0,INDEX([1]大小写对照表!A:B,MATCH(AW80,[1]大小写对照表!A:A,0),2)*10),IF(ISERROR(FIND("万",O80,1)),MIDB(O80,SEARCHB("?",O80),2*LEN(O80)-LENB(O80))*1,MIDB(O80,SEARCHB("?",O80),2*LEN(O80)-LENB(O80))*10000)))</f>
        <v>0</v>
      </c>
      <c r="AY80" s="13" t="str">
        <f t="shared" si="21"/>
        <v>1月份</v>
      </c>
      <c r="AZ80" s="11" t="str">
        <f t="shared" si="22"/>
        <v>导播</v>
      </c>
      <c r="BA80" s="11" t="str">
        <f t="shared" si="23"/>
        <v/>
      </c>
    </row>
    <row r="81" spans="1:53">
      <c r="A81" s="14" t="s">
        <v>53</v>
      </c>
      <c r="B81" s="14" t="s">
        <v>723</v>
      </c>
      <c r="C81" s="14" t="s">
        <v>55</v>
      </c>
      <c r="D81" s="14" t="s">
        <v>724</v>
      </c>
      <c r="E81" s="14" t="s">
        <v>696</v>
      </c>
      <c r="F81" s="14" t="s">
        <v>725</v>
      </c>
      <c r="G81" s="14" t="s">
        <v>717</v>
      </c>
      <c r="H81" s="14"/>
      <c r="I81" s="14"/>
      <c r="J81" s="14"/>
      <c r="K81" s="14"/>
      <c r="L81" s="14"/>
      <c r="M81" s="14"/>
      <c r="N81" s="14" t="s">
        <v>726</v>
      </c>
      <c r="O81" s="14"/>
      <c r="P81" s="14"/>
      <c r="Q81" s="14" t="s">
        <v>727</v>
      </c>
      <c r="R81" s="14" t="s">
        <v>728</v>
      </c>
      <c r="S81" s="14"/>
      <c r="T81" s="14"/>
      <c r="U81" s="14"/>
      <c r="V81" s="14"/>
      <c r="W81" s="14"/>
      <c r="X81" s="14" t="s">
        <v>79</v>
      </c>
      <c r="Y81" s="14" t="s">
        <v>729</v>
      </c>
      <c r="Z81" s="14">
        <v>1</v>
      </c>
      <c r="AA81" s="14">
        <v>1</v>
      </c>
      <c r="AB81" s="14" t="s">
        <v>67</v>
      </c>
      <c r="AC81" s="14"/>
      <c r="AD81" s="14">
        <v>2019</v>
      </c>
      <c r="AE81" s="14" t="s">
        <v>68</v>
      </c>
      <c r="AF81" s="14"/>
      <c r="AG81" s="14"/>
      <c r="AH81" s="14"/>
      <c r="AI81" s="14"/>
      <c r="AJ81" s="14"/>
      <c r="AK81" s="14"/>
      <c r="AL81" s="8" t="str">
        <f t="shared" si="12"/>
        <v>DZC20183086@导播</v>
      </c>
      <c r="AM81" s="8">
        <f>IF(AL81="","",COUNTIFS(AL$1:AL81,AL81))</f>
        <v>1</v>
      </c>
      <c r="AN81" s="8" t="str">
        <f t="shared" si="13"/>
        <v>大庆市大同区新闻传媒中心会议配套设备采购会议配套设备采购中标公告@导播</v>
      </c>
      <c r="AO81" s="9">
        <f>IF(AN81="","",COUNTIFS(AN$1:AN81,AN81))</f>
        <v>1</v>
      </c>
      <c r="AP81" s="10" t="str">
        <f t="shared" si="14"/>
        <v>是</v>
      </c>
      <c r="AQ81" s="11" t="str">
        <f t="shared" si="15"/>
        <v/>
      </c>
      <c r="AR81" s="11" t="str">
        <f t="shared" si="16"/>
        <v/>
      </c>
      <c r="AS81" s="11" t="str">
        <f t="shared" si="17"/>
        <v/>
      </c>
      <c r="AT81" s="11" t="str">
        <f t="shared" si="18"/>
        <v/>
      </c>
      <c r="AU81" s="11" t="str">
        <f t="shared" si="19"/>
        <v/>
      </c>
      <c r="AV81" s="11" t="str">
        <f t="shared" si="20"/>
        <v/>
      </c>
      <c r="AW81" s="11" t="str">
        <f>IF(ISERROR(IF(FIND("拾",O81,1)&lt;FIND("万",O81,1),IF(ISERROR(FIND("拾",O81,FIND("万",O81,1))),"零",(MID(O,FIND("拾",O81,FIND("万",O81,1))-1,1))),MID(O81,FIND("拾",O81,1)-1,1))),"",IF(FIND("拾",O81,1)&lt;FIND("万",O81,1),IF(ISERROR(FIND("拾",O81,FIND("万",O81,1))),"",(MID(O81,FIND("拾",O81,FIND("万",O81,1))-1,1))),MID(O81,FIND("拾",O81,1)-1,1)))</f>
        <v/>
      </c>
      <c r="AX81" s="12">
        <f>IF(O81="",0,IF(ISERROR(MIDB(O81,SEARCHB("?",O81),2*LEN(O81)-LENB(O81))),IF(AQ81="",0,INDEX([1]大小写对照表!A:B,MATCH(AQ81,[1]大小写对照表!A:A,0),2)*100000000)+IF(AR81="",0,INDEX([1]大小写对照表!A:B,MATCH(AR81,[1]大小写对照表!A:A,0),2)*1000000)+IF(AS81="",0,INDEX([1]大小写对照表!A:B,MATCH(AS81,[1]大小写对照表!A:A,0),2)*100000)+IF(AT81="",0,INDEX([1]大小写对照表!A:B,MATCH(AT81,[1]大小写对照表!A:A,0),2)*10000)+IF(AU81="",0,INDEX([1]大小写对照表!A:B,MATCH(AU81,[1]大小写对照表!A:A,0),2)*1000)+IF(AV81="",0,INDEX([1]大小写对照表!A:B,MATCH(AV81,[1]大小写对照表!A:A,0),2)*100)+IF(AW81="",0,INDEX([1]大小写对照表!A:B,MATCH(AW81,[1]大小写对照表!A:A,0),2)*10),IF(ISERROR(FIND("万",O81,1)),MIDB(O81,SEARCHB("?",O81),2*LEN(O81)-LENB(O81))*1,MIDB(O81,SEARCHB("?",O81),2*LEN(O81)-LENB(O81))*10000)))</f>
        <v>0</v>
      </c>
      <c r="AY81" s="13" t="str">
        <f t="shared" si="21"/>
        <v>1月份</v>
      </c>
      <c r="AZ81" s="11" t="str">
        <f t="shared" si="22"/>
        <v>导播</v>
      </c>
      <c r="BA81" s="11" t="str">
        <f t="shared" si="23"/>
        <v/>
      </c>
    </row>
    <row r="82" spans="1:53">
      <c r="A82" s="7" t="s">
        <v>53</v>
      </c>
      <c r="B82" s="7" t="s">
        <v>730</v>
      </c>
      <c r="C82" s="7" t="s">
        <v>55</v>
      </c>
      <c r="D82" s="7"/>
      <c r="E82" s="7" t="s">
        <v>71</v>
      </c>
      <c r="F82" s="7" t="s">
        <v>72</v>
      </c>
      <c r="G82" s="7" t="s">
        <v>717</v>
      </c>
      <c r="H82" s="7"/>
      <c r="I82" s="7"/>
      <c r="J82" s="7"/>
      <c r="K82" s="7"/>
      <c r="L82" s="7" t="s">
        <v>731</v>
      </c>
      <c r="M82" s="7" t="s">
        <v>732</v>
      </c>
      <c r="N82" s="7" t="s">
        <v>733</v>
      </c>
      <c r="O82" s="7"/>
      <c r="P82" s="7"/>
      <c r="Q82" s="7" t="s">
        <v>734</v>
      </c>
      <c r="R82" s="7" t="s">
        <v>735</v>
      </c>
      <c r="S82" s="7" t="s">
        <v>736</v>
      </c>
      <c r="T82" s="7"/>
      <c r="U82" s="7"/>
      <c r="V82" s="7"/>
      <c r="W82" s="7"/>
      <c r="X82" s="7" t="s">
        <v>326</v>
      </c>
      <c r="Y82" s="7" t="s">
        <v>737</v>
      </c>
      <c r="Z82" s="7">
        <v>1</v>
      </c>
      <c r="AA82" s="7">
        <v>14971</v>
      </c>
      <c r="AB82" s="7" t="s">
        <v>67</v>
      </c>
      <c r="AC82" s="7"/>
      <c r="AD82" s="7">
        <v>2019</v>
      </c>
      <c r="AE82" s="7" t="s">
        <v>68</v>
      </c>
      <c r="AF82" s="7"/>
      <c r="AG82" s="7"/>
      <c r="AH82" s="7"/>
      <c r="AI82" s="7"/>
      <c r="AJ82" s="7"/>
      <c r="AK82" s="7"/>
      <c r="AL82" s="8" t="str">
        <f t="shared" si="12"/>
        <v/>
      </c>
      <c r="AM82" s="8" t="str">
        <f>IF(AL82="","",COUNTIFS(AL$1:AL82,AL82))</f>
        <v/>
      </c>
      <c r="AN82" s="8" t="str">
        <f t="shared" si="13"/>
        <v>广西科文招标有限公司关于多媒体设备采购（GXZC2018-J1-21865-KWZB）成交公告@导播</v>
      </c>
      <c r="AO82" s="9">
        <f>IF(AN82="","",COUNTIFS(AN$1:AN82,AN82))</f>
        <v>1</v>
      </c>
      <c r="AP82" s="10" t="str">
        <f t="shared" si="14"/>
        <v>是</v>
      </c>
      <c r="AQ82" s="11" t="str">
        <f t="shared" si="15"/>
        <v/>
      </c>
      <c r="AR82" s="11" t="str">
        <f t="shared" si="16"/>
        <v/>
      </c>
      <c r="AS82" s="11" t="str">
        <f t="shared" si="17"/>
        <v/>
      </c>
      <c r="AT82" s="11" t="str">
        <f t="shared" si="18"/>
        <v/>
      </c>
      <c r="AU82" s="11" t="str">
        <f t="shared" si="19"/>
        <v/>
      </c>
      <c r="AV82" s="11" t="str">
        <f t="shared" si="20"/>
        <v/>
      </c>
      <c r="AW82" s="11" t="str">
        <f>IF(ISERROR(IF(FIND("拾",O82,1)&lt;FIND("万",O82,1),IF(ISERROR(FIND("拾",O82,FIND("万",O82,1))),"零",(MID(O,FIND("拾",O82,FIND("万",O82,1))-1,1))),MID(O82,FIND("拾",O82,1)-1,1))),"",IF(FIND("拾",O82,1)&lt;FIND("万",O82,1),IF(ISERROR(FIND("拾",O82,FIND("万",O82,1))),"",(MID(O82,FIND("拾",O82,FIND("万",O82,1))-1,1))),MID(O82,FIND("拾",O82,1)-1,1)))</f>
        <v/>
      </c>
      <c r="AX82" s="12">
        <f>IF(O82="",0,IF(ISERROR(MIDB(O82,SEARCHB("?",O82),2*LEN(O82)-LENB(O82))),IF(AQ82="",0,INDEX([1]大小写对照表!A:B,MATCH(AQ82,[1]大小写对照表!A:A,0),2)*100000000)+IF(AR82="",0,INDEX([1]大小写对照表!A:B,MATCH(AR82,[1]大小写对照表!A:A,0),2)*1000000)+IF(AS82="",0,INDEX([1]大小写对照表!A:B,MATCH(AS82,[1]大小写对照表!A:A,0),2)*100000)+IF(AT82="",0,INDEX([1]大小写对照表!A:B,MATCH(AT82,[1]大小写对照表!A:A,0),2)*10000)+IF(AU82="",0,INDEX([1]大小写对照表!A:B,MATCH(AU82,[1]大小写对照表!A:A,0),2)*1000)+IF(AV82="",0,INDEX([1]大小写对照表!A:B,MATCH(AV82,[1]大小写对照表!A:A,0),2)*100)+IF(AW82="",0,INDEX([1]大小写对照表!A:B,MATCH(AW82,[1]大小写对照表!A:A,0),2)*10),IF(ISERROR(FIND("万",O82,1)),MIDB(O82,SEARCHB("?",O82),2*LEN(O82)-LENB(O82))*1,MIDB(O82,SEARCHB("?",O82),2*LEN(O82)-LENB(O82))*10000)))</f>
        <v>0</v>
      </c>
      <c r="AY82" s="13" t="str">
        <f t="shared" si="21"/>
        <v>1月份</v>
      </c>
      <c r="AZ82" s="11" t="str">
        <f t="shared" si="22"/>
        <v>导播</v>
      </c>
      <c r="BA82" s="11" t="str">
        <f t="shared" si="23"/>
        <v/>
      </c>
    </row>
    <row r="83" spans="1:53">
      <c r="A83" s="14" t="s">
        <v>53</v>
      </c>
      <c r="B83" s="14" t="s">
        <v>738</v>
      </c>
      <c r="C83" s="14" t="s">
        <v>55</v>
      </c>
      <c r="D83" s="14" t="s">
        <v>739</v>
      </c>
      <c r="E83" s="14" t="s">
        <v>236</v>
      </c>
      <c r="F83" s="14" t="s">
        <v>237</v>
      </c>
      <c r="G83" s="14" t="s">
        <v>717</v>
      </c>
      <c r="H83" s="14"/>
      <c r="I83" s="14"/>
      <c r="J83" s="14"/>
      <c r="K83" s="14"/>
      <c r="L83" s="14" t="s">
        <v>740</v>
      </c>
      <c r="M83" s="14" t="s">
        <v>741</v>
      </c>
      <c r="N83" s="14"/>
      <c r="O83" s="14"/>
      <c r="P83" s="14"/>
      <c r="Q83" s="14" t="s">
        <v>742</v>
      </c>
      <c r="R83" s="14"/>
      <c r="S83" s="14"/>
      <c r="T83" s="14"/>
      <c r="U83" s="14"/>
      <c r="V83" s="14"/>
      <c r="W83" s="14"/>
      <c r="X83" s="14" t="s">
        <v>326</v>
      </c>
      <c r="Y83" s="14" t="s">
        <v>743</v>
      </c>
      <c r="Z83" s="14">
        <v>9</v>
      </c>
      <c r="AA83" s="14">
        <v>7</v>
      </c>
      <c r="AB83" s="14" t="s">
        <v>67</v>
      </c>
      <c r="AC83" s="14"/>
      <c r="AD83" s="14">
        <v>2019</v>
      </c>
      <c r="AE83" s="14" t="s">
        <v>68</v>
      </c>
      <c r="AF83" s="14" t="s">
        <v>744</v>
      </c>
      <c r="AG83" s="14"/>
      <c r="AH83" s="14"/>
      <c r="AI83" s="14"/>
      <c r="AJ83" s="14"/>
      <c r="AK83" s="14"/>
      <c r="AL83" s="8" t="str">
        <f t="shared" si="12"/>
        <v>TC180RABM@导播</v>
      </c>
      <c r="AM83" s="8">
        <f>IF(AL83="","",COUNTIFS(AL$1:AL83,AL83))</f>
        <v>1</v>
      </c>
      <c r="AN83" s="8" t="str">
        <f t="shared" si="13"/>
        <v>中国科学院大学经济与管理学院智慧教室建设项目中标结果更正公告@导播</v>
      </c>
      <c r="AO83" s="9">
        <f>IF(AN83="","",COUNTIFS(AN$1:AN83,AN83))</f>
        <v>1</v>
      </c>
      <c r="AP83" s="10" t="str">
        <f t="shared" si="14"/>
        <v>是</v>
      </c>
      <c r="AQ83" s="11" t="str">
        <f t="shared" si="15"/>
        <v/>
      </c>
      <c r="AR83" s="11" t="str">
        <f t="shared" si="16"/>
        <v/>
      </c>
      <c r="AS83" s="11" t="str">
        <f t="shared" si="17"/>
        <v/>
      </c>
      <c r="AT83" s="11" t="str">
        <f t="shared" si="18"/>
        <v/>
      </c>
      <c r="AU83" s="11" t="str">
        <f t="shared" si="19"/>
        <v/>
      </c>
      <c r="AV83" s="11" t="str">
        <f t="shared" si="20"/>
        <v/>
      </c>
      <c r="AW83" s="11" t="str">
        <f>IF(ISERROR(IF(FIND("拾",O83,1)&lt;FIND("万",O83,1),IF(ISERROR(FIND("拾",O83,FIND("万",O83,1))),"零",(MID(O,FIND("拾",O83,FIND("万",O83,1))-1,1))),MID(O83,FIND("拾",O83,1)-1,1))),"",IF(FIND("拾",O83,1)&lt;FIND("万",O83,1),IF(ISERROR(FIND("拾",O83,FIND("万",O83,1))),"",(MID(O83,FIND("拾",O83,FIND("万",O83,1))-1,1))),MID(O83,FIND("拾",O83,1)-1,1)))</f>
        <v/>
      </c>
      <c r="AX83" s="12">
        <f>IF(O83="",0,IF(ISERROR(MIDB(O83,SEARCHB("?",O83),2*LEN(O83)-LENB(O83))),IF(AQ83="",0,INDEX([1]大小写对照表!A:B,MATCH(AQ83,[1]大小写对照表!A:A,0),2)*100000000)+IF(AR83="",0,INDEX([1]大小写对照表!A:B,MATCH(AR83,[1]大小写对照表!A:A,0),2)*1000000)+IF(AS83="",0,INDEX([1]大小写对照表!A:B,MATCH(AS83,[1]大小写对照表!A:A,0),2)*100000)+IF(AT83="",0,INDEX([1]大小写对照表!A:B,MATCH(AT83,[1]大小写对照表!A:A,0),2)*10000)+IF(AU83="",0,INDEX([1]大小写对照表!A:B,MATCH(AU83,[1]大小写对照表!A:A,0),2)*1000)+IF(AV83="",0,INDEX([1]大小写对照表!A:B,MATCH(AV83,[1]大小写对照表!A:A,0),2)*100)+IF(AW83="",0,INDEX([1]大小写对照表!A:B,MATCH(AW83,[1]大小写对照表!A:A,0),2)*10),IF(ISERROR(FIND("万",O83,1)),MIDB(O83,SEARCHB("?",O83),2*LEN(O83)-LENB(O83))*1,MIDB(O83,SEARCHB("?",O83),2*LEN(O83)-LENB(O83))*10000)))</f>
        <v>0</v>
      </c>
      <c r="AY83" s="13" t="str">
        <f t="shared" si="21"/>
        <v>1月份</v>
      </c>
      <c r="AZ83" s="11" t="str">
        <f t="shared" si="22"/>
        <v>导播</v>
      </c>
      <c r="BA83" s="11" t="str">
        <f t="shared" si="23"/>
        <v/>
      </c>
    </row>
    <row r="84" spans="1:53">
      <c r="A84" s="7" t="s">
        <v>53</v>
      </c>
      <c r="B84" s="7" t="s">
        <v>745</v>
      </c>
      <c r="C84" s="7" t="s">
        <v>55</v>
      </c>
      <c r="D84" s="7"/>
      <c r="E84" s="7" t="s">
        <v>582</v>
      </c>
      <c r="F84" s="7" t="s">
        <v>746</v>
      </c>
      <c r="G84" s="7" t="s">
        <v>717</v>
      </c>
      <c r="H84" s="7"/>
      <c r="I84" s="7"/>
      <c r="J84" s="7"/>
      <c r="K84" s="7"/>
      <c r="L84" s="7"/>
      <c r="M84" s="7"/>
      <c r="N84" s="7" t="s">
        <v>747</v>
      </c>
      <c r="O84" s="7"/>
      <c r="P84" s="7"/>
      <c r="Q84" s="7" t="s">
        <v>748</v>
      </c>
      <c r="R84" s="7" t="s">
        <v>749</v>
      </c>
      <c r="S84" s="7"/>
      <c r="T84" s="7"/>
      <c r="U84" s="7"/>
      <c r="V84" s="7"/>
      <c r="W84" s="7"/>
      <c r="X84" s="7" t="s">
        <v>65</v>
      </c>
      <c r="Y84" s="7" t="s">
        <v>750</v>
      </c>
      <c r="Z84" s="7">
        <v>4</v>
      </c>
      <c r="AA84" s="7">
        <v>14971</v>
      </c>
      <c r="AB84" s="7" t="s">
        <v>67</v>
      </c>
      <c r="AC84" s="7"/>
      <c r="AD84" s="7">
        <v>2018</v>
      </c>
      <c r="AE84" s="7" t="s">
        <v>643</v>
      </c>
      <c r="AF84" s="7" t="s">
        <v>128</v>
      </c>
      <c r="AG84" s="7"/>
      <c r="AH84" s="7"/>
      <c r="AI84" s="7"/>
      <c r="AJ84" s="7"/>
      <c r="AK84" s="7"/>
      <c r="AL84" s="8" t="str">
        <f t="shared" si="12"/>
        <v/>
      </c>
      <c r="AM84" s="8" t="str">
        <f>IF(AL84="","",COUNTIFS(AL$1:AL84,AL84))</f>
        <v/>
      </c>
      <c r="AN84" s="8" t="str">
        <f t="shared" si="13"/>
        <v>绍兴市马山镇中心小学移动录播系统的在线询价结果@导播</v>
      </c>
      <c r="AO84" s="9">
        <f>IF(AN84="","",COUNTIFS(AN$1:AN84,AN84))</f>
        <v>1</v>
      </c>
      <c r="AP84" s="10" t="str">
        <f t="shared" si="14"/>
        <v>是</v>
      </c>
      <c r="AQ84" s="11" t="str">
        <f t="shared" si="15"/>
        <v/>
      </c>
      <c r="AR84" s="11" t="str">
        <f t="shared" si="16"/>
        <v/>
      </c>
      <c r="AS84" s="11" t="str">
        <f t="shared" si="17"/>
        <v/>
      </c>
      <c r="AT84" s="11" t="str">
        <f t="shared" si="18"/>
        <v/>
      </c>
      <c r="AU84" s="11" t="str">
        <f t="shared" si="19"/>
        <v/>
      </c>
      <c r="AV84" s="11" t="str">
        <f t="shared" si="20"/>
        <v/>
      </c>
      <c r="AW84" s="11" t="str">
        <f>IF(ISERROR(IF(FIND("拾",O84,1)&lt;FIND("万",O84,1),IF(ISERROR(FIND("拾",O84,FIND("万",O84,1))),"零",(MID(O,FIND("拾",O84,FIND("万",O84,1))-1,1))),MID(O84,FIND("拾",O84,1)-1,1))),"",IF(FIND("拾",O84,1)&lt;FIND("万",O84,1),IF(ISERROR(FIND("拾",O84,FIND("万",O84,1))),"",(MID(O84,FIND("拾",O84,FIND("万",O84,1))-1,1))),MID(O84,FIND("拾",O84,1)-1,1)))</f>
        <v/>
      </c>
      <c r="AX84" s="12">
        <f>IF(O84="",0,IF(ISERROR(MIDB(O84,SEARCHB("?",O84),2*LEN(O84)-LENB(O84))),IF(AQ84="",0,INDEX([1]大小写对照表!A:B,MATCH(AQ84,[1]大小写对照表!A:A,0),2)*100000000)+IF(AR84="",0,INDEX([1]大小写对照表!A:B,MATCH(AR84,[1]大小写对照表!A:A,0),2)*1000000)+IF(AS84="",0,INDEX([1]大小写对照表!A:B,MATCH(AS84,[1]大小写对照表!A:A,0),2)*100000)+IF(AT84="",0,INDEX([1]大小写对照表!A:B,MATCH(AT84,[1]大小写对照表!A:A,0),2)*10000)+IF(AU84="",0,INDEX([1]大小写对照表!A:B,MATCH(AU84,[1]大小写对照表!A:A,0),2)*1000)+IF(AV84="",0,INDEX([1]大小写对照表!A:B,MATCH(AV84,[1]大小写对照表!A:A,0),2)*100)+IF(AW84="",0,INDEX([1]大小写对照表!A:B,MATCH(AW84,[1]大小写对照表!A:A,0),2)*10),IF(ISERROR(FIND("万",O84,1)),MIDB(O84,SEARCHB("?",O84),2*LEN(O84)-LENB(O84))*1,MIDB(O84,SEARCHB("?",O84),2*LEN(O84)-LENB(O84))*10000)))</f>
        <v>0</v>
      </c>
      <c r="AY84" s="13" t="str">
        <f t="shared" si="21"/>
        <v>1月份</v>
      </c>
      <c r="AZ84" s="11" t="str">
        <f t="shared" si="22"/>
        <v>导播</v>
      </c>
      <c r="BA84" s="11" t="str">
        <f t="shared" si="23"/>
        <v/>
      </c>
    </row>
    <row r="85" spans="1:53">
      <c r="A85" s="14" t="s">
        <v>53</v>
      </c>
      <c r="B85" s="14" t="s">
        <v>751</v>
      </c>
      <c r="C85" s="14" t="s">
        <v>55</v>
      </c>
      <c r="D85" s="14" t="s">
        <v>752</v>
      </c>
      <c r="E85" s="14" t="s">
        <v>168</v>
      </c>
      <c r="F85" s="14" t="s">
        <v>225</v>
      </c>
      <c r="G85" s="14" t="s">
        <v>717</v>
      </c>
      <c r="H85" s="14"/>
      <c r="I85" s="14"/>
      <c r="J85" s="14"/>
      <c r="K85" s="14"/>
      <c r="L85" s="14" t="s">
        <v>753</v>
      </c>
      <c r="M85" s="14" t="s">
        <v>718</v>
      </c>
      <c r="N85" s="14" t="s">
        <v>719</v>
      </c>
      <c r="O85" s="14"/>
      <c r="P85" s="14"/>
      <c r="Q85" s="14" t="s">
        <v>754</v>
      </c>
      <c r="R85" s="14" t="s">
        <v>721</v>
      </c>
      <c r="S85" s="14"/>
      <c r="T85" s="14"/>
      <c r="U85" s="14"/>
      <c r="V85" s="14"/>
      <c r="W85" s="14"/>
      <c r="X85" s="14" t="s">
        <v>244</v>
      </c>
      <c r="Y85" s="14" t="s">
        <v>755</v>
      </c>
      <c r="Z85" s="14">
        <v>1</v>
      </c>
      <c r="AA85" s="14">
        <v>1</v>
      </c>
      <c r="AB85" s="14" t="s">
        <v>317</v>
      </c>
      <c r="AC85" s="14" t="s">
        <v>53</v>
      </c>
      <c r="AD85" s="14">
        <v>2019</v>
      </c>
      <c r="AE85" s="14" t="s">
        <v>68</v>
      </c>
      <c r="AF85" s="14"/>
      <c r="AG85" s="14"/>
      <c r="AH85" s="14"/>
      <c r="AI85" s="14"/>
      <c r="AJ85" s="14"/>
      <c r="AK85" s="14"/>
      <c r="AL85" s="8" t="str">
        <f t="shared" si="12"/>
        <v>GDWLZB2017-183CCCCC@导播</v>
      </c>
      <c r="AM85" s="8">
        <f>IF(AL85="","",COUNTIFS(AL$1:AL85,AL85))</f>
        <v>1</v>
      </c>
      <c r="AN85" s="8" t="str">
        <f t="shared" si="13"/>
        <v>福建广电网络集团股份有限公司移动导播车采购项目（第六次询价）的中标候选人公示@导播</v>
      </c>
      <c r="AO85" s="9">
        <f>IF(AN85="","",COUNTIFS(AN$1:AN85,AN85))</f>
        <v>1</v>
      </c>
      <c r="AP85" s="10" t="str">
        <f t="shared" si="14"/>
        <v>是</v>
      </c>
      <c r="AQ85" s="11" t="str">
        <f t="shared" si="15"/>
        <v/>
      </c>
      <c r="AR85" s="11" t="str">
        <f t="shared" si="16"/>
        <v/>
      </c>
      <c r="AS85" s="11" t="str">
        <f t="shared" si="17"/>
        <v/>
      </c>
      <c r="AT85" s="11" t="str">
        <f t="shared" si="18"/>
        <v/>
      </c>
      <c r="AU85" s="11" t="str">
        <f t="shared" si="19"/>
        <v/>
      </c>
      <c r="AV85" s="11" t="str">
        <f t="shared" si="20"/>
        <v/>
      </c>
      <c r="AW85" s="11" t="str">
        <f>IF(ISERROR(IF(FIND("拾",O85,1)&lt;FIND("万",O85,1),IF(ISERROR(FIND("拾",O85,FIND("万",O85,1))),"零",(MID(O,FIND("拾",O85,FIND("万",O85,1))-1,1))),MID(O85,FIND("拾",O85,1)-1,1))),"",IF(FIND("拾",O85,1)&lt;FIND("万",O85,1),IF(ISERROR(FIND("拾",O85,FIND("万",O85,1))),"",(MID(O85,FIND("拾",O85,FIND("万",O85,1))-1,1))),MID(O85,FIND("拾",O85,1)-1,1)))</f>
        <v/>
      </c>
      <c r="AX85" s="12">
        <f>IF(O85="",0,IF(ISERROR(MIDB(O85,SEARCHB("?",O85),2*LEN(O85)-LENB(O85))),IF(AQ85="",0,INDEX([1]大小写对照表!A:B,MATCH(AQ85,[1]大小写对照表!A:A,0),2)*100000000)+IF(AR85="",0,INDEX([1]大小写对照表!A:B,MATCH(AR85,[1]大小写对照表!A:A,0),2)*1000000)+IF(AS85="",0,INDEX([1]大小写对照表!A:B,MATCH(AS85,[1]大小写对照表!A:A,0),2)*100000)+IF(AT85="",0,INDEX([1]大小写对照表!A:B,MATCH(AT85,[1]大小写对照表!A:A,0),2)*10000)+IF(AU85="",0,INDEX([1]大小写对照表!A:B,MATCH(AU85,[1]大小写对照表!A:A,0),2)*1000)+IF(AV85="",0,INDEX([1]大小写对照表!A:B,MATCH(AV85,[1]大小写对照表!A:A,0),2)*100)+IF(AW85="",0,INDEX([1]大小写对照表!A:B,MATCH(AW85,[1]大小写对照表!A:A,0),2)*10),IF(ISERROR(FIND("万",O85,1)),MIDB(O85,SEARCHB("?",O85),2*LEN(O85)-LENB(O85))*1,MIDB(O85,SEARCHB("?",O85),2*LEN(O85)-LENB(O85))*10000)))</f>
        <v>0</v>
      </c>
      <c r="AY85" s="13" t="str">
        <f t="shared" si="21"/>
        <v>1月份</v>
      </c>
      <c r="AZ85" s="11" t="str">
        <f t="shared" si="22"/>
        <v>导播</v>
      </c>
      <c r="BA85" s="11" t="str">
        <f t="shared" si="23"/>
        <v/>
      </c>
    </row>
    <row r="86" spans="1:53">
      <c r="A86" s="7" t="s">
        <v>53</v>
      </c>
      <c r="B86" s="7" t="s">
        <v>756</v>
      </c>
      <c r="C86" s="7" t="s">
        <v>55</v>
      </c>
      <c r="D86" s="7"/>
      <c r="E86" s="7" t="s">
        <v>71</v>
      </c>
      <c r="F86" s="7" t="s">
        <v>72</v>
      </c>
      <c r="G86" s="7" t="s">
        <v>717</v>
      </c>
      <c r="H86" s="7"/>
      <c r="I86" s="7"/>
      <c r="J86" s="7"/>
      <c r="K86" s="7"/>
      <c r="L86" s="7" t="s">
        <v>731</v>
      </c>
      <c r="M86" s="7" t="s">
        <v>732</v>
      </c>
      <c r="N86" s="7" t="s">
        <v>733</v>
      </c>
      <c r="O86" s="7" t="s">
        <v>757</v>
      </c>
      <c r="P86" s="7"/>
      <c r="Q86" s="7" t="s">
        <v>758</v>
      </c>
      <c r="R86" s="7" t="s">
        <v>735</v>
      </c>
      <c r="S86" s="7" t="s">
        <v>736</v>
      </c>
      <c r="T86" s="7"/>
      <c r="U86" s="7"/>
      <c r="V86" s="7"/>
      <c r="W86" s="7"/>
      <c r="X86" s="7" t="s">
        <v>326</v>
      </c>
      <c r="Y86" s="7" t="s">
        <v>759</v>
      </c>
      <c r="Z86" s="7">
        <v>1</v>
      </c>
      <c r="AA86" s="7">
        <v>14971</v>
      </c>
      <c r="AB86" s="7" t="s">
        <v>67</v>
      </c>
      <c r="AC86" s="7"/>
      <c r="AD86" s="7">
        <v>2019</v>
      </c>
      <c r="AE86" s="7" t="s">
        <v>68</v>
      </c>
      <c r="AF86" s="7"/>
      <c r="AG86" s="7"/>
      <c r="AH86" s="7"/>
      <c r="AI86" s="7"/>
      <c r="AJ86" s="7"/>
      <c r="AK86" s="7"/>
      <c r="AL86" s="8" t="str">
        <f t="shared" si="12"/>
        <v/>
      </c>
      <c r="AM86" s="8" t="str">
        <f>IF(AL86="","",COUNTIFS(AL$1:AL86,AL86))</f>
        <v/>
      </c>
      <c r="AN86" s="8" t="str">
        <f t="shared" si="13"/>
        <v>广西科文招标有限公司多媒体设备成交公告@导播</v>
      </c>
      <c r="AO86" s="9">
        <f>IF(AN86="","",COUNTIFS(AN$1:AN86,AN86))</f>
        <v>1</v>
      </c>
      <c r="AP86" s="10" t="str">
        <f t="shared" si="14"/>
        <v>是</v>
      </c>
      <c r="AQ86" s="11" t="str">
        <f t="shared" si="15"/>
        <v/>
      </c>
      <c r="AR86" s="11" t="str">
        <f t="shared" si="16"/>
        <v/>
      </c>
      <c r="AS86" s="11" t="str">
        <f t="shared" si="17"/>
        <v>肆</v>
      </c>
      <c r="AT86" s="11" t="str">
        <f t="shared" si="18"/>
        <v/>
      </c>
      <c r="AU86" s="11" t="str">
        <f t="shared" si="19"/>
        <v>伍</v>
      </c>
      <c r="AV86" s="11" t="str">
        <f t="shared" si="20"/>
        <v>伍</v>
      </c>
      <c r="AW86" s="11" t="str">
        <f>IF(ISERROR(IF(FIND("拾",O86,1)&lt;FIND("万",O86,1),IF(ISERROR(FIND("拾",O86,FIND("万",O86,1))),"零",(MID(O,FIND("拾",O86,FIND("万",O86,1))-1,1))),MID(O86,FIND("拾",O86,1)-1,1))),"",IF(FIND("拾",O86,1)&lt;FIND("万",O86,1),IF(ISERROR(FIND("拾",O86,FIND("万",O86,1))),"",(MID(O86,FIND("拾",O86,FIND("万",O86,1))-1,1))),MID(O86,FIND("拾",O86,1)-1,1)))</f>
        <v/>
      </c>
      <c r="AX86" s="12">
        <f>IF(O86="",0,IF(ISERROR(MIDB(O86,SEARCHB("?",O86),2*LEN(O86)-LENB(O86))),IF(AQ86="",0,INDEX([1]大小写对照表!A:B,MATCH(AQ86,[1]大小写对照表!A:A,0),2)*100000000)+IF(AR86="",0,INDEX([1]大小写对照表!A:B,MATCH(AR86,[1]大小写对照表!A:A,0),2)*1000000)+IF(AS86="",0,INDEX([1]大小写对照表!A:B,MATCH(AS86,[1]大小写对照表!A:A,0),2)*100000)+IF(AT86="",0,INDEX([1]大小写对照表!A:B,MATCH(AT86,[1]大小写对照表!A:A,0),2)*10000)+IF(AU86="",0,INDEX([1]大小写对照表!A:B,MATCH(AU86,[1]大小写对照表!A:A,0),2)*1000)+IF(AV86="",0,INDEX([1]大小写对照表!A:B,MATCH(AV86,[1]大小写对照表!A:A,0),2)*100)+IF(AW86="",0,INDEX([1]大小写对照表!A:B,MATCH(AW86,[1]大小写对照表!A:A,0),2)*10),IF(ISERROR(FIND("万",O86,1)),MIDB(O86,SEARCHB("?",O86),2*LEN(O86)-LENB(O86))*1,MIDB(O86,SEARCHB("?",O86),2*LEN(O86)-LENB(O86))*10000)))</f>
        <v>405500</v>
      </c>
      <c r="AY86" s="13" t="str">
        <f t="shared" si="21"/>
        <v>1月份</v>
      </c>
      <c r="AZ86" s="11" t="str">
        <f t="shared" si="22"/>
        <v>导播</v>
      </c>
      <c r="BA86" s="11" t="str">
        <f t="shared" si="23"/>
        <v/>
      </c>
    </row>
    <row r="87" spans="1:53">
      <c r="A87" s="14" t="s">
        <v>53</v>
      </c>
      <c r="B87" s="14" t="s">
        <v>760</v>
      </c>
      <c r="C87" s="14" t="s">
        <v>55</v>
      </c>
      <c r="D87" s="14" t="s">
        <v>761</v>
      </c>
      <c r="E87" s="14" t="s">
        <v>627</v>
      </c>
      <c r="F87" s="14" t="s">
        <v>762</v>
      </c>
      <c r="G87" s="14" t="s">
        <v>717</v>
      </c>
      <c r="H87" s="14"/>
      <c r="I87" s="14"/>
      <c r="J87" s="14"/>
      <c r="K87" s="14"/>
      <c r="L87" s="14" t="s">
        <v>763</v>
      </c>
      <c r="M87" s="14" t="s">
        <v>764</v>
      </c>
      <c r="N87" s="14" t="s">
        <v>765</v>
      </c>
      <c r="O87" s="14"/>
      <c r="P87" s="14"/>
      <c r="Q87" s="14" t="s">
        <v>766</v>
      </c>
      <c r="R87" s="14" t="s">
        <v>767</v>
      </c>
      <c r="S87" s="14"/>
      <c r="T87" s="14"/>
      <c r="U87" s="14"/>
      <c r="V87" s="14"/>
      <c r="W87" s="14"/>
      <c r="X87" s="14" t="s">
        <v>65</v>
      </c>
      <c r="Y87" s="14" t="s">
        <v>768</v>
      </c>
      <c r="Z87" s="14">
        <v>7</v>
      </c>
      <c r="AA87" s="14">
        <v>6</v>
      </c>
      <c r="AB87" s="14" t="s">
        <v>67</v>
      </c>
      <c r="AC87" s="14"/>
      <c r="AD87" s="14">
        <v>2019</v>
      </c>
      <c r="AE87" s="14" t="s">
        <v>68</v>
      </c>
      <c r="AF87" s="14" t="s">
        <v>769</v>
      </c>
      <c r="AG87" s="14"/>
      <c r="AH87" s="14"/>
      <c r="AI87" s="14"/>
      <c r="AJ87" s="14"/>
      <c r="AK87" s="14"/>
      <c r="AL87" s="8" t="str">
        <f t="shared" si="12"/>
        <v>440800-201812-906-0020@导播</v>
      </c>
      <c r="AM87" s="8">
        <f>IF(AL87="","",COUNTIFS(AL$1:AL87,AL87))</f>
        <v>1</v>
      </c>
      <c r="AN87" s="8" t="str">
        <f t="shared" si="13"/>
        <v>湛江市实验中学云课堂录播系统建设项目中标公告@导播</v>
      </c>
      <c r="AO87" s="9">
        <f>IF(AN87="","",COUNTIFS(AN$1:AN87,AN87))</f>
        <v>1</v>
      </c>
      <c r="AP87" s="10" t="str">
        <f t="shared" si="14"/>
        <v>是</v>
      </c>
      <c r="AQ87" s="11" t="str">
        <f t="shared" si="15"/>
        <v/>
      </c>
      <c r="AR87" s="11" t="str">
        <f t="shared" si="16"/>
        <v/>
      </c>
      <c r="AS87" s="11" t="str">
        <f t="shared" si="17"/>
        <v/>
      </c>
      <c r="AT87" s="11" t="str">
        <f t="shared" si="18"/>
        <v/>
      </c>
      <c r="AU87" s="11" t="str">
        <f t="shared" si="19"/>
        <v/>
      </c>
      <c r="AV87" s="11" t="str">
        <f t="shared" si="20"/>
        <v/>
      </c>
      <c r="AW87" s="11" t="str">
        <f>IF(ISERROR(IF(FIND("拾",O87,1)&lt;FIND("万",O87,1),IF(ISERROR(FIND("拾",O87,FIND("万",O87,1))),"零",(MID(O,FIND("拾",O87,FIND("万",O87,1))-1,1))),MID(O87,FIND("拾",O87,1)-1,1))),"",IF(FIND("拾",O87,1)&lt;FIND("万",O87,1),IF(ISERROR(FIND("拾",O87,FIND("万",O87,1))),"",(MID(O87,FIND("拾",O87,FIND("万",O87,1))-1,1))),MID(O87,FIND("拾",O87,1)-1,1)))</f>
        <v/>
      </c>
      <c r="AX87" s="12">
        <f>IF(O87="",0,IF(ISERROR(MIDB(O87,SEARCHB("?",O87),2*LEN(O87)-LENB(O87))),IF(AQ87="",0,INDEX([1]大小写对照表!A:B,MATCH(AQ87,[1]大小写对照表!A:A,0),2)*100000000)+IF(AR87="",0,INDEX([1]大小写对照表!A:B,MATCH(AR87,[1]大小写对照表!A:A,0),2)*1000000)+IF(AS87="",0,INDEX([1]大小写对照表!A:B,MATCH(AS87,[1]大小写对照表!A:A,0),2)*100000)+IF(AT87="",0,INDEX([1]大小写对照表!A:B,MATCH(AT87,[1]大小写对照表!A:A,0),2)*10000)+IF(AU87="",0,INDEX([1]大小写对照表!A:B,MATCH(AU87,[1]大小写对照表!A:A,0),2)*1000)+IF(AV87="",0,INDEX([1]大小写对照表!A:B,MATCH(AV87,[1]大小写对照表!A:A,0),2)*100)+IF(AW87="",0,INDEX([1]大小写对照表!A:B,MATCH(AW87,[1]大小写对照表!A:A,0),2)*10),IF(ISERROR(FIND("万",O87,1)),MIDB(O87,SEARCHB("?",O87),2*LEN(O87)-LENB(O87))*1,MIDB(O87,SEARCHB("?",O87),2*LEN(O87)-LENB(O87))*10000)))</f>
        <v>0</v>
      </c>
      <c r="AY87" s="13" t="str">
        <f t="shared" si="21"/>
        <v>1月份</v>
      </c>
      <c r="AZ87" s="11" t="str">
        <f t="shared" si="22"/>
        <v>导播</v>
      </c>
      <c r="BA87" s="11" t="str">
        <f t="shared" si="23"/>
        <v/>
      </c>
    </row>
    <row r="88" spans="1:53">
      <c r="A88" s="7" t="s">
        <v>53</v>
      </c>
      <c r="B88" s="7" t="s">
        <v>770</v>
      </c>
      <c r="C88" s="7" t="s">
        <v>55</v>
      </c>
      <c r="D88" s="7"/>
      <c r="E88" s="7" t="s">
        <v>94</v>
      </c>
      <c r="F88" s="7" t="s">
        <v>319</v>
      </c>
      <c r="G88" s="7" t="s">
        <v>717</v>
      </c>
      <c r="H88" s="7"/>
      <c r="I88" s="7"/>
      <c r="J88" s="7"/>
      <c r="K88" s="7"/>
      <c r="L88" s="7" t="s">
        <v>645</v>
      </c>
      <c r="M88" s="7" t="s">
        <v>771</v>
      </c>
      <c r="N88" s="7" t="s">
        <v>772</v>
      </c>
      <c r="O88" s="7" t="s">
        <v>773</v>
      </c>
      <c r="P88" s="7"/>
      <c r="Q88" s="7" t="s">
        <v>774</v>
      </c>
      <c r="R88" s="7" t="s">
        <v>775</v>
      </c>
      <c r="S88" s="7"/>
      <c r="T88" s="7"/>
      <c r="U88" s="7"/>
      <c r="V88" s="7"/>
      <c r="W88" s="7"/>
      <c r="X88" s="7" t="s">
        <v>65</v>
      </c>
      <c r="Y88" s="7" t="s">
        <v>776</v>
      </c>
      <c r="Z88" s="7">
        <v>2</v>
      </c>
      <c r="AA88" s="7">
        <v>14971</v>
      </c>
      <c r="AB88" s="7" t="s">
        <v>67</v>
      </c>
      <c r="AC88" s="7"/>
      <c r="AD88" s="7">
        <v>2019</v>
      </c>
      <c r="AE88" s="7" t="s">
        <v>68</v>
      </c>
      <c r="AF88" s="7"/>
      <c r="AG88" s="7"/>
      <c r="AH88" s="7"/>
      <c r="AI88" s="7"/>
      <c r="AJ88" s="7"/>
      <c r="AK88" s="7"/>
      <c r="AL88" s="8" t="str">
        <f t="shared" si="12"/>
        <v/>
      </c>
      <c r="AM88" s="8" t="str">
        <f>IF(AL88="","",COUNTIFS(AL$1:AL88,AL88))</f>
        <v/>
      </c>
      <c r="AN88" s="8" t="str">
        <f t="shared" si="13"/>
        <v>山西省财政税务专科学校高清虚拟演播室系统成交公告@导播</v>
      </c>
      <c r="AO88" s="9">
        <f>IF(AN88="","",COUNTIFS(AN$1:AN88,AN88))</f>
        <v>1</v>
      </c>
      <c r="AP88" s="10" t="str">
        <f t="shared" si="14"/>
        <v>是</v>
      </c>
      <c r="AQ88" s="11" t="str">
        <f t="shared" si="15"/>
        <v/>
      </c>
      <c r="AR88" s="11" t="str">
        <f t="shared" si="16"/>
        <v/>
      </c>
      <c r="AS88" s="11" t="str">
        <f t="shared" si="17"/>
        <v/>
      </c>
      <c r="AT88" s="11" t="str">
        <f t="shared" si="18"/>
        <v/>
      </c>
      <c r="AU88" s="11" t="str">
        <f t="shared" si="19"/>
        <v/>
      </c>
      <c r="AV88" s="11" t="str">
        <f t="shared" si="20"/>
        <v/>
      </c>
      <c r="AW88" s="11" t="str">
        <f>IF(ISERROR(IF(FIND("拾",O88,1)&lt;FIND("万",O88,1),IF(ISERROR(FIND("拾",O88,FIND("万",O88,1))),"零",(MID(O,FIND("拾",O88,FIND("万",O88,1))-1,1))),MID(O88,FIND("拾",O88,1)-1,1))),"",IF(FIND("拾",O88,1)&lt;FIND("万",O88,1),IF(ISERROR(FIND("拾",O88,FIND("万",O88,1))),"",(MID(O88,FIND("拾",O88,FIND("万",O88,1))-1,1))),MID(O88,FIND("拾",O88,1)-1,1)))</f>
        <v/>
      </c>
      <c r="AX88" s="12">
        <f>IF(O88="",0,IF(ISERROR(MIDB(O88,SEARCHB("?",O88),2*LEN(O88)-LENB(O88))),IF(AQ88="",0,INDEX([1]大小写对照表!A:B,MATCH(AQ88,[1]大小写对照表!A:A,0),2)*100000000)+IF(AR88="",0,INDEX([1]大小写对照表!A:B,MATCH(AR88,[1]大小写对照表!A:A,0),2)*1000000)+IF(AS88="",0,INDEX([1]大小写对照表!A:B,MATCH(AS88,[1]大小写对照表!A:A,0),2)*100000)+IF(AT88="",0,INDEX([1]大小写对照表!A:B,MATCH(AT88,[1]大小写对照表!A:A,0),2)*10000)+IF(AU88="",0,INDEX([1]大小写对照表!A:B,MATCH(AU88,[1]大小写对照表!A:A,0),2)*1000)+IF(AV88="",0,INDEX([1]大小写对照表!A:B,MATCH(AV88,[1]大小写对照表!A:A,0),2)*100)+IF(AW88="",0,INDEX([1]大小写对照表!A:B,MATCH(AW88,[1]大小写对照表!A:A,0),2)*10),IF(ISERROR(FIND("万",O88,1)),MIDB(O88,SEARCHB("?",O88),2*LEN(O88)-LENB(O88))*1,MIDB(O88,SEARCHB("?",O88),2*LEN(O88)-LENB(O88))*10000)))</f>
        <v>498860</v>
      </c>
      <c r="AY88" s="13" t="str">
        <f t="shared" si="21"/>
        <v>1月份</v>
      </c>
      <c r="AZ88" s="11" t="str">
        <f t="shared" si="22"/>
        <v>导播</v>
      </c>
      <c r="BA88" s="11" t="str">
        <f t="shared" si="23"/>
        <v/>
      </c>
    </row>
    <row r="89" spans="1:53">
      <c r="A89" s="14" t="s">
        <v>274</v>
      </c>
      <c r="B89" s="14" t="s">
        <v>777</v>
      </c>
      <c r="C89" s="14" t="s">
        <v>55</v>
      </c>
      <c r="D89" s="14"/>
      <c r="E89" s="14" t="s">
        <v>56</v>
      </c>
      <c r="F89" s="14" t="s">
        <v>302</v>
      </c>
      <c r="G89" s="14" t="s">
        <v>778</v>
      </c>
      <c r="H89" s="14"/>
      <c r="I89" s="14"/>
      <c r="J89" s="14"/>
      <c r="K89" s="14"/>
      <c r="L89" s="14" t="s">
        <v>779</v>
      </c>
      <c r="M89" s="14" t="s">
        <v>780</v>
      </c>
      <c r="N89" s="14" t="s">
        <v>781</v>
      </c>
      <c r="O89" s="14" t="s">
        <v>782</v>
      </c>
      <c r="P89" s="14"/>
      <c r="Q89" s="14" t="s">
        <v>783</v>
      </c>
      <c r="R89" s="14" t="s">
        <v>784</v>
      </c>
      <c r="S89" s="14"/>
      <c r="T89" s="14"/>
      <c r="U89" s="14"/>
      <c r="V89" s="14"/>
      <c r="W89" s="14"/>
      <c r="X89" s="14" t="s">
        <v>326</v>
      </c>
      <c r="Y89" s="14" t="s">
        <v>785</v>
      </c>
      <c r="Z89" s="14">
        <v>11</v>
      </c>
      <c r="AA89" s="14">
        <v>14971</v>
      </c>
      <c r="AB89" s="14" t="s">
        <v>67</v>
      </c>
      <c r="AC89" s="14"/>
      <c r="AD89" s="14">
        <v>2018</v>
      </c>
      <c r="AE89" s="14" t="s">
        <v>643</v>
      </c>
      <c r="AF89" s="14"/>
      <c r="AG89" s="14"/>
      <c r="AH89" s="14"/>
      <c r="AI89" s="14"/>
      <c r="AJ89" s="14"/>
      <c r="AK89" s="14" t="s">
        <v>652</v>
      </c>
      <c r="AL89" s="8" t="str">
        <f t="shared" si="12"/>
        <v/>
      </c>
      <c r="AM89" s="8" t="str">
        <f>IF(AL89="","",COUNTIFS(AL$1:AL89,AL89))</f>
        <v/>
      </c>
      <c r="AN89" s="8" t="str">
        <f t="shared" si="13"/>
        <v>郑州大学新闻与传播学院新媒体及融媒建设专用设备采购项目成交结果公告@一体化演播室</v>
      </c>
      <c r="AO89" s="9">
        <f>IF(AN89="","",COUNTIFS(AN$1:AN89,AN89))</f>
        <v>1</v>
      </c>
      <c r="AP89" s="10" t="str">
        <f t="shared" si="14"/>
        <v>是</v>
      </c>
      <c r="AQ89" s="11" t="str">
        <f t="shared" si="15"/>
        <v/>
      </c>
      <c r="AR89" s="11" t="str">
        <f t="shared" si="16"/>
        <v/>
      </c>
      <c r="AS89" s="11" t="str">
        <f t="shared" si="17"/>
        <v/>
      </c>
      <c r="AT89" s="11" t="str">
        <f t="shared" si="18"/>
        <v/>
      </c>
      <c r="AU89" s="11" t="str">
        <f t="shared" si="19"/>
        <v/>
      </c>
      <c r="AV89" s="11" t="str">
        <f t="shared" si="20"/>
        <v/>
      </c>
      <c r="AW89" s="11" t="str">
        <f>IF(ISERROR(IF(FIND("拾",O89,1)&lt;FIND("万",O89,1),IF(ISERROR(FIND("拾",O89,FIND("万",O89,1))),"零",(MID(O,FIND("拾",O89,FIND("万",O89,1))-1,1))),MID(O89,FIND("拾",O89,1)-1,1))),"",IF(FIND("拾",O89,1)&lt;FIND("万",O89,1),IF(ISERROR(FIND("拾",O89,FIND("万",O89,1))),"",(MID(O89,FIND("拾",O89,FIND("万",O89,1))-1,1))),MID(O89,FIND("拾",O89,1)-1,1)))</f>
        <v/>
      </c>
      <c r="AX89" s="12">
        <f>IF(O89="",0,IF(ISERROR(MIDB(O89,SEARCHB("?",O89),2*LEN(O89)-LENB(O89))),IF(AQ89="",0,INDEX([1]大小写对照表!A:B,MATCH(AQ89,[1]大小写对照表!A:A,0),2)*100000000)+IF(AR89="",0,INDEX([1]大小写对照表!A:B,MATCH(AR89,[1]大小写对照表!A:A,0),2)*1000000)+IF(AS89="",0,INDEX([1]大小写对照表!A:B,MATCH(AS89,[1]大小写对照表!A:A,0),2)*100000)+IF(AT89="",0,INDEX([1]大小写对照表!A:B,MATCH(AT89,[1]大小写对照表!A:A,0),2)*10000)+IF(AU89="",0,INDEX([1]大小写对照表!A:B,MATCH(AU89,[1]大小写对照表!A:A,0),2)*1000)+IF(AV89="",0,INDEX([1]大小写对照表!A:B,MATCH(AV89,[1]大小写对照表!A:A,0),2)*100)+IF(AW89="",0,INDEX([1]大小写对照表!A:B,MATCH(AW89,[1]大小写对照表!A:A,0),2)*10),IF(ISERROR(FIND("万",O89,1)),MIDB(O89,SEARCHB("?",O89),2*LEN(O89)-LENB(O89))*1,MIDB(O89,SEARCHB("?",O89),2*LEN(O89)-LENB(O89))*10000)))</f>
        <v>288790</v>
      </c>
      <c r="AY89" s="13" t="str">
        <f t="shared" si="21"/>
        <v>1月份</v>
      </c>
      <c r="AZ89" s="11" t="str">
        <f t="shared" si="22"/>
        <v>一体化演播室</v>
      </c>
      <c r="BA89" s="11" t="str">
        <f t="shared" si="23"/>
        <v/>
      </c>
    </row>
    <row r="90" spans="1:53" s="22" customFormat="1">
      <c r="A90" s="24" t="s">
        <v>53</v>
      </c>
      <c r="B90" s="24" t="s">
        <v>786</v>
      </c>
      <c r="C90" s="24" t="s">
        <v>55</v>
      </c>
      <c r="D90" s="24" t="s">
        <v>787</v>
      </c>
      <c r="E90" s="24" t="s">
        <v>236</v>
      </c>
      <c r="F90" s="24" t="s">
        <v>237</v>
      </c>
      <c r="G90" s="24" t="s">
        <v>778</v>
      </c>
      <c r="H90" s="24"/>
      <c r="I90" s="24"/>
      <c r="J90" s="24"/>
      <c r="K90" s="24"/>
      <c r="L90" s="24"/>
      <c r="M90" s="24" t="s">
        <v>788</v>
      </c>
      <c r="N90" s="24" t="s">
        <v>789</v>
      </c>
      <c r="O90" s="24" t="s">
        <v>790</v>
      </c>
      <c r="P90" s="24"/>
      <c r="Q90" s="24" t="s">
        <v>791</v>
      </c>
      <c r="R90" s="24" t="s">
        <v>474</v>
      </c>
      <c r="S90" s="24" t="s">
        <v>792</v>
      </c>
      <c r="T90" s="24"/>
      <c r="U90" s="24"/>
      <c r="V90" s="24"/>
      <c r="W90" s="24"/>
      <c r="X90" s="24" t="s">
        <v>326</v>
      </c>
      <c r="Y90" s="24" t="s">
        <v>793</v>
      </c>
      <c r="Z90" s="24">
        <v>6</v>
      </c>
      <c r="AA90" s="24">
        <v>6</v>
      </c>
      <c r="AB90" s="24" t="s">
        <v>67</v>
      </c>
      <c r="AC90" s="24"/>
      <c r="AD90" s="24">
        <v>2019</v>
      </c>
      <c r="AE90" s="24" t="s">
        <v>68</v>
      </c>
      <c r="AF90" s="24" t="s">
        <v>794</v>
      </c>
      <c r="AG90" s="24" t="s">
        <v>795</v>
      </c>
      <c r="AH90" s="24"/>
      <c r="AI90" s="24"/>
      <c r="AJ90" s="24"/>
      <c r="AK90" s="24"/>
      <c r="AL90" s="16" t="str">
        <f t="shared" si="12"/>
        <v>GC-HG4181076@导播</v>
      </c>
      <c r="AM90" s="16">
        <f>IF(AL90="","",COUNTIFS(AL$1:AL90,AL90))</f>
        <v>1</v>
      </c>
      <c r="AN90" s="16" t="str">
        <f t="shared" si="13"/>
        <v>北京外国语大学智能教室样板间采购项目中标公告@导播</v>
      </c>
      <c r="AO90" s="17">
        <f>IF(AN90="","",COUNTIFS(AN$1:AN90,AN90))</f>
        <v>1</v>
      </c>
      <c r="AP90" s="18" t="str">
        <f t="shared" si="14"/>
        <v>是</v>
      </c>
      <c r="AQ90" s="19" t="str">
        <f t="shared" si="15"/>
        <v/>
      </c>
      <c r="AR90" s="19" t="str">
        <f t="shared" si="16"/>
        <v/>
      </c>
      <c r="AS90" s="19" t="str">
        <f t="shared" si="17"/>
        <v/>
      </c>
      <c r="AT90" s="19" t="str">
        <f t="shared" si="18"/>
        <v/>
      </c>
      <c r="AU90" s="19" t="str">
        <f t="shared" si="19"/>
        <v/>
      </c>
      <c r="AV90" s="19" t="str">
        <f t="shared" si="20"/>
        <v/>
      </c>
      <c r="AW90" s="19" t="str">
        <f>IF(ISERROR(IF(FIND("拾",O90,1)&lt;FIND("万",O90,1),IF(ISERROR(FIND("拾",O90,FIND("万",O90,1))),"零",(MID(O,FIND("拾",O90,FIND("万",O90,1))-1,1))),MID(O90,FIND("拾",O90,1)-1,1))),"",IF(FIND("拾",O90,1)&lt;FIND("万",O90,1),IF(ISERROR(FIND("拾",O90,FIND("万",O90,1))),"",(MID(O90,FIND("拾",O90,FIND("万",O90,1))-1,1))),MID(O90,FIND("拾",O90,1)-1,1)))</f>
        <v/>
      </c>
      <c r="AX90" s="20">
        <f>IF(O90="",0,IF(ISERROR(MIDB(O90,SEARCHB("?",O90),2*LEN(O90)-LENB(O90))),IF(AQ90="",0,INDEX([1]大小写对照表!A:B,MATCH(AQ90,[1]大小写对照表!A:A,0),2)*100000000)+IF(AR90="",0,INDEX([1]大小写对照表!A:B,MATCH(AR90,[1]大小写对照表!A:A,0),2)*1000000)+IF(AS90="",0,INDEX([1]大小写对照表!A:B,MATCH(AS90,[1]大小写对照表!A:A,0),2)*100000)+IF(AT90="",0,INDEX([1]大小写对照表!A:B,MATCH(AT90,[1]大小写对照表!A:A,0),2)*10000)+IF(AU90="",0,INDEX([1]大小写对照表!A:B,MATCH(AU90,[1]大小写对照表!A:A,0),2)*1000)+IF(AV90="",0,INDEX([1]大小写对照表!A:B,MATCH(AV90,[1]大小写对照表!A:A,0),2)*100)+IF(AW90="",0,INDEX([1]大小写对照表!A:B,MATCH(AW90,[1]大小写对照表!A:A,0),2)*10),IF(ISERROR(FIND("万",O90,1)),MIDB(O90,SEARCHB("?",O90),2*LEN(O90)-LENB(O90))*1,MIDB(O90,SEARCHB("?",O90),2*LEN(O90)-LENB(O90))*10000)))</f>
        <v>788000</v>
      </c>
      <c r="AY90" s="21" t="str">
        <f t="shared" si="21"/>
        <v>1月份</v>
      </c>
      <c r="AZ90" s="19" t="str">
        <f t="shared" si="22"/>
        <v>导播</v>
      </c>
      <c r="BA90" s="19" t="str">
        <f t="shared" si="23"/>
        <v/>
      </c>
    </row>
    <row r="91" spans="1:53" s="22" customFormat="1">
      <c r="A91" s="25" t="s">
        <v>53</v>
      </c>
      <c r="B91" s="25" t="s">
        <v>786</v>
      </c>
      <c r="C91" s="25" t="s">
        <v>55</v>
      </c>
      <c r="D91" s="25" t="s">
        <v>787</v>
      </c>
      <c r="E91" s="25" t="s">
        <v>236</v>
      </c>
      <c r="F91" s="25" t="s">
        <v>237</v>
      </c>
      <c r="G91" s="25" t="s">
        <v>778</v>
      </c>
      <c r="H91" s="25"/>
      <c r="I91" s="25"/>
      <c r="J91" s="25"/>
      <c r="K91" s="25"/>
      <c r="L91" s="25"/>
      <c r="M91" s="25" t="s">
        <v>788</v>
      </c>
      <c r="N91" s="25" t="s">
        <v>789</v>
      </c>
      <c r="O91" s="25" t="s">
        <v>790</v>
      </c>
      <c r="P91" s="25"/>
      <c r="Q91" s="25" t="s">
        <v>796</v>
      </c>
      <c r="R91" s="25" t="s">
        <v>474</v>
      </c>
      <c r="S91" s="25" t="s">
        <v>792</v>
      </c>
      <c r="T91" s="25"/>
      <c r="U91" s="25"/>
      <c r="V91" s="25"/>
      <c r="W91" s="25"/>
      <c r="X91" s="25" t="s">
        <v>326</v>
      </c>
      <c r="Y91" s="25" t="s">
        <v>793</v>
      </c>
      <c r="Z91" s="25">
        <v>6</v>
      </c>
      <c r="AA91" s="25">
        <v>6</v>
      </c>
      <c r="AB91" s="25" t="s">
        <v>67</v>
      </c>
      <c r="AC91" s="25"/>
      <c r="AD91" s="25">
        <v>2019</v>
      </c>
      <c r="AE91" s="25" t="s">
        <v>68</v>
      </c>
      <c r="AF91" s="25" t="s">
        <v>794</v>
      </c>
      <c r="AG91" s="25" t="s">
        <v>795</v>
      </c>
      <c r="AH91" s="25"/>
      <c r="AI91" s="25"/>
      <c r="AJ91" s="25"/>
      <c r="AK91" s="25"/>
      <c r="AL91" s="16" t="str">
        <f t="shared" si="12"/>
        <v>GC-HG4181076@导播</v>
      </c>
      <c r="AM91" s="16">
        <f>IF(AL91="","",COUNTIFS(AL$1:AL91,AL91))</f>
        <v>2</v>
      </c>
      <c r="AN91" s="16" t="str">
        <f t="shared" si="13"/>
        <v>北京外国语大学智能教室样板间采购项目中标公告@导播</v>
      </c>
      <c r="AO91" s="17">
        <f>IF(AN91="","",COUNTIFS(AN$1:AN91,AN91))</f>
        <v>2</v>
      </c>
      <c r="AP91" s="18" t="str">
        <f t="shared" si="14"/>
        <v/>
      </c>
      <c r="AQ91" s="19" t="str">
        <f t="shared" si="15"/>
        <v/>
      </c>
      <c r="AR91" s="19" t="str">
        <f t="shared" si="16"/>
        <v/>
      </c>
      <c r="AS91" s="19" t="str">
        <f t="shared" si="17"/>
        <v/>
      </c>
      <c r="AT91" s="19" t="str">
        <f t="shared" si="18"/>
        <v/>
      </c>
      <c r="AU91" s="19" t="str">
        <f t="shared" si="19"/>
        <v/>
      </c>
      <c r="AV91" s="19" t="str">
        <f t="shared" si="20"/>
        <v/>
      </c>
      <c r="AW91" s="19" t="str">
        <f>IF(ISERROR(IF(FIND("拾",O91,1)&lt;FIND("万",O91,1),IF(ISERROR(FIND("拾",O91,FIND("万",O91,1))),"零",(MID(O,FIND("拾",O91,FIND("万",O91,1))-1,1))),MID(O91,FIND("拾",O91,1)-1,1))),"",IF(FIND("拾",O91,1)&lt;FIND("万",O91,1),IF(ISERROR(FIND("拾",O91,FIND("万",O91,1))),"",(MID(O91,FIND("拾",O91,FIND("万",O91,1))-1,1))),MID(O91,FIND("拾",O91,1)-1,1)))</f>
        <v/>
      </c>
      <c r="AX91" s="20">
        <f>IF(O91="",0,IF(ISERROR(MIDB(O91,SEARCHB("?",O91),2*LEN(O91)-LENB(O91))),IF(AQ91="",0,INDEX([1]大小写对照表!A:B,MATCH(AQ91,[1]大小写对照表!A:A,0),2)*100000000)+IF(AR91="",0,INDEX([1]大小写对照表!A:B,MATCH(AR91,[1]大小写对照表!A:A,0),2)*1000000)+IF(AS91="",0,INDEX([1]大小写对照表!A:B,MATCH(AS91,[1]大小写对照表!A:A,0),2)*100000)+IF(AT91="",0,INDEX([1]大小写对照表!A:B,MATCH(AT91,[1]大小写对照表!A:A,0),2)*10000)+IF(AU91="",0,INDEX([1]大小写对照表!A:B,MATCH(AU91,[1]大小写对照表!A:A,0),2)*1000)+IF(AV91="",0,INDEX([1]大小写对照表!A:B,MATCH(AV91,[1]大小写对照表!A:A,0),2)*100)+IF(AW91="",0,INDEX([1]大小写对照表!A:B,MATCH(AW91,[1]大小写对照表!A:A,0),2)*10),IF(ISERROR(FIND("万",O91,1)),MIDB(O91,SEARCHB("?",O91),2*LEN(O91)-LENB(O91))*1,MIDB(O91,SEARCHB("?",O91),2*LEN(O91)-LENB(O91))*10000)))</f>
        <v>788000</v>
      </c>
      <c r="AY91" s="21" t="str">
        <f t="shared" si="21"/>
        <v>1月份</v>
      </c>
      <c r="AZ91" s="19" t="str">
        <f t="shared" si="22"/>
        <v>导播</v>
      </c>
      <c r="BA91" s="19" t="str">
        <f t="shared" si="23"/>
        <v/>
      </c>
    </row>
    <row r="92" spans="1:53">
      <c r="A92" s="7" t="s">
        <v>53</v>
      </c>
      <c r="B92" s="7" t="s">
        <v>797</v>
      </c>
      <c r="C92" s="7" t="s">
        <v>55</v>
      </c>
      <c r="D92" s="7" t="s">
        <v>798</v>
      </c>
      <c r="E92" s="7" t="s">
        <v>582</v>
      </c>
      <c r="F92" s="7" t="s">
        <v>746</v>
      </c>
      <c r="G92" s="7" t="s">
        <v>778</v>
      </c>
      <c r="H92" s="7"/>
      <c r="I92" s="7"/>
      <c r="J92" s="7"/>
      <c r="K92" s="7"/>
      <c r="L92" s="7"/>
      <c r="M92" s="7" t="s">
        <v>799</v>
      </c>
      <c r="N92" s="7" t="s">
        <v>800</v>
      </c>
      <c r="O92" s="7"/>
      <c r="P92" s="7"/>
      <c r="Q92" s="7" t="s">
        <v>801</v>
      </c>
      <c r="R92" s="7" t="s">
        <v>802</v>
      </c>
      <c r="S92" s="7"/>
      <c r="T92" s="7"/>
      <c r="U92" s="7"/>
      <c r="V92" s="7"/>
      <c r="W92" s="7"/>
      <c r="X92" s="7" t="s">
        <v>65</v>
      </c>
      <c r="Y92" s="7" t="s">
        <v>803</v>
      </c>
      <c r="Z92" s="7">
        <v>1</v>
      </c>
      <c r="AA92" s="7">
        <v>1</v>
      </c>
      <c r="AB92" s="7" t="s">
        <v>317</v>
      </c>
      <c r="AC92" s="7" t="s">
        <v>53</v>
      </c>
      <c r="AD92" s="7">
        <v>2018</v>
      </c>
      <c r="AE92" s="7" t="s">
        <v>643</v>
      </c>
      <c r="AF92" s="7" t="s">
        <v>128</v>
      </c>
      <c r="AG92" s="7"/>
      <c r="AH92" s="7"/>
      <c r="AI92" s="7"/>
      <c r="AJ92" s="7"/>
      <c r="AK92" s="7"/>
      <c r="AL92" s="8" t="str">
        <f t="shared" si="12"/>
        <v>2018122013195443@导播</v>
      </c>
      <c r="AM92" s="8">
        <f>IF(AL92="","",COUNTIFS(AL$1:AL92,AL92))</f>
        <v>1</v>
      </c>
      <c r="AN92" s="8" t="str">
        <f t="shared" si="13"/>
        <v>绍兴市上虞区百官小学关于移动导播设备的在线询价合同公告@导播</v>
      </c>
      <c r="AO92" s="9">
        <f>IF(AN92="","",COUNTIFS(AN$1:AN92,AN92))</f>
        <v>1</v>
      </c>
      <c r="AP92" s="10" t="str">
        <f t="shared" si="14"/>
        <v>是</v>
      </c>
      <c r="AQ92" s="11" t="str">
        <f t="shared" si="15"/>
        <v/>
      </c>
      <c r="AR92" s="11" t="str">
        <f t="shared" si="16"/>
        <v/>
      </c>
      <c r="AS92" s="11" t="str">
        <f t="shared" si="17"/>
        <v/>
      </c>
      <c r="AT92" s="11" t="str">
        <f t="shared" si="18"/>
        <v/>
      </c>
      <c r="AU92" s="11" t="str">
        <f t="shared" si="19"/>
        <v/>
      </c>
      <c r="AV92" s="11" t="str">
        <f t="shared" si="20"/>
        <v/>
      </c>
      <c r="AW92" s="11" t="str">
        <f>IF(ISERROR(IF(FIND("拾",O92,1)&lt;FIND("万",O92,1),IF(ISERROR(FIND("拾",O92,FIND("万",O92,1))),"零",(MID(O,FIND("拾",O92,FIND("万",O92,1))-1,1))),MID(O92,FIND("拾",O92,1)-1,1))),"",IF(FIND("拾",O92,1)&lt;FIND("万",O92,1),IF(ISERROR(FIND("拾",O92,FIND("万",O92,1))),"",(MID(O92,FIND("拾",O92,FIND("万",O92,1))-1,1))),MID(O92,FIND("拾",O92,1)-1,1)))</f>
        <v/>
      </c>
      <c r="AX92" s="12">
        <f>IF(O92="",0,IF(ISERROR(MIDB(O92,SEARCHB("?",O92),2*LEN(O92)-LENB(O92))),IF(AQ92="",0,INDEX([1]大小写对照表!A:B,MATCH(AQ92,[1]大小写对照表!A:A,0),2)*100000000)+IF(AR92="",0,INDEX([1]大小写对照表!A:B,MATCH(AR92,[1]大小写对照表!A:A,0),2)*1000000)+IF(AS92="",0,INDEX([1]大小写对照表!A:B,MATCH(AS92,[1]大小写对照表!A:A,0),2)*100000)+IF(AT92="",0,INDEX([1]大小写对照表!A:B,MATCH(AT92,[1]大小写对照表!A:A,0),2)*10000)+IF(AU92="",0,INDEX([1]大小写对照表!A:B,MATCH(AU92,[1]大小写对照表!A:A,0),2)*1000)+IF(AV92="",0,INDEX([1]大小写对照表!A:B,MATCH(AV92,[1]大小写对照表!A:A,0),2)*100)+IF(AW92="",0,INDEX([1]大小写对照表!A:B,MATCH(AW92,[1]大小写对照表!A:A,0),2)*10),IF(ISERROR(FIND("万",O92,1)),MIDB(O92,SEARCHB("?",O92),2*LEN(O92)-LENB(O92))*1,MIDB(O92,SEARCHB("?",O92),2*LEN(O92)-LENB(O92))*10000)))</f>
        <v>0</v>
      </c>
      <c r="AY92" s="13" t="str">
        <f t="shared" si="21"/>
        <v>1月份</v>
      </c>
      <c r="AZ92" s="11" t="str">
        <f t="shared" si="22"/>
        <v>导播</v>
      </c>
      <c r="BA92" s="11" t="str">
        <f t="shared" si="23"/>
        <v/>
      </c>
    </row>
    <row r="93" spans="1:53">
      <c r="A93" s="14" t="s">
        <v>274</v>
      </c>
      <c r="B93" s="14" t="s">
        <v>804</v>
      </c>
      <c r="C93" s="14" t="s">
        <v>55</v>
      </c>
      <c r="D93" s="14"/>
      <c r="E93" s="14" t="s">
        <v>56</v>
      </c>
      <c r="F93" s="14" t="s">
        <v>302</v>
      </c>
      <c r="G93" s="14" t="s">
        <v>778</v>
      </c>
      <c r="H93" s="14"/>
      <c r="I93" s="14"/>
      <c r="J93" s="14"/>
      <c r="K93" s="14"/>
      <c r="L93" s="14" t="s">
        <v>779</v>
      </c>
      <c r="M93" s="14" t="s">
        <v>780</v>
      </c>
      <c r="N93" s="14" t="s">
        <v>781</v>
      </c>
      <c r="O93" s="14" t="s">
        <v>805</v>
      </c>
      <c r="P93" s="14"/>
      <c r="Q93" s="14" t="s">
        <v>806</v>
      </c>
      <c r="R93" s="14" t="s">
        <v>784</v>
      </c>
      <c r="S93" s="14"/>
      <c r="T93" s="14"/>
      <c r="U93" s="14"/>
      <c r="V93" s="14"/>
      <c r="W93" s="14"/>
      <c r="X93" s="14" t="s">
        <v>326</v>
      </c>
      <c r="Y93" s="14" t="s">
        <v>807</v>
      </c>
      <c r="Z93" s="14">
        <v>3</v>
      </c>
      <c r="AA93" s="14">
        <v>14971</v>
      </c>
      <c r="AB93" s="14" t="s">
        <v>67</v>
      </c>
      <c r="AC93" s="14"/>
      <c r="AD93" s="14">
        <v>2019</v>
      </c>
      <c r="AE93" s="14" t="s">
        <v>68</v>
      </c>
      <c r="AF93" s="14"/>
      <c r="AG93" s="14"/>
      <c r="AH93" s="14"/>
      <c r="AI93" s="14"/>
      <c r="AJ93" s="14"/>
      <c r="AK93" s="14" t="s">
        <v>652</v>
      </c>
      <c r="AL93" s="8" t="str">
        <f t="shared" si="12"/>
        <v/>
      </c>
      <c r="AM93" s="8" t="str">
        <f>IF(AL93="","",COUNTIFS(AL$1:AL93,AL93))</f>
        <v/>
      </c>
      <c r="AN93" s="8" t="str">
        <f t="shared" si="13"/>
        <v>郑州大学新闻与传播学院新媒体及融媒建设专用设备采购项目B包成交结果公告@一体化演播室</v>
      </c>
      <c r="AO93" s="9">
        <f>IF(AN93="","",COUNTIFS(AN$1:AN93,AN93))</f>
        <v>1</v>
      </c>
      <c r="AP93" s="10" t="str">
        <f t="shared" si="14"/>
        <v>是</v>
      </c>
      <c r="AQ93" s="11" t="str">
        <f t="shared" si="15"/>
        <v/>
      </c>
      <c r="AR93" s="11" t="str">
        <f t="shared" si="16"/>
        <v/>
      </c>
      <c r="AS93" s="11" t="str">
        <f t="shared" si="17"/>
        <v/>
      </c>
      <c r="AT93" s="11" t="str">
        <f t="shared" si="18"/>
        <v/>
      </c>
      <c r="AU93" s="11" t="str">
        <f t="shared" si="19"/>
        <v/>
      </c>
      <c r="AV93" s="11" t="str">
        <f t="shared" si="20"/>
        <v/>
      </c>
      <c r="AW93" s="11" t="str">
        <f>IF(ISERROR(IF(FIND("拾",O93,1)&lt;FIND("万",O93,1),IF(ISERROR(FIND("拾",O93,FIND("万",O93,1))),"零",(MID(O,FIND("拾",O93,FIND("万",O93,1))-1,1))),MID(O93,FIND("拾",O93,1)-1,1))),"",IF(FIND("拾",O93,1)&lt;FIND("万",O93,1),IF(ISERROR(FIND("拾",O93,FIND("万",O93,1))),"",(MID(O93,FIND("拾",O93,FIND("万",O93,1))-1,1))),MID(O93,FIND("拾",O93,1)-1,1)))</f>
        <v/>
      </c>
      <c r="AX93" s="12">
        <f>IF(O93="",0,IF(ISERROR(MIDB(O93,SEARCHB("?",O93),2*LEN(O93)-LENB(O93))),IF(AQ93="",0,INDEX([1]大小写对照表!A:B,MATCH(AQ93,[1]大小写对照表!A:A,0),2)*100000000)+IF(AR93="",0,INDEX([1]大小写对照表!A:B,MATCH(AR93,[1]大小写对照表!A:A,0),2)*1000000)+IF(AS93="",0,INDEX([1]大小写对照表!A:B,MATCH(AS93,[1]大小写对照表!A:A,0),2)*100000)+IF(AT93="",0,INDEX([1]大小写对照表!A:B,MATCH(AT93,[1]大小写对照表!A:A,0),2)*10000)+IF(AU93="",0,INDEX([1]大小写对照表!A:B,MATCH(AU93,[1]大小写对照表!A:A,0),2)*1000)+IF(AV93="",0,INDEX([1]大小写对照表!A:B,MATCH(AV93,[1]大小写对照表!A:A,0),2)*100)+IF(AW93="",0,INDEX([1]大小写对照表!A:B,MATCH(AW93,[1]大小写对照表!A:A,0),2)*10),IF(ISERROR(FIND("万",O93,1)),MIDB(O93,SEARCHB("?",O93),2*LEN(O93)-LENB(O93))*1,MIDB(O93,SEARCHB("?",O93),2*LEN(O93)-LENB(O93))*10000)))</f>
        <v>288790</v>
      </c>
      <c r="AY93" s="13" t="str">
        <f t="shared" si="21"/>
        <v>1月份</v>
      </c>
      <c r="AZ93" s="11" t="str">
        <f t="shared" si="22"/>
        <v>一体化演播室</v>
      </c>
      <c r="BA93" s="11" t="str">
        <f t="shared" si="23"/>
        <v/>
      </c>
    </row>
    <row r="94" spans="1:53">
      <c r="A94" s="7" t="s">
        <v>53</v>
      </c>
      <c r="B94" s="7" t="s">
        <v>808</v>
      </c>
      <c r="C94" s="7" t="s">
        <v>55</v>
      </c>
      <c r="D94" s="7"/>
      <c r="E94" s="7" t="s">
        <v>809</v>
      </c>
      <c r="F94" s="7" t="s">
        <v>810</v>
      </c>
      <c r="G94" s="7" t="s">
        <v>778</v>
      </c>
      <c r="H94" s="7"/>
      <c r="I94" s="7"/>
      <c r="J94" s="7"/>
      <c r="K94" s="7"/>
      <c r="L94" s="7" t="s">
        <v>811</v>
      </c>
      <c r="M94" s="7"/>
      <c r="N94" s="7" t="s">
        <v>812</v>
      </c>
      <c r="O94" s="7">
        <v>305160</v>
      </c>
      <c r="P94" s="7"/>
      <c r="Q94" s="7" t="s">
        <v>813</v>
      </c>
      <c r="R94" s="7" t="s">
        <v>814</v>
      </c>
      <c r="S94" s="7"/>
      <c r="T94" s="7"/>
      <c r="U94" s="7"/>
      <c r="V94" s="7"/>
      <c r="W94" s="7"/>
      <c r="X94" s="7" t="s">
        <v>79</v>
      </c>
      <c r="Y94" s="7" t="s">
        <v>815</v>
      </c>
      <c r="Z94" s="7">
        <v>2</v>
      </c>
      <c r="AA94" s="7">
        <v>14971</v>
      </c>
      <c r="AB94" s="7" t="s">
        <v>317</v>
      </c>
      <c r="AC94" s="7" t="s">
        <v>53</v>
      </c>
      <c r="AD94" s="7">
        <v>2018</v>
      </c>
      <c r="AE94" s="7" t="s">
        <v>643</v>
      </c>
      <c r="AF94" s="7"/>
      <c r="AG94" s="7"/>
      <c r="AH94" s="7"/>
      <c r="AI94" s="7"/>
      <c r="AJ94" s="7"/>
      <c r="AK94" s="7"/>
      <c r="AL94" s="8" t="str">
        <f t="shared" si="12"/>
        <v/>
      </c>
      <c r="AM94" s="8" t="str">
        <f>IF(AL94="","",COUNTIFS(AL$1:AL94,AL94))</f>
        <v/>
      </c>
      <c r="AN94" s="8" t="str">
        <f t="shared" si="13"/>
        <v>非线性编辑机及导播设备采购中标公告@导播</v>
      </c>
      <c r="AO94" s="9">
        <f>IF(AN94="","",COUNTIFS(AN$1:AN94,AN94))</f>
        <v>1</v>
      </c>
      <c r="AP94" s="10" t="str">
        <f t="shared" si="14"/>
        <v>是</v>
      </c>
      <c r="AQ94" s="11" t="str">
        <f t="shared" si="15"/>
        <v/>
      </c>
      <c r="AR94" s="11" t="str">
        <f t="shared" si="16"/>
        <v/>
      </c>
      <c r="AS94" s="11" t="str">
        <f t="shared" si="17"/>
        <v/>
      </c>
      <c r="AT94" s="11" t="str">
        <f t="shared" si="18"/>
        <v/>
      </c>
      <c r="AU94" s="11" t="str">
        <f t="shared" si="19"/>
        <v/>
      </c>
      <c r="AV94" s="11" t="str">
        <f t="shared" si="20"/>
        <v/>
      </c>
      <c r="AW94" s="11" t="str">
        <f>IF(ISERROR(IF(FIND("拾",O94,1)&lt;FIND("万",O94,1),IF(ISERROR(FIND("拾",O94,FIND("万",O94,1))),"零",(MID(O,FIND("拾",O94,FIND("万",O94,1))-1,1))),MID(O94,FIND("拾",O94,1)-1,1))),"",IF(FIND("拾",O94,1)&lt;FIND("万",O94,1),IF(ISERROR(FIND("拾",O94,FIND("万",O94,1))),"",(MID(O94,FIND("拾",O94,FIND("万",O94,1))-1,1))),MID(O94,FIND("拾",O94,1)-1,1)))</f>
        <v/>
      </c>
      <c r="AX94" s="12">
        <f>IF(O94="",0,IF(ISERROR(MIDB(O94,SEARCHB("?",O94),2*LEN(O94)-LENB(O94))),IF(AQ94="",0,INDEX([1]大小写对照表!A:B,MATCH(AQ94,[1]大小写对照表!A:A,0),2)*100000000)+IF(AR94="",0,INDEX([1]大小写对照表!A:B,MATCH(AR94,[1]大小写对照表!A:A,0),2)*1000000)+IF(AS94="",0,INDEX([1]大小写对照表!A:B,MATCH(AS94,[1]大小写对照表!A:A,0),2)*100000)+IF(AT94="",0,INDEX([1]大小写对照表!A:B,MATCH(AT94,[1]大小写对照表!A:A,0),2)*10000)+IF(AU94="",0,INDEX([1]大小写对照表!A:B,MATCH(AU94,[1]大小写对照表!A:A,0),2)*1000)+IF(AV94="",0,INDEX([1]大小写对照表!A:B,MATCH(AV94,[1]大小写对照表!A:A,0),2)*100)+IF(AW94="",0,INDEX([1]大小写对照表!A:B,MATCH(AW94,[1]大小写对照表!A:A,0),2)*10),IF(ISERROR(FIND("万",O94,1)),MIDB(O94,SEARCHB("?",O94),2*LEN(O94)-LENB(O94))*1,MIDB(O94,SEARCHB("?",O94),2*LEN(O94)-LENB(O94))*10000)))</f>
        <v>305160</v>
      </c>
      <c r="AY94" s="13" t="str">
        <f t="shared" si="21"/>
        <v>1月份</v>
      </c>
      <c r="AZ94" s="11" t="str">
        <f t="shared" si="22"/>
        <v>导播</v>
      </c>
      <c r="BA94" s="11" t="str">
        <f t="shared" si="23"/>
        <v/>
      </c>
    </row>
    <row r="95" spans="1:53">
      <c r="A95" s="14" t="s">
        <v>816</v>
      </c>
      <c r="B95" s="14" t="s">
        <v>817</v>
      </c>
      <c r="C95" s="14" t="s">
        <v>55</v>
      </c>
      <c r="D95" s="14"/>
      <c r="E95" s="14" t="s">
        <v>565</v>
      </c>
      <c r="F95" s="14" t="s">
        <v>818</v>
      </c>
      <c r="G95" s="14" t="s">
        <v>120</v>
      </c>
      <c r="H95" s="14"/>
      <c r="I95" s="14"/>
      <c r="J95" s="14"/>
      <c r="K95" s="14"/>
      <c r="L95" s="14"/>
      <c r="M95" s="14"/>
      <c r="N95" s="14"/>
      <c r="O95" s="14"/>
      <c r="P95" s="14"/>
      <c r="Q95" s="14" t="s">
        <v>819</v>
      </c>
      <c r="R95" s="14"/>
      <c r="S95" s="14"/>
      <c r="T95" s="14"/>
      <c r="U95" s="14"/>
      <c r="V95" s="14"/>
      <c r="W95" s="14"/>
      <c r="X95" s="14" t="s">
        <v>79</v>
      </c>
      <c r="Y95" s="14" t="s">
        <v>820</v>
      </c>
      <c r="Z95" s="14">
        <v>5</v>
      </c>
      <c r="AA95" s="14">
        <v>14971</v>
      </c>
      <c r="AB95" s="14" t="s">
        <v>317</v>
      </c>
      <c r="AC95" s="14" t="s">
        <v>816</v>
      </c>
      <c r="AD95" s="14">
        <v>2019</v>
      </c>
      <c r="AE95" s="14" t="s">
        <v>68</v>
      </c>
      <c r="AF95" s="14"/>
      <c r="AG95" s="14"/>
      <c r="AH95" s="14"/>
      <c r="AI95" s="14"/>
      <c r="AJ95" s="14"/>
      <c r="AK95" s="14"/>
      <c r="AL95" s="8" t="str">
        <f t="shared" si="12"/>
        <v/>
      </c>
      <c r="AM95" s="8" t="str">
        <f>IF(AL95="","",COUNTIFS(AL$1:AL95,AL95))</f>
        <v/>
      </c>
      <c r="AN95" s="8" t="str">
        <f t="shared" si="13"/>
        <v>乌海市委宣传部通用设备（“中央厨房”和新闻媒体指挥平台）@中央厨房</v>
      </c>
      <c r="AO95" s="9">
        <f>IF(AN95="","",COUNTIFS(AN$1:AN95,AN95))</f>
        <v>1</v>
      </c>
      <c r="AP95" s="10" t="str">
        <f t="shared" si="14"/>
        <v>是</v>
      </c>
      <c r="AQ95" s="11" t="str">
        <f t="shared" si="15"/>
        <v/>
      </c>
      <c r="AR95" s="11" t="str">
        <f t="shared" si="16"/>
        <v/>
      </c>
      <c r="AS95" s="11" t="str">
        <f t="shared" si="17"/>
        <v/>
      </c>
      <c r="AT95" s="11" t="str">
        <f t="shared" si="18"/>
        <v/>
      </c>
      <c r="AU95" s="11" t="str">
        <f t="shared" si="19"/>
        <v/>
      </c>
      <c r="AV95" s="11" t="str">
        <f t="shared" si="20"/>
        <v/>
      </c>
      <c r="AW95" s="11" t="str">
        <f>IF(ISERROR(IF(FIND("拾",O95,1)&lt;FIND("万",O95,1),IF(ISERROR(FIND("拾",O95,FIND("万",O95,1))),"零",(MID(O,FIND("拾",O95,FIND("万",O95,1))-1,1))),MID(O95,FIND("拾",O95,1)-1,1))),"",IF(FIND("拾",O95,1)&lt;FIND("万",O95,1),IF(ISERROR(FIND("拾",O95,FIND("万",O95,1))),"",(MID(O95,FIND("拾",O95,FIND("万",O95,1))-1,1))),MID(O95,FIND("拾",O95,1)-1,1)))</f>
        <v/>
      </c>
      <c r="AX95" s="12">
        <f>IF(O95="",0,IF(ISERROR(MIDB(O95,SEARCHB("?",O95),2*LEN(O95)-LENB(O95))),IF(AQ95="",0,INDEX([1]大小写对照表!A:B,MATCH(AQ95,[1]大小写对照表!A:A,0),2)*100000000)+IF(AR95="",0,INDEX([1]大小写对照表!A:B,MATCH(AR95,[1]大小写对照表!A:A,0),2)*1000000)+IF(AS95="",0,INDEX([1]大小写对照表!A:B,MATCH(AS95,[1]大小写对照表!A:A,0),2)*100000)+IF(AT95="",0,INDEX([1]大小写对照表!A:B,MATCH(AT95,[1]大小写对照表!A:A,0),2)*10000)+IF(AU95="",0,INDEX([1]大小写对照表!A:B,MATCH(AU95,[1]大小写对照表!A:A,0),2)*1000)+IF(AV95="",0,INDEX([1]大小写对照表!A:B,MATCH(AV95,[1]大小写对照表!A:A,0),2)*100)+IF(AW95="",0,INDEX([1]大小写对照表!A:B,MATCH(AW95,[1]大小写对照表!A:A,0),2)*10),IF(ISERROR(FIND("万",O95,1)),MIDB(O95,SEARCHB("?",O95),2*LEN(O95)-LENB(O95))*1,MIDB(O95,SEARCHB("?",O95),2*LEN(O95)-LENB(O95))*10000)))</f>
        <v>0</v>
      </c>
      <c r="AY95" s="13" t="str">
        <f t="shared" si="21"/>
        <v>1月份</v>
      </c>
      <c r="AZ95" s="11" t="str">
        <f t="shared" si="22"/>
        <v>中央厨房</v>
      </c>
      <c r="BA95" s="11" t="str">
        <f t="shared" si="23"/>
        <v/>
      </c>
    </row>
    <row r="96" spans="1:53">
      <c r="A96" s="7" t="s">
        <v>816</v>
      </c>
      <c r="B96" s="7" t="s">
        <v>177</v>
      </c>
      <c r="C96" s="7" t="s">
        <v>55</v>
      </c>
      <c r="D96" s="7" t="s">
        <v>178</v>
      </c>
      <c r="E96" s="7" t="s">
        <v>71</v>
      </c>
      <c r="F96" s="7" t="s">
        <v>72</v>
      </c>
      <c r="G96" s="7" t="s">
        <v>120</v>
      </c>
      <c r="H96" s="7"/>
      <c r="I96" s="7"/>
      <c r="J96" s="7"/>
      <c r="K96" s="7"/>
      <c r="L96" s="7" t="s">
        <v>179</v>
      </c>
      <c r="M96" s="7"/>
      <c r="N96" s="7" t="s">
        <v>180</v>
      </c>
      <c r="O96" s="7"/>
      <c r="P96" s="7"/>
      <c r="Q96" s="7" t="s">
        <v>181</v>
      </c>
      <c r="R96" s="7" t="s">
        <v>182</v>
      </c>
      <c r="S96" s="7" t="s">
        <v>183</v>
      </c>
      <c r="T96" s="7"/>
      <c r="U96" s="7"/>
      <c r="V96" s="7"/>
      <c r="W96" s="7"/>
      <c r="X96" s="7" t="s">
        <v>79</v>
      </c>
      <c r="Y96" s="7" t="s">
        <v>184</v>
      </c>
      <c r="Z96" s="7">
        <v>12</v>
      </c>
      <c r="AA96" s="7">
        <v>16</v>
      </c>
      <c r="AB96" s="7" t="s">
        <v>317</v>
      </c>
      <c r="AC96" s="7" t="s">
        <v>816</v>
      </c>
      <c r="AD96" s="7">
        <v>2019</v>
      </c>
      <c r="AE96" s="7" t="s">
        <v>68</v>
      </c>
      <c r="AF96" s="7"/>
      <c r="AG96" s="7"/>
      <c r="AH96" s="7"/>
      <c r="AI96" s="7"/>
      <c r="AJ96" s="7"/>
      <c r="AK96" s="7"/>
      <c r="AL96" s="8" t="str">
        <f t="shared" si="12"/>
        <v>GLZC2019-J1-15005-GXYL）@中央厨房</v>
      </c>
      <c r="AM96" s="8">
        <f>IF(AL96="","",COUNTIFS(AL$1:AL96,AL96))</f>
        <v>1</v>
      </c>
      <c r="AN96" s="8" t="str">
        <f t="shared" si="13"/>
        <v>云之龙招标集团有限公司关于融媒体中心中央厨房硬件及设备采购（项目编号：GLZC2019-J1-15005-GXYL）成交结果公告@中央厨房</v>
      </c>
      <c r="AO96" s="9">
        <f>IF(AN96="","",COUNTIFS(AN$1:AN96,AN96))</f>
        <v>1</v>
      </c>
      <c r="AP96" s="10" t="str">
        <f t="shared" si="14"/>
        <v>是</v>
      </c>
      <c r="AQ96" s="11" t="str">
        <f t="shared" si="15"/>
        <v/>
      </c>
      <c r="AR96" s="11" t="str">
        <f t="shared" si="16"/>
        <v/>
      </c>
      <c r="AS96" s="11" t="str">
        <f t="shared" si="17"/>
        <v/>
      </c>
      <c r="AT96" s="11" t="str">
        <f t="shared" si="18"/>
        <v/>
      </c>
      <c r="AU96" s="11" t="str">
        <f t="shared" si="19"/>
        <v/>
      </c>
      <c r="AV96" s="11" t="str">
        <f t="shared" si="20"/>
        <v/>
      </c>
      <c r="AW96" s="11" t="str">
        <f>IF(ISERROR(IF(FIND("拾",O96,1)&lt;FIND("万",O96,1),IF(ISERROR(FIND("拾",O96,FIND("万",O96,1))),"零",(MID(O,FIND("拾",O96,FIND("万",O96,1))-1,1))),MID(O96,FIND("拾",O96,1)-1,1))),"",IF(FIND("拾",O96,1)&lt;FIND("万",O96,1),IF(ISERROR(FIND("拾",O96,FIND("万",O96,1))),"",(MID(O96,FIND("拾",O96,FIND("万",O96,1))-1,1))),MID(O96,FIND("拾",O96,1)-1,1)))</f>
        <v/>
      </c>
      <c r="AX96" s="12">
        <f>IF(O96="",0,IF(ISERROR(MIDB(O96,SEARCHB("?",O96),2*LEN(O96)-LENB(O96))),IF(AQ96="",0,INDEX([1]大小写对照表!A:B,MATCH(AQ96,[1]大小写对照表!A:A,0),2)*100000000)+IF(AR96="",0,INDEX([1]大小写对照表!A:B,MATCH(AR96,[1]大小写对照表!A:A,0),2)*1000000)+IF(AS96="",0,INDEX([1]大小写对照表!A:B,MATCH(AS96,[1]大小写对照表!A:A,0),2)*100000)+IF(AT96="",0,INDEX([1]大小写对照表!A:B,MATCH(AT96,[1]大小写对照表!A:A,0),2)*10000)+IF(AU96="",0,INDEX([1]大小写对照表!A:B,MATCH(AU96,[1]大小写对照表!A:A,0),2)*1000)+IF(AV96="",0,INDEX([1]大小写对照表!A:B,MATCH(AV96,[1]大小写对照表!A:A,0),2)*100)+IF(AW96="",0,INDEX([1]大小写对照表!A:B,MATCH(AW96,[1]大小写对照表!A:A,0),2)*10),IF(ISERROR(FIND("万",O96,1)),MIDB(O96,SEARCHB("?",O96),2*LEN(O96)-LENB(O96))*1,MIDB(O96,SEARCHB("?",O96),2*LEN(O96)-LENB(O96))*10000)))</f>
        <v>0</v>
      </c>
      <c r="AY96" s="13" t="str">
        <f t="shared" si="21"/>
        <v>1月份</v>
      </c>
      <c r="AZ96" s="11" t="str">
        <f t="shared" si="22"/>
        <v>中央厨房</v>
      </c>
      <c r="BA96" s="11" t="str">
        <f t="shared" si="23"/>
        <v/>
      </c>
    </row>
    <row r="97" spans="1:53">
      <c r="A97" s="14" t="s">
        <v>816</v>
      </c>
      <c r="B97" s="14" t="s">
        <v>821</v>
      </c>
      <c r="C97" s="14" t="s">
        <v>55</v>
      </c>
      <c r="D97" s="14">
        <v>16000</v>
      </c>
      <c r="E97" s="14" t="s">
        <v>565</v>
      </c>
      <c r="F97" s="14" t="s">
        <v>818</v>
      </c>
      <c r="G97" s="14" t="s">
        <v>120</v>
      </c>
      <c r="H97" s="14"/>
      <c r="I97" s="14"/>
      <c r="J97" s="14"/>
      <c r="K97" s="14"/>
      <c r="L97" s="14" t="s">
        <v>822</v>
      </c>
      <c r="M97" s="14"/>
      <c r="N97" s="14" t="s">
        <v>823</v>
      </c>
      <c r="O97" s="14" t="s">
        <v>824</v>
      </c>
      <c r="P97" s="14"/>
      <c r="Q97" s="14" t="s">
        <v>825</v>
      </c>
      <c r="R97" s="14" t="s">
        <v>826</v>
      </c>
      <c r="S97" s="14"/>
      <c r="T97" s="14"/>
      <c r="U97" s="14"/>
      <c r="V97" s="14"/>
      <c r="W97" s="14"/>
      <c r="X97" s="14" t="s">
        <v>79</v>
      </c>
      <c r="Y97" s="14" t="s">
        <v>827</v>
      </c>
      <c r="Z97" s="14">
        <v>1</v>
      </c>
      <c r="AA97" s="14">
        <v>1</v>
      </c>
      <c r="AB97" s="14" t="s">
        <v>67</v>
      </c>
      <c r="AC97" s="14"/>
      <c r="AD97" s="14">
        <v>2019</v>
      </c>
      <c r="AE97" s="14" t="s">
        <v>68</v>
      </c>
      <c r="AF97" s="14"/>
      <c r="AG97" s="14"/>
      <c r="AH97" s="14"/>
      <c r="AI97" s="14"/>
      <c r="AJ97" s="14"/>
      <c r="AK97" s="14"/>
      <c r="AL97" s="8" t="str">
        <f t="shared" si="12"/>
        <v>16000@中央厨房</v>
      </c>
      <c r="AM97" s="8">
        <f>IF(AL97="","",COUNTIFS(AL$1:AL97,AL97))</f>
        <v>1</v>
      </c>
      <c r="AN97" s="8" t="str">
        <f t="shared" si="13"/>
        <v>乌海市委宣传部应用软件中标（成交）公告@中央厨房</v>
      </c>
      <c r="AO97" s="9">
        <f>IF(AN97="","",COUNTIFS(AN$1:AN97,AN97))</f>
        <v>1</v>
      </c>
      <c r="AP97" s="10" t="str">
        <f t="shared" si="14"/>
        <v>是</v>
      </c>
      <c r="AQ97" s="11" t="str">
        <f t="shared" si="15"/>
        <v/>
      </c>
      <c r="AR97" s="11" t="str">
        <f t="shared" si="16"/>
        <v/>
      </c>
      <c r="AS97" s="11" t="str">
        <f t="shared" si="17"/>
        <v/>
      </c>
      <c r="AT97" s="11" t="str">
        <f t="shared" si="18"/>
        <v/>
      </c>
      <c r="AU97" s="11" t="str">
        <f t="shared" si="19"/>
        <v/>
      </c>
      <c r="AV97" s="11" t="str">
        <f t="shared" si="20"/>
        <v/>
      </c>
      <c r="AW97" s="11" t="str">
        <f>IF(ISERROR(IF(FIND("拾",O97,1)&lt;FIND("万",O97,1),IF(ISERROR(FIND("拾",O97,FIND("万",O97,1))),"零",(MID(O,FIND("拾",O97,FIND("万",O97,1))-1,1))),MID(O97,FIND("拾",O97,1)-1,1))),"",IF(FIND("拾",O97,1)&lt;FIND("万",O97,1),IF(ISERROR(FIND("拾",O97,FIND("万",O97,1))),"",(MID(O97,FIND("拾",O97,FIND("万",O97,1))-1,1))),MID(O97,FIND("拾",O97,1)-1,1)))</f>
        <v/>
      </c>
      <c r="AX97" s="12">
        <f>IF(O97="",0,IF(ISERROR(MIDB(O97,SEARCHB("?",O97),2*LEN(O97)-LENB(O97))),IF(AQ97="",0,INDEX([1]大小写对照表!A:B,MATCH(AQ97,[1]大小写对照表!A:A,0),2)*100000000)+IF(AR97="",0,INDEX([1]大小写对照表!A:B,MATCH(AR97,[1]大小写对照表!A:A,0),2)*1000000)+IF(AS97="",0,INDEX([1]大小写对照表!A:B,MATCH(AS97,[1]大小写对照表!A:A,0),2)*100000)+IF(AT97="",0,INDEX([1]大小写对照表!A:B,MATCH(AT97,[1]大小写对照表!A:A,0),2)*10000)+IF(AU97="",0,INDEX([1]大小写对照表!A:B,MATCH(AU97,[1]大小写对照表!A:A,0),2)*1000)+IF(AV97="",0,INDEX([1]大小写对照表!A:B,MATCH(AV97,[1]大小写对照表!A:A,0),2)*100)+IF(AW97="",0,INDEX([1]大小写对照表!A:B,MATCH(AW97,[1]大小写对照表!A:A,0),2)*10),IF(ISERROR(FIND("万",O97,1)),MIDB(O97,SEARCHB("?",O97),2*LEN(O97)-LENB(O97))*1,MIDB(O97,SEARCHB("?",O97),2*LEN(O97)-LENB(O97))*10000)))</f>
        <v>4758800</v>
      </c>
      <c r="AY97" s="13" t="str">
        <f t="shared" si="21"/>
        <v>1月份</v>
      </c>
      <c r="AZ97" s="11" t="str">
        <f t="shared" si="22"/>
        <v>中央厨房</v>
      </c>
      <c r="BA97" s="11" t="str">
        <f t="shared" si="23"/>
        <v/>
      </c>
    </row>
    <row r="98" spans="1:53">
      <c r="A98" s="7" t="s">
        <v>816</v>
      </c>
      <c r="B98" s="7" t="s">
        <v>209</v>
      </c>
      <c r="C98" s="7" t="s">
        <v>55</v>
      </c>
      <c r="D98" s="7" t="s">
        <v>178</v>
      </c>
      <c r="E98" s="7" t="s">
        <v>71</v>
      </c>
      <c r="F98" s="7" t="s">
        <v>72</v>
      </c>
      <c r="G98" s="7" t="s">
        <v>120</v>
      </c>
      <c r="H98" s="7"/>
      <c r="I98" s="7"/>
      <c r="J98" s="7"/>
      <c r="K98" s="7"/>
      <c r="L98" s="7" t="s">
        <v>179</v>
      </c>
      <c r="M98" s="7"/>
      <c r="N98" s="7" t="s">
        <v>180</v>
      </c>
      <c r="O98" s="7" t="s">
        <v>210</v>
      </c>
      <c r="P98" s="7"/>
      <c r="Q98" s="7" t="s">
        <v>211</v>
      </c>
      <c r="R98" s="7" t="s">
        <v>182</v>
      </c>
      <c r="S98" s="7" t="s">
        <v>183</v>
      </c>
      <c r="T98" s="7"/>
      <c r="U98" s="7"/>
      <c r="V98" s="7"/>
      <c r="W98" s="7"/>
      <c r="X98" s="7" t="s">
        <v>79</v>
      </c>
      <c r="Y98" s="7" t="s">
        <v>212</v>
      </c>
      <c r="Z98" s="7">
        <v>8</v>
      </c>
      <c r="AA98" s="7">
        <v>16</v>
      </c>
      <c r="AB98" s="7" t="s">
        <v>317</v>
      </c>
      <c r="AC98" s="7" t="s">
        <v>816</v>
      </c>
      <c r="AD98" s="7">
        <v>2019</v>
      </c>
      <c r="AE98" s="7" t="s">
        <v>68</v>
      </c>
      <c r="AF98" s="7"/>
      <c r="AG98" s="7"/>
      <c r="AH98" s="7"/>
      <c r="AI98" s="7"/>
      <c r="AJ98" s="7"/>
      <c r="AK98" s="7"/>
      <c r="AL98" s="8" t="str">
        <f t="shared" si="12"/>
        <v>GLZC2019-J1-15005-GXYL）@中央厨房</v>
      </c>
      <c r="AM98" s="8">
        <f>IF(AL98="","",COUNTIFS(AL$1:AL98,AL98))</f>
        <v>2</v>
      </c>
      <c r="AN98" s="8" t="str">
        <f t="shared" si="13"/>
        <v>云之龙招标集团有限公司资源县融媒体中心融媒体运营中心中央厨房硬件及设备采购GLZC2019-J1-15005-GXYL成交结果公告@中央厨房</v>
      </c>
      <c r="AO98" s="9">
        <f>IF(AN98="","",COUNTIFS(AN$1:AN98,AN98))</f>
        <v>1</v>
      </c>
      <c r="AP98" s="10" t="str">
        <f t="shared" si="14"/>
        <v/>
      </c>
      <c r="AQ98" s="11" t="str">
        <f t="shared" si="15"/>
        <v/>
      </c>
      <c r="AR98" s="11" t="str">
        <f t="shared" si="16"/>
        <v/>
      </c>
      <c r="AS98" s="11" t="str">
        <f t="shared" si="17"/>
        <v/>
      </c>
      <c r="AT98" s="11" t="str">
        <f t="shared" si="18"/>
        <v/>
      </c>
      <c r="AU98" s="11" t="str">
        <f t="shared" si="19"/>
        <v/>
      </c>
      <c r="AV98" s="11" t="str">
        <f t="shared" si="20"/>
        <v/>
      </c>
      <c r="AW98" s="11" t="str">
        <f>IF(ISERROR(IF(FIND("拾",O98,1)&lt;FIND("万",O98,1),IF(ISERROR(FIND("拾",O98,FIND("万",O98,1))),"零",(MID(O,FIND("拾",O98,FIND("万",O98,1))-1,1))),MID(O98,FIND("拾",O98,1)-1,1))),"",IF(FIND("拾",O98,1)&lt;FIND("万",O98,1),IF(ISERROR(FIND("拾",O98,FIND("万",O98,1))),"",(MID(O98,FIND("拾",O98,FIND("万",O98,1))-1,1))),MID(O98,FIND("拾",O98,1)-1,1)))</f>
        <v/>
      </c>
      <c r="AX98" s="12">
        <f>IF(O98="",0,IF(ISERROR(MIDB(O98,SEARCHB("?",O98),2*LEN(O98)-LENB(O98))),IF(AQ98="",0,INDEX([1]大小写对照表!A:B,MATCH(AQ98,[1]大小写对照表!A:A,0),2)*100000000)+IF(AR98="",0,INDEX([1]大小写对照表!A:B,MATCH(AR98,[1]大小写对照表!A:A,0),2)*1000000)+IF(AS98="",0,INDEX([1]大小写对照表!A:B,MATCH(AS98,[1]大小写对照表!A:A,0),2)*100000)+IF(AT98="",0,INDEX([1]大小写对照表!A:B,MATCH(AT98,[1]大小写对照表!A:A,0),2)*10000)+IF(AU98="",0,INDEX([1]大小写对照表!A:B,MATCH(AU98,[1]大小写对照表!A:A,0),2)*1000)+IF(AV98="",0,INDEX([1]大小写对照表!A:B,MATCH(AV98,[1]大小写对照表!A:A,0),2)*100)+IF(AW98="",0,INDEX([1]大小写对照表!A:B,MATCH(AW98,[1]大小写对照表!A:A,0),2)*10),IF(ISERROR(FIND("万",O98,1)),MIDB(O98,SEARCHB("?",O98),2*LEN(O98)-LENB(O98))*1,MIDB(O98,SEARCHB("?",O98),2*LEN(O98)-LENB(O98))*10000)))</f>
        <v>1092800</v>
      </c>
      <c r="AY98" s="13" t="str">
        <f t="shared" si="21"/>
        <v>1月份</v>
      </c>
      <c r="AZ98" s="11" t="str">
        <f t="shared" si="22"/>
        <v>中央厨房</v>
      </c>
      <c r="BA98" s="11" t="str">
        <f t="shared" si="23"/>
        <v/>
      </c>
    </row>
    <row r="99" spans="1:53">
      <c r="A99" s="14" t="s">
        <v>816</v>
      </c>
      <c r="B99" s="14" t="s">
        <v>271</v>
      </c>
      <c r="C99" s="14" t="s">
        <v>55</v>
      </c>
      <c r="D99" s="14" t="s">
        <v>178</v>
      </c>
      <c r="E99" s="14" t="s">
        <v>71</v>
      </c>
      <c r="F99" s="14" t="s">
        <v>72</v>
      </c>
      <c r="G99" s="14" t="s">
        <v>252</v>
      </c>
      <c r="H99" s="14"/>
      <c r="I99" s="14"/>
      <c r="J99" s="14"/>
      <c r="K99" s="14"/>
      <c r="L99" s="14" t="s">
        <v>179</v>
      </c>
      <c r="M99" s="14"/>
      <c r="N99" s="14" t="s">
        <v>180</v>
      </c>
      <c r="O99" s="14"/>
      <c r="P99" s="14"/>
      <c r="Q99" s="14" t="s">
        <v>272</v>
      </c>
      <c r="R99" s="14" t="s">
        <v>182</v>
      </c>
      <c r="S99" s="14" t="s">
        <v>183</v>
      </c>
      <c r="T99" s="14"/>
      <c r="U99" s="14"/>
      <c r="V99" s="14"/>
      <c r="W99" s="14"/>
      <c r="X99" s="14" t="s">
        <v>79</v>
      </c>
      <c r="Y99" s="14" t="s">
        <v>273</v>
      </c>
      <c r="Z99" s="14">
        <v>16</v>
      </c>
      <c r="AA99" s="14">
        <v>16</v>
      </c>
      <c r="AB99" s="14" t="s">
        <v>317</v>
      </c>
      <c r="AC99" s="14" t="s">
        <v>816</v>
      </c>
      <c r="AD99" s="14">
        <v>2019</v>
      </c>
      <c r="AE99" s="14" t="s">
        <v>68</v>
      </c>
      <c r="AF99" s="14"/>
      <c r="AG99" s="14"/>
      <c r="AH99" s="14"/>
      <c r="AI99" s="14"/>
      <c r="AJ99" s="14"/>
      <c r="AK99" s="14"/>
      <c r="AL99" s="8" t="str">
        <f t="shared" si="12"/>
        <v>GLZC2019-J1-15005-GXYL）@中央厨房</v>
      </c>
      <c r="AM99" s="8">
        <f>IF(AL99="","",COUNTIFS(AL$1:AL99,AL99))</f>
        <v>3</v>
      </c>
      <c r="AN99" s="8" t="str">
        <f t="shared" si="13"/>
        <v>资源县融媒体中心融媒体运营中心中央厨房硬件及设备采购成交结果公告@中央厨房</v>
      </c>
      <c r="AO99" s="9">
        <f>IF(AN99="","",COUNTIFS(AN$1:AN99,AN99))</f>
        <v>1</v>
      </c>
      <c r="AP99" s="10" t="str">
        <f t="shared" si="14"/>
        <v/>
      </c>
      <c r="AQ99" s="11" t="str">
        <f t="shared" si="15"/>
        <v/>
      </c>
      <c r="AR99" s="11" t="str">
        <f t="shared" si="16"/>
        <v/>
      </c>
      <c r="AS99" s="11" t="str">
        <f t="shared" si="17"/>
        <v/>
      </c>
      <c r="AT99" s="11" t="str">
        <f t="shared" si="18"/>
        <v/>
      </c>
      <c r="AU99" s="11" t="str">
        <f t="shared" si="19"/>
        <v/>
      </c>
      <c r="AV99" s="11" t="str">
        <f t="shared" si="20"/>
        <v/>
      </c>
      <c r="AW99" s="11" t="str">
        <f>IF(ISERROR(IF(FIND("拾",O99,1)&lt;FIND("万",O99,1),IF(ISERROR(FIND("拾",O99,FIND("万",O99,1))),"零",(MID(O,FIND("拾",O99,FIND("万",O99,1))-1,1))),MID(O99,FIND("拾",O99,1)-1,1))),"",IF(FIND("拾",O99,1)&lt;FIND("万",O99,1),IF(ISERROR(FIND("拾",O99,FIND("万",O99,1))),"",(MID(O99,FIND("拾",O99,FIND("万",O99,1))-1,1))),MID(O99,FIND("拾",O99,1)-1,1)))</f>
        <v/>
      </c>
      <c r="AX99" s="12">
        <f>IF(O99="",0,IF(ISERROR(MIDB(O99,SEARCHB("?",O99),2*LEN(O99)-LENB(O99))),IF(AQ99="",0,INDEX([1]大小写对照表!A:B,MATCH(AQ99,[1]大小写对照表!A:A,0),2)*100000000)+IF(AR99="",0,INDEX([1]大小写对照表!A:B,MATCH(AR99,[1]大小写对照表!A:A,0),2)*1000000)+IF(AS99="",0,INDEX([1]大小写对照表!A:B,MATCH(AS99,[1]大小写对照表!A:A,0),2)*100000)+IF(AT99="",0,INDEX([1]大小写对照表!A:B,MATCH(AT99,[1]大小写对照表!A:A,0),2)*10000)+IF(AU99="",0,INDEX([1]大小写对照表!A:B,MATCH(AU99,[1]大小写对照表!A:A,0),2)*1000)+IF(AV99="",0,INDEX([1]大小写对照表!A:B,MATCH(AV99,[1]大小写对照表!A:A,0),2)*100)+IF(AW99="",0,INDEX([1]大小写对照表!A:B,MATCH(AW99,[1]大小写对照表!A:A,0),2)*10),IF(ISERROR(FIND("万",O99,1)),MIDB(O99,SEARCHB("?",O99),2*LEN(O99)-LENB(O99))*1,MIDB(O99,SEARCHB("?",O99),2*LEN(O99)-LENB(O99))*10000)))</f>
        <v>0</v>
      </c>
      <c r="AY99" s="13" t="str">
        <f t="shared" si="21"/>
        <v>1月份</v>
      </c>
      <c r="AZ99" s="11" t="str">
        <f t="shared" si="22"/>
        <v>中央厨房</v>
      </c>
      <c r="BA99" s="11" t="str">
        <f t="shared" si="23"/>
        <v/>
      </c>
    </row>
    <row r="100" spans="1:53">
      <c r="A100" s="7" t="s">
        <v>816</v>
      </c>
      <c r="B100" s="7" t="s">
        <v>828</v>
      </c>
      <c r="C100" s="7" t="s">
        <v>55</v>
      </c>
      <c r="D100" s="7" t="s">
        <v>829</v>
      </c>
      <c r="E100" s="7" t="s">
        <v>830</v>
      </c>
      <c r="F100" s="7" t="s">
        <v>831</v>
      </c>
      <c r="G100" s="7" t="s">
        <v>313</v>
      </c>
      <c r="H100" s="7"/>
      <c r="I100" s="7"/>
      <c r="J100" s="7"/>
      <c r="K100" s="7"/>
      <c r="L100" s="7"/>
      <c r="M100" s="7"/>
      <c r="N100" s="7" t="s">
        <v>832</v>
      </c>
      <c r="O100" s="7"/>
      <c r="P100" s="7"/>
      <c r="Q100" s="7" t="s">
        <v>833</v>
      </c>
      <c r="R100" s="7" t="s">
        <v>834</v>
      </c>
      <c r="S100" s="7" t="s">
        <v>835</v>
      </c>
      <c r="T100" s="7" t="s">
        <v>836</v>
      </c>
      <c r="U100" s="7"/>
      <c r="V100" s="7"/>
      <c r="W100" s="7"/>
      <c r="X100" s="7" t="s">
        <v>65</v>
      </c>
      <c r="Y100" s="7" t="s">
        <v>837</v>
      </c>
      <c r="Z100" s="7">
        <v>6</v>
      </c>
      <c r="AA100" s="7">
        <v>4</v>
      </c>
      <c r="AB100" s="7" t="s">
        <v>317</v>
      </c>
      <c r="AC100" s="7" t="s">
        <v>816</v>
      </c>
      <c r="AD100" s="7">
        <v>2019</v>
      </c>
      <c r="AE100" s="7" t="s">
        <v>68</v>
      </c>
      <c r="AF100" s="7"/>
      <c r="AG100" s="7"/>
      <c r="AH100" s="7"/>
      <c r="AI100" s="7"/>
      <c r="AJ100" s="7"/>
      <c r="AK100" s="7"/>
      <c r="AL100" s="8" t="str">
        <f t="shared" si="12"/>
        <v>ASZX-2018-WAX011号@中央厨房</v>
      </c>
      <c r="AM100" s="8">
        <f>IF(AL100="","",COUNTIFS(AL$1:AL100,AL100))</f>
        <v>1</v>
      </c>
      <c r="AN100" s="8" t="str">
        <f t="shared" si="13"/>
        <v>安顺日报社“大数据智慧全媒体‘中央厨房’”及影视中心配套设备中标结果公告@中央厨房</v>
      </c>
      <c r="AO100" s="9">
        <f>IF(AN100="","",COUNTIFS(AN$1:AN100,AN100))</f>
        <v>1</v>
      </c>
      <c r="AP100" s="10" t="str">
        <f t="shared" si="14"/>
        <v>是</v>
      </c>
      <c r="AQ100" s="11" t="str">
        <f t="shared" si="15"/>
        <v/>
      </c>
      <c r="AR100" s="11" t="str">
        <f t="shared" si="16"/>
        <v/>
      </c>
      <c r="AS100" s="11" t="str">
        <f t="shared" si="17"/>
        <v/>
      </c>
      <c r="AT100" s="11" t="str">
        <f t="shared" si="18"/>
        <v/>
      </c>
      <c r="AU100" s="11" t="str">
        <f t="shared" si="19"/>
        <v/>
      </c>
      <c r="AV100" s="11" t="str">
        <f t="shared" si="20"/>
        <v/>
      </c>
      <c r="AW100" s="11" t="str">
        <f>IF(ISERROR(IF(FIND("拾",O100,1)&lt;FIND("万",O100,1),IF(ISERROR(FIND("拾",O100,FIND("万",O100,1))),"零",(MID(O,FIND("拾",O100,FIND("万",O100,1))-1,1))),MID(O100,FIND("拾",O100,1)-1,1))),"",IF(FIND("拾",O100,1)&lt;FIND("万",O100,1),IF(ISERROR(FIND("拾",O100,FIND("万",O100,1))),"",(MID(O100,FIND("拾",O100,FIND("万",O100,1))-1,1))),MID(O100,FIND("拾",O100,1)-1,1)))</f>
        <v/>
      </c>
      <c r="AX100" s="12">
        <f>IF(O100="",0,IF(ISERROR(MIDB(O100,SEARCHB("?",O100),2*LEN(O100)-LENB(O100))),IF(AQ100="",0,INDEX([1]大小写对照表!A:B,MATCH(AQ100,[1]大小写对照表!A:A,0),2)*100000000)+IF(AR100="",0,INDEX([1]大小写对照表!A:B,MATCH(AR100,[1]大小写对照表!A:A,0),2)*1000000)+IF(AS100="",0,INDEX([1]大小写对照表!A:B,MATCH(AS100,[1]大小写对照表!A:A,0),2)*100000)+IF(AT100="",0,INDEX([1]大小写对照表!A:B,MATCH(AT100,[1]大小写对照表!A:A,0),2)*10000)+IF(AU100="",0,INDEX([1]大小写对照表!A:B,MATCH(AU100,[1]大小写对照表!A:A,0),2)*1000)+IF(AV100="",0,INDEX([1]大小写对照表!A:B,MATCH(AV100,[1]大小写对照表!A:A,0),2)*100)+IF(AW100="",0,INDEX([1]大小写对照表!A:B,MATCH(AW100,[1]大小写对照表!A:A,0),2)*10),IF(ISERROR(FIND("万",O100,1)),MIDB(O100,SEARCHB("?",O100),2*LEN(O100)-LENB(O100))*1,MIDB(O100,SEARCHB("?",O100),2*LEN(O100)-LENB(O100))*10000)))</f>
        <v>0</v>
      </c>
      <c r="AY100" s="13" t="str">
        <f t="shared" si="21"/>
        <v>1月份</v>
      </c>
      <c r="AZ100" s="11" t="str">
        <f t="shared" si="22"/>
        <v>中央厨房</v>
      </c>
      <c r="BA100" s="11" t="str">
        <f t="shared" si="23"/>
        <v/>
      </c>
    </row>
    <row r="101" spans="1:53" s="22" customFormat="1">
      <c r="A101" s="15" t="s">
        <v>816</v>
      </c>
      <c r="B101" s="15" t="s">
        <v>838</v>
      </c>
      <c r="C101" s="15" t="s">
        <v>55</v>
      </c>
      <c r="D101" s="15" t="s">
        <v>839</v>
      </c>
      <c r="E101" s="15" t="s">
        <v>627</v>
      </c>
      <c r="F101" s="15" t="s">
        <v>840</v>
      </c>
      <c r="G101" s="15" t="s">
        <v>331</v>
      </c>
      <c r="H101" s="15"/>
      <c r="I101" s="15"/>
      <c r="J101" s="15"/>
      <c r="K101" s="15"/>
      <c r="L101" s="15" t="s">
        <v>841</v>
      </c>
      <c r="M101" s="15" t="s">
        <v>842</v>
      </c>
      <c r="N101" s="15" t="s">
        <v>843</v>
      </c>
      <c r="O101" s="15"/>
      <c r="P101" s="15"/>
      <c r="Q101" s="15" t="s">
        <v>844</v>
      </c>
      <c r="R101" s="15" t="s">
        <v>845</v>
      </c>
      <c r="S101" s="15" t="s">
        <v>846</v>
      </c>
      <c r="T101" s="15"/>
      <c r="U101" s="15"/>
      <c r="V101" s="15"/>
      <c r="W101" s="15"/>
      <c r="X101" s="15" t="s">
        <v>244</v>
      </c>
      <c r="Y101" s="15" t="s">
        <v>847</v>
      </c>
      <c r="Z101" s="15">
        <v>3</v>
      </c>
      <c r="AA101" s="15">
        <v>2</v>
      </c>
      <c r="AB101" s="15" t="s">
        <v>317</v>
      </c>
      <c r="AC101" s="15" t="s">
        <v>816</v>
      </c>
      <c r="AD101" s="15">
        <v>2019</v>
      </c>
      <c r="AE101" s="15" t="s">
        <v>68</v>
      </c>
      <c r="AF101" s="15"/>
      <c r="AG101" s="15"/>
      <c r="AH101" s="15"/>
      <c r="AI101" s="15"/>
      <c r="AJ101" s="15"/>
      <c r="AK101" s="15"/>
      <c r="AL101" s="16" t="str">
        <f t="shared" si="12"/>
        <v>M4400000707002778001）@中央厨房</v>
      </c>
      <c r="AM101" s="16">
        <f>IF(AL101="","",COUNTIFS(AL$1:AL101,AL101))</f>
        <v>1</v>
      </c>
      <c r="AN101" s="16" t="str">
        <f t="shared" si="13"/>
        <v>中央厨房建设项目—土建装修工程-中标公示@中央厨房</v>
      </c>
      <c r="AO101" s="17">
        <f>IF(AN101="","",COUNTIFS(AN$1:AN101,AN101))</f>
        <v>1</v>
      </c>
      <c r="AP101" s="18" t="str">
        <f t="shared" si="14"/>
        <v>是</v>
      </c>
      <c r="AQ101" s="19" t="str">
        <f t="shared" si="15"/>
        <v/>
      </c>
      <c r="AR101" s="19" t="str">
        <f t="shared" si="16"/>
        <v/>
      </c>
      <c r="AS101" s="19" t="str">
        <f t="shared" si="17"/>
        <v/>
      </c>
      <c r="AT101" s="19" t="str">
        <f t="shared" si="18"/>
        <v/>
      </c>
      <c r="AU101" s="19" t="str">
        <f t="shared" si="19"/>
        <v/>
      </c>
      <c r="AV101" s="19" t="str">
        <f t="shared" si="20"/>
        <v/>
      </c>
      <c r="AW101" s="19" t="str">
        <f>IF(ISERROR(IF(FIND("拾",O101,1)&lt;FIND("万",O101,1),IF(ISERROR(FIND("拾",O101,FIND("万",O101,1))),"零",(MID(O,FIND("拾",O101,FIND("万",O101,1))-1,1))),MID(O101,FIND("拾",O101,1)-1,1))),"",IF(FIND("拾",O101,1)&lt;FIND("万",O101,1),IF(ISERROR(FIND("拾",O101,FIND("万",O101,1))),"",(MID(O101,FIND("拾",O101,FIND("万",O101,1))-1,1))),MID(O101,FIND("拾",O101,1)-1,1)))</f>
        <v/>
      </c>
      <c r="AX101" s="20">
        <f>IF(O101="",0,IF(ISERROR(MIDB(O101,SEARCHB("?",O101),2*LEN(O101)-LENB(O101))),IF(AQ101="",0,INDEX([1]大小写对照表!A:B,MATCH(AQ101,[1]大小写对照表!A:A,0),2)*100000000)+IF(AR101="",0,INDEX([1]大小写对照表!A:B,MATCH(AR101,[1]大小写对照表!A:A,0),2)*1000000)+IF(AS101="",0,INDEX([1]大小写对照表!A:B,MATCH(AS101,[1]大小写对照表!A:A,0),2)*100000)+IF(AT101="",0,INDEX([1]大小写对照表!A:B,MATCH(AT101,[1]大小写对照表!A:A,0),2)*10000)+IF(AU101="",0,INDEX([1]大小写对照表!A:B,MATCH(AU101,[1]大小写对照表!A:A,0),2)*1000)+IF(AV101="",0,INDEX([1]大小写对照表!A:B,MATCH(AV101,[1]大小写对照表!A:A,0),2)*100)+IF(AW101="",0,INDEX([1]大小写对照表!A:B,MATCH(AW101,[1]大小写对照表!A:A,0),2)*10),IF(ISERROR(FIND("万",O101,1)),MIDB(O101,SEARCHB("?",O101),2*LEN(O101)-LENB(O101))*1,MIDB(O101,SEARCHB("?",O101),2*LEN(O101)-LENB(O101))*10000)))</f>
        <v>0</v>
      </c>
      <c r="AY101" s="21" t="str">
        <f t="shared" si="21"/>
        <v>1月份</v>
      </c>
      <c r="AZ101" s="19" t="str">
        <f t="shared" si="22"/>
        <v>中央厨房</v>
      </c>
      <c r="BA101" s="19" t="str">
        <f t="shared" si="23"/>
        <v/>
      </c>
    </row>
    <row r="102" spans="1:53" s="22" customFormat="1">
      <c r="A102" s="23" t="s">
        <v>816</v>
      </c>
      <c r="B102" s="23" t="s">
        <v>838</v>
      </c>
      <c r="C102" s="23" t="s">
        <v>55</v>
      </c>
      <c r="D102" s="23" t="s">
        <v>839</v>
      </c>
      <c r="E102" s="23" t="s">
        <v>627</v>
      </c>
      <c r="F102" s="23" t="s">
        <v>840</v>
      </c>
      <c r="G102" s="23" t="s">
        <v>331</v>
      </c>
      <c r="H102" s="23"/>
      <c r="I102" s="23"/>
      <c r="J102" s="23"/>
      <c r="K102" s="23"/>
      <c r="L102" s="23" t="s">
        <v>841</v>
      </c>
      <c r="M102" s="23" t="s">
        <v>842</v>
      </c>
      <c r="N102" s="23" t="s">
        <v>843</v>
      </c>
      <c r="O102" s="23"/>
      <c r="P102" s="23"/>
      <c r="Q102" s="23" t="s">
        <v>844</v>
      </c>
      <c r="R102" s="23" t="s">
        <v>845</v>
      </c>
      <c r="S102" s="23" t="s">
        <v>846</v>
      </c>
      <c r="T102" s="23"/>
      <c r="U102" s="23"/>
      <c r="V102" s="23"/>
      <c r="W102" s="23"/>
      <c r="X102" s="23" t="s">
        <v>244</v>
      </c>
      <c r="Y102" s="23" t="s">
        <v>847</v>
      </c>
      <c r="Z102" s="23">
        <v>3</v>
      </c>
      <c r="AA102" s="23">
        <v>2</v>
      </c>
      <c r="AB102" s="23" t="s">
        <v>317</v>
      </c>
      <c r="AC102" s="23" t="s">
        <v>816</v>
      </c>
      <c r="AD102" s="23">
        <v>2019</v>
      </c>
      <c r="AE102" s="23" t="s">
        <v>68</v>
      </c>
      <c r="AF102" s="23"/>
      <c r="AG102" s="23"/>
      <c r="AH102" s="23"/>
      <c r="AI102" s="23"/>
      <c r="AJ102" s="23"/>
      <c r="AK102" s="23"/>
      <c r="AL102" s="16" t="str">
        <f t="shared" si="12"/>
        <v>M4400000707002778001）@中央厨房</v>
      </c>
      <c r="AM102" s="16">
        <f>IF(AL102="","",COUNTIFS(AL$1:AL102,AL102))</f>
        <v>2</v>
      </c>
      <c r="AN102" s="16" t="str">
        <f t="shared" si="13"/>
        <v>中央厨房建设项目—土建装修工程-中标公示@中央厨房</v>
      </c>
      <c r="AO102" s="17">
        <f>IF(AN102="","",COUNTIFS(AN$1:AN102,AN102))</f>
        <v>2</v>
      </c>
      <c r="AP102" s="18" t="str">
        <f t="shared" si="14"/>
        <v/>
      </c>
      <c r="AQ102" s="19" t="str">
        <f t="shared" si="15"/>
        <v/>
      </c>
      <c r="AR102" s="19" t="str">
        <f t="shared" si="16"/>
        <v/>
      </c>
      <c r="AS102" s="19" t="str">
        <f t="shared" si="17"/>
        <v/>
      </c>
      <c r="AT102" s="19" t="str">
        <f t="shared" si="18"/>
        <v/>
      </c>
      <c r="AU102" s="19" t="str">
        <f t="shared" si="19"/>
        <v/>
      </c>
      <c r="AV102" s="19" t="str">
        <f t="shared" si="20"/>
        <v/>
      </c>
      <c r="AW102" s="19" t="str">
        <f>IF(ISERROR(IF(FIND("拾",O102,1)&lt;FIND("万",O102,1),IF(ISERROR(FIND("拾",O102,FIND("万",O102,1))),"零",(MID(O,FIND("拾",O102,FIND("万",O102,1))-1,1))),MID(O102,FIND("拾",O102,1)-1,1))),"",IF(FIND("拾",O102,1)&lt;FIND("万",O102,1),IF(ISERROR(FIND("拾",O102,FIND("万",O102,1))),"",(MID(O102,FIND("拾",O102,FIND("万",O102,1))-1,1))),MID(O102,FIND("拾",O102,1)-1,1)))</f>
        <v/>
      </c>
      <c r="AX102" s="20">
        <f>IF(O102="",0,IF(ISERROR(MIDB(O102,SEARCHB("?",O102),2*LEN(O102)-LENB(O102))),IF(AQ102="",0,INDEX([1]大小写对照表!A:B,MATCH(AQ102,[1]大小写对照表!A:A,0),2)*100000000)+IF(AR102="",0,INDEX([1]大小写对照表!A:B,MATCH(AR102,[1]大小写对照表!A:A,0),2)*1000000)+IF(AS102="",0,INDEX([1]大小写对照表!A:B,MATCH(AS102,[1]大小写对照表!A:A,0),2)*100000)+IF(AT102="",0,INDEX([1]大小写对照表!A:B,MATCH(AT102,[1]大小写对照表!A:A,0),2)*10000)+IF(AU102="",0,INDEX([1]大小写对照表!A:B,MATCH(AU102,[1]大小写对照表!A:A,0),2)*1000)+IF(AV102="",0,INDEX([1]大小写对照表!A:B,MATCH(AV102,[1]大小写对照表!A:A,0),2)*100)+IF(AW102="",0,INDEX([1]大小写对照表!A:B,MATCH(AW102,[1]大小写对照表!A:A,0),2)*10),IF(ISERROR(FIND("万",O102,1)),MIDB(O102,SEARCHB("?",O102),2*LEN(O102)-LENB(O102))*1,MIDB(O102,SEARCHB("?",O102),2*LEN(O102)-LENB(O102))*10000)))</f>
        <v>0</v>
      </c>
      <c r="AY102" s="21" t="str">
        <f t="shared" si="21"/>
        <v>1月份</v>
      </c>
      <c r="AZ102" s="19" t="str">
        <f t="shared" si="22"/>
        <v>中央厨房</v>
      </c>
      <c r="BA102" s="19" t="str">
        <f t="shared" si="23"/>
        <v/>
      </c>
    </row>
    <row r="103" spans="1:53">
      <c r="A103" s="14" t="s">
        <v>816</v>
      </c>
      <c r="B103" s="14" t="s">
        <v>848</v>
      </c>
      <c r="C103" s="14" t="s">
        <v>55</v>
      </c>
      <c r="D103" s="14" t="s">
        <v>849</v>
      </c>
      <c r="E103" s="14" t="s">
        <v>830</v>
      </c>
      <c r="F103" s="14" t="s">
        <v>850</v>
      </c>
      <c r="G103" s="14" t="s">
        <v>331</v>
      </c>
      <c r="H103" s="14"/>
      <c r="I103" s="14"/>
      <c r="J103" s="14"/>
      <c r="K103" s="14"/>
      <c r="L103" s="14" t="s">
        <v>851</v>
      </c>
      <c r="M103" s="14"/>
      <c r="N103" s="14"/>
      <c r="O103" s="14"/>
      <c r="P103" s="14"/>
      <c r="Q103" s="14" t="s">
        <v>852</v>
      </c>
      <c r="R103" s="14"/>
      <c r="S103" s="14"/>
      <c r="T103" s="14"/>
      <c r="U103" s="14"/>
      <c r="V103" s="14"/>
      <c r="W103" s="14"/>
      <c r="X103" s="14" t="s">
        <v>79</v>
      </c>
      <c r="Y103" s="14" t="s">
        <v>853</v>
      </c>
      <c r="Z103" s="14">
        <v>4</v>
      </c>
      <c r="AA103" s="14">
        <v>6</v>
      </c>
      <c r="AB103" s="14" t="s">
        <v>67</v>
      </c>
      <c r="AC103" s="14"/>
      <c r="AD103" s="14">
        <v>2019</v>
      </c>
      <c r="AE103" s="14" t="s">
        <v>68</v>
      </c>
      <c r="AF103" s="14"/>
      <c r="AG103" s="14"/>
      <c r="AH103" s="14"/>
      <c r="AI103" s="14"/>
      <c r="AJ103" s="14"/>
      <c r="AK103" s="14"/>
      <c r="AL103" s="8" t="str">
        <f t="shared" si="12"/>
        <v>YHCGDY-2019-01@中央厨房</v>
      </c>
      <c r="AM103" s="8">
        <f>IF(AL103="","",COUNTIFS(AL$1:AL103,AL103))</f>
        <v>1</v>
      </c>
      <c r="AN103" s="8" t="str">
        <f t="shared" si="13"/>
        <v>沿河土家族自治县融媒体中心建设项目单一来源（成交）公告@中央厨房</v>
      </c>
      <c r="AO103" s="9">
        <f>IF(AN103="","",COUNTIFS(AN$1:AN103,AN103))</f>
        <v>1</v>
      </c>
      <c r="AP103" s="10" t="str">
        <f t="shared" si="14"/>
        <v>是</v>
      </c>
      <c r="AQ103" s="11" t="str">
        <f t="shared" si="15"/>
        <v/>
      </c>
      <c r="AR103" s="11" t="str">
        <f t="shared" si="16"/>
        <v/>
      </c>
      <c r="AS103" s="11" t="str">
        <f t="shared" si="17"/>
        <v/>
      </c>
      <c r="AT103" s="11" t="str">
        <f t="shared" si="18"/>
        <v/>
      </c>
      <c r="AU103" s="11" t="str">
        <f t="shared" si="19"/>
        <v/>
      </c>
      <c r="AV103" s="11" t="str">
        <f t="shared" si="20"/>
        <v/>
      </c>
      <c r="AW103" s="11" t="str">
        <f>IF(ISERROR(IF(FIND("拾",O103,1)&lt;FIND("万",O103,1),IF(ISERROR(FIND("拾",O103,FIND("万",O103,1))),"零",(MID(O,FIND("拾",O103,FIND("万",O103,1))-1,1))),MID(O103,FIND("拾",O103,1)-1,1))),"",IF(FIND("拾",O103,1)&lt;FIND("万",O103,1),IF(ISERROR(FIND("拾",O103,FIND("万",O103,1))),"",(MID(O103,FIND("拾",O103,FIND("万",O103,1))-1,1))),MID(O103,FIND("拾",O103,1)-1,1)))</f>
        <v/>
      </c>
      <c r="AX103" s="12">
        <f>IF(O103="",0,IF(ISERROR(MIDB(O103,SEARCHB("?",O103),2*LEN(O103)-LENB(O103))),IF(AQ103="",0,INDEX([1]大小写对照表!A:B,MATCH(AQ103,[1]大小写对照表!A:A,0),2)*100000000)+IF(AR103="",0,INDEX([1]大小写对照表!A:B,MATCH(AR103,[1]大小写对照表!A:A,0),2)*1000000)+IF(AS103="",0,INDEX([1]大小写对照表!A:B,MATCH(AS103,[1]大小写对照表!A:A,0),2)*100000)+IF(AT103="",0,INDEX([1]大小写对照表!A:B,MATCH(AT103,[1]大小写对照表!A:A,0),2)*10000)+IF(AU103="",0,INDEX([1]大小写对照表!A:B,MATCH(AU103,[1]大小写对照表!A:A,0),2)*1000)+IF(AV103="",0,INDEX([1]大小写对照表!A:B,MATCH(AV103,[1]大小写对照表!A:A,0),2)*100)+IF(AW103="",0,INDEX([1]大小写对照表!A:B,MATCH(AW103,[1]大小写对照表!A:A,0),2)*10),IF(ISERROR(FIND("万",O103,1)),MIDB(O103,SEARCHB("?",O103),2*LEN(O103)-LENB(O103))*1,MIDB(O103,SEARCHB("?",O103),2*LEN(O103)-LENB(O103))*10000)))</f>
        <v>0</v>
      </c>
      <c r="AY103" s="13" t="str">
        <f t="shared" si="21"/>
        <v>1月份</v>
      </c>
      <c r="AZ103" s="11" t="str">
        <f t="shared" si="22"/>
        <v>中央厨房</v>
      </c>
      <c r="BA103" s="11" t="str">
        <f t="shared" si="23"/>
        <v/>
      </c>
    </row>
    <row r="104" spans="1:53">
      <c r="A104" s="7" t="s">
        <v>816</v>
      </c>
      <c r="B104" s="7" t="s">
        <v>848</v>
      </c>
      <c r="C104" s="7" t="s">
        <v>55</v>
      </c>
      <c r="D104" s="7" t="s">
        <v>849</v>
      </c>
      <c r="E104" s="7" t="s">
        <v>830</v>
      </c>
      <c r="F104" s="7" t="s">
        <v>850</v>
      </c>
      <c r="G104" s="7" t="s">
        <v>331</v>
      </c>
      <c r="H104" s="7"/>
      <c r="I104" s="7"/>
      <c r="J104" s="7"/>
      <c r="K104" s="7"/>
      <c r="L104" s="7" t="s">
        <v>851</v>
      </c>
      <c r="M104" s="7"/>
      <c r="N104" s="7" t="s">
        <v>854</v>
      </c>
      <c r="O104" s="7"/>
      <c r="P104" s="7"/>
      <c r="Q104" s="7" t="s">
        <v>855</v>
      </c>
      <c r="R104" s="7" t="s">
        <v>856</v>
      </c>
      <c r="S104" s="7"/>
      <c r="T104" s="7"/>
      <c r="U104" s="7"/>
      <c r="V104" s="7"/>
      <c r="W104" s="7"/>
      <c r="X104" s="7" t="s">
        <v>79</v>
      </c>
      <c r="Y104" s="7" t="s">
        <v>853</v>
      </c>
      <c r="Z104" s="7">
        <v>4</v>
      </c>
      <c r="AA104" s="7">
        <v>6</v>
      </c>
      <c r="AB104" s="7" t="s">
        <v>67</v>
      </c>
      <c r="AC104" s="7"/>
      <c r="AD104" s="7">
        <v>2019</v>
      </c>
      <c r="AE104" s="7" t="s">
        <v>68</v>
      </c>
      <c r="AF104" s="7"/>
      <c r="AG104" s="7"/>
      <c r="AH104" s="7"/>
      <c r="AI104" s="7"/>
      <c r="AJ104" s="7"/>
      <c r="AK104" s="7"/>
      <c r="AL104" s="8" t="str">
        <f t="shared" si="12"/>
        <v>YHCGDY-2019-01@中央厨房</v>
      </c>
      <c r="AM104" s="8">
        <f>IF(AL104="","",COUNTIFS(AL$1:AL104,AL104))</f>
        <v>2</v>
      </c>
      <c r="AN104" s="8" t="str">
        <f t="shared" si="13"/>
        <v>沿河土家族自治县融媒体中心建设项目单一来源（成交）公告@中央厨房</v>
      </c>
      <c r="AO104" s="9">
        <f>IF(AN104="","",COUNTIFS(AN$1:AN104,AN104))</f>
        <v>2</v>
      </c>
      <c r="AP104" s="10" t="str">
        <f t="shared" si="14"/>
        <v/>
      </c>
      <c r="AQ104" s="11" t="str">
        <f t="shared" si="15"/>
        <v/>
      </c>
      <c r="AR104" s="11" t="str">
        <f t="shared" si="16"/>
        <v/>
      </c>
      <c r="AS104" s="11" t="str">
        <f t="shared" si="17"/>
        <v/>
      </c>
      <c r="AT104" s="11" t="str">
        <f t="shared" si="18"/>
        <v/>
      </c>
      <c r="AU104" s="11" t="str">
        <f t="shared" si="19"/>
        <v/>
      </c>
      <c r="AV104" s="11" t="str">
        <f t="shared" si="20"/>
        <v/>
      </c>
      <c r="AW104" s="11" t="str">
        <f>IF(ISERROR(IF(FIND("拾",O104,1)&lt;FIND("万",O104,1),IF(ISERROR(FIND("拾",O104,FIND("万",O104,1))),"零",(MID(O,FIND("拾",O104,FIND("万",O104,1))-1,1))),MID(O104,FIND("拾",O104,1)-1,1))),"",IF(FIND("拾",O104,1)&lt;FIND("万",O104,1),IF(ISERROR(FIND("拾",O104,FIND("万",O104,1))),"",(MID(O104,FIND("拾",O104,FIND("万",O104,1))-1,1))),MID(O104,FIND("拾",O104,1)-1,1)))</f>
        <v/>
      </c>
      <c r="AX104" s="12">
        <f>IF(O104="",0,IF(ISERROR(MIDB(O104,SEARCHB("?",O104),2*LEN(O104)-LENB(O104))),IF(AQ104="",0,INDEX([1]大小写对照表!A:B,MATCH(AQ104,[1]大小写对照表!A:A,0),2)*100000000)+IF(AR104="",0,INDEX([1]大小写对照表!A:B,MATCH(AR104,[1]大小写对照表!A:A,0),2)*1000000)+IF(AS104="",0,INDEX([1]大小写对照表!A:B,MATCH(AS104,[1]大小写对照表!A:A,0),2)*100000)+IF(AT104="",0,INDEX([1]大小写对照表!A:B,MATCH(AT104,[1]大小写对照表!A:A,0),2)*10000)+IF(AU104="",0,INDEX([1]大小写对照表!A:B,MATCH(AU104,[1]大小写对照表!A:A,0),2)*1000)+IF(AV104="",0,INDEX([1]大小写对照表!A:B,MATCH(AV104,[1]大小写对照表!A:A,0),2)*100)+IF(AW104="",0,INDEX([1]大小写对照表!A:B,MATCH(AW104,[1]大小写对照表!A:A,0),2)*10),IF(ISERROR(FIND("万",O104,1)),MIDB(O104,SEARCHB("?",O104),2*LEN(O104)-LENB(O104))*1,MIDB(O104,SEARCHB("?",O104),2*LEN(O104)-LENB(O104))*10000)))</f>
        <v>0</v>
      </c>
      <c r="AY104" s="13" t="str">
        <f t="shared" si="21"/>
        <v>1月份</v>
      </c>
      <c r="AZ104" s="11" t="str">
        <f t="shared" si="22"/>
        <v>中央厨房</v>
      </c>
      <c r="BA104" s="11" t="str">
        <f t="shared" si="23"/>
        <v/>
      </c>
    </row>
    <row r="105" spans="1:53">
      <c r="A105" s="14" t="s">
        <v>816</v>
      </c>
      <c r="B105" s="14" t="s">
        <v>857</v>
      </c>
      <c r="C105" s="14" t="s">
        <v>55</v>
      </c>
      <c r="D105" s="14"/>
      <c r="E105" s="14" t="s">
        <v>425</v>
      </c>
      <c r="F105" s="14" t="s">
        <v>576</v>
      </c>
      <c r="G105" s="14" t="s">
        <v>331</v>
      </c>
      <c r="H105" s="14"/>
      <c r="I105" s="14"/>
      <c r="J105" s="14"/>
      <c r="K105" s="14"/>
      <c r="L105" s="14" t="s">
        <v>858</v>
      </c>
      <c r="M105" s="14" t="s">
        <v>859</v>
      </c>
      <c r="N105" s="14"/>
      <c r="O105" s="14"/>
      <c r="P105" s="14"/>
      <c r="Q105" s="14" t="s">
        <v>860</v>
      </c>
      <c r="R105" s="14"/>
      <c r="S105" s="14"/>
      <c r="T105" s="14"/>
      <c r="U105" s="14"/>
      <c r="V105" s="14"/>
      <c r="W105" s="14"/>
      <c r="X105" s="14" t="s">
        <v>79</v>
      </c>
      <c r="Y105" s="14" t="s">
        <v>861</v>
      </c>
      <c r="Z105" s="14">
        <v>6</v>
      </c>
      <c r="AA105" s="14">
        <v>14971</v>
      </c>
      <c r="AB105" s="14" t="s">
        <v>67</v>
      </c>
      <c r="AC105" s="14"/>
      <c r="AD105" s="14">
        <v>2019</v>
      </c>
      <c r="AE105" s="14" t="s">
        <v>68</v>
      </c>
      <c r="AF105" s="14"/>
      <c r="AG105" s="14"/>
      <c r="AH105" s="14"/>
      <c r="AI105" s="14"/>
      <c r="AJ105" s="14"/>
      <c r="AK105" s="14"/>
      <c r="AL105" s="8" t="str">
        <f t="shared" si="12"/>
        <v/>
      </c>
      <c r="AM105" s="8" t="str">
        <f>IF(AL105="","",COUNTIFS(AL$1:AL105,AL105))</f>
        <v/>
      </c>
      <c r="AN105" s="8" t="str">
        <f t="shared" si="13"/>
        <v>兰州市城关区民政局政府购买居家养老服务（资质入围）项目第三次中标公示@中央厨房</v>
      </c>
      <c r="AO105" s="9">
        <f>IF(AN105="","",COUNTIFS(AN$1:AN105,AN105))</f>
        <v>1</v>
      </c>
      <c r="AP105" s="10" t="str">
        <f t="shared" si="14"/>
        <v>是</v>
      </c>
      <c r="AQ105" s="11" t="str">
        <f t="shared" si="15"/>
        <v/>
      </c>
      <c r="AR105" s="11" t="str">
        <f t="shared" si="16"/>
        <v/>
      </c>
      <c r="AS105" s="11" t="str">
        <f t="shared" si="17"/>
        <v/>
      </c>
      <c r="AT105" s="11" t="str">
        <f t="shared" si="18"/>
        <v/>
      </c>
      <c r="AU105" s="11" t="str">
        <f t="shared" si="19"/>
        <v/>
      </c>
      <c r="AV105" s="11" t="str">
        <f t="shared" si="20"/>
        <v/>
      </c>
      <c r="AW105" s="11" t="str">
        <f>IF(ISERROR(IF(FIND("拾",O105,1)&lt;FIND("万",O105,1),IF(ISERROR(FIND("拾",O105,FIND("万",O105,1))),"零",(MID(O,FIND("拾",O105,FIND("万",O105,1))-1,1))),MID(O105,FIND("拾",O105,1)-1,1))),"",IF(FIND("拾",O105,1)&lt;FIND("万",O105,1),IF(ISERROR(FIND("拾",O105,FIND("万",O105,1))),"",(MID(O105,FIND("拾",O105,FIND("万",O105,1))-1,1))),MID(O105,FIND("拾",O105,1)-1,1)))</f>
        <v/>
      </c>
      <c r="AX105" s="12">
        <f>IF(O105="",0,IF(ISERROR(MIDB(O105,SEARCHB("?",O105),2*LEN(O105)-LENB(O105))),IF(AQ105="",0,INDEX([1]大小写对照表!A:B,MATCH(AQ105,[1]大小写对照表!A:A,0),2)*100000000)+IF(AR105="",0,INDEX([1]大小写对照表!A:B,MATCH(AR105,[1]大小写对照表!A:A,0),2)*1000000)+IF(AS105="",0,INDEX([1]大小写对照表!A:B,MATCH(AS105,[1]大小写对照表!A:A,0),2)*100000)+IF(AT105="",0,INDEX([1]大小写对照表!A:B,MATCH(AT105,[1]大小写对照表!A:A,0),2)*10000)+IF(AU105="",0,INDEX([1]大小写对照表!A:B,MATCH(AU105,[1]大小写对照表!A:A,0),2)*1000)+IF(AV105="",0,INDEX([1]大小写对照表!A:B,MATCH(AV105,[1]大小写对照表!A:A,0),2)*100)+IF(AW105="",0,INDEX([1]大小写对照表!A:B,MATCH(AW105,[1]大小写对照表!A:A,0),2)*10),IF(ISERROR(FIND("万",O105,1)),MIDB(O105,SEARCHB("?",O105),2*LEN(O105)-LENB(O105))*1,MIDB(O105,SEARCHB("?",O105),2*LEN(O105)-LENB(O105))*10000)))</f>
        <v>0</v>
      </c>
      <c r="AY105" s="13" t="str">
        <f t="shared" si="21"/>
        <v>1月份</v>
      </c>
      <c r="AZ105" s="11" t="str">
        <f t="shared" si="22"/>
        <v>中央厨房</v>
      </c>
      <c r="BA105" s="11" t="str">
        <f t="shared" si="23"/>
        <v/>
      </c>
    </row>
    <row r="106" spans="1:53">
      <c r="A106" s="7" t="s">
        <v>816</v>
      </c>
      <c r="B106" s="7" t="s">
        <v>862</v>
      </c>
      <c r="C106" s="7" t="s">
        <v>55</v>
      </c>
      <c r="D106" s="7" t="s">
        <v>863</v>
      </c>
      <c r="E106" s="7" t="s">
        <v>627</v>
      </c>
      <c r="F106" s="7" t="s">
        <v>840</v>
      </c>
      <c r="G106" s="7" t="s">
        <v>331</v>
      </c>
      <c r="H106" s="7"/>
      <c r="I106" s="7"/>
      <c r="J106" s="7"/>
      <c r="K106" s="7"/>
      <c r="L106" s="7" t="s">
        <v>841</v>
      </c>
      <c r="M106" s="7" t="s">
        <v>842</v>
      </c>
      <c r="N106" s="7" t="s">
        <v>864</v>
      </c>
      <c r="O106" s="7"/>
      <c r="P106" s="7"/>
      <c r="Q106" s="7" t="s">
        <v>865</v>
      </c>
      <c r="R106" s="7" t="s">
        <v>866</v>
      </c>
      <c r="S106" s="7" t="s">
        <v>867</v>
      </c>
      <c r="T106" s="7" t="s">
        <v>868</v>
      </c>
      <c r="U106" s="7"/>
      <c r="V106" s="7"/>
      <c r="W106" s="7"/>
      <c r="X106" s="7" t="s">
        <v>244</v>
      </c>
      <c r="Y106" s="7" t="s">
        <v>869</v>
      </c>
      <c r="Z106" s="7">
        <v>2</v>
      </c>
      <c r="AA106" s="7">
        <v>1</v>
      </c>
      <c r="AB106" s="7" t="s">
        <v>317</v>
      </c>
      <c r="AC106" s="7" t="s">
        <v>816</v>
      </c>
      <c r="AD106" s="7">
        <v>2019</v>
      </c>
      <c r="AE106" s="7" t="s">
        <v>68</v>
      </c>
      <c r="AF106" s="7"/>
      <c r="AG106" s="7"/>
      <c r="AH106" s="7"/>
      <c r="AI106" s="7"/>
      <c r="AJ106" s="7"/>
      <c r="AK106" s="7"/>
      <c r="AL106" s="8" t="str">
        <f t="shared" si="12"/>
        <v>M4400000707002632001）@中央厨房</v>
      </c>
      <c r="AM106" s="8">
        <f>IF(AL106="","",COUNTIFS(AL$1:AL106,AL106))</f>
        <v>1</v>
      </c>
      <c r="AN106" s="8" t="str">
        <f t="shared" si="13"/>
        <v>中央厨房建设项目—中央厨房环境控制系统装修工程-中标公示@中央厨房</v>
      </c>
      <c r="AO106" s="9">
        <f>IF(AN106="","",COUNTIFS(AN$1:AN106,AN106))</f>
        <v>1</v>
      </c>
      <c r="AP106" s="10" t="str">
        <f t="shared" si="14"/>
        <v>是</v>
      </c>
      <c r="AQ106" s="11" t="str">
        <f t="shared" si="15"/>
        <v/>
      </c>
      <c r="AR106" s="11" t="str">
        <f t="shared" si="16"/>
        <v/>
      </c>
      <c r="AS106" s="11" t="str">
        <f t="shared" si="17"/>
        <v/>
      </c>
      <c r="AT106" s="11" t="str">
        <f t="shared" si="18"/>
        <v/>
      </c>
      <c r="AU106" s="11" t="str">
        <f t="shared" si="19"/>
        <v/>
      </c>
      <c r="AV106" s="11" t="str">
        <f t="shared" si="20"/>
        <v/>
      </c>
      <c r="AW106" s="11" t="str">
        <f>IF(ISERROR(IF(FIND("拾",O106,1)&lt;FIND("万",O106,1),IF(ISERROR(FIND("拾",O106,FIND("万",O106,1))),"零",(MID(O,FIND("拾",O106,FIND("万",O106,1))-1,1))),MID(O106,FIND("拾",O106,1)-1,1))),"",IF(FIND("拾",O106,1)&lt;FIND("万",O106,1),IF(ISERROR(FIND("拾",O106,FIND("万",O106,1))),"",(MID(O106,FIND("拾",O106,FIND("万",O106,1))-1,1))),MID(O106,FIND("拾",O106,1)-1,1)))</f>
        <v/>
      </c>
      <c r="AX106" s="12">
        <f>IF(O106="",0,IF(ISERROR(MIDB(O106,SEARCHB("?",O106),2*LEN(O106)-LENB(O106))),IF(AQ106="",0,INDEX([1]大小写对照表!A:B,MATCH(AQ106,[1]大小写对照表!A:A,0),2)*100000000)+IF(AR106="",0,INDEX([1]大小写对照表!A:B,MATCH(AR106,[1]大小写对照表!A:A,0),2)*1000000)+IF(AS106="",0,INDEX([1]大小写对照表!A:B,MATCH(AS106,[1]大小写对照表!A:A,0),2)*100000)+IF(AT106="",0,INDEX([1]大小写对照表!A:B,MATCH(AT106,[1]大小写对照表!A:A,0),2)*10000)+IF(AU106="",0,INDEX([1]大小写对照表!A:B,MATCH(AU106,[1]大小写对照表!A:A,0),2)*1000)+IF(AV106="",0,INDEX([1]大小写对照表!A:B,MATCH(AV106,[1]大小写对照表!A:A,0),2)*100)+IF(AW106="",0,INDEX([1]大小写对照表!A:B,MATCH(AW106,[1]大小写对照表!A:A,0),2)*10),IF(ISERROR(FIND("万",O106,1)),MIDB(O106,SEARCHB("?",O106),2*LEN(O106)-LENB(O106))*1,MIDB(O106,SEARCHB("?",O106),2*LEN(O106)-LENB(O106))*10000)))</f>
        <v>0</v>
      </c>
      <c r="AY106" s="13" t="str">
        <f t="shared" si="21"/>
        <v>1月份</v>
      </c>
      <c r="AZ106" s="11" t="str">
        <f t="shared" si="22"/>
        <v>中央厨房</v>
      </c>
      <c r="BA106" s="11" t="str">
        <f t="shared" si="23"/>
        <v/>
      </c>
    </row>
    <row r="107" spans="1:53">
      <c r="A107" s="14" t="s">
        <v>816</v>
      </c>
      <c r="B107" s="14" t="s">
        <v>870</v>
      </c>
      <c r="C107" s="14" t="s">
        <v>55</v>
      </c>
      <c r="D107" s="14"/>
      <c r="E107" s="14" t="s">
        <v>627</v>
      </c>
      <c r="F107" s="14" t="s">
        <v>871</v>
      </c>
      <c r="G107" s="14" t="s">
        <v>331</v>
      </c>
      <c r="H107" s="14"/>
      <c r="I107" s="14"/>
      <c r="J107" s="14"/>
      <c r="K107" s="14"/>
      <c r="L107" s="14"/>
      <c r="M107" s="14"/>
      <c r="N107" s="14"/>
      <c r="O107" s="14"/>
      <c r="P107" s="14"/>
      <c r="Q107" s="14" t="s">
        <v>872</v>
      </c>
      <c r="R107" s="14"/>
      <c r="S107" s="14"/>
      <c r="T107" s="14"/>
      <c r="U107" s="14"/>
      <c r="V107" s="14"/>
      <c r="W107" s="14"/>
      <c r="X107" s="14" t="s">
        <v>315</v>
      </c>
      <c r="Y107" s="14" t="s">
        <v>873</v>
      </c>
      <c r="Z107" s="14">
        <v>1</v>
      </c>
      <c r="AA107" s="14">
        <v>14971</v>
      </c>
      <c r="AB107" s="14" t="s">
        <v>317</v>
      </c>
      <c r="AC107" s="14" t="s">
        <v>816</v>
      </c>
      <c r="AD107" s="14">
        <v>2019</v>
      </c>
      <c r="AE107" s="14" t="s">
        <v>68</v>
      </c>
      <c r="AF107" s="14"/>
      <c r="AG107" s="14"/>
      <c r="AH107" s="14"/>
      <c r="AI107" s="14"/>
      <c r="AJ107" s="14"/>
      <c r="AK107" s="14"/>
      <c r="AL107" s="8" t="str">
        <f t="shared" si="12"/>
        <v/>
      </c>
      <c r="AM107" s="8" t="str">
        <f>IF(AL107="","",COUNTIFS(AL$1:AL107,AL107))</f>
        <v/>
      </c>
      <c r="AN107" s="8" t="str">
        <f t="shared" si="13"/>
        <v>广东中央厨房建设项目—土建装修工程国内公开招标中标候选人公示@中央厨房</v>
      </c>
      <c r="AO107" s="9">
        <f>IF(AN107="","",COUNTIFS(AN$1:AN107,AN107))</f>
        <v>1</v>
      </c>
      <c r="AP107" s="10" t="str">
        <f t="shared" si="14"/>
        <v>是</v>
      </c>
      <c r="AQ107" s="11" t="str">
        <f t="shared" si="15"/>
        <v/>
      </c>
      <c r="AR107" s="11" t="str">
        <f t="shared" si="16"/>
        <v/>
      </c>
      <c r="AS107" s="11" t="str">
        <f t="shared" si="17"/>
        <v/>
      </c>
      <c r="AT107" s="11" t="str">
        <f t="shared" si="18"/>
        <v/>
      </c>
      <c r="AU107" s="11" t="str">
        <f t="shared" si="19"/>
        <v/>
      </c>
      <c r="AV107" s="11" t="str">
        <f t="shared" si="20"/>
        <v/>
      </c>
      <c r="AW107" s="11" t="str">
        <f>IF(ISERROR(IF(FIND("拾",O107,1)&lt;FIND("万",O107,1),IF(ISERROR(FIND("拾",O107,FIND("万",O107,1))),"零",(MID(O,FIND("拾",O107,FIND("万",O107,1))-1,1))),MID(O107,FIND("拾",O107,1)-1,1))),"",IF(FIND("拾",O107,1)&lt;FIND("万",O107,1),IF(ISERROR(FIND("拾",O107,FIND("万",O107,1))),"",(MID(O107,FIND("拾",O107,FIND("万",O107,1))-1,1))),MID(O107,FIND("拾",O107,1)-1,1)))</f>
        <v/>
      </c>
      <c r="AX107" s="12">
        <f>IF(O107="",0,IF(ISERROR(MIDB(O107,SEARCHB("?",O107),2*LEN(O107)-LENB(O107))),IF(AQ107="",0,INDEX([1]大小写对照表!A:B,MATCH(AQ107,[1]大小写对照表!A:A,0),2)*100000000)+IF(AR107="",0,INDEX([1]大小写对照表!A:B,MATCH(AR107,[1]大小写对照表!A:A,0),2)*1000000)+IF(AS107="",0,INDEX([1]大小写对照表!A:B,MATCH(AS107,[1]大小写对照表!A:A,0),2)*100000)+IF(AT107="",0,INDEX([1]大小写对照表!A:B,MATCH(AT107,[1]大小写对照表!A:A,0),2)*10000)+IF(AU107="",0,INDEX([1]大小写对照表!A:B,MATCH(AU107,[1]大小写对照表!A:A,0),2)*1000)+IF(AV107="",0,INDEX([1]大小写对照表!A:B,MATCH(AV107,[1]大小写对照表!A:A,0),2)*100)+IF(AW107="",0,INDEX([1]大小写对照表!A:B,MATCH(AW107,[1]大小写对照表!A:A,0),2)*10),IF(ISERROR(FIND("万",O107,1)),MIDB(O107,SEARCHB("?",O107),2*LEN(O107)-LENB(O107))*1,MIDB(O107,SEARCHB("?",O107),2*LEN(O107)-LENB(O107))*10000)))</f>
        <v>0</v>
      </c>
      <c r="AY107" s="13" t="str">
        <f t="shared" si="21"/>
        <v>1月份</v>
      </c>
      <c r="AZ107" s="11" t="str">
        <f t="shared" si="22"/>
        <v>中央厨房</v>
      </c>
      <c r="BA107" s="11" t="str">
        <f t="shared" si="23"/>
        <v/>
      </c>
    </row>
    <row r="108" spans="1:53">
      <c r="A108" s="7" t="s">
        <v>816</v>
      </c>
      <c r="B108" s="7" t="s">
        <v>874</v>
      </c>
      <c r="C108" s="7" t="s">
        <v>55</v>
      </c>
      <c r="D108" s="7"/>
      <c r="E108" s="7" t="s">
        <v>627</v>
      </c>
      <c r="F108" s="7" t="s">
        <v>871</v>
      </c>
      <c r="G108" s="7" t="s">
        <v>331</v>
      </c>
      <c r="H108" s="7"/>
      <c r="I108" s="7"/>
      <c r="J108" s="7"/>
      <c r="K108" s="7"/>
      <c r="L108" s="7"/>
      <c r="M108" s="7"/>
      <c r="N108" s="7"/>
      <c r="O108" s="7"/>
      <c r="P108" s="7"/>
      <c r="Q108" s="7" t="s">
        <v>875</v>
      </c>
      <c r="R108" s="7"/>
      <c r="S108" s="7"/>
      <c r="T108" s="7"/>
      <c r="U108" s="7"/>
      <c r="V108" s="7"/>
      <c r="W108" s="7"/>
      <c r="X108" s="7" t="s">
        <v>315</v>
      </c>
      <c r="Y108" s="7" t="s">
        <v>876</v>
      </c>
      <c r="Z108" s="7">
        <v>1</v>
      </c>
      <c r="AA108" s="7">
        <v>14971</v>
      </c>
      <c r="AB108" s="7" t="s">
        <v>317</v>
      </c>
      <c r="AC108" s="7" t="s">
        <v>816</v>
      </c>
      <c r="AD108" s="7">
        <v>2019</v>
      </c>
      <c r="AE108" s="7" t="s">
        <v>68</v>
      </c>
      <c r="AF108" s="7"/>
      <c r="AG108" s="7"/>
      <c r="AH108" s="7"/>
      <c r="AI108" s="7"/>
      <c r="AJ108" s="7"/>
      <c r="AK108" s="7"/>
      <c r="AL108" s="8" t="str">
        <f t="shared" si="12"/>
        <v/>
      </c>
      <c r="AM108" s="8" t="str">
        <f>IF(AL108="","",COUNTIFS(AL$1:AL108,AL108))</f>
        <v/>
      </c>
      <c r="AN108" s="8" t="str">
        <f t="shared" si="13"/>
        <v>广东中央厨房建设项目—中央厨房环境控制系统装修工程国内公开招标中标候选人公示@中央厨房</v>
      </c>
      <c r="AO108" s="9">
        <f>IF(AN108="","",COUNTIFS(AN$1:AN108,AN108))</f>
        <v>1</v>
      </c>
      <c r="AP108" s="10" t="str">
        <f t="shared" si="14"/>
        <v>是</v>
      </c>
      <c r="AQ108" s="11" t="str">
        <f t="shared" si="15"/>
        <v/>
      </c>
      <c r="AR108" s="11" t="str">
        <f t="shared" si="16"/>
        <v/>
      </c>
      <c r="AS108" s="11" t="str">
        <f t="shared" si="17"/>
        <v/>
      </c>
      <c r="AT108" s="11" t="str">
        <f t="shared" si="18"/>
        <v/>
      </c>
      <c r="AU108" s="11" t="str">
        <f t="shared" si="19"/>
        <v/>
      </c>
      <c r="AV108" s="11" t="str">
        <f t="shared" si="20"/>
        <v/>
      </c>
      <c r="AW108" s="11" t="str">
        <f>IF(ISERROR(IF(FIND("拾",O108,1)&lt;FIND("万",O108,1),IF(ISERROR(FIND("拾",O108,FIND("万",O108,1))),"零",(MID(O,FIND("拾",O108,FIND("万",O108,1))-1,1))),MID(O108,FIND("拾",O108,1)-1,1))),"",IF(FIND("拾",O108,1)&lt;FIND("万",O108,1),IF(ISERROR(FIND("拾",O108,FIND("万",O108,1))),"",(MID(O108,FIND("拾",O108,FIND("万",O108,1))-1,1))),MID(O108,FIND("拾",O108,1)-1,1)))</f>
        <v/>
      </c>
      <c r="AX108" s="12">
        <f>IF(O108="",0,IF(ISERROR(MIDB(O108,SEARCHB("?",O108),2*LEN(O108)-LENB(O108))),IF(AQ108="",0,INDEX([1]大小写对照表!A:B,MATCH(AQ108,[1]大小写对照表!A:A,0),2)*100000000)+IF(AR108="",0,INDEX([1]大小写对照表!A:B,MATCH(AR108,[1]大小写对照表!A:A,0),2)*1000000)+IF(AS108="",0,INDEX([1]大小写对照表!A:B,MATCH(AS108,[1]大小写对照表!A:A,0),2)*100000)+IF(AT108="",0,INDEX([1]大小写对照表!A:B,MATCH(AT108,[1]大小写对照表!A:A,0),2)*10000)+IF(AU108="",0,INDEX([1]大小写对照表!A:B,MATCH(AU108,[1]大小写对照表!A:A,0),2)*1000)+IF(AV108="",0,INDEX([1]大小写对照表!A:B,MATCH(AV108,[1]大小写对照表!A:A,0),2)*100)+IF(AW108="",0,INDEX([1]大小写对照表!A:B,MATCH(AW108,[1]大小写对照表!A:A,0),2)*10),IF(ISERROR(FIND("万",O108,1)),MIDB(O108,SEARCHB("?",O108),2*LEN(O108)-LENB(O108))*1,MIDB(O108,SEARCHB("?",O108),2*LEN(O108)-LENB(O108))*10000)))</f>
        <v>0</v>
      </c>
      <c r="AY108" s="13" t="str">
        <f t="shared" si="21"/>
        <v>1月份</v>
      </c>
      <c r="AZ108" s="11" t="str">
        <f t="shared" si="22"/>
        <v>中央厨房</v>
      </c>
      <c r="BA108" s="11" t="str">
        <f t="shared" si="23"/>
        <v/>
      </c>
    </row>
    <row r="109" spans="1:53">
      <c r="A109" s="14" t="s">
        <v>816</v>
      </c>
      <c r="B109" s="14" t="s">
        <v>877</v>
      </c>
      <c r="C109" s="14" t="s">
        <v>55</v>
      </c>
      <c r="D109" s="14"/>
      <c r="E109" s="14" t="s">
        <v>311</v>
      </c>
      <c r="F109" s="14" t="s">
        <v>878</v>
      </c>
      <c r="G109" s="14" t="s">
        <v>369</v>
      </c>
      <c r="H109" s="14"/>
      <c r="I109" s="14"/>
      <c r="J109" s="14"/>
      <c r="K109" s="14"/>
      <c r="L109" s="14" t="s">
        <v>879</v>
      </c>
      <c r="M109" s="14" t="s">
        <v>880</v>
      </c>
      <c r="N109" s="14" t="s">
        <v>881</v>
      </c>
      <c r="O109" s="14" t="s">
        <v>882</v>
      </c>
      <c r="P109" s="14"/>
      <c r="Q109" s="14" t="s">
        <v>883</v>
      </c>
      <c r="R109" s="14" t="s">
        <v>884</v>
      </c>
      <c r="S109" s="14"/>
      <c r="T109" s="14"/>
      <c r="U109" s="14"/>
      <c r="V109" s="14"/>
      <c r="W109" s="14"/>
      <c r="X109" s="14" t="s">
        <v>244</v>
      </c>
      <c r="Y109" s="14" t="s">
        <v>885</v>
      </c>
      <c r="Z109" s="14">
        <v>1</v>
      </c>
      <c r="AA109" s="14">
        <v>14971</v>
      </c>
      <c r="AB109" s="14" t="s">
        <v>67</v>
      </c>
      <c r="AC109" s="14"/>
      <c r="AD109" s="14">
        <v>2019</v>
      </c>
      <c r="AE109" s="14" t="s">
        <v>68</v>
      </c>
      <c r="AF109" s="14"/>
      <c r="AG109" s="14"/>
      <c r="AH109" s="14"/>
      <c r="AI109" s="14"/>
      <c r="AJ109" s="14"/>
      <c r="AK109" s="14"/>
      <c r="AL109" s="8" t="str">
        <f t="shared" si="12"/>
        <v/>
      </c>
      <c r="AM109" s="8" t="str">
        <f>IF(AL109="","",COUNTIFS(AL$1:AL109,AL109))</f>
        <v/>
      </c>
      <c r="AN109" s="8" t="str">
        <f t="shared" si="13"/>
        <v>中国南方农机装备产业园厂房及市政工程,A-C-14,A-C-15厂房辅房改造工程项目评标结果公示@中央厨房</v>
      </c>
      <c r="AO109" s="9">
        <f>IF(AN109="","",COUNTIFS(AN$1:AN109,AN109))</f>
        <v>1</v>
      </c>
      <c r="AP109" s="10" t="str">
        <f t="shared" si="14"/>
        <v>是</v>
      </c>
      <c r="AQ109" s="11" t="str">
        <f t="shared" si="15"/>
        <v/>
      </c>
      <c r="AR109" s="11" t="str">
        <f t="shared" si="16"/>
        <v/>
      </c>
      <c r="AS109" s="11" t="str">
        <f t="shared" si="17"/>
        <v/>
      </c>
      <c r="AT109" s="11" t="str">
        <f t="shared" si="18"/>
        <v/>
      </c>
      <c r="AU109" s="11" t="str">
        <f t="shared" si="19"/>
        <v/>
      </c>
      <c r="AV109" s="11" t="str">
        <f t="shared" si="20"/>
        <v/>
      </c>
      <c r="AW109" s="11" t="str">
        <f>IF(ISERROR(IF(FIND("拾",O109,1)&lt;FIND("万",O109,1),IF(ISERROR(FIND("拾",O109,FIND("万",O109,1))),"零",(MID(O,FIND("拾",O109,FIND("万",O109,1))-1,1))),MID(O109,FIND("拾",O109,1)-1,1))),"",IF(FIND("拾",O109,1)&lt;FIND("万",O109,1),IF(ISERROR(FIND("拾",O109,FIND("万",O109,1))),"",(MID(O109,FIND("拾",O109,FIND("万",O109,1))-1,1))),MID(O109,FIND("拾",O109,1)-1,1)))</f>
        <v/>
      </c>
      <c r="AX109" s="12">
        <f>IF(O109="",0,IF(ISERROR(MIDB(O109,SEARCHB("?",O109),2*LEN(O109)-LENB(O109))),IF(AQ109="",0,INDEX([1]大小写对照表!A:B,MATCH(AQ109,[1]大小写对照表!A:A,0),2)*100000000)+IF(AR109="",0,INDEX([1]大小写对照表!A:B,MATCH(AR109,[1]大小写对照表!A:A,0),2)*1000000)+IF(AS109="",0,INDEX([1]大小写对照表!A:B,MATCH(AS109,[1]大小写对照表!A:A,0),2)*100000)+IF(AT109="",0,INDEX([1]大小写对照表!A:B,MATCH(AT109,[1]大小写对照表!A:A,0),2)*10000)+IF(AU109="",0,INDEX([1]大小写对照表!A:B,MATCH(AU109,[1]大小写对照表!A:A,0),2)*1000)+IF(AV109="",0,INDEX([1]大小写对照表!A:B,MATCH(AV109,[1]大小写对照表!A:A,0),2)*100)+IF(AW109="",0,INDEX([1]大小写对照表!A:B,MATCH(AW109,[1]大小写对照表!A:A,0),2)*10),IF(ISERROR(FIND("万",O109,1)),MIDB(O109,SEARCHB("?",O109),2*LEN(O109)-LENB(O109))*1,MIDB(O109,SEARCHB("?",O109),2*LEN(O109)-LENB(O109))*10000)))</f>
        <v>51484040.890000001</v>
      </c>
      <c r="AY109" s="13" t="str">
        <f t="shared" si="21"/>
        <v>1月份</v>
      </c>
      <c r="AZ109" s="11" t="str">
        <f t="shared" si="22"/>
        <v>中央厨房</v>
      </c>
      <c r="BA109" s="11" t="str">
        <f t="shared" si="23"/>
        <v/>
      </c>
    </row>
    <row r="110" spans="1:53">
      <c r="A110" s="7" t="s">
        <v>816</v>
      </c>
      <c r="B110" s="7" t="s">
        <v>886</v>
      </c>
      <c r="C110" s="7" t="s">
        <v>55</v>
      </c>
      <c r="D110" s="7"/>
      <c r="E110" s="7" t="s">
        <v>83</v>
      </c>
      <c r="F110" s="7" t="s">
        <v>84</v>
      </c>
      <c r="G110" s="7" t="s">
        <v>887</v>
      </c>
      <c r="H110" s="7"/>
      <c r="I110" s="7"/>
      <c r="J110" s="7"/>
      <c r="K110" s="7"/>
      <c r="L110" s="7"/>
      <c r="M110" s="7"/>
      <c r="N110" s="7" t="s">
        <v>888</v>
      </c>
      <c r="O110" s="7"/>
      <c r="P110" s="7"/>
      <c r="Q110" s="7" t="s">
        <v>889</v>
      </c>
      <c r="R110" s="7" t="s">
        <v>890</v>
      </c>
      <c r="S110" s="7"/>
      <c r="T110" s="7"/>
      <c r="U110" s="7"/>
      <c r="V110" s="7"/>
      <c r="W110" s="7"/>
      <c r="X110" s="7" t="s">
        <v>79</v>
      </c>
      <c r="Y110" s="7" t="s">
        <v>891</v>
      </c>
      <c r="Z110" s="7">
        <v>2</v>
      </c>
      <c r="AA110" s="7">
        <v>14971</v>
      </c>
      <c r="AB110" s="7" t="s">
        <v>317</v>
      </c>
      <c r="AC110" s="7" t="s">
        <v>816</v>
      </c>
      <c r="AD110" s="7">
        <v>2019</v>
      </c>
      <c r="AE110" s="7" t="s">
        <v>68</v>
      </c>
      <c r="AF110" s="7"/>
      <c r="AG110" s="7"/>
      <c r="AH110" s="7"/>
      <c r="AI110" s="7"/>
      <c r="AJ110" s="7"/>
      <c r="AK110" s="7"/>
      <c r="AL110" s="8" t="str">
        <f t="shared" si="12"/>
        <v/>
      </c>
      <c r="AM110" s="8" t="str">
        <f>IF(AL110="","",COUNTIFS(AL$1:AL110,AL110))</f>
        <v/>
      </c>
      <c r="AN110" s="8" t="str">
        <f t="shared" si="13"/>
        <v>[昌江区]景德镇市昌江区融媒体“中央厨房”智慧云平台购置项目结果公示@中央厨房</v>
      </c>
      <c r="AO110" s="9">
        <f>IF(AN110="","",COUNTIFS(AN$1:AN110,AN110))</f>
        <v>1</v>
      </c>
      <c r="AP110" s="10" t="str">
        <f t="shared" si="14"/>
        <v>是</v>
      </c>
      <c r="AQ110" s="11" t="str">
        <f t="shared" si="15"/>
        <v/>
      </c>
      <c r="AR110" s="11" t="str">
        <f t="shared" si="16"/>
        <v/>
      </c>
      <c r="AS110" s="11" t="str">
        <f t="shared" si="17"/>
        <v/>
      </c>
      <c r="AT110" s="11" t="str">
        <f t="shared" si="18"/>
        <v/>
      </c>
      <c r="AU110" s="11" t="str">
        <f t="shared" si="19"/>
        <v/>
      </c>
      <c r="AV110" s="11" t="str">
        <f t="shared" si="20"/>
        <v/>
      </c>
      <c r="AW110" s="11" t="str">
        <f>IF(ISERROR(IF(FIND("拾",O110,1)&lt;FIND("万",O110,1),IF(ISERROR(FIND("拾",O110,FIND("万",O110,1))),"零",(MID(O,FIND("拾",O110,FIND("万",O110,1))-1,1))),MID(O110,FIND("拾",O110,1)-1,1))),"",IF(FIND("拾",O110,1)&lt;FIND("万",O110,1),IF(ISERROR(FIND("拾",O110,FIND("万",O110,1))),"",(MID(O110,FIND("拾",O110,FIND("万",O110,1))-1,1))),MID(O110,FIND("拾",O110,1)-1,1)))</f>
        <v/>
      </c>
      <c r="AX110" s="12">
        <f>IF(O110="",0,IF(ISERROR(MIDB(O110,SEARCHB("?",O110),2*LEN(O110)-LENB(O110))),IF(AQ110="",0,INDEX([1]大小写对照表!A:B,MATCH(AQ110,[1]大小写对照表!A:A,0),2)*100000000)+IF(AR110="",0,INDEX([1]大小写对照表!A:B,MATCH(AR110,[1]大小写对照表!A:A,0),2)*1000000)+IF(AS110="",0,INDEX([1]大小写对照表!A:B,MATCH(AS110,[1]大小写对照表!A:A,0),2)*100000)+IF(AT110="",0,INDEX([1]大小写对照表!A:B,MATCH(AT110,[1]大小写对照表!A:A,0),2)*10000)+IF(AU110="",0,INDEX([1]大小写对照表!A:B,MATCH(AU110,[1]大小写对照表!A:A,0),2)*1000)+IF(AV110="",0,INDEX([1]大小写对照表!A:B,MATCH(AV110,[1]大小写对照表!A:A,0),2)*100)+IF(AW110="",0,INDEX([1]大小写对照表!A:B,MATCH(AW110,[1]大小写对照表!A:A,0),2)*10),IF(ISERROR(FIND("万",O110,1)),MIDB(O110,SEARCHB("?",O110),2*LEN(O110)-LENB(O110))*1,MIDB(O110,SEARCHB("?",O110),2*LEN(O110)-LENB(O110))*10000)))</f>
        <v>0</v>
      </c>
      <c r="AY110" s="13" t="str">
        <f t="shared" si="21"/>
        <v>1月份</v>
      </c>
      <c r="AZ110" s="11" t="str">
        <f t="shared" si="22"/>
        <v>中央厨房</v>
      </c>
      <c r="BA110" s="11" t="str">
        <f t="shared" si="23"/>
        <v/>
      </c>
    </row>
    <row r="111" spans="1:53">
      <c r="A111" s="14" t="s">
        <v>816</v>
      </c>
      <c r="B111" s="14" t="s">
        <v>892</v>
      </c>
      <c r="C111" s="14" t="s">
        <v>55</v>
      </c>
      <c r="D111" s="14" t="s">
        <v>893</v>
      </c>
      <c r="E111" s="14" t="s">
        <v>56</v>
      </c>
      <c r="F111" s="14" t="s">
        <v>894</v>
      </c>
      <c r="G111" s="14" t="s">
        <v>427</v>
      </c>
      <c r="H111" s="14"/>
      <c r="I111" s="14"/>
      <c r="J111" s="14"/>
      <c r="K111" s="14"/>
      <c r="L111" s="14" t="s">
        <v>895</v>
      </c>
      <c r="M111" s="14" t="s">
        <v>896</v>
      </c>
      <c r="N111" s="14"/>
      <c r="O111" s="14" t="s">
        <v>897</v>
      </c>
      <c r="P111" s="14"/>
      <c r="Q111" s="14" t="s">
        <v>898</v>
      </c>
      <c r="R111" s="14"/>
      <c r="S111" s="14"/>
      <c r="T111" s="14"/>
      <c r="U111" s="14"/>
      <c r="V111" s="14"/>
      <c r="W111" s="14"/>
      <c r="X111" s="14" t="s">
        <v>244</v>
      </c>
      <c r="Y111" s="14" t="s">
        <v>899</v>
      </c>
      <c r="Z111" s="14">
        <v>3</v>
      </c>
      <c r="AA111" s="14">
        <v>3</v>
      </c>
      <c r="AB111" s="14" t="s">
        <v>317</v>
      </c>
      <c r="AC111" s="14" t="s">
        <v>816</v>
      </c>
      <c r="AD111" s="14">
        <v>2019</v>
      </c>
      <c r="AE111" s="14" t="s">
        <v>68</v>
      </c>
      <c r="AF111" s="14"/>
      <c r="AG111" s="14"/>
      <c r="AH111" s="14"/>
      <c r="AI111" s="14"/>
      <c r="AJ111" s="14"/>
      <c r="AK111" s="14"/>
      <c r="AL111" s="8" t="str">
        <f t="shared" si="12"/>
        <v>JZFCG-C2019001号@中央厨房</v>
      </c>
      <c r="AM111" s="8">
        <f>IF(AL111="","",COUNTIFS(AL$1:AL111,AL111))</f>
        <v>1</v>
      </c>
      <c r="AN111" s="8" t="str">
        <f t="shared" si="13"/>
        <v>JZFCG-C2019001号许昌融智传媒有限公司中央厨房“指挥调度系统”项目-结果公告@中央厨房</v>
      </c>
      <c r="AO111" s="9">
        <f>IF(AN111="","",COUNTIFS(AN$1:AN111,AN111))</f>
        <v>1</v>
      </c>
      <c r="AP111" s="10" t="str">
        <f t="shared" si="14"/>
        <v>是</v>
      </c>
      <c r="AQ111" s="11" t="str">
        <f t="shared" si="15"/>
        <v/>
      </c>
      <c r="AR111" s="11" t="str">
        <f t="shared" si="16"/>
        <v/>
      </c>
      <c r="AS111" s="11" t="str">
        <f t="shared" si="17"/>
        <v/>
      </c>
      <c r="AT111" s="11" t="str">
        <f t="shared" si="18"/>
        <v/>
      </c>
      <c r="AU111" s="11" t="str">
        <f t="shared" si="19"/>
        <v/>
      </c>
      <c r="AV111" s="11" t="str">
        <f t="shared" si="20"/>
        <v/>
      </c>
      <c r="AW111" s="11" t="str">
        <f>IF(ISERROR(IF(FIND("拾",O111,1)&lt;FIND("万",O111,1),IF(ISERROR(FIND("拾",O111,FIND("万",O111,1))),"零",(MID(O,FIND("拾",O111,FIND("万",O111,1))-1,1))),MID(O111,FIND("拾",O111,1)-1,1))),"",IF(FIND("拾",O111,1)&lt;FIND("万",O111,1),IF(ISERROR(FIND("拾",O111,FIND("万",O111,1))),"",(MID(O111,FIND("拾",O111,FIND("万",O111,1))-1,1))),MID(O111,FIND("拾",O111,1)-1,1)))</f>
        <v/>
      </c>
      <c r="AX111" s="12">
        <f>IF(O111="",0,IF(ISERROR(MIDB(O111,SEARCHB("?",O111),2*LEN(O111)-LENB(O111))),IF(AQ111="",0,INDEX([1]大小写对照表!A:B,MATCH(AQ111,[1]大小写对照表!A:A,0),2)*100000000)+IF(AR111="",0,INDEX([1]大小写对照表!A:B,MATCH(AR111,[1]大小写对照表!A:A,0),2)*1000000)+IF(AS111="",0,INDEX([1]大小写对照表!A:B,MATCH(AS111,[1]大小写对照表!A:A,0),2)*100000)+IF(AT111="",0,INDEX([1]大小写对照表!A:B,MATCH(AT111,[1]大小写对照表!A:A,0),2)*10000)+IF(AU111="",0,INDEX([1]大小写对照表!A:B,MATCH(AU111,[1]大小写对照表!A:A,0),2)*1000)+IF(AV111="",0,INDEX([1]大小写对照表!A:B,MATCH(AV111,[1]大小写对照表!A:A,0),2)*100)+IF(AW111="",0,INDEX([1]大小写对照表!A:B,MATCH(AW111,[1]大小写对照表!A:A,0),2)*10),IF(ISERROR(FIND("万",O111,1)),MIDB(O111,SEARCHB("?",O111),2*LEN(O111)-LENB(O111))*1,MIDB(O111,SEARCHB("?",O111),2*LEN(O111)-LENB(O111))*10000)))</f>
        <v>1547000</v>
      </c>
      <c r="AY111" s="13" t="str">
        <f t="shared" si="21"/>
        <v>1月份</v>
      </c>
      <c r="AZ111" s="11" t="str">
        <f t="shared" si="22"/>
        <v>中央厨房</v>
      </c>
      <c r="BA111" s="11" t="str">
        <f t="shared" si="23"/>
        <v/>
      </c>
    </row>
    <row r="112" spans="1:53" s="22" customFormat="1">
      <c r="A112" s="24" t="s">
        <v>816</v>
      </c>
      <c r="B112" s="24" t="s">
        <v>900</v>
      </c>
      <c r="C112" s="24" t="s">
        <v>55</v>
      </c>
      <c r="D112" s="24" t="s">
        <v>901</v>
      </c>
      <c r="E112" s="24" t="s">
        <v>627</v>
      </c>
      <c r="F112" s="24" t="s">
        <v>902</v>
      </c>
      <c r="G112" s="24" t="s">
        <v>427</v>
      </c>
      <c r="H112" s="24"/>
      <c r="I112" s="24"/>
      <c r="J112" s="24"/>
      <c r="K112" s="24"/>
      <c r="L112" s="24" t="s">
        <v>841</v>
      </c>
      <c r="M112" s="24" t="s">
        <v>842</v>
      </c>
      <c r="N112" s="24" t="s">
        <v>903</v>
      </c>
      <c r="O112" s="24"/>
      <c r="P112" s="24"/>
      <c r="Q112" s="24" t="s">
        <v>904</v>
      </c>
      <c r="R112" s="24" t="s">
        <v>905</v>
      </c>
      <c r="S112" s="24" t="s">
        <v>906</v>
      </c>
      <c r="T112" s="24" t="s">
        <v>907</v>
      </c>
      <c r="U112" s="24"/>
      <c r="V112" s="24"/>
      <c r="W112" s="24"/>
      <c r="X112" s="24" t="s">
        <v>244</v>
      </c>
      <c r="Y112" s="24" t="s">
        <v>908</v>
      </c>
      <c r="Z112" s="24">
        <v>2</v>
      </c>
      <c r="AA112" s="24">
        <v>1</v>
      </c>
      <c r="AB112" s="24" t="s">
        <v>317</v>
      </c>
      <c r="AC112" s="24" t="s">
        <v>816</v>
      </c>
      <c r="AD112" s="24">
        <v>2019</v>
      </c>
      <c r="AE112" s="24" t="s">
        <v>68</v>
      </c>
      <c r="AF112" s="24"/>
      <c r="AG112" s="24"/>
      <c r="AH112" s="24"/>
      <c r="AI112" s="24"/>
      <c r="AJ112" s="24"/>
      <c r="AK112" s="24"/>
      <c r="AL112" s="16" t="str">
        <f t="shared" si="12"/>
        <v>M4400000707002761001）@中央厨房</v>
      </c>
      <c r="AM112" s="16">
        <f>IF(AL112="","",COUNTIFS(AL$1:AL112,AL112))</f>
        <v>1</v>
      </c>
      <c r="AN112" s="16" t="str">
        <f t="shared" si="13"/>
        <v>中央厨房建设项目—整体配套设备-中标公示@中央厨房</v>
      </c>
      <c r="AO112" s="17">
        <f>IF(AN112="","",COUNTIFS(AN$1:AN112,AN112))</f>
        <v>1</v>
      </c>
      <c r="AP112" s="18" t="str">
        <f t="shared" si="14"/>
        <v>是</v>
      </c>
      <c r="AQ112" s="19" t="str">
        <f t="shared" si="15"/>
        <v/>
      </c>
      <c r="AR112" s="19" t="str">
        <f t="shared" si="16"/>
        <v/>
      </c>
      <c r="AS112" s="19" t="str">
        <f t="shared" si="17"/>
        <v/>
      </c>
      <c r="AT112" s="19" t="str">
        <f t="shared" si="18"/>
        <v/>
      </c>
      <c r="AU112" s="19" t="str">
        <f t="shared" si="19"/>
        <v/>
      </c>
      <c r="AV112" s="19" t="str">
        <f t="shared" si="20"/>
        <v/>
      </c>
      <c r="AW112" s="19" t="str">
        <f>IF(ISERROR(IF(FIND("拾",O112,1)&lt;FIND("万",O112,1),IF(ISERROR(FIND("拾",O112,FIND("万",O112,1))),"零",(MID(O,FIND("拾",O112,FIND("万",O112,1))-1,1))),MID(O112,FIND("拾",O112,1)-1,1))),"",IF(FIND("拾",O112,1)&lt;FIND("万",O112,1),IF(ISERROR(FIND("拾",O112,FIND("万",O112,1))),"",(MID(O112,FIND("拾",O112,FIND("万",O112,1))-1,1))),MID(O112,FIND("拾",O112,1)-1,1)))</f>
        <v/>
      </c>
      <c r="AX112" s="20">
        <f>IF(O112="",0,IF(ISERROR(MIDB(O112,SEARCHB("?",O112),2*LEN(O112)-LENB(O112))),IF(AQ112="",0,INDEX([1]大小写对照表!A:B,MATCH(AQ112,[1]大小写对照表!A:A,0),2)*100000000)+IF(AR112="",0,INDEX([1]大小写对照表!A:B,MATCH(AR112,[1]大小写对照表!A:A,0),2)*1000000)+IF(AS112="",0,INDEX([1]大小写对照表!A:B,MATCH(AS112,[1]大小写对照表!A:A,0),2)*100000)+IF(AT112="",0,INDEX([1]大小写对照表!A:B,MATCH(AT112,[1]大小写对照表!A:A,0),2)*10000)+IF(AU112="",0,INDEX([1]大小写对照表!A:B,MATCH(AU112,[1]大小写对照表!A:A,0),2)*1000)+IF(AV112="",0,INDEX([1]大小写对照表!A:B,MATCH(AV112,[1]大小写对照表!A:A,0),2)*100)+IF(AW112="",0,INDEX([1]大小写对照表!A:B,MATCH(AW112,[1]大小写对照表!A:A,0),2)*10),IF(ISERROR(FIND("万",O112,1)),MIDB(O112,SEARCHB("?",O112),2*LEN(O112)-LENB(O112))*1,MIDB(O112,SEARCHB("?",O112),2*LEN(O112)-LENB(O112))*10000)))</f>
        <v>0</v>
      </c>
      <c r="AY112" s="21" t="str">
        <f t="shared" si="21"/>
        <v>1月份</v>
      </c>
      <c r="AZ112" s="19" t="str">
        <f t="shared" si="22"/>
        <v>中央厨房</v>
      </c>
      <c r="BA112" s="19" t="str">
        <f t="shared" si="23"/>
        <v/>
      </c>
    </row>
    <row r="113" spans="1:53" s="22" customFormat="1">
      <c r="A113" s="15" t="s">
        <v>816</v>
      </c>
      <c r="B113" s="15" t="s">
        <v>909</v>
      </c>
      <c r="C113" s="15" t="s">
        <v>55</v>
      </c>
      <c r="D113" s="15" t="s">
        <v>910</v>
      </c>
      <c r="E113" s="15" t="s">
        <v>627</v>
      </c>
      <c r="F113" s="15" t="s">
        <v>902</v>
      </c>
      <c r="G113" s="15" t="s">
        <v>427</v>
      </c>
      <c r="H113" s="15"/>
      <c r="I113" s="15"/>
      <c r="J113" s="15"/>
      <c r="K113" s="15"/>
      <c r="L113" s="15" t="s">
        <v>841</v>
      </c>
      <c r="M113" s="15" t="s">
        <v>842</v>
      </c>
      <c r="N113" s="15" t="s">
        <v>911</v>
      </c>
      <c r="O113" s="15"/>
      <c r="P113" s="15"/>
      <c r="Q113" s="15" t="s">
        <v>912</v>
      </c>
      <c r="R113" s="15" t="s">
        <v>913</v>
      </c>
      <c r="S113" s="15" t="s">
        <v>914</v>
      </c>
      <c r="T113" s="15" t="s">
        <v>907</v>
      </c>
      <c r="U113" s="15"/>
      <c r="V113" s="15"/>
      <c r="W113" s="15"/>
      <c r="X113" s="15" t="s">
        <v>244</v>
      </c>
      <c r="Y113" s="15" t="s">
        <v>915</v>
      </c>
      <c r="Z113" s="15">
        <v>2</v>
      </c>
      <c r="AA113" s="15">
        <v>1</v>
      </c>
      <c r="AB113" s="15" t="s">
        <v>317</v>
      </c>
      <c r="AC113" s="15" t="s">
        <v>816</v>
      </c>
      <c r="AD113" s="15">
        <v>2019</v>
      </c>
      <c r="AE113" s="15" t="s">
        <v>68</v>
      </c>
      <c r="AF113" s="15"/>
      <c r="AG113" s="15"/>
      <c r="AH113" s="15"/>
      <c r="AI113" s="15"/>
      <c r="AJ113" s="15"/>
      <c r="AK113" s="15"/>
      <c r="AL113" s="16" t="str">
        <f t="shared" si="12"/>
        <v>M4400000707002760001）@中央厨房</v>
      </c>
      <c r="AM113" s="16">
        <f>IF(AL113="","",COUNTIFS(AL$1:AL113,AL113))</f>
        <v>1</v>
      </c>
      <c r="AN113" s="16" t="str">
        <f t="shared" si="13"/>
        <v>中央厨房建设项目—蔬菜肉类粗加工设备-中标公示@中央厨房</v>
      </c>
      <c r="AO113" s="17">
        <f>IF(AN113="","",COUNTIFS(AN$1:AN113,AN113))</f>
        <v>1</v>
      </c>
      <c r="AP113" s="18" t="str">
        <f t="shared" si="14"/>
        <v>是</v>
      </c>
      <c r="AQ113" s="19" t="str">
        <f t="shared" si="15"/>
        <v/>
      </c>
      <c r="AR113" s="19" t="str">
        <f t="shared" si="16"/>
        <v/>
      </c>
      <c r="AS113" s="19" t="str">
        <f t="shared" si="17"/>
        <v/>
      </c>
      <c r="AT113" s="19" t="str">
        <f t="shared" si="18"/>
        <v/>
      </c>
      <c r="AU113" s="19" t="str">
        <f t="shared" si="19"/>
        <v/>
      </c>
      <c r="AV113" s="19" t="str">
        <f t="shared" si="20"/>
        <v/>
      </c>
      <c r="AW113" s="19" t="str">
        <f>IF(ISERROR(IF(FIND("拾",O113,1)&lt;FIND("万",O113,1),IF(ISERROR(FIND("拾",O113,FIND("万",O113,1))),"零",(MID(O,FIND("拾",O113,FIND("万",O113,1))-1,1))),MID(O113,FIND("拾",O113,1)-1,1))),"",IF(FIND("拾",O113,1)&lt;FIND("万",O113,1),IF(ISERROR(FIND("拾",O113,FIND("万",O113,1))),"",(MID(O113,FIND("拾",O113,FIND("万",O113,1))-1,1))),MID(O113,FIND("拾",O113,1)-1,1)))</f>
        <v/>
      </c>
      <c r="AX113" s="20">
        <f>IF(O113="",0,IF(ISERROR(MIDB(O113,SEARCHB("?",O113),2*LEN(O113)-LENB(O113))),IF(AQ113="",0,INDEX([1]大小写对照表!A:B,MATCH(AQ113,[1]大小写对照表!A:A,0),2)*100000000)+IF(AR113="",0,INDEX([1]大小写对照表!A:B,MATCH(AR113,[1]大小写对照表!A:A,0),2)*1000000)+IF(AS113="",0,INDEX([1]大小写对照表!A:B,MATCH(AS113,[1]大小写对照表!A:A,0),2)*100000)+IF(AT113="",0,INDEX([1]大小写对照表!A:B,MATCH(AT113,[1]大小写对照表!A:A,0),2)*10000)+IF(AU113="",0,INDEX([1]大小写对照表!A:B,MATCH(AU113,[1]大小写对照表!A:A,0),2)*1000)+IF(AV113="",0,INDEX([1]大小写对照表!A:B,MATCH(AV113,[1]大小写对照表!A:A,0),2)*100)+IF(AW113="",0,INDEX([1]大小写对照表!A:B,MATCH(AW113,[1]大小写对照表!A:A,0),2)*10),IF(ISERROR(FIND("万",O113,1)),MIDB(O113,SEARCHB("?",O113),2*LEN(O113)-LENB(O113))*1,MIDB(O113,SEARCHB("?",O113),2*LEN(O113)-LENB(O113))*10000)))</f>
        <v>0</v>
      </c>
      <c r="AY113" s="21" t="str">
        <f t="shared" si="21"/>
        <v>1月份</v>
      </c>
      <c r="AZ113" s="19" t="str">
        <f t="shared" si="22"/>
        <v>中央厨房</v>
      </c>
      <c r="BA113" s="19" t="str">
        <f t="shared" si="23"/>
        <v/>
      </c>
    </row>
    <row r="114" spans="1:53">
      <c r="A114" s="7" t="s">
        <v>816</v>
      </c>
      <c r="B114" s="7" t="s">
        <v>916</v>
      </c>
      <c r="C114" s="7" t="s">
        <v>55</v>
      </c>
      <c r="D114" s="7"/>
      <c r="E114" s="7" t="s">
        <v>425</v>
      </c>
      <c r="F114" s="7" t="s">
        <v>576</v>
      </c>
      <c r="G114" s="7" t="s">
        <v>427</v>
      </c>
      <c r="H114" s="7"/>
      <c r="I114" s="7"/>
      <c r="J114" s="7"/>
      <c r="K114" s="7"/>
      <c r="L114" s="7" t="s">
        <v>858</v>
      </c>
      <c r="M114" s="7" t="s">
        <v>859</v>
      </c>
      <c r="N114" s="7"/>
      <c r="O114" s="7" t="s">
        <v>917</v>
      </c>
      <c r="P114" s="7"/>
      <c r="Q114" s="7" t="s">
        <v>918</v>
      </c>
      <c r="R114" s="7"/>
      <c r="S114" s="7"/>
      <c r="T114" s="7"/>
      <c r="U114" s="7"/>
      <c r="V114" s="7"/>
      <c r="W114" s="7"/>
      <c r="X114" s="7" t="s">
        <v>79</v>
      </c>
      <c r="Y114" s="7" t="s">
        <v>861</v>
      </c>
      <c r="Z114" s="7">
        <v>6</v>
      </c>
      <c r="AA114" s="7">
        <v>14971</v>
      </c>
      <c r="AB114" s="7" t="s">
        <v>67</v>
      </c>
      <c r="AC114" s="7"/>
      <c r="AD114" s="7">
        <v>2019</v>
      </c>
      <c r="AE114" s="7" t="s">
        <v>68</v>
      </c>
      <c r="AF114" s="7"/>
      <c r="AG114" s="7"/>
      <c r="AH114" s="7"/>
      <c r="AI114" s="7"/>
      <c r="AJ114" s="7"/>
      <c r="AK114" s="7"/>
      <c r="AL114" s="8" t="str">
        <f t="shared" si="12"/>
        <v/>
      </c>
      <c r="AM114" s="8" t="str">
        <f>IF(AL114="","",COUNTIFS(AL$1:AL114,AL114))</f>
        <v/>
      </c>
      <c r="AN114" s="8" t="str">
        <f t="shared" si="13"/>
        <v>兰州市城关区民政局政府购买居家养老服务（资质入围）项目第三次成交公告@中央厨房</v>
      </c>
      <c r="AO114" s="9">
        <f>IF(AN114="","",COUNTIFS(AN$1:AN114,AN114))</f>
        <v>1</v>
      </c>
      <c r="AP114" s="10" t="str">
        <f t="shared" si="14"/>
        <v>是</v>
      </c>
      <c r="AQ114" s="11" t="str">
        <f t="shared" si="15"/>
        <v/>
      </c>
      <c r="AR114" s="11" t="str">
        <f t="shared" si="16"/>
        <v/>
      </c>
      <c r="AS114" s="11" t="str">
        <f t="shared" si="17"/>
        <v/>
      </c>
      <c r="AT114" s="11" t="str">
        <f t="shared" si="18"/>
        <v/>
      </c>
      <c r="AU114" s="11" t="str">
        <f t="shared" si="19"/>
        <v/>
      </c>
      <c r="AV114" s="11" t="str">
        <f t="shared" si="20"/>
        <v/>
      </c>
      <c r="AW114" s="11" t="str">
        <f>IF(ISERROR(IF(FIND("拾",O114,1)&lt;FIND("万",O114,1),IF(ISERROR(FIND("拾",O114,FIND("万",O114,1))),"零",(MID(O,FIND("拾",O114,FIND("万",O114,1))-1,1))),MID(O114,FIND("拾",O114,1)-1,1))),"",IF(FIND("拾",O114,1)&lt;FIND("万",O114,1),IF(ISERROR(FIND("拾",O114,FIND("万",O114,1))),"",(MID(O114,FIND("拾",O114,FIND("万",O114,1))-1,1))),MID(O114,FIND("拾",O114,1)-1,1)))</f>
        <v/>
      </c>
      <c r="AX114" s="12">
        <f>IF(O114="",0,IF(ISERROR(MIDB(O114,SEARCHB("?",O114),2*LEN(O114)-LENB(O114))),IF(AQ114="",0,INDEX([1]大小写对照表!A:B,MATCH(AQ114,[1]大小写对照表!A:A,0),2)*100000000)+IF(AR114="",0,INDEX([1]大小写对照表!A:B,MATCH(AR114,[1]大小写对照表!A:A,0),2)*1000000)+IF(AS114="",0,INDEX([1]大小写对照表!A:B,MATCH(AS114,[1]大小写对照表!A:A,0),2)*100000)+IF(AT114="",0,INDEX([1]大小写对照表!A:B,MATCH(AT114,[1]大小写对照表!A:A,0),2)*10000)+IF(AU114="",0,INDEX([1]大小写对照表!A:B,MATCH(AU114,[1]大小写对照表!A:A,0),2)*1000)+IF(AV114="",0,INDEX([1]大小写对照表!A:B,MATCH(AV114,[1]大小写对照表!A:A,0),2)*100)+IF(AW114="",0,INDEX([1]大小写对照表!A:B,MATCH(AW114,[1]大小写对照表!A:A,0),2)*10),IF(ISERROR(FIND("万",O114,1)),MIDB(O114,SEARCHB("?",O114),2*LEN(O114)-LENB(O114))*1,MIDB(O114,SEARCHB("?",O114),2*LEN(O114)-LENB(O114))*10000)))</f>
        <v>0</v>
      </c>
      <c r="AY114" s="13" t="str">
        <f t="shared" si="21"/>
        <v>1月份</v>
      </c>
      <c r="AZ114" s="11" t="str">
        <f t="shared" si="22"/>
        <v>中央厨房</v>
      </c>
      <c r="BA114" s="11" t="str">
        <f t="shared" si="23"/>
        <v/>
      </c>
    </row>
    <row r="115" spans="1:53" s="22" customFormat="1">
      <c r="A115" s="15" t="s">
        <v>816</v>
      </c>
      <c r="B115" s="15" t="s">
        <v>919</v>
      </c>
      <c r="C115" s="15" t="s">
        <v>55</v>
      </c>
      <c r="D115" s="15"/>
      <c r="E115" s="15" t="s">
        <v>627</v>
      </c>
      <c r="F115" s="15" t="s">
        <v>871</v>
      </c>
      <c r="G115" s="15" t="s">
        <v>427</v>
      </c>
      <c r="H115" s="15"/>
      <c r="I115" s="15"/>
      <c r="J115" s="15"/>
      <c r="K115" s="15"/>
      <c r="L115" s="15"/>
      <c r="M115" s="15"/>
      <c r="N115" s="15"/>
      <c r="O115" s="15"/>
      <c r="P115" s="15"/>
      <c r="Q115" s="15" t="s">
        <v>920</v>
      </c>
      <c r="R115" s="15"/>
      <c r="S115" s="15"/>
      <c r="T115" s="15"/>
      <c r="U115" s="15"/>
      <c r="V115" s="15"/>
      <c r="W115" s="15"/>
      <c r="X115" s="15" t="s">
        <v>315</v>
      </c>
      <c r="Y115" s="15" t="s">
        <v>921</v>
      </c>
      <c r="Z115" s="15">
        <v>1</v>
      </c>
      <c r="AA115" s="15">
        <v>14971</v>
      </c>
      <c r="AB115" s="15" t="s">
        <v>317</v>
      </c>
      <c r="AC115" s="15" t="s">
        <v>816</v>
      </c>
      <c r="AD115" s="15">
        <v>2019</v>
      </c>
      <c r="AE115" s="15" t="s">
        <v>68</v>
      </c>
      <c r="AF115" s="15"/>
      <c r="AG115" s="15"/>
      <c r="AH115" s="15"/>
      <c r="AI115" s="15"/>
      <c r="AJ115" s="15"/>
      <c r="AK115" s="15"/>
      <c r="AL115" s="16" t="str">
        <f t="shared" si="12"/>
        <v/>
      </c>
      <c r="AM115" s="16" t="str">
        <f>IF(AL115="","",COUNTIFS(AL$1:AL115,AL115))</f>
        <v/>
      </c>
      <c r="AN115" s="16" t="str">
        <f t="shared" si="13"/>
        <v>广东中央厨房建设项目—蔬菜肉类粗加工设备国内公开招标中标候选人公示@中央厨房</v>
      </c>
      <c r="AO115" s="17">
        <f>IF(AN115="","",COUNTIFS(AN$1:AN115,AN115))</f>
        <v>1</v>
      </c>
      <c r="AP115" s="18" t="str">
        <f t="shared" si="14"/>
        <v>是</v>
      </c>
      <c r="AQ115" s="19" t="str">
        <f t="shared" si="15"/>
        <v/>
      </c>
      <c r="AR115" s="19" t="str">
        <f t="shared" si="16"/>
        <v/>
      </c>
      <c r="AS115" s="19" t="str">
        <f t="shared" si="17"/>
        <v/>
      </c>
      <c r="AT115" s="19" t="str">
        <f t="shared" si="18"/>
        <v/>
      </c>
      <c r="AU115" s="19" t="str">
        <f t="shared" si="19"/>
        <v/>
      </c>
      <c r="AV115" s="19" t="str">
        <f t="shared" si="20"/>
        <v/>
      </c>
      <c r="AW115" s="19" t="str">
        <f>IF(ISERROR(IF(FIND("拾",O115,1)&lt;FIND("万",O115,1),IF(ISERROR(FIND("拾",O115,FIND("万",O115,1))),"零",(MID(O,FIND("拾",O115,FIND("万",O115,1))-1,1))),MID(O115,FIND("拾",O115,1)-1,1))),"",IF(FIND("拾",O115,1)&lt;FIND("万",O115,1),IF(ISERROR(FIND("拾",O115,FIND("万",O115,1))),"",(MID(O115,FIND("拾",O115,FIND("万",O115,1))-1,1))),MID(O115,FIND("拾",O115,1)-1,1)))</f>
        <v/>
      </c>
      <c r="AX115" s="20">
        <f>IF(O115="",0,IF(ISERROR(MIDB(O115,SEARCHB("?",O115),2*LEN(O115)-LENB(O115))),IF(AQ115="",0,INDEX([1]大小写对照表!A:B,MATCH(AQ115,[1]大小写对照表!A:A,0),2)*100000000)+IF(AR115="",0,INDEX([1]大小写对照表!A:B,MATCH(AR115,[1]大小写对照表!A:A,0),2)*1000000)+IF(AS115="",0,INDEX([1]大小写对照表!A:B,MATCH(AS115,[1]大小写对照表!A:A,0),2)*100000)+IF(AT115="",0,INDEX([1]大小写对照表!A:B,MATCH(AT115,[1]大小写对照表!A:A,0),2)*10000)+IF(AU115="",0,INDEX([1]大小写对照表!A:B,MATCH(AU115,[1]大小写对照表!A:A,0),2)*1000)+IF(AV115="",0,INDEX([1]大小写对照表!A:B,MATCH(AV115,[1]大小写对照表!A:A,0),2)*100)+IF(AW115="",0,INDEX([1]大小写对照表!A:B,MATCH(AW115,[1]大小写对照表!A:A,0),2)*10),IF(ISERROR(FIND("万",O115,1)),MIDB(O115,SEARCHB("?",O115),2*LEN(O115)-LENB(O115))*1,MIDB(O115,SEARCHB("?",O115),2*LEN(O115)-LENB(O115))*10000)))</f>
        <v>0</v>
      </c>
      <c r="AY115" s="21" t="str">
        <f t="shared" si="21"/>
        <v>1月份</v>
      </c>
      <c r="AZ115" s="19" t="str">
        <f t="shared" si="22"/>
        <v>中央厨房</v>
      </c>
      <c r="BA115" s="19" t="str">
        <f t="shared" si="23"/>
        <v/>
      </c>
    </row>
    <row r="116" spans="1:53" s="22" customFormat="1">
      <c r="A116" s="24" t="s">
        <v>816</v>
      </c>
      <c r="B116" s="24" t="s">
        <v>922</v>
      </c>
      <c r="C116" s="24" t="s">
        <v>55</v>
      </c>
      <c r="D116" s="24"/>
      <c r="E116" s="24" t="s">
        <v>627</v>
      </c>
      <c r="F116" s="24" t="s">
        <v>871</v>
      </c>
      <c r="G116" s="24" t="s">
        <v>427</v>
      </c>
      <c r="H116" s="24"/>
      <c r="I116" s="24"/>
      <c r="J116" s="24"/>
      <c r="K116" s="24"/>
      <c r="L116" s="24"/>
      <c r="M116" s="24"/>
      <c r="N116" s="24"/>
      <c r="O116" s="24"/>
      <c r="P116" s="24"/>
      <c r="Q116" s="24" t="s">
        <v>923</v>
      </c>
      <c r="R116" s="24"/>
      <c r="S116" s="24"/>
      <c r="T116" s="24"/>
      <c r="U116" s="24"/>
      <c r="V116" s="24"/>
      <c r="W116" s="24"/>
      <c r="X116" s="24" t="s">
        <v>315</v>
      </c>
      <c r="Y116" s="24" t="s">
        <v>924</v>
      </c>
      <c r="Z116" s="24">
        <v>1</v>
      </c>
      <c r="AA116" s="24">
        <v>14971</v>
      </c>
      <c r="AB116" s="24" t="s">
        <v>317</v>
      </c>
      <c r="AC116" s="24" t="s">
        <v>816</v>
      </c>
      <c r="AD116" s="24">
        <v>2019</v>
      </c>
      <c r="AE116" s="24" t="s">
        <v>68</v>
      </c>
      <c r="AF116" s="24"/>
      <c r="AG116" s="24"/>
      <c r="AH116" s="24"/>
      <c r="AI116" s="24"/>
      <c r="AJ116" s="24"/>
      <c r="AK116" s="24"/>
      <c r="AL116" s="16" t="str">
        <f t="shared" si="12"/>
        <v/>
      </c>
      <c r="AM116" s="16" t="str">
        <f>IF(AL116="","",COUNTIFS(AL$1:AL116,AL116))</f>
        <v/>
      </c>
      <c r="AN116" s="16" t="str">
        <f t="shared" si="13"/>
        <v>广东中央厨房建设项目—整体配套设备国内公开招标中标候选人公示@中央厨房</v>
      </c>
      <c r="AO116" s="17">
        <f>IF(AN116="","",COUNTIFS(AN$1:AN116,AN116))</f>
        <v>1</v>
      </c>
      <c r="AP116" s="18" t="str">
        <f t="shared" si="14"/>
        <v>是</v>
      </c>
      <c r="AQ116" s="19" t="str">
        <f t="shared" si="15"/>
        <v/>
      </c>
      <c r="AR116" s="19" t="str">
        <f t="shared" si="16"/>
        <v/>
      </c>
      <c r="AS116" s="19" t="str">
        <f t="shared" si="17"/>
        <v/>
      </c>
      <c r="AT116" s="19" t="str">
        <f t="shared" si="18"/>
        <v/>
      </c>
      <c r="AU116" s="19" t="str">
        <f t="shared" si="19"/>
        <v/>
      </c>
      <c r="AV116" s="19" t="str">
        <f t="shared" si="20"/>
        <v/>
      </c>
      <c r="AW116" s="19" t="str">
        <f>IF(ISERROR(IF(FIND("拾",O116,1)&lt;FIND("万",O116,1),IF(ISERROR(FIND("拾",O116,FIND("万",O116,1))),"零",(MID(O,FIND("拾",O116,FIND("万",O116,1))-1,1))),MID(O116,FIND("拾",O116,1)-1,1))),"",IF(FIND("拾",O116,1)&lt;FIND("万",O116,1),IF(ISERROR(FIND("拾",O116,FIND("万",O116,1))),"",(MID(O116,FIND("拾",O116,FIND("万",O116,1))-1,1))),MID(O116,FIND("拾",O116,1)-1,1)))</f>
        <v/>
      </c>
      <c r="AX116" s="20">
        <f>IF(O116="",0,IF(ISERROR(MIDB(O116,SEARCHB("?",O116),2*LEN(O116)-LENB(O116))),IF(AQ116="",0,INDEX([1]大小写对照表!A:B,MATCH(AQ116,[1]大小写对照表!A:A,0),2)*100000000)+IF(AR116="",0,INDEX([1]大小写对照表!A:B,MATCH(AR116,[1]大小写对照表!A:A,0),2)*1000000)+IF(AS116="",0,INDEX([1]大小写对照表!A:B,MATCH(AS116,[1]大小写对照表!A:A,0),2)*100000)+IF(AT116="",0,INDEX([1]大小写对照表!A:B,MATCH(AT116,[1]大小写对照表!A:A,0),2)*10000)+IF(AU116="",0,INDEX([1]大小写对照表!A:B,MATCH(AU116,[1]大小写对照表!A:A,0),2)*1000)+IF(AV116="",0,INDEX([1]大小写对照表!A:B,MATCH(AV116,[1]大小写对照表!A:A,0),2)*100)+IF(AW116="",0,INDEX([1]大小写对照表!A:B,MATCH(AW116,[1]大小写对照表!A:A,0),2)*10),IF(ISERROR(FIND("万",O116,1)),MIDB(O116,SEARCHB("?",O116),2*LEN(O116)-LENB(O116))*1,MIDB(O116,SEARCHB("?",O116),2*LEN(O116)-LENB(O116))*10000)))</f>
        <v>0</v>
      </c>
      <c r="AY116" s="21" t="str">
        <f t="shared" si="21"/>
        <v>1月份</v>
      </c>
      <c r="AZ116" s="19" t="str">
        <f t="shared" si="22"/>
        <v>中央厨房</v>
      </c>
      <c r="BA116" s="19" t="str">
        <f t="shared" si="23"/>
        <v/>
      </c>
    </row>
    <row r="117" spans="1:53">
      <c r="A117" s="14" t="s">
        <v>816</v>
      </c>
      <c r="B117" s="14" t="s">
        <v>925</v>
      </c>
      <c r="C117" s="14" t="s">
        <v>55</v>
      </c>
      <c r="D117" s="14" t="s">
        <v>926</v>
      </c>
      <c r="E117" s="14" t="s">
        <v>106</v>
      </c>
      <c r="F117" s="14" t="s">
        <v>107</v>
      </c>
      <c r="G117" s="14" t="s">
        <v>444</v>
      </c>
      <c r="H117" s="14"/>
      <c r="I117" s="14"/>
      <c r="J117" s="14"/>
      <c r="K117" s="14"/>
      <c r="L117" s="14" t="s">
        <v>927</v>
      </c>
      <c r="M117" s="14" t="s">
        <v>928</v>
      </c>
      <c r="N117" s="14" t="s">
        <v>929</v>
      </c>
      <c r="O117" s="14" t="s">
        <v>930</v>
      </c>
      <c r="P117" s="14"/>
      <c r="Q117" s="14" t="s">
        <v>931</v>
      </c>
      <c r="R117" s="14" t="s">
        <v>932</v>
      </c>
      <c r="S117" s="14"/>
      <c r="T117" s="14"/>
      <c r="U117" s="14"/>
      <c r="V117" s="14"/>
      <c r="W117" s="14"/>
      <c r="X117" s="14" t="s">
        <v>244</v>
      </c>
      <c r="Y117" s="14" t="s">
        <v>933</v>
      </c>
      <c r="Z117" s="14">
        <v>2</v>
      </c>
      <c r="AA117" s="14">
        <v>1</v>
      </c>
      <c r="AB117" s="14" t="s">
        <v>317</v>
      </c>
      <c r="AC117" s="14" t="s">
        <v>816</v>
      </c>
      <c r="AD117" s="14">
        <v>2019</v>
      </c>
      <c r="AE117" s="14" t="s">
        <v>68</v>
      </c>
      <c r="AF117" s="14"/>
      <c r="AG117" s="14"/>
      <c r="AH117" s="14"/>
      <c r="AI117" s="14"/>
      <c r="AJ117" s="14"/>
      <c r="AK117" s="14"/>
      <c r="AL117" s="8" t="str">
        <f t="shared" si="12"/>
        <v>HNQJX-2018-540）@中央厨房</v>
      </c>
      <c r="AM117" s="8">
        <f>IF(AL117="","",COUNTIFS(AL$1:AL117,AL117))</f>
        <v>1</v>
      </c>
      <c r="AN117" s="8" t="str">
        <f t="shared" si="13"/>
        <v>海南广播电影电视传媒集团有限公司“中央厨房”地下电缆迁移工程项目成交公告@中央厨房</v>
      </c>
      <c r="AO117" s="9">
        <f>IF(AN117="","",COUNTIFS(AN$1:AN117,AN117))</f>
        <v>1</v>
      </c>
      <c r="AP117" s="10" t="str">
        <f t="shared" si="14"/>
        <v>是</v>
      </c>
      <c r="AQ117" s="11" t="str">
        <f t="shared" si="15"/>
        <v/>
      </c>
      <c r="AR117" s="11" t="str">
        <f t="shared" si="16"/>
        <v/>
      </c>
      <c r="AS117" s="11" t="str">
        <f t="shared" si="17"/>
        <v/>
      </c>
      <c r="AT117" s="11" t="str">
        <f t="shared" si="18"/>
        <v/>
      </c>
      <c r="AU117" s="11" t="str">
        <f t="shared" si="19"/>
        <v/>
      </c>
      <c r="AV117" s="11" t="str">
        <f t="shared" si="20"/>
        <v/>
      </c>
      <c r="AW117" s="11" t="str">
        <f>IF(ISERROR(IF(FIND("拾",O117,1)&lt;FIND("万",O117,1),IF(ISERROR(FIND("拾",O117,FIND("万",O117,1))),"零",(MID(O,FIND("拾",O117,FIND("万",O117,1))-1,1))),MID(O117,FIND("拾",O117,1)-1,1))),"",IF(FIND("拾",O117,1)&lt;FIND("万",O117,1),IF(ISERROR(FIND("拾",O117,FIND("万",O117,1))),"",(MID(O117,FIND("拾",O117,FIND("万",O117,1))-1,1))),MID(O117,FIND("拾",O117,1)-1,1)))</f>
        <v/>
      </c>
      <c r="AX117" s="12">
        <f>IF(O117="",0,IF(ISERROR(MIDB(O117,SEARCHB("?",O117),2*LEN(O117)-LENB(O117))),IF(AQ117="",0,INDEX([1]大小写对照表!A:B,MATCH(AQ117,[1]大小写对照表!A:A,0),2)*100000000)+IF(AR117="",0,INDEX([1]大小写对照表!A:B,MATCH(AR117,[1]大小写对照表!A:A,0),2)*1000000)+IF(AS117="",0,INDEX([1]大小写对照表!A:B,MATCH(AS117,[1]大小写对照表!A:A,0),2)*100000)+IF(AT117="",0,INDEX([1]大小写对照表!A:B,MATCH(AT117,[1]大小写对照表!A:A,0),2)*10000)+IF(AU117="",0,INDEX([1]大小写对照表!A:B,MATCH(AU117,[1]大小写对照表!A:A,0),2)*1000)+IF(AV117="",0,INDEX([1]大小写对照表!A:B,MATCH(AV117,[1]大小写对照表!A:A,0),2)*100)+IF(AW117="",0,INDEX([1]大小写对照表!A:B,MATCH(AW117,[1]大小写对照表!A:A,0),2)*10),IF(ISERROR(FIND("万",O117,1)),MIDB(O117,SEARCHB("?",O117),2*LEN(O117)-LENB(O117))*1,MIDB(O117,SEARCHB("?",O117),2*LEN(O117)-LENB(O117))*10000)))</f>
        <v>595747.48</v>
      </c>
      <c r="AY117" s="13" t="str">
        <f t="shared" si="21"/>
        <v>1月份</v>
      </c>
      <c r="AZ117" s="11" t="str">
        <f t="shared" si="22"/>
        <v>中央厨房</v>
      </c>
      <c r="BA117" s="11" t="str">
        <f t="shared" si="23"/>
        <v/>
      </c>
    </row>
    <row r="118" spans="1:53">
      <c r="A118" s="7" t="s">
        <v>816</v>
      </c>
      <c r="B118" s="7" t="s">
        <v>934</v>
      </c>
      <c r="C118" s="7" t="s">
        <v>55</v>
      </c>
      <c r="D118" s="7" t="s">
        <v>935</v>
      </c>
      <c r="E118" s="7" t="s">
        <v>168</v>
      </c>
      <c r="F118" s="7" t="s">
        <v>936</v>
      </c>
      <c r="G118" s="7" t="s">
        <v>460</v>
      </c>
      <c r="H118" s="7"/>
      <c r="I118" s="7"/>
      <c r="J118" s="7"/>
      <c r="K118" s="7"/>
      <c r="L118" s="7" t="s">
        <v>937</v>
      </c>
      <c r="M118" s="7" t="s">
        <v>938</v>
      </c>
      <c r="N118" s="7" t="s">
        <v>939</v>
      </c>
      <c r="O118" s="7" t="s">
        <v>940</v>
      </c>
      <c r="P118" s="7"/>
      <c r="Q118" s="7" t="s">
        <v>941</v>
      </c>
      <c r="R118" s="7" t="s">
        <v>942</v>
      </c>
      <c r="S118" s="7" t="s">
        <v>943</v>
      </c>
      <c r="T118" s="7"/>
      <c r="U118" s="7"/>
      <c r="V118" s="7"/>
      <c r="W118" s="7"/>
      <c r="X118" s="7" t="s">
        <v>944</v>
      </c>
      <c r="Y118" s="7" t="s">
        <v>945</v>
      </c>
      <c r="Z118" s="7">
        <v>2</v>
      </c>
      <c r="AA118" s="7">
        <v>2</v>
      </c>
      <c r="AB118" s="7" t="s">
        <v>317</v>
      </c>
      <c r="AC118" s="7" t="s">
        <v>816</v>
      </c>
      <c r="AD118" s="7">
        <v>2019</v>
      </c>
      <c r="AE118" s="7" t="s">
        <v>68</v>
      </c>
      <c r="AF118" s="7" t="s">
        <v>946</v>
      </c>
      <c r="AG118" s="7"/>
      <c r="AH118" s="7"/>
      <c r="AI118" s="7"/>
      <c r="AJ118" s="7"/>
      <c r="AK118" s="7"/>
      <c r="AL118" s="8" t="str">
        <f t="shared" si="12"/>
        <v>[350500]QZSCGZX[GK]2018089@中央厨房</v>
      </c>
      <c r="AM118" s="8">
        <f>IF(AL118="","",COUNTIFS(AL$1:AL118,AL118))</f>
        <v>1</v>
      </c>
      <c r="AN118" s="8" t="str">
        <f t="shared" si="13"/>
        <v>泉州晚报社融媒体中央厨房平台二期项目采购结果公告@中央厨房</v>
      </c>
      <c r="AO118" s="9">
        <f>IF(AN118="","",COUNTIFS(AN$1:AN118,AN118))</f>
        <v>1</v>
      </c>
      <c r="AP118" s="10" t="str">
        <f t="shared" si="14"/>
        <v>是</v>
      </c>
      <c r="AQ118" s="11" t="str">
        <f t="shared" si="15"/>
        <v/>
      </c>
      <c r="AR118" s="11" t="str">
        <f t="shared" si="16"/>
        <v/>
      </c>
      <c r="AS118" s="11" t="str">
        <f t="shared" si="17"/>
        <v/>
      </c>
      <c r="AT118" s="11" t="str">
        <f t="shared" si="18"/>
        <v/>
      </c>
      <c r="AU118" s="11" t="str">
        <f t="shared" si="19"/>
        <v/>
      </c>
      <c r="AV118" s="11" t="str">
        <f t="shared" si="20"/>
        <v/>
      </c>
      <c r="AW118" s="11" t="str">
        <f>IF(ISERROR(IF(FIND("拾",O118,1)&lt;FIND("万",O118,1),IF(ISERROR(FIND("拾",O118,FIND("万",O118,1))),"零",(MID(O,FIND("拾",O118,FIND("万",O118,1))-1,1))),MID(O118,FIND("拾",O118,1)-1,1))),"",IF(FIND("拾",O118,1)&lt;FIND("万",O118,1),IF(ISERROR(FIND("拾",O118,FIND("万",O118,1))),"",(MID(O118,FIND("拾",O118,FIND("万",O118,1))-1,1))),MID(O118,FIND("拾",O118,1)-1,1)))</f>
        <v/>
      </c>
      <c r="AX118" s="12">
        <f>IF(O118="",0,IF(ISERROR(MIDB(O118,SEARCHB("?",O118),2*LEN(O118)-LENB(O118))),IF(AQ118="",0,INDEX([1]大小写对照表!A:B,MATCH(AQ118,[1]大小写对照表!A:A,0),2)*100000000)+IF(AR118="",0,INDEX([1]大小写对照表!A:B,MATCH(AR118,[1]大小写对照表!A:A,0),2)*1000000)+IF(AS118="",0,INDEX([1]大小写对照表!A:B,MATCH(AS118,[1]大小写对照表!A:A,0),2)*100000)+IF(AT118="",0,INDEX([1]大小写对照表!A:B,MATCH(AT118,[1]大小写对照表!A:A,0),2)*10000)+IF(AU118="",0,INDEX([1]大小写对照表!A:B,MATCH(AU118,[1]大小写对照表!A:A,0),2)*1000)+IF(AV118="",0,INDEX([1]大小写对照表!A:B,MATCH(AV118,[1]大小写对照表!A:A,0),2)*100)+IF(AW118="",0,INDEX([1]大小写对照表!A:B,MATCH(AW118,[1]大小写对照表!A:A,0),2)*10),IF(ISERROR(FIND("万",O118,1)),MIDB(O118,SEARCHB("?",O118),2*LEN(O118)-LENB(O118))*1,MIDB(O118,SEARCHB("?",O118),2*LEN(O118)-LENB(O118))*10000)))</f>
        <v>2839800</v>
      </c>
      <c r="AY118" s="13" t="str">
        <f t="shared" si="21"/>
        <v>1月份</v>
      </c>
      <c r="AZ118" s="11" t="str">
        <f t="shared" si="22"/>
        <v>中央厨房</v>
      </c>
      <c r="BA118" s="11" t="str">
        <f t="shared" si="23"/>
        <v/>
      </c>
    </row>
    <row r="119" spans="1:53">
      <c r="A119" s="14" t="s">
        <v>816</v>
      </c>
      <c r="B119" s="14" t="s">
        <v>947</v>
      </c>
      <c r="C119" s="14" t="s">
        <v>55</v>
      </c>
      <c r="D119" s="14" t="s">
        <v>948</v>
      </c>
      <c r="E119" s="14" t="s">
        <v>809</v>
      </c>
      <c r="F119" s="14" t="s">
        <v>949</v>
      </c>
      <c r="G119" s="14" t="s">
        <v>460</v>
      </c>
      <c r="H119" s="14"/>
      <c r="I119" s="14"/>
      <c r="J119" s="14"/>
      <c r="K119" s="14"/>
      <c r="L119" s="14" t="s">
        <v>950</v>
      </c>
      <c r="M119" s="14"/>
      <c r="N119" s="14" t="s">
        <v>951</v>
      </c>
      <c r="O119" s="14"/>
      <c r="P119" s="14"/>
      <c r="Q119" s="14" t="s">
        <v>952</v>
      </c>
      <c r="R119" s="14" t="s">
        <v>953</v>
      </c>
      <c r="S119" s="14" t="s">
        <v>954</v>
      </c>
      <c r="T119" s="14"/>
      <c r="U119" s="14"/>
      <c r="V119" s="14"/>
      <c r="W119" s="14"/>
      <c r="X119" s="14" t="s">
        <v>79</v>
      </c>
      <c r="Y119" s="14" t="s">
        <v>955</v>
      </c>
      <c r="Z119" s="14">
        <v>2</v>
      </c>
      <c r="AA119" s="14">
        <v>2</v>
      </c>
      <c r="AB119" s="14" t="s">
        <v>317</v>
      </c>
      <c r="AC119" s="14" t="s">
        <v>816</v>
      </c>
      <c r="AD119" s="14">
        <v>2019</v>
      </c>
      <c r="AE119" s="14" t="s">
        <v>68</v>
      </c>
      <c r="AF119" s="14"/>
      <c r="AG119" s="14"/>
      <c r="AH119" s="14"/>
      <c r="AI119" s="14"/>
      <c r="AJ119" s="14"/>
      <c r="AK119" s="14"/>
      <c r="AL119" s="8" t="str">
        <f t="shared" si="12"/>
        <v>Z131100181900@中央厨房</v>
      </c>
      <c r="AM119" s="8">
        <f>IF(AL119="","",COUNTIFS(AL$1:AL119,AL119))</f>
        <v>1</v>
      </c>
      <c r="AN119" s="8" t="str">
        <f t="shared" si="13"/>
        <v>Z1311001819001001故城县广播电视台县融媒体中心中央厨房采购设备公开招标中标结果公告@中央厨房</v>
      </c>
      <c r="AO119" s="9">
        <f>IF(AN119="","",COUNTIFS(AN$1:AN119,AN119))</f>
        <v>1</v>
      </c>
      <c r="AP119" s="10" t="str">
        <f t="shared" si="14"/>
        <v>是</v>
      </c>
      <c r="AQ119" s="11" t="str">
        <f t="shared" si="15"/>
        <v/>
      </c>
      <c r="AR119" s="11" t="str">
        <f t="shared" si="16"/>
        <v/>
      </c>
      <c r="AS119" s="11" t="str">
        <f t="shared" si="17"/>
        <v/>
      </c>
      <c r="AT119" s="11" t="str">
        <f t="shared" si="18"/>
        <v/>
      </c>
      <c r="AU119" s="11" t="str">
        <f t="shared" si="19"/>
        <v/>
      </c>
      <c r="AV119" s="11" t="str">
        <f t="shared" si="20"/>
        <v/>
      </c>
      <c r="AW119" s="11" t="str">
        <f>IF(ISERROR(IF(FIND("拾",O119,1)&lt;FIND("万",O119,1),IF(ISERROR(FIND("拾",O119,FIND("万",O119,1))),"零",(MID(O,FIND("拾",O119,FIND("万",O119,1))-1,1))),MID(O119,FIND("拾",O119,1)-1,1))),"",IF(FIND("拾",O119,1)&lt;FIND("万",O119,1),IF(ISERROR(FIND("拾",O119,FIND("万",O119,1))),"",(MID(O119,FIND("拾",O119,FIND("万",O119,1))-1,1))),MID(O119,FIND("拾",O119,1)-1,1)))</f>
        <v/>
      </c>
      <c r="AX119" s="12">
        <f>IF(O119="",0,IF(ISERROR(MIDB(O119,SEARCHB("?",O119),2*LEN(O119)-LENB(O119))),IF(AQ119="",0,INDEX([1]大小写对照表!A:B,MATCH(AQ119,[1]大小写对照表!A:A,0),2)*100000000)+IF(AR119="",0,INDEX([1]大小写对照表!A:B,MATCH(AR119,[1]大小写对照表!A:A,0),2)*1000000)+IF(AS119="",0,INDEX([1]大小写对照表!A:B,MATCH(AS119,[1]大小写对照表!A:A,0),2)*100000)+IF(AT119="",0,INDEX([1]大小写对照表!A:B,MATCH(AT119,[1]大小写对照表!A:A,0),2)*10000)+IF(AU119="",0,INDEX([1]大小写对照表!A:B,MATCH(AU119,[1]大小写对照表!A:A,0),2)*1000)+IF(AV119="",0,INDEX([1]大小写对照表!A:B,MATCH(AV119,[1]大小写对照表!A:A,0),2)*100)+IF(AW119="",0,INDEX([1]大小写对照表!A:B,MATCH(AW119,[1]大小写对照表!A:A,0),2)*10),IF(ISERROR(FIND("万",O119,1)),MIDB(O119,SEARCHB("?",O119),2*LEN(O119)-LENB(O119))*1,MIDB(O119,SEARCHB("?",O119),2*LEN(O119)-LENB(O119))*10000)))</f>
        <v>0</v>
      </c>
      <c r="AY119" s="13" t="str">
        <f t="shared" si="21"/>
        <v>1月份</v>
      </c>
      <c r="AZ119" s="11" t="str">
        <f t="shared" si="22"/>
        <v>中央厨房</v>
      </c>
      <c r="BA119" s="11" t="str">
        <f t="shared" si="23"/>
        <v/>
      </c>
    </row>
    <row r="120" spans="1:53">
      <c r="A120" s="7" t="s">
        <v>816</v>
      </c>
      <c r="B120" s="7" t="s">
        <v>956</v>
      </c>
      <c r="C120" s="7" t="s">
        <v>55</v>
      </c>
      <c r="D120" s="7" t="s">
        <v>957</v>
      </c>
      <c r="E120" s="7" t="s">
        <v>83</v>
      </c>
      <c r="F120" s="7" t="s">
        <v>291</v>
      </c>
      <c r="G120" s="7" t="s">
        <v>460</v>
      </c>
      <c r="H120" s="7"/>
      <c r="I120" s="7"/>
      <c r="J120" s="7"/>
      <c r="K120" s="7"/>
      <c r="L120" s="7" t="s">
        <v>958</v>
      </c>
      <c r="M120" s="7"/>
      <c r="N120" s="7" t="s">
        <v>959</v>
      </c>
      <c r="O120" s="7"/>
      <c r="P120" s="7"/>
      <c r="Q120" s="7" t="s">
        <v>960</v>
      </c>
      <c r="R120" s="7" t="s">
        <v>961</v>
      </c>
      <c r="S120" s="7"/>
      <c r="T120" s="7"/>
      <c r="U120" s="7"/>
      <c r="V120" s="7"/>
      <c r="W120" s="7"/>
      <c r="X120" s="7" t="s">
        <v>79</v>
      </c>
      <c r="Y120" s="7" t="s">
        <v>962</v>
      </c>
      <c r="Z120" s="7">
        <v>2</v>
      </c>
      <c r="AA120" s="7">
        <v>2</v>
      </c>
      <c r="AB120" s="7" t="s">
        <v>317</v>
      </c>
      <c r="AC120" s="7" t="s">
        <v>816</v>
      </c>
      <c r="AD120" s="7">
        <v>2019</v>
      </c>
      <c r="AE120" s="7" t="s">
        <v>68</v>
      </c>
      <c r="AF120" s="7"/>
      <c r="AG120" s="7"/>
      <c r="AH120" s="7"/>
      <c r="AI120" s="7"/>
      <c r="AJ120" s="7"/>
      <c r="AK120" s="7"/>
      <c r="AL120" s="8" t="str">
        <f t="shared" si="12"/>
        <v>GZJD2018-C-G017）@中央厨房</v>
      </c>
      <c r="AM120" s="8">
        <f>IF(AL120="","",COUNTIFS(AL$1:AL120,AL120))</f>
        <v>1</v>
      </c>
      <c r="AN120" s="8" t="str">
        <f t="shared" si="13"/>
        <v>[石城县]九鼎赣饶中介服务咨询有限公司关于江西省中国共产党石城县委员会宣传部融媒体中心“中央厨房”建设项目（项目编号：GZJD2018-SC-G017）的电子化公开招标的中标结果公告@中央厨房</v>
      </c>
      <c r="AO120" s="9">
        <f>IF(AN120="","",COUNTIFS(AN$1:AN120,AN120))</f>
        <v>1</v>
      </c>
      <c r="AP120" s="10" t="str">
        <f t="shared" si="14"/>
        <v>是</v>
      </c>
      <c r="AQ120" s="11" t="str">
        <f t="shared" si="15"/>
        <v/>
      </c>
      <c r="AR120" s="11" t="str">
        <f t="shared" si="16"/>
        <v/>
      </c>
      <c r="AS120" s="11" t="str">
        <f t="shared" si="17"/>
        <v/>
      </c>
      <c r="AT120" s="11" t="str">
        <f t="shared" si="18"/>
        <v/>
      </c>
      <c r="AU120" s="11" t="str">
        <f t="shared" si="19"/>
        <v/>
      </c>
      <c r="AV120" s="11" t="str">
        <f t="shared" si="20"/>
        <v/>
      </c>
      <c r="AW120" s="11" t="str">
        <f>IF(ISERROR(IF(FIND("拾",O120,1)&lt;FIND("万",O120,1),IF(ISERROR(FIND("拾",O120,FIND("万",O120,1))),"零",(MID(O,FIND("拾",O120,FIND("万",O120,1))-1,1))),MID(O120,FIND("拾",O120,1)-1,1))),"",IF(FIND("拾",O120,1)&lt;FIND("万",O120,1),IF(ISERROR(FIND("拾",O120,FIND("万",O120,1))),"",(MID(O120,FIND("拾",O120,FIND("万",O120,1))-1,1))),MID(O120,FIND("拾",O120,1)-1,1)))</f>
        <v/>
      </c>
      <c r="AX120" s="12">
        <f>IF(O120="",0,IF(ISERROR(MIDB(O120,SEARCHB("?",O120),2*LEN(O120)-LENB(O120))),IF(AQ120="",0,INDEX([1]大小写对照表!A:B,MATCH(AQ120,[1]大小写对照表!A:A,0),2)*100000000)+IF(AR120="",0,INDEX([1]大小写对照表!A:B,MATCH(AR120,[1]大小写对照表!A:A,0),2)*1000000)+IF(AS120="",0,INDEX([1]大小写对照表!A:B,MATCH(AS120,[1]大小写对照表!A:A,0),2)*100000)+IF(AT120="",0,INDEX([1]大小写对照表!A:B,MATCH(AT120,[1]大小写对照表!A:A,0),2)*10000)+IF(AU120="",0,INDEX([1]大小写对照表!A:B,MATCH(AU120,[1]大小写对照表!A:A,0),2)*1000)+IF(AV120="",0,INDEX([1]大小写对照表!A:B,MATCH(AV120,[1]大小写对照表!A:A,0),2)*100)+IF(AW120="",0,INDEX([1]大小写对照表!A:B,MATCH(AW120,[1]大小写对照表!A:A,0),2)*10),IF(ISERROR(FIND("万",O120,1)),MIDB(O120,SEARCHB("?",O120),2*LEN(O120)-LENB(O120))*1,MIDB(O120,SEARCHB("?",O120),2*LEN(O120)-LENB(O120))*10000)))</f>
        <v>0</v>
      </c>
      <c r="AY120" s="13" t="str">
        <f t="shared" si="21"/>
        <v>1月份</v>
      </c>
      <c r="AZ120" s="11" t="str">
        <f t="shared" si="22"/>
        <v>中央厨房</v>
      </c>
      <c r="BA120" s="11" t="str">
        <f t="shared" si="23"/>
        <v/>
      </c>
    </row>
    <row r="121" spans="1:53" s="22" customFormat="1">
      <c r="A121" s="15" t="s">
        <v>816</v>
      </c>
      <c r="B121" s="15" t="s">
        <v>963</v>
      </c>
      <c r="C121" s="15" t="s">
        <v>55</v>
      </c>
      <c r="D121" s="15" t="s">
        <v>964</v>
      </c>
      <c r="E121" s="15" t="s">
        <v>830</v>
      </c>
      <c r="F121" s="15" t="s">
        <v>965</v>
      </c>
      <c r="G121" s="15" t="s">
        <v>966</v>
      </c>
      <c r="H121" s="15"/>
      <c r="I121" s="15"/>
      <c r="J121" s="15"/>
      <c r="K121" s="15"/>
      <c r="L121" s="15" t="s">
        <v>967</v>
      </c>
      <c r="M121" s="15"/>
      <c r="N121" s="15"/>
      <c r="O121" s="15"/>
      <c r="P121" s="15"/>
      <c r="Q121" s="15" t="s">
        <v>968</v>
      </c>
      <c r="R121" s="15"/>
      <c r="S121" s="15"/>
      <c r="T121" s="15"/>
      <c r="U121" s="15"/>
      <c r="V121" s="15"/>
      <c r="W121" s="15"/>
      <c r="X121" s="15" t="s">
        <v>326</v>
      </c>
      <c r="Y121" s="15" t="s">
        <v>969</v>
      </c>
      <c r="Z121" s="15">
        <v>3</v>
      </c>
      <c r="AA121" s="15">
        <v>3</v>
      </c>
      <c r="AB121" s="15" t="s">
        <v>317</v>
      </c>
      <c r="AC121" s="15" t="s">
        <v>816</v>
      </c>
      <c r="AD121" s="15">
        <v>2019</v>
      </c>
      <c r="AE121" s="15" t="s">
        <v>68</v>
      </c>
      <c r="AF121" s="15"/>
      <c r="AG121" s="15"/>
      <c r="AH121" s="15"/>
      <c r="AI121" s="15"/>
      <c r="AJ121" s="15"/>
      <c r="AK121" s="15"/>
      <c r="AL121" s="16" t="str">
        <f t="shared" si="12"/>
        <v>YFH-CG2018-019@中央厨房</v>
      </c>
      <c r="AM121" s="16">
        <f>IF(AL121="","",COUNTIFS(AL$1:AL121,AL121))</f>
        <v>1</v>
      </c>
      <c r="AN121" s="16" t="str">
        <f t="shared" si="13"/>
        <v>A包：中央厨房建设项目@中央厨房</v>
      </c>
      <c r="AO121" s="17">
        <f>IF(AN121="","",COUNTIFS(AN$1:AN121,AN121))</f>
        <v>1</v>
      </c>
      <c r="AP121" s="18" t="str">
        <f t="shared" si="14"/>
        <v>是</v>
      </c>
      <c r="AQ121" s="19" t="str">
        <f t="shared" si="15"/>
        <v/>
      </c>
      <c r="AR121" s="19" t="str">
        <f t="shared" si="16"/>
        <v/>
      </c>
      <c r="AS121" s="19" t="str">
        <f t="shared" si="17"/>
        <v/>
      </c>
      <c r="AT121" s="19" t="str">
        <f t="shared" si="18"/>
        <v/>
      </c>
      <c r="AU121" s="19" t="str">
        <f t="shared" si="19"/>
        <v/>
      </c>
      <c r="AV121" s="19" t="str">
        <f t="shared" si="20"/>
        <v/>
      </c>
      <c r="AW121" s="19" t="str">
        <f>IF(ISERROR(IF(FIND("拾",O121,1)&lt;FIND("万",O121,1),IF(ISERROR(FIND("拾",O121,FIND("万",O121,1))),"零",(MID(O,FIND("拾",O121,FIND("万",O121,1))-1,1))),MID(O121,FIND("拾",O121,1)-1,1))),"",IF(FIND("拾",O121,1)&lt;FIND("万",O121,1),IF(ISERROR(FIND("拾",O121,FIND("万",O121,1))),"",(MID(O121,FIND("拾",O121,FIND("万",O121,1))-1,1))),MID(O121,FIND("拾",O121,1)-1,1)))</f>
        <v/>
      </c>
      <c r="AX121" s="20">
        <f>IF(O121="",0,IF(ISERROR(MIDB(O121,SEARCHB("?",O121),2*LEN(O121)-LENB(O121))),IF(AQ121="",0,INDEX([1]大小写对照表!A:B,MATCH(AQ121,[1]大小写对照表!A:A,0),2)*100000000)+IF(AR121="",0,INDEX([1]大小写对照表!A:B,MATCH(AR121,[1]大小写对照表!A:A,0),2)*1000000)+IF(AS121="",0,INDEX([1]大小写对照表!A:B,MATCH(AS121,[1]大小写对照表!A:A,0),2)*100000)+IF(AT121="",0,INDEX([1]大小写对照表!A:B,MATCH(AT121,[1]大小写对照表!A:A,0),2)*10000)+IF(AU121="",0,INDEX([1]大小写对照表!A:B,MATCH(AU121,[1]大小写对照表!A:A,0),2)*1000)+IF(AV121="",0,INDEX([1]大小写对照表!A:B,MATCH(AV121,[1]大小写对照表!A:A,0),2)*100)+IF(AW121="",0,INDEX([1]大小写对照表!A:B,MATCH(AW121,[1]大小写对照表!A:A,0),2)*10),IF(ISERROR(FIND("万",O121,1)),MIDB(O121,SEARCHB("?",O121),2*LEN(O121)-LENB(O121))*1,MIDB(O121,SEARCHB("?",O121),2*LEN(O121)-LENB(O121))*10000)))</f>
        <v>0</v>
      </c>
      <c r="AY121" s="21" t="str">
        <f t="shared" si="21"/>
        <v>1月份</v>
      </c>
      <c r="AZ121" s="19" t="str">
        <f t="shared" si="22"/>
        <v>中央厨房</v>
      </c>
      <c r="BA121" s="19" t="str">
        <f t="shared" si="23"/>
        <v/>
      </c>
    </row>
    <row r="122" spans="1:53">
      <c r="A122" s="7" t="s">
        <v>816</v>
      </c>
      <c r="B122" s="7" t="s">
        <v>970</v>
      </c>
      <c r="C122" s="7" t="s">
        <v>55</v>
      </c>
      <c r="D122" s="7" t="s">
        <v>971</v>
      </c>
      <c r="E122" s="7" t="s">
        <v>809</v>
      </c>
      <c r="F122" s="7" t="s">
        <v>949</v>
      </c>
      <c r="G122" s="7" t="s">
        <v>966</v>
      </c>
      <c r="H122" s="7"/>
      <c r="I122" s="7"/>
      <c r="J122" s="7"/>
      <c r="K122" s="7"/>
      <c r="L122" s="7" t="s">
        <v>972</v>
      </c>
      <c r="M122" s="7"/>
      <c r="N122" s="7"/>
      <c r="O122" s="7"/>
      <c r="P122" s="7"/>
      <c r="Q122" s="7" t="s">
        <v>973</v>
      </c>
      <c r="R122" s="7"/>
      <c r="S122" s="7"/>
      <c r="T122" s="7"/>
      <c r="U122" s="7"/>
      <c r="V122" s="7"/>
      <c r="W122" s="7"/>
      <c r="X122" s="7" t="s">
        <v>79</v>
      </c>
      <c r="Y122" s="7" t="s">
        <v>974</v>
      </c>
      <c r="Z122" s="7">
        <v>2</v>
      </c>
      <c r="AA122" s="7">
        <v>2</v>
      </c>
      <c r="AB122" s="7" t="s">
        <v>317</v>
      </c>
      <c r="AC122" s="7" t="s">
        <v>816</v>
      </c>
      <c r="AD122" s="7">
        <v>2019</v>
      </c>
      <c r="AE122" s="7" t="s">
        <v>68</v>
      </c>
      <c r="AF122" s="7"/>
      <c r="AG122" s="7"/>
      <c r="AH122" s="7"/>
      <c r="AI122" s="7"/>
      <c r="AJ122" s="7"/>
      <c r="AK122" s="7"/>
      <c r="AL122" s="8" t="str">
        <f t="shared" si="12"/>
        <v>Z1311001819381001@中央厨房</v>
      </c>
      <c r="AM122" s="8">
        <f>IF(AL122="","",COUNTIFS(AL$1:AL122,AL122))</f>
        <v>1</v>
      </c>
      <c r="AN122" s="8" t="str">
        <f t="shared" si="13"/>
        <v>Z1311001819381001武邑县广播电视台融媒体中央厨房配套设备、中央厨房系统设备采购项目公开招标一标段异常结果公示@中央厨房</v>
      </c>
      <c r="AO122" s="9">
        <f>IF(AN122="","",COUNTIFS(AN$1:AN122,AN122))</f>
        <v>1</v>
      </c>
      <c r="AP122" s="10" t="str">
        <f t="shared" si="14"/>
        <v>是</v>
      </c>
      <c r="AQ122" s="11" t="str">
        <f t="shared" si="15"/>
        <v/>
      </c>
      <c r="AR122" s="11" t="str">
        <f t="shared" si="16"/>
        <v/>
      </c>
      <c r="AS122" s="11" t="str">
        <f t="shared" si="17"/>
        <v/>
      </c>
      <c r="AT122" s="11" t="str">
        <f t="shared" si="18"/>
        <v/>
      </c>
      <c r="AU122" s="11" t="str">
        <f t="shared" si="19"/>
        <v/>
      </c>
      <c r="AV122" s="11" t="str">
        <f t="shared" si="20"/>
        <v/>
      </c>
      <c r="AW122" s="11" t="str">
        <f>IF(ISERROR(IF(FIND("拾",O122,1)&lt;FIND("万",O122,1),IF(ISERROR(FIND("拾",O122,FIND("万",O122,1))),"零",(MID(O,FIND("拾",O122,FIND("万",O122,1))-1,1))),MID(O122,FIND("拾",O122,1)-1,1))),"",IF(FIND("拾",O122,1)&lt;FIND("万",O122,1),IF(ISERROR(FIND("拾",O122,FIND("万",O122,1))),"",(MID(O122,FIND("拾",O122,FIND("万",O122,1))-1,1))),MID(O122,FIND("拾",O122,1)-1,1)))</f>
        <v/>
      </c>
      <c r="AX122" s="12">
        <f>IF(O122="",0,IF(ISERROR(MIDB(O122,SEARCHB("?",O122),2*LEN(O122)-LENB(O122))),IF(AQ122="",0,INDEX([1]大小写对照表!A:B,MATCH(AQ122,[1]大小写对照表!A:A,0),2)*100000000)+IF(AR122="",0,INDEX([1]大小写对照表!A:B,MATCH(AR122,[1]大小写对照表!A:A,0),2)*1000000)+IF(AS122="",0,INDEX([1]大小写对照表!A:B,MATCH(AS122,[1]大小写对照表!A:A,0),2)*100000)+IF(AT122="",0,INDEX([1]大小写对照表!A:B,MATCH(AT122,[1]大小写对照表!A:A,0),2)*10000)+IF(AU122="",0,INDEX([1]大小写对照表!A:B,MATCH(AU122,[1]大小写对照表!A:A,0),2)*1000)+IF(AV122="",0,INDEX([1]大小写对照表!A:B,MATCH(AV122,[1]大小写对照表!A:A,0),2)*100)+IF(AW122="",0,INDEX([1]大小写对照表!A:B,MATCH(AW122,[1]大小写对照表!A:A,0),2)*10),IF(ISERROR(FIND("万",O122,1)),MIDB(O122,SEARCHB("?",O122),2*LEN(O122)-LENB(O122))*1,MIDB(O122,SEARCHB("?",O122),2*LEN(O122)-LENB(O122))*10000)))</f>
        <v>0</v>
      </c>
      <c r="AY122" s="13" t="str">
        <f t="shared" si="21"/>
        <v>1月份</v>
      </c>
      <c r="AZ122" s="11" t="str">
        <f t="shared" si="22"/>
        <v>中央厨房</v>
      </c>
      <c r="BA122" s="11" t="str">
        <f t="shared" si="23"/>
        <v/>
      </c>
    </row>
    <row r="123" spans="1:53" s="22" customFormat="1">
      <c r="A123" s="15" t="s">
        <v>816</v>
      </c>
      <c r="B123" s="15" t="s">
        <v>975</v>
      </c>
      <c r="C123" s="15" t="s">
        <v>55</v>
      </c>
      <c r="D123" s="15" t="s">
        <v>964</v>
      </c>
      <c r="E123" s="15" t="s">
        <v>830</v>
      </c>
      <c r="F123" s="15" t="s">
        <v>965</v>
      </c>
      <c r="G123" s="15" t="s">
        <v>966</v>
      </c>
      <c r="H123" s="15"/>
      <c r="I123" s="15"/>
      <c r="J123" s="15"/>
      <c r="K123" s="15"/>
      <c r="L123" s="15" t="s">
        <v>967</v>
      </c>
      <c r="M123" s="15"/>
      <c r="N123" s="15" t="s">
        <v>976</v>
      </c>
      <c r="O123" s="15"/>
      <c r="P123" s="15"/>
      <c r="Q123" s="15" t="s">
        <v>977</v>
      </c>
      <c r="R123" s="15" t="s">
        <v>978</v>
      </c>
      <c r="S123" s="15" t="s">
        <v>979</v>
      </c>
      <c r="T123" s="15"/>
      <c r="U123" s="15"/>
      <c r="V123" s="15"/>
      <c r="W123" s="15"/>
      <c r="X123" s="15" t="s">
        <v>326</v>
      </c>
      <c r="Y123" s="15" t="s">
        <v>980</v>
      </c>
      <c r="Z123" s="15">
        <v>1</v>
      </c>
      <c r="AA123" s="15">
        <v>3</v>
      </c>
      <c r="AB123" s="15" t="s">
        <v>317</v>
      </c>
      <c r="AC123" s="15" t="s">
        <v>816</v>
      </c>
      <c r="AD123" s="15">
        <v>2019</v>
      </c>
      <c r="AE123" s="15" t="s">
        <v>68</v>
      </c>
      <c r="AF123" s="15"/>
      <c r="AG123" s="15"/>
      <c r="AH123" s="15"/>
      <c r="AI123" s="15"/>
      <c r="AJ123" s="15"/>
      <c r="AK123" s="15"/>
      <c r="AL123" s="16" t="str">
        <f t="shared" si="12"/>
        <v>YFH-CG2018-019@中央厨房</v>
      </c>
      <c r="AM123" s="16">
        <f>IF(AL123="","",COUNTIFS(AL$1:AL123,AL123))</f>
        <v>2</v>
      </c>
      <c r="AN123" s="16" t="str">
        <f t="shared" si="13"/>
        <v>A包：中央厨房建设项目中标（成交）公告@中央厨房</v>
      </c>
      <c r="AO123" s="17">
        <f>IF(AN123="","",COUNTIFS(AN$1:AN123,AN123))</f>
        <v>1</v>
      </c>
      <c r="AP123" s="18" t="str">
        <f t="shared" si="14"/>
        <v/>
      </c>
      <c r="AQ123" s="19" t="str">
        <f t="shared" si="15"/>
        <v/>
      </c>
      <c r="AR123" s="19" t="str">
        <f t="shared" si="16"/>
        <v/>
      </c>
      <c r="AS123" s="19" t="str">
        <f t="shared" si="17"/>
        <v/>
      </c>
      <c r="AT123" s="19" t="str">
        <f t="shared" si="18"/>
        <v/>
      </c>
      <c r="AU123" s="19" t="str">
        <f t="shared" si="19"/>
        <v/>
      </c>
      <c r="AV123" s="19" t="str">
        <f t="shared" si="20"/>
        <v/>
      </c>
      <c r="AW123" s="19" t="str">
        <f>IF(ISERROR(IF(FIND("拾",O123,1)&lt;FIND("万",O123,1),IF(ISERROR(FIND("拾",O123,FIND("万",O123,1))),"零",(MID(O,FIND("拾",O123,FIND("万",O123,1))-1,1))),MID(O123,FIND("拾",O123,1)-1,1))),"",IF(FIND("拾",O123,1)&lt;FIND("万",O123,1),IF(ISERROR(FIND("拾",O123,FIND("万",O123,1))),"",(MID(O123,FIND("拾",O123,FIND("万",O123,1))-1,1))),MID(O123,FIND("拾",O123,1)-1,1)))</f>
        <v/>
      </c>
      <c r="AX123" s="20">
        <f>IF(O123="",0,IF(ISERROR(MIDB(O123,SEARCHB("?",O123),2*LEN(O123)-LENB(O123))),IF(AQ123="",0,INDEX([1]大小写对照表!A:B,MATCH(AQ123,[1]大小写对照表!A:A,0),2)*100000000)+IF(AR123="",0,INDEX([1]大小写对照表!A:B,MATCH(AR123,[1]大小写对照表!A:A,0),2)*1000000)+IF(AS123="",0,INDEX([1]大小写对照表!A:B,MATCH(AS123,[1]大小写对照表!A:A,0),2)*100000)+IF(AT123="",0,INDEX([1]大小写对照表!A:B,MATCH(AT123,[1]大小写对照表!A:A,0),2)*10000)+IF(AU123="",0,INDEX([1]大小写对照表!A:B,MATCH(AU123,[1]大小写对照表!A:A,0),2)*1000)+IF(AV123="",0,INDEX([1]大小写对照表!A:B,MATCH(AV123,[1]大小写对照表!A:A,0),2)*100)+IF(AW123="",0,INDEX([1]大小写对照表!A:B,MATCH(AW123,[1]大小写对照表!A:A,0),2)*10),IF(ISERROR(FIND("万",O123,1)),MIDB(O123,SEARCHB("?",O123),2*LEN(O123)-LENB(O123))*1,MIDB(O123,SEARCHB("?",O123),2*LEN(O123)-LENB(O123))*10000)))</f>
        <v>0</v>
      </c>
      <c r="AY123" s="21" t="str">
        <f t="shared" si="21"/>
        <v>1月份</v>
      </c>
      <c r="AZ123" s="19" t="str">
        <f t="shared" si="22"/>
        <v>中央厨房</v>
      </c>
      <c r="BA123" s="19" t="str">
        <f t="shared" si="23"/>
        <v/>
      </c>
    </row>
    <row r="124" spans="1:53">
      <c r="A124" s="7" t="s">
        <v>816</v>
      </c>
      <c r="B124" s="7" t="s">
        <v>981</v>
      </c>
      <c r="C124" s="7" t="s">
        <v>55</v>
      </c>
      <c r="D124" s="7"/>
      <c r="E124" s="7" t="s">
        <v>83</v>
      </c>
      <c r="F124" s="7" t="s">
        <v>982</v>
      </c>
      <c r="G124" s="7" t="s">
        <v>966</v>
      </c>
      <c r="H124" s="7"/>
      <c r="I124" s="7"/>
      <c r="J124" s="7"/>
      <c r="K124" s="7"/>
      <c r="L124" s="7"/>
      <c r="M124" s="7"/>
      <c r="N124" s="7" t="s">
        <v>983</v>
      </c>
      <c r="O124" s="7"/>
      <c r="P124" s="7"/>
      <c r="Q124" s="7" t="s">
        <v>984</v>
      </c>
      <c r="R124" s="7" t="s">
        <v>890</v>
      </c>
      <c r="S124" s="7" t="s">
        <v>985</v>
      </c>
      <c r="T124" s="7"/>
      <c r="U124" s="7"/>
      <c r="V124" s="7"/>
      <c r="W124" s="7"/>
      <c r="X124" s="7" t="s">
        <v>315</v>
      </c>
      <c r="Y124" s="7" t="s">
        <v>986</v>
      </c>
      <c r="Z124" s="7">
        <v>2</v>
      </c>
      <c r="AA124" s="7">
        <v>14971</v>
      </c>
      <c r="AB124" s="7" t="s">
        <v>317</v>
      </c>
      <c r="AC124" s="7" t="s">
        <v>816</v>
      </c>
      <c r="AD124" s="7">
        <v>2019</v>
      </c>
      <c r="AE124" s="7" t="s">
        <v>68</v>
      </c>
      <c r="AF124" s="7"/>
      <c r="AG124" s="7"/>
      <c r="AH124" s="7"/>
      <c r="AI124" s="7"/>
      <c r="AJ124" s="7"/>
      <c r="AK124" s="7"/>
      <c r="AL124" s="8" t="str">
        <f t="shared" si="12"/>
        <v/>
      </c>
      <c r="AM124" s="8" t="str">
        <f>IF(AL124="","",COUNTIFS(AL$1:AL124,AL124))</f>
        <v/>
      </c>
      <c r="AN124" s="8" t="str">
        <f t="shared" si="13"/>
        <v>余干融媒体“中央厨房”智慧云平台建设项目【合同】@中央厨房</v>
      </c>
      <c r="AO124" s="9">
        <f>IF(AN124="","",COUNTIFS(AN$1:AN124,AN124))</f>
        <v>1</v>
      </c>
      <c r="AP124" s="10" t="str">
        <f t="shared" si="14"/>
        <v>是</v>
      </c>
      <c r="AQ124" s="11" t="str">
        <f t="shared" si="15"/>
        <v/>
      </c>
      <c r="AR124" s="11" t="str">
        <f t="shared" si="16"/>
        <v/>
      </c>
      <c r="AS124" s="11" t="str">
        <f t="shared" si="17"/>
        <v/>
      </c>
      <c r="AT124" s="11" t="str">
        <f t="shared" si="18"/>
        <v/>
      </c>
      <c r="AU124" s="11" t="str">
        <f t="shared" si="19"/>
        <v/>
      </c>
      <c r="AV124" s="11" t="str">
        <f t="shared" si="20"/>
        <v/>
      </c>
      <c r="AW124" s="11" t="str">
        <f>IF(ISERROR(IF(FIND("拾",O124,1)&lt;FIND("万",O124,1),IF(ISERROR(FIND("拾",O124,FIND("万",O124,1))),"零",(MID(O,FIND("拾",O124,FIND("万",O124,1))-1,1))),MID(O124,FIND("拾",O124,1)-1,1))),"",IF(FIND("拾",O124,1)&lt;FIND("万",O124,1),IF(ISERROR(FIND("拾",O124,FIND("万",O124,1))),"",(MID(O124,FIND("拾",O124,FIND("万",O124,1))-1,1))),MID(O124,FIND("拾",O124,1)-1,1)))</f>
        <v/>
      </c>
      <c r="AX124" s="12">
        <f>IF(O124="",0,IF(ISERROR(MIDB(O124,SEARCHB("?",O124),2*LEN(O124)-LENB(O124))),IF(AQ124="",0,INDEX([1]大小写对照表!A:B,MATCH(AQ124,[1]大小写对照表!A:A,0),2)*100000000)+IF(AR124="",0,INDEX([1]大小写对照表!A:B,MATCH(AR124,[1]大小写对照表!A:A,0),2)*1000000)+IF(AS124="",0,INDEX([1]大小写对照表!A:B,MATCH(AS124,[1]大小写对照表!A:A,0),2)*100000)+IF(AT124="",0,INDEX([1]大小写对照表!A:B,MATCH(AT124,[1]大小写对照表!A:A,0),2)*10000)+IF(AU124="",0,INDEX([1]大小写对照表!A:B,MATCH(AU124,[1]大小写对照表!A:A,0),2)*1000)+IF(AV124="",0,INDEX([1]大小写对照表!A:B,MATCH(AV124,[1]大小写对照表!A:A,0),2)*100)+IF(AW124="",0,INDEX([1]大小写对照表!A:B,MATCH(AW124,[1]大小写对照表!A:A,0),2)*10),IF(ISERROR(FIND("万",O124,1)),MIDB(O124,SEARCHB("?",O124),2*LEN(O124)-LENB(O124))*1,MIDB(O124,SEARCHB("?",O124),2*LEN(O124)-LENB(O124))*10000)))</f>
        <v>0</v>
      </c>
      <c r="AY124" s="13" t="str">
        <f t="shared" si="21"/>
        <v>1月份</v>
      </c>
      <c r="AZ124" s="11" t="str">
        <f t="shared" si="22"/>
        <v>中央厨房</v>
      </c>
      <c r="BA124" s="11" t="str">
        <f t="shared" si="23"/>
        <v/>
      </c>
    </row>
    <row r="125" spans="1:53">
      <c r="A125" s="14" t="s">
        <v>816</v>
      </c>
      <c r="B125" s="14" t="s">
        <v>987</v>
      </c>
      <c r="C125" s="14" t="s">
        <v>55</v>
      </c>
      <c r="D125" s="14"/>
      <c r="E125" s="14" t="s">
        <v>602</v>
      </c>
      <c r="F125" s="14" t="s">
        <v>988</v>
      </c>
      <c r="G125" s="14" t="s">
        <v>487</v>
      </c>
      <c r="H125" s="14"/>
      <c r="I125" s="14"/>
      <c r="J125" s="14"/>
      <c r="K125" s="14"/>
      <c r="L125" s="14"/>
      <c r="M125" s="14"/>
      <c r="N125" s="14"/>
      <c r="O125" s="14"/>
      <c r="P125" s="14"/>
      <c r="Q125" s="14" t="s">
        <v>989</v>
      </c>
      <c r="R125" s="14"/>
      <c r="S125" s="14"/>
      <c r="T125" s="14"/>
      <c r="U125" s="14"/>
      <c r="V125" s="14"/>
      <c r="W125" s="14"/>
      <c r="X125" s="14" t="s">
        <v>65</v>
      </c>
      <c r="Y125" s="14" t="s">
        <v>990</v>
      </c>
      <c r="Z125" s="14">
        <v>2</v>
      </c>
      <c r="AA125" s="14">
        <v>14971</v>
      </c>
      <c r="AB125" s="14" t="s">
        <v>317</v>
      </c>
      <c r="AC125" s="14" t="s">
        <v>816</v>
      </c>
      <c r="AD125" s="14">
        <v>2019</v>
      </c>
      <c r="AE125" s="14" t="s">
        <v>68</v>
      </c>
      <c r="AF125" s="14"/>
      <c r="AG125" s="14"/>
      <c r="AH125" s="14"/>
      <c r="AI125" s="14"/>
      <c r="AJ125" s="14"/>
      <c r="AK125" s="14"/>
      <c r="AL125" s="8" t="str">
        <f t="shared" si="12"/>
        <v/>
      </c>
      <c r="AM125" s="8" t="str">
        <f>IF(AL125="","",COUNTIFS(AL$1:AL125,AL125))</f>
        <v/>
      </c>
      <c r="AN125" s="8" t="str">
        <f t="shared" si="13"/>
        <v>中心校区新建中央厨房排烟系统项目结果公告@中央厨房</v>
      </c>
      <c r="AO125" s="9">
        <f>IF(AN125="","",COUNTIFS(AN$1:AN125,AN125))</f>
        <v>1</v>
      </c>
      <c r="AP125" s="10" t="str">
        <f t="shared" si="14"/>
        <v>是</v>
      </c>
      <c r="AQ125" s="11" t="str">
        <f t="shared" si="15"/>
        <v/>
      </c>
      <c r="AR125" s="11" t="str">
        <f t="shared" si="16"/>
        <v/>
      </c>
      <c r="AS125" s="11" t="str">
        <f t="shared" si="17"/>
        <v/>
      </c>
      <c r="AT125" s="11" t="str">
        <f t="shared" si="18"/>
        <v/>
      </c>
      <c r="AU125" s="11" t="str">
        <f t="shared" si="19"/>
        <v/>
      </c>
      <c r="AV125" s="11" t="str">
        <f t="shared" si="20"/>
        <v/>
      </c>
      <c r="AW125" s="11" t="str">
        <f>IF(ISERROR(IF(FIND("拾",O125,1)&lt;FIND("万",O125,1),IF(ISERROR(FIND("拾",O125,FIND("万",O125,1))),"零",(MID(O,FIND("拾",O125,FIND("万",O125,1))-1,1))),MID(O125,FIND("拾",O125,1)-1,1))),"",IF(FIND("拾",O125,1)&lt;FIND("万",O125,1),IF(ISERROR(FIND("拾",O125,FIND("万",O125,1))),"",(MID(O125,FIND("拾",O125,FIND("万",O125,1))-1,1))),MID(O125,FIND("拾",O125,1)-1,1)))</f>
        <v/>
      </c>
      <c r="AX125" s="12">
        <f>IF(O125="",0,IF(ISERROR(MIDB(O125,SEARCHB("?",O125),2*LEN(O125)-LENB(O125))),IF(AQ125="",0,INDEX([1]大小写对照表!A:B,MATCH(AQ125,[1]大小写对照表!A:A,0),2)*100000000)+IF(AR125="",0,INDEX([1]大小写对照表!A:B,MATCH(AR125,[1]大小写对照表!A:A,0),2)*1000000)+IF(AS125="",0,INDEX([1]大小写对照表!A:B,MATCH(AS125,[1]大小写对照表!A:A,0),2)*100000)+IF(AT125="",0,INDEX([1]大小写对照表!A:B,MATCH(AT125,[1]大小写对照表!A:A,0),2)*10000)+IF(AU125="",0,INDEX([1]大小写对照表!A:B,MATCH(AU125,[1]大小写对照表!A:A,0),2)*1000)+IF(AV125="",0,INDEX([1]大小写对照表!A:B,MATCH(AV125,[1]大小写对照表!A:A,0),2)*100)+IF(AW125="",0,INDEX([1]大小写对照表!A:B,MATCH(AW125,[1]大小写对照表!A:A,0),2)*10),IF(ISERROR(FIND("万",O125,1)),MIDB(O125,SEARCHB("?",O125),2*LEN(O125)-LENB(O125))*1,MIDB(O125,SEARCHB("?",O125),2*LEN(O125)-LENB(O125))*10000)))</f>
        <v>0</v>
      </c>
      <c r="AY125" s="13" t="str">
        <f t="shared" si="21"/>
        <v>1月份</v>
      </c>
      <c r="AZ125" s="11" t="str">
        <f t="shared" si="22"/>
        <v>中央厨房</v>
      </c>
      <c r="BA125" s="11" t="str">
        <f t="shared" si="23"/>
        <v/>
      </c>
    </row>
    <row r="126" spans="1:53">
      <c r="A126" s="7" t="s">
        <v>816</v>
      </c>
      <c r="B126" s="7" t="s">
        <v>991</v>
      </c>
      <c r="C126" s="7" t="s">
        <v>55</v>
      </c>
      <c r="D126" s="7" t="s">
        <v>992</v>
      </c>
      <c r="E126" s="7" t="s">
        <v>83</v>
      </c>
      <c r="F126" s="7" t="s">
        <v>141</v>
      </c>
      <c r="G126" s="7" t="s">
        <v>528</v>
      </c>
      <c r="H126" s="7"/>
      <c r="I126" s="7"/>
      <c r="J126" s="7"/>
      <c r="K126" s="7"/>
      <c r="L126" s="7" t="s">
        <v>993</v>
      </c>
      <c r="M126" s="7"/>
      <c r="N126" s="7"/>
      <c r="O126" s="7"/>
      <c r="P126" s="7"/>
      <c r="Q126" s="7" t="s">
        <v>994</v>
      </c>
      <c r="R126" s="7"/>
      <c r="S126" s="7"/>
      <c r="T126" s="7"/>
      <c r="U126" s="7"/>
      <c r="V126" s="7"/>
      <c r="W126" s="7"/>
      <c r="X126" s="7" t="s">
        <v>79</v>
      </c>
      <c r="Y126" s="7" t="s">
        <v>995</v>
      </c>
      <c r="Z126" s="7">
        <v>2</v>
      </c>
      <c r="AA126" s="7">
        <v>2</v>
      </c>
      <c r="AB126" s="7" t="s">
        <v>317</v>
      </c>
      <c r="AC126" s="7" t="s">
        <v>816</v>
      </c>
      <c r="AD126" s="7">
        <v>2019</v>
      </c>
      <c r="AE126" s="7" t="s">
        <v>68</v>
      </c>
      <c r="AF126" s="7"/>
      <c r="AG126" s="7"/>
      <c r="AH126" s="7"/>
      <c r="AI126" s="7"/>
      <c r="AJ126" s="7"/>
      <c r="AK126" s="7"/>
      <c r="AL126" s="8" t="str">
        <f t="shared" si="12"/>
        <v>GZTX2018-HC-DY008）@中央厨房</v>
      </c>
      <c r="AM126" s="8">
        <f>IF(AL126="","",COUNTIFS(AL$1:AL126,AL126))</f>
        <v>1</v>
      </c>
      <c r="AN126" s="8" t="str">
        <f t="shared" si="13"/>
        <v>[会昌县]赣州同兴招标代理有限公司关于江西省中国共产党会昌县委员会宣传部融媒体“中央厨房”智慧云平台项目（项目编号：GZTX2018-HC-DY008）单一来源采购的成交结果公告@中央厨房</v>
      </c>
      <c r="AO126" s="9">
        <f>IF(AN126="","",COUNTIFS(AN$1:AN126,AN126))</f>
        <v>1</v>
      </c>
      <c r="AP126" s="10" t="str">
        <f t="shared" si="14"/>
        <v>是</v>
      </c>
      <c r="AQ126" s="11" t="str">
        <f t="shared" si="15"/>
        <v/>
      </c>
      <c r="AR126" s="11" t="str">
        <f t="shared" si="16"/>
        <v/>
      </c>
      <c r="AS126" s="11" t="str">
        <f t="shared" si="17"/>
        <v/>
      </c>
      <c r="AT126" s="11" t="str">
        <f t="shared" si="18"/>
        <v/>
      </c>
      <c r="AU126" s="11" t="str">
        <f t="shared" si="19"/>
        <v/>
      </c>
      <c r="AV126" s="11" t="str">
        <f t="shared" si="20"/>
        <v/>
      </c>
      <c r="AW126" s="11" t="str">
        <f>IF(ISERROR(IF(FIND("拾",O126,1)&lt;FIND("万",O126,1),IF(ISERROR(FIND("拾",O126,FIND("万",O126,1))),"零",(MID(O,FIND("拾",O126,FIND("万",O126,1))-1,1))),MID(O126,FIND("拾",O126,1)-1,1))),"",IF(FIND("拾",O126,1)&lt;FIND("万",O126,1),IF(ISERROR(FIND("拾",O126,FIND("万",O126,1))),"",(MID(O126,FIND("拾",O126,FIND("万",O126,1))-1,1))),MID(O126,FIND("拾",O126,1)-1,1)))</f>
        <v/>
      </c>
      <c r="AX126" s="12">
        <f>IF(O126="",0,IF(ISERROR(MIDB(O126,SEARCHB("?",O126),2*LEN(O126)-LENB(O126))),IF(AQ126="",0,INDEX([1]大小写对照表!A:B,MATCH(AQ126,[1]大小写对照表!A:A,0),2)*100000000)+IF(AR126="",0,INDEX([1]大小写对照表!A:B,MATCH(AR126,[1]大小写对照表!A:A,0),2)*1000000)+IF(AS126="",0,INDEX([1]大小写对照表!A:B,MATCH(AS126,[1]大小写对照表!A:A,0),2)*100000)+IF(AT126="",0,INDEX([1]大小写对照表!A:B,MATCH(AT126,[1]大小写对照表!A:A,0),2)*10000)+IF(AU126="",0,INDEX([1]大小写对照表!A:B,MATCH(AU126,[1]大小写对照表!A:A,0),2)*1000)+IF(AV126="",0,INDEX([1]大小写对照表!A:B,MATCH(AV126,[1]大小写对照表!A:A,0),2)*100)+IF(AW126="",0,INDEX([1]大小写对照表!A:B,MATCH(AW126,[1]大小写对照表!A:A,0),2)*10),IF(ISERROR(FIND("万",O126,1)),MIDB(O126,SEARCHB("?",O126),2*LEN(O126)-LENB(O126))*1,MIDB(O126,SEARCHB("?",O126),2*LEN(O126)-LENB(O126))*10000)))</f>
        <v>0</v>
      </c>
      <c r="AY126" s="13" t="str">
        <f t="shared" si="21"/>
        <v>1月份</v>
      </c>
      <c r="AZ126" s="11" t="str">
        <f t="shared" si="22"/>
        <v>中央厨房</v>
      </c>
      <c r="BA126" s="11" t="str">
        <f t="shared" si="23"/>
        <v/>
      </c>
    </row>
    <row r="127" spans="1:53">
      <c r="A127" s="14" t="s">
        <v>816</v>
      </c>
      <c r="B127" s="14" t="s">
        <v>996</v>
      </c>
      <c r="C127" s="14" t="s">
        <v>55</v>
      </c>
      <c r="D127" s="14" t="s">
        <v>997</v>
      </c>
      <c r="E127" s="14" t="s">
        <v>809</v>
      </c>
      <c r="F127" s="14" t="s">
        <v>949</v>
      </c>
      <c r="G127" s="14" t="s">
        <v>528</v>
      </c>
      <c r="H127" s="14"/>
      <c r="I127" s="14"/>
      <c r="J127" s="14"/>
      <c r="K127" s="14"/>
      <c r="L127" s="14" t="s">
        <v>998</v>
      </c>
      <c r="M127" s="14"/>
      <c r="N127" s="14"/>
      <c r="O127" s="14"/>
      <c r="P127" s="14"/>
      <c r="Q127" s="14" t="s">
        <v>999</v>
      </c>
      <c r="R127" s="14"/>
      <c r="S127" s="14"/>
      <c r="T127" s="14"/>
      <c r="U127" s="14"/>
      <c r="V127" s="14"/>
      <c r="W127" s="14"/>
      <c r="X127" s="14" t="s">
        <v>79</v>
      </c>
      <c r="Y127" s="14" t="s">
        <v>1000</v>
      </c>
      <c r="Z127" s="14">
        <v>2</v>
      </c>
      <c r="AA127" s="14">
        <v>14</v>
      </c>
      <c r="AB127" s="14" t="s">
        <v>317</v>
      </c>
      <c r="AC127" s="14" t="s">
        <v>816</v>
      </c>
      <c r="AD127" s="14">
        <v>2019</v>
      </c>
      <c r="AE127" s="14" t="s">
        <v>68</v>
      </c>
      <c r="AF127" s="14"/>
      <c r="AG127" s="14"/>
      <c r="AH127" s="14"/>
      <c r="AI127" s="14"/>
      <c r="AJ127" s="14"/>
      <c r="AK127" s="14"/>
      <c r="AL127" s="8" t="str">
        <f t="shared" si="12"/>
        <v>HB2018123590020009@中央厨房</v>
      </c>
      <c r="AM127" s="8">
        <f>IF(AL127="","",COUNTIFS(AL$1:AL127,AL127))</f>
        <v>1</v>
      </c>
      <c r="AN127" s="8" t="str">
        <f t="shared" si="13"/>
        <v>武邑县广播电视台融媒体中央厨房配套设备、中央厨房系统设备采购二标段中标公告@中央厨房</v>
      </c>
      <c r="AO127" s="9">
        <f>IF(AN127="","",COUNTIFS(AN$1:AN127,AN127))</f>
        <v>1</v>
      </c>
      <c r="AP127" s="10" t="str">
        <f t="shared" si="14"/>
        <v>是</v>
      </c>
      <c r="AQ127" s="11" t="str">
        <f t="shared" si="15"/>
        <v/>
      </c>
      <c r="AR127" s="11" t="str">
        <f t="shared" si="16"/>
        <v/>
      </c>
      <c r="AS127" s="11" t="str">
        <f t="shared" si="17"/>
        <v/>
      </c>
      <c r="AT127" s="11" t="str">
        <f t="shared" si="18"/>
        <v/>
      </c>
      <c r="AU127" s="11" t="str">
        <f t="shared" si="19"/>
        <v/>
      </c>
      <c r="AV127" s="11" t="str">
        <f t="shared" si="20"/>
        <v/>
      </c>
      <c r="AW127" s="11" t="str">
        <f>IF(ISERROR(IF(FIND("拾",O127,1)&lt;FIND("万",O127,1),IF(ISERROR(FIND("拾",O127,FIND("万",O127,1))),"零",(MID(O,FIND("拾",O127,FIND("万",O127,1))-1,1))),MID(O127,FIND("拾",O127,1)-1,1))),"",IF(FIND("拾",O127,1)&lt;FIND("万",O127,1),IF(ISERROR(FIND("拾",O127,FIND("万",O127,1))),"",(MID(O127,FIND("拾",O127,FIND("万",O127,1))-1,1))),MID(O127,FIND("拾",O127,1)-1,1)))</f>
        <v/>
      </c>
      <c r="AX127" s="12">
        <f>IF(O127="",0,IF(ISERROR(MIDB(O127,SEARCHB("?",O127),2*LEN(O127)-LENB(O127))),IF(AQ127="",0,INDEX([1]大小写对照表!A:B,MATCH(AQ127,[1]大小写对照表!A:A,0),2)*100000000)+IF(AR127="",0,INDEX([1]大小写对照表!A:B,MATCH(AR127,[1]大小写对照表!A:A,0),2)*1000000)+IF(AS127="",0,INDEX([1]大小写对照表!A:B,MATCH(AS127,[1]大小写对照表!A:A,0),2)*100000)+IF(AT127="",0,INDEX([1]大小写对照表!A:B,MATCH(AT127,[1]大小写对照表!A:A,0),2)*10000)+IF(AU127="",0,INDEX([1]大小写对照表!A:B,MATCH(AU127,[1]大小写对照表!A:A,0),2)*1000)+IF(AV127="",0,INDEX([1]大小写对照表!A:B,MATCH(AV127,[1]大小写对照表!A:A,0),2)*100)+IF(AW127="",0,INDEX([1]大小写对照表!A:B,MATCH(AW127,[1]大小写对照表!A:A,0),2)*10),IF(ISERROR(FIND("万",O127,1)),MIDB(O127,SEARCHB("?",O127),2*LEN(O127)-LENB(O127))*1,MIDB(O127,SEARCHB("?",O127),2*LEN(O127)-LENB(O127))*10000)))</f>
        <v>0</v>
      </c>
      <c r="AY127" s="13" t="str">
        <f t="shared" si="21"/>
        <v>1月份</v>
      </c>
      <c r="AZ127" s="11" t="str">
        <f t="shared" si="22"/>
        <v>中央厨房</v>
      </c>
      <c r="BA127" s="11" t="str">
        <f t="shared" si="23"/>
        <v/>
      </c>
    </row>
    <row r="128" spans="1:53">
      <c r="A128" s="7" t="s">
        <v>816</v>
      </c>
      <c r="B128" s="7" t="s">
        <v>1001</v>
      </c>
      <c r="C128" s="7" t="s">
        <v>55</v>
      </c>
      <c r="D128" s="7" t="s">
        <v>1002</v>
      </c>
      <c r="E128" s="7" t="s">
        <v>809</v>
      </c>
      <c r="F128" s="7" t="s">
        <v>949</v>
      </c>
      <c r="G128" s="7" t="s">
        <v>528</v>
      </c>
      <c r="H128" s="7"/>
      <c r="I128" s="7"/>
      <c r="J128" s="7"/>
      <c r="K128" s="7"/>
      <c r="L128" s="7"/>
      <c r="M128" s="7"/>
      <c r="N128" s="7" t="s">
        <v>1003</v>
      </c>
      <c r="O128" s="7"/>
      <c r="P128" s="7"/>
      <c r="Q128" s="7" t="s">
        <v>1004</v>
      </c>
      <c r="R128" s="7" t="s">
        <v>1005</v>
      </c>
      <c r="S128" s="7" t="s">
        <v>1006</v>
      </c>
      <c r="T128" s="7" t="s">
        <v>954</v>
      </c>
      <c r="U128" s="7"/>
      <c r="V128" s="7"/>
      <c r="W128" s="7"/>
      <c r="X128" s="7" t="s">
        <v>79</v>
      </c>
      <c r="Y128" s="7" t="s">
        <v>1007</v>
      </c>
      <c r="Z128" s="7">
        <v>2</v>
      </c>
      <c r="AA128" s="7">
        <v>4</v>
      </c>
      <c r="AB128" s="7" t="s">
        <v>317</v>
      </c>
      <c r="AC128" s="7" t="s">
        <v>816</v>
      </c>
      <c r="AD128" s="7">
        <v>2019</v>
      </c>
      <c r="AE128" s="7" t="s">
        <v>68</v>
      </c>
      <c r="AF128" s="7"/>
      <c r="AG128" s="7"/>
      <c r="AH128" s="7"/>
      <c r="AI128" s="7"/>
      <c r="AJ128" s="7"/>
      <c r="AK128" s="7"/>
      <c r="AL128" s="8" t="str">
        <f t="shared" si="12"/>
        <v>Z131100181938@中央厨房</v>
      </c>
      <c r="AM128" s="8">
        <f>IF(AL128="","",COUNTIFS(AL$1:AL128,AL128))</f>
        <v>1</v>
      </c>
      <c r="AN128" s="8" t="str">
        <f t="shared" si="13"/>
        <v>Z1311001819381001武邑县广播电视台融媒体中央厨房配套设备、中央厨房系统设备采购项目公开招标二标段中标结果公告@中央厨房</v>
      </c>
      <c r="AO128" s="9">
        <f>IF(AN128="","",COUNTIFS(AN$1:AN128,AN128))</f>
        <v>1</v>
      </c>
      <c r="AP128" s="10" t="str">
        <f t="shared" si="14"/>
        <v>是</v>
      </c>
      <c r="AQ128" s="11" t="str">
        <f t="shared" si="15"/>
        <v/>
      </c>
      <c r="AR128" s="11" t="str">
        <f t="shared" si="16"/>
        <v/>
      </c>
      <c r="AS128" s="11" t="str">
        <f t="shared" si="17"/>
        <v/>
      </c>
      <c r="AT128" s="11" t="str">
        <f t="shared" si="18"/>
        <v/>
      </c>
      <c r="AU128" s="11" t="str">
        <f t="shared" si="19"/>
        <v/>
      </c>
      <c r="AV128" s="11" t="str">
        <f t="shared" si="20"/>
        <v/>
      </c>
      <c r="AW128" s="11" t="str">
        <f>IF(ISERROR(IF(FIND("拾",O128,1)&lt;FIND("万",O128,1),IF(ISERROR(FIND("拾",O128,FIND("万",O128,1))),"零",(MID(O,FIND("拾",O128,FIND("万",O128,1))-1,1))),MID(O128,FIND("拾",O128,1)-1,1))),"",IF(FIND("拾",O128,1)&lt;FIND("万",O128,1),IF(ISERROR(FIND("拾",O128,FIND("万",O128,1))),"",(MID(O128,FIND("拾",O128,FIND("万",O128,1))-1,1))),MID(O128,FIND("拾",O128,1)-1,1)))</f>
        <v/>
      </c>
      <c r="AX128" s="12">
        <f>IF(O128="",0,IF(ISERROR(MIDB(O128,SEARCHB("?",O128),2*LEN(O128)-LENB(O128))),IF(AQ128="",0,INDEX([1]大小写对照表!A:B,MATCH(AQ128,[1]大小写对照表!A:A,0),2)*100000000)+IF(AR128="",0,INDEX([1]大小写对照表!A:B,MATCH(AR128,[1]大小写对照表!A:A,0),2)*1000000)+IF(AS128="",0,INDEX([1]大小写对照表!A:B,MATCH(AS128,[1]大小写对照表!A:A,0),2)*100000)+IF(AT128="",0,INDEX([1]大小写对照表!A:B,MATCH(AT128,[1]大小写对照表!A:A,0),2)*10000)+IF(AU128="",0,INDEX([1]大小写对照表!A:B,MATCH(AU128,[1]大小写对照表!A:A,0),2)*1000)+IF(AV128="",0,INDEX([1]大小写对照表!A:B,MATCH(AV128,[1]大小写对照表!A:A,0),2)*100)+IF(AW128="",0,INDEX([1]大小写对照表!A:B,MATCH(AW128,[1]大小写对照表!A:A,0),2)*10),IF(ISERROR(FIND("万",O128,1)),MIDB(O128,SEARCHB("?",O128),2*LEN(O128)-LENB(O128))*1,MIDB(O128,SEARCHB("?",O128),2*LEN(O128)-LENB(O128))*10000)))</f>
        <v>0</v>
      </c>
      <c r="AY128" s="13" t="str">
        <f t="shared" si="21"/>
        <v>1月份</v>
      </c>
      <c r="AZ128" s="11" t="str">
        <f t="shared" si="22"/>
        <v>中央厨房</v>
      </c>
      <c r="BA128" s="11" t="str">
        <f t="shared" si="23"/>
        <v/>
      </c>
    </row>
    <row r="129" spans="1:53">
      <c r="A129" s="14" t="s">
        <v>816</v>
      </c>
      <c r="B129" s="14" t="s">
        <v>1008</v>
      </c>
      <c r="C129" s="14" t="s">
        <v>55</v>
      </c>
      <c r="D129" s="14"/>
      <c r="E129" s="14" t="s">
        <v>1009</v>
      </c>
      <c r="F129" s="14" t="s">
        <v>1010</v>
      </c>
      <c r="G129" s="14" t="s">
        <v>528</v>
      </c>
      <c r="H129" s="14"/>
      <c r="I129" s="14"/>
      <c r="J129" s="14"/>
      <c r="K129" s="14"/>
      <c r="L129" s="14"/>
      <c r="M129" s="14"/>
      <c r="N129" s="14"/>
      <c r="O129" s="14"/>
      <c r="P129" s="14"/>
      <c r="Q129" s="14" t="s">
        <v>1011</v>
      </c>
      <c r="R129" s="14"/>
      <c r="S129" s="14"/>
      <c r="T129" s="14"/>
      <c r="U129" s="14"/>
      <c r="V129" s="14"/>
      <c r="W129" s="14"/>
      <c r="X129" s="14" t="s">
        <v>315</v>
      </c>
      <c r="Y129" s="14" t="s">
        <v>1012</v>
      </c>
      <c r="Z129" s="14">
        <v>1</v>
      </c>
      <c r="AA129" s="14">
        <v>14971</v>
      </c>
      <c r="AB129" s="14" t="s">
        <v>317</v>
      </c>
      <c r="AC129" s="14" t="s">
        <v>816</v>
      </c>
      <c r="AD129" s="14">
        <v>2019</v>
      </c>
      <c r="AE129" s="14" t="s">
        <v>68</v>
      </c>
      <c r="AF129" s="14"/>
      <c r="AG129" s="14"/>
      <c r="AH129" s="14"/>
      <c r="AI129" s="14"/>
      <c r="AJ129" s="14"/>
      <c r="AK129" s="14"/>
      <c r="AL129" s="8" t="str">
        <f t="shared" si="12"/>
        <v/>
      </c>
      <c r="AM129" s="8" t="str">
        <f>IF(AL129="","",COUNTIFS(AL$1:AL129,AL129))</f>
        <v/>
      </c>
      <c r="AN129" s="8" t="str">
        <f t="shared" si="13"/>
        <v>上海上海迪士尼乐园中央厨房第四条生产线厨房设备的供应及安装工程中标候选人公示@中央厨房</v>
      </c>
      <c r="AO129" s="9">
        <f>IF(AN129="","",COUNTIFS(AN$1:AN129,AN129))</f>
        <v>1</v>
      </c>
      <c r="AP129" s="10" t="str">
        <f t="shared" si="14"/>
        <v>是</v>
      </c>
      <c r="AQ129" s="11" t="str">
        <f t="shared" si="15"/>
        <v/>
      </c>
      <c r="AR129" s="11" t="str">
        <f t="shared" si="16"/>
        <v/>
      </c>
      <c r="AS129" s="11" t="str">
        <f t="shared" si="17"/>
        <v/>
      </c>
      <c r="AT129" s="11" t="str">
        <f t="shared" si="18"/>
        <v/>
      </c>
      <c r="AU129" s="11" t="str">
        <f t="shared" si="19"/>
        <v/>
      </c>
      <c r="AV129" s="11" t="str">
        <f t="shared" si="20"/>
        <v/>
      </c>
      <c r="AW129" s="11" t="str">
        <f>IF(ISERROR(IF(FIND("拾",O129,1)&lt;FIND("万",O129,1),IF(ISERROR(FIND("拾",O129,FIND("万",O129,1))),"零",(MID(O,FIND("拾",O129,FIND("万",O129,1))-1,1))),MID(O129,FIND("拾",O129,1)-1,1))),"",IF(FIND("拾",O129,1)&lt;FIND("万",O129,1),IF(ISERROR(FIND("拾",O129,FIND("万",O129,1))),"",(MID(O129,FIND("拾",O129,FIND("万",O129,1))-1,1))),MID(O129,FIND("拾",O129,1)-1,1)))</f>
        <v/>
      </c>
      <c r="AX129" s="12">
        <f>IF(O129="",0,IF(ISERROR(MIDB(O129,SEARCHB("?",O129),2*LEN(O129)-LENB(O129))),IF(AQ129="",0,INDEX([1]大小写对照表!A:B,MATCH(AQ129,[1]大小写对照表!A:A,0),2)*100000000)+IF(AR129="",0,INDEX([1]大小写对照表!A:B,MATCH(AR129,[1]大小写对照表!A:A,0),2)*1000000)+IF(AS129="",0,INDEX([1]大小写对照表!A:B,MATCH(AS129,[1]大小写对照表!A:A,0),2)*100000)+IF(AT129="",0,INDEX([1]大小写对照表!A:B,MATCH(AT129,[1]大小写对照表!A:A,0),2)*10000)+IF(AU129="",0,INDEX([1]大小写对照表!A:B,MATCH(AU129,[1]大小写对照表!A:A,0),2)*1000)+IF(AV129="",0,INDEX([1]大小写对照表!A:B,MATCH(AV129,[1]大小写对照表!A:A,0),2)*100)+IF(AW129="",0,INDEX([1]大小写对照表!A:B,MATCH(AW129,[1]大小写对照表!A:A,0),2)*10),IF(ISERROR(FIND("万",O129,1)),MIDB(O129,SEARCHB("?",O129),2*LEN(O129)-LENB(O129))*1,MIDB(O129,SEARCHB("?",O129),2*LEN(O129)-LENB(O129))*10000)))</f>
        <v>0</v>
      </c>
      <c r="AY129" s="13" t="str">
        <f t="shared" si="21"/>
        <v>1月份</v>
      </c>
      <c r="AZ129" s="11" t="str">
        <f t="shared" si="22"/>
        <v>中央厨房</v>
      </c>
      <c r="BA129" s="11" t="str">
        <f t="shared" si="23"/>
        <v/>
      </c>
    </row>
    <row r="130" spans="1:53">
      <c r="A130" s="7" t="s">
        <v>816</v>
      </c>
      <c r="B130" s="7" t="s">
        <v>1013</v>
      </c>
      <c r="C130" s="7" t="s">
        <v>55</v>
      </c>
      <c r="D130" s="7" t="s">
        <v>849</v>
      </c>
      <c r="E130" s="7" t="s">
        <v>830</v>
      </c>
      <c r="F130" s="7" t="s">
        <v>850</v>
      </c>
      <c r="G130" s="7" t="s">
        <v>553</v>
      </c>
      <c r="H130" s="7"/>
      <c r="I130" s="7"/>
      <c r="J130" s="7"/>
      <c r="K130" s="7"/>
      <c r="L130" s="7" t="s">
        <v>851</v>
      </c>
      <c r="M130" s="7"/>
      <c r="N130" s="7" t="s">
        <v>1014</v>
      </c>
      <c r="O130" s="7"/>
      <c r="P130" s="7"/>
      <c r="Q130" s="7" t="s">
        <v>1015</v>
      </c>
      <c r="R130" s="7" t="s">
        <v>856</v>
      </c>
      <c r="S130" s="7" t="s">
        <v>1016</v>
      </c>
      <c r="T130" s="7"/>
      <c r="U130" s="7"/>
      <c r="V130" s="7"/>
      <c r="W130" s="7"/>
      <c r="X130" s="7" t="s">
        <v>79</v>
      </c>
      <c r="Y130" s="7" t="s">
        <v>1017</v>
      </c>
      <c r="Z130" s="7">
        <v>2</v>
      </c>
      <c r="AA130" s="7">
        <v>6</v>
      </c>
      <c r="AB130" s="7" t="s">
        <v>67</v>
      </c>
      <c r="AC130" s="7"/>
      <c r="AD130" s="7">
        <v>2019</v>
      </c>
      <c r="AE130" s="7" t="s">
        <v>68</v>
      </c>
      <c r="AF130" s="7"/>
      <c r="AG130" s="7"/>
      <c r="AH130" s="7"/>
      <c r="AI130" s="7"/>
      <c r="AJ130" s="7"/>
      <c r="AK130" s="7"/>
      <c r="AL130" s="8" t="str">
        <f t="shared" si="12"/>
        <v>YHCGDY-2019-01@中央厨房</v>
      </c>
      <c r="AM130" s="8">
        <f>IF(AL130="","",COUNTIFS(AL$1:AL130,AL130))</f>
        <v>3</v>
      </c>
      <c r="AN130" s="8" t="str">
        <f t="shared" si="13"/>
        <v>沿河土家族自治县电视台融媒体中心建设项目单一来源公示@中央厨房</v>
      </c>
      <c r="AO130" s="9">
        <f>IF(AN130="","",COUNTIFS(AN$1:AN130,AN130))</f>
        <v>1</v>
      </c>
      <c r="AP130" s="10" t="str">
        <f t="shared" si="14"/>
        <v/>
      </c>
      <c r="AQ130" s="11" t="str">
        <f t="shared" si="15"/>
        <v/>
      </c>
      <c r="AR130" s="11" t="str">
        <f t="shared" si="16"/>
        <v/>
      </c>
      <c r="AS130" s="11" t="str">
        <f t="shared" si="17"/>
        <v/>
      </c>
      <c r="AT130" s="11" t="str">
        <f t="shared" si="18"/>
        <v/>
      </c>
      <c r="AU130" s="11" t="str">
        <f t="shared" si="19"/>
        <v/>
      </c>
      <c r="AV130" s="11" t="str">
        <f t="shared" si="20"/>
        <v/>
      </c>
      <c r="AW130" s="11" t="str">
        <f>IF(ISERROR(IF(FIND("拾",O130,1)&lt;FIND("万",O130,1),IF(ISERROR(FIND("拾",O130,FIND("万",O130,1))),"零",(MID(O,FIND("拾",O130,FIND("万",O130,1))-1,1))),MID(O130,FIND("拾",O130,1)-1,1))),"",IF(FIND("拾",O130,1)&lt;FIND("万",O130,1),IF(ISERROR(FIND("拾",O130,FIND("万",O130,1))),"",(MID(O130,FIND("拾",O130,FIND("万",O130,1))-1,1))),MID(O130,FIND("拾",O130,1)-1,1)))</f>
        <v/>
      </c>
      <c r="AX130" s="12">
        <f>IF(O130="",0,IF(ISERROR(MIDB(O130,SEARCHB("?",O130),2*LEN(O130)-LENB(O130))),IF(AQ130="",0,INDEX([1]大小写对照表!A:B,MATCH(AQ130,[1]大小写对照表!A:A,0),2)*100000000)+IF(AR130="",0,INDEX([1]大小写对照表!A:B,MATCH(AR130,[1]大小写对照表!A:A,0),2)*1000000)+IF(AS130="",0,INDEX([1]大小写对照表!A:B,MATCH(AS130,[1]大小写对照表!A:A,0),2)*100000)+IF(AT130="",0,INDEX([1]大小写对照表!A:B,MATCH(AT130,[1]大小写对照表!A:A,0),2)*10000)+IF(AU130="",0,INDEX([1]大小写对照表!A:B,MATCH(AU130,[1]大小写对照表!A:A,0),2)*1000)+IF(AV130="",0,INDEX([1]大小写对照表!A:B,MATCH(AV130,[1]大小写对照表!A:A,0),2)*100)+IF(AW130="",0,INDEX([1]大小写对照表!A:B,MATCH(AW130,[1]大小写对照表!A:A,0),2)*10),IF(ISERROR(FIND("万",O130,1)),MIDB(O130,SEARCHB("?",O130),2*LEN(O130)-LENB(O130))*1,MIDB(O130,SEARCHB("?",O130),2*LEN(O130)-LENB(O130))*10000)))</f>
        <v>0</v>
      </c>
      <c r="AY130" s="13" t="str">
        <f t="shared" si="21"/>
        <v>1月份</v>
      </c>
      <c r="AZ130" s="11" t="str">
        <f t="shared" si="22"/>
        <v>中央厨房</v>
      </c>
      <c r="BA130" s="11" t="str">
        <f t="shared" si="23"/>
        <v/>
      </c>
    </row>
    <row r="131" spans="1:53">
      <c r="A131" s="14" t="s">
        <v>816</v>
      </c>
      <c r="B131" s="14" t="s">
        <v>1018</v>
      </c>
      <c r="C131" s="14" t="s">
        <v>55</v>
      </c>
      <c r="D131" s="14"/>
      <c r="E131" s="14" t="s">
        <v>830</v>
      </c>
      <c r="F131" s="14" t="s">
        <v>1019</v>
      </c>
      <c r="G131" s="14" t="s">
        <v>553</v>
      </c>
      <c r="H131" s="14"/>
      <c r="I131" s="14"/>
      <c r="J131" s="14"/>
      <c r="K131" s="14"/>
      <c r="L131" s="14" t="s">
        <v>1020</v>
      </c>
      <c r="M131" s="14" t="s">
        <v>1021</v>
      </c>
      <c r="N131" s="14" t="s">
        <v>1022</v>
      </c>
      <c r="O131" s="14" t="s">
        <v>1023</v>
      </c>
      <c r="P131" s="14"/>
      <c r="Q131" s="14" t="s">
        <v>1024</v>
      </c>
      <c r="R131" s="14" t="s">
        <v>1025</v>
      </c>
      <c r="S131" s="14" t="s">
        <v>1026</v>
      </c>
      <c r="T131" s="14" t="s">
        <v>1027</v>
      </c>
      <c r="U131" s="14" t="s">
        <v>1028</v>
      </c>
      <c r="V131" s="14" t="s">
        <v>1029</v>
      </c>
      <c r="W131" s="14"/>
      <c r="X131" s="14" t="s">
        <v>79</v>
      </c>
      <c r="Y131" s="14" t="s">
        <v>1030</v>
      </c>
      <c r="Z131" s="14">
        <v>1</v>
      </c>
      <c r="AA131" s="14">
        <v>14971</v>
      </c>
      <c r="AB131" s="14" t="s">
        <v>67</v>
      </c>
      <c r="AC131" s="14"/>
      <c r="AD131" s="14">
        <v>2019</v>
      </c>
      <c r="AE131" s="14" t="s">
        <v>68</v>
      </c>
      <c r="AF131" s="14"/>
      <c r="AG131" s="14"/>
      <c r="AH131" s="14"/>
      <c r="AI131" s="14"/>
      <c r="AJ131" s="14"/>
      <c r="AK131" s="14"/>
      <c r="AL131" s="8" t="str">
        <f t="shared" ref="AL131:AL194" si="24">IF(D131="NA","",IF(D131="","",D131&amp;"@"&amp;A131))</f>
        <v/>
      </c>
      <c r="AM131" s="8" t="str">
        <f>IF(AL131="","",COUNTIFS(AL$1:AL131,AL131))</f>
        <v/>
      </c>
      <c r="AN131" s="8" t="str">
        <f t="shared" ref="AN131:AN194" si="25">IF(B131="NA","",B131&amp;"@"&amp;A131)</f>
        <v>[新系统]【中标候选人公示】安龙县看守所建设项目配套基础设施及武警用房中标公示@中央厨房</v>
      </c>
      <c r="AO131" s="9">
        <f>IF(AN131="","",COUNTIFS(AN$1:AN131,AN131))</f>
        <v>1</v>
      </c>
      <c r="AP131" s="10" t="str">
        <f t="shared" ref="AP131:AP194" si="26">IF(AM131="",IF(AO131=1,"是",""),IF(AM131=1,"是",""))</f>
        <v>是</v>
      </c>
      <c r="AQ131" s="11" t="str">
        <f t="shared" ref="AQ131:AQ194" si="27">IF(ISERROR(IF(FIND("仟",O131,1)&lt;FIND("万",O131,1),MID(O131,FIND("仟",O131,1)-1,1),"")),"",IF(FIND("仟",O131,1)&lt;FIND("万",O131,1),MID(O131,FIND("仟",O131,1)-1,1),""))</f>
        <v/>
      </c>
      <c r="AR131" s="11" t="str">
        <f t="shared" ref="AR131:AR194" si="28">IF(ISERROR(IF(FIND("佰",O131,1)&lt;FIND("万",O131,1),MID(O131,FIND("佰",O131,1)-1,1),"")),"",IF(FIND("佰",O131,1)&lt;FIND("万",O131,1),MID(O131,FIND("佰",O131,1)-1,1),""))</f>
        <v/>
      </c>
      <c r="AS131" s="11" t="str">
        <f t="shared" ref="AS131:AS194" si="29">IF(ISERROR(IF(FIND("拾",O131,1)&lt;FIND("万",O131,1),MID(O131,FIND("拾",O131,1)-1,1),"")),"",IF(FIND("拾",O131,1)&lt;FIND("万",O131,1),MID(O131,FIND("拾",O131,1)-1,1),""))</f>
        <v/>
      </c>
      <c r="AT131" s="11" t="str">
        <f t="shared" ref="AT131:AT194" si="30">IF(ISERROR(MIDB(O131,SEARCHB("?",O131),2*LEN(O131)-LENB(O131))),IF(ISERROR(MID(O131,FIND("万",O131,1)-1,1)),"",IF(MID(O131,FIND("万",O131,1)-1,1)="拾","",IF(MID(O131,FIND("万",O131,1)-1,1)="佰","",IF(MID(O131,FIND("万",O131,1)-1,1)="仟","",MID(O131,FIND("万",O131,1)-1,1))))),"")</f>
        <v/>
      </c>
      <c r="AU131" s="11" t="str">
        <f t="shared" ref="AU131:AU194" si="31">IF(ISERROR(IF(FIND("仟",O131,1)&lt;FIND("万",O131,1),MID(O131,FIND("仟",O131,FIND("万",O131,1))-1,1),MID(O131,FIND("仟",O131,1)-1,1))),"",IF(FIND("仟",O131,1)&lt;FIND("万",O131,1),MID(O131,FIND("仟",O131,FIND("万",O131,1))-1,1),MID(O131,FIND("仟",O131,1)-1,1)))</f>
        <v/>
      </c>
      <c r="AV131" s="11" t="str">
        <f t="shared" ref="AV131:AV194" si="32">IF(ISERROR(IF(FIND("佰",O131,1)&lt;FIND("万",O131,1),MID(O131,FIND("佰",O131,FIND("万",O131,1))-1,1),MID(O131,FIND("佰",O131,1)-1,1))),"",IF(FIND("佰",O131,1)&lt;FIND("万",O131,1),MID(O131,FIND("佰",O131,FIND("万",O131,1))-1,1),MID(O131,FIND("佰",O131,1)-1,1)))</f>
        <v/>
      </c>
      <c r="AW131" s="11" t="str">
        <f>IF(ISERROR(IF(FIND("拾",O131,1)&lt;FIND("万",O131,1),IF(ISERROR(FIND("拾",O131,FIND("万",O131,1))),"零",(MID(O,FIND("拾",O131,FIND("万",O131,1))-1,1))),MID(O131,FIND("拾",O131,1)-1,1))),"",IF(FIND("拾",O131,1)&lt;FIND("万",O131,1),IF(ISERROR(FIND("拾",O131,FIND("万",O131,1))),"",(MID(O131,FIND("拾",O131,FIND("万",O131,1))-1,1))),MID(O131,FIND("拾",O131,1)-1,1)))</f>
        <v/>
      </c>
      <c r="AX131" s="12">
        <f>IF(O131="",0,IF(ISERROR(MIDB(O131,SEARCHB("?",O131),2*LEN(O131)-LENB(O131))),IF(AQ131="",0,INDEX([1]大小写对照表!A:B,MATCH(AQ131,[1]大小写对照表!A:A,0),2)*100000000)+IF(AR131="",0,INDEX([1]大小写对照表!A:B,MATCH(AR131,[1]大小写对照表!A:A,0),2)*1000000)+IF(AS131="",0,INDEX([1]大小写对照表!A:B,MATCH(AS131,[1]大小写对照表!A:A,0),2)*100000)+IF(AT131="",0,INDEX([1]大小写对照表!A:B,MATCH(AT131,[1]大小写对照表!A:A,0),2)*10000)+IF(AU131="",0,INDEX([1]大小写对照表!A:B,MATCH(AU131,[1]大小写对照表!A:A,0),2)*1000)+IF(AV131="",0,INDEX([1]大小写对照表!A:B,MATCH(AV131,[1]大小写对照表!A:A,0),2)*100)+IF(AW131="",0,INDEX([1]大小写对照表!A:B,MATCH(AW131,[1]大小写对照表!A:A,0),2)*10),IF(ISERROR(FIND("万",O131,1)),MIDB(O131,SEARCHB("?",O131),2*LEN(O131)-LENB(O131))*1,MIDB(O131,SEARCHB("?",O131),2*LEN(O131)-LENB(O131))*10000)))</f>
        <v>22913710.52</v>
      </c>
      <c r="AY131" s="13" t="str">
        <f t="shared" ref="AY131:AY194" si="33">MONTH(G131)&amp;"月份"</f>
        <v>1月份</v>
      </c>
      <c r="AZ131" s="11" t="str">
        <f t="shared" ref="AZ131:AZ194" si="34">IF(ISERROR(FIND(",",A131,1)),A131,LEFT(A131,FIND(",",A131,1)-1))</f>
        <v>中央厨房</v>
      </c>
      <c r="BA131" s="11" t="str">
        <f t="shared" ref="BA131:BA194" si="35">IF(ISERROR(FIND(",",A131,1)),"",MID(A131,FIND(",",A131,1)+1,50))</f>
        <v/>
      </c>
    </row>
    <row r="132" spans="1:53" s="22" customFormat="1">
      <c r="A132" s="24" t="s">
        <v>816</v>
      </c>
      <c r="B132" s="24" t="s">
        <v>1031</v>
      </c>
      <c r="C132" s="24" t="s">
        <v>55</v>
      </c>
      <c r="D132" s="24"/>
      <c r="E132" s="24" t="s">
        <v>830</v>
      </c>
      <c r="F132" s="24" t="s">
        <v>850</v>
      </c>
      <c r="G132" s="24" t="s">
        <v>640</v>
      </c>
      <c r="H132" s="24"/>
      <c r="I132" s="24"/>
      <c r="J132" s="24"/>
      <c r="K132" s="24"/>
      <c r="L132" s="24" t="s">
        <v>1032</v>
      </c>
      <c r="M132" s="24"/>
      <c r="N132" s="24"/>
      <c r="O132" s="24"/>
      <c r="P132" s="24"/>
      <c r="Q132" s="24" t="s">
        <v>1033</v>
      </c>
      <c r="R132" s="24"/>
      <c r="S132" s="24"/>
      <c r="T132" s="24"/>
      <c r="U132" s="24"/>
      <c r="V132" s="24"/>
      <c r="W132" s="24"/>
      <c r="X132" s="24" t="s">
        <v>79</v>
      </c>
      <c r="Y132" s="24" t="s">
        <v>1034</v>
      </c>
      <c r="Z132" s="24">
        <v>4</v>
      </c>
      <c r="AA132" s="24">
        <v>14971</v>
      </c>
      <c r="AB132" s="24" t="s">
        <v>67</v>
      </c>
      <c r="AC132" s="24"/>
      <c r="AD132" s="24">
        <v>2019</v>
      </c>
      <c r="AE132" s="24" t="s">
        <v>68</v>
      </c>
      <c r="AF132" s="24"/>
      <c r="AG132" s="24"/>
      <c r="AH132" s="24"/>
      <c r="AI132" s="24"/>
      <c r="AJ132" s="24"/>
      <c r="AK132" s="24"/>
      <c r="AL132" s="16" t="str">
        <f t="shared" si="24"/>
        <v/>
      </c>
      <c r="AM132" s="16" t="str">
        <f>IF(AL132="","",COUNTIFS(AL$1:AL132,AL132))</f>
        <v/>
      </c>
      <c r="AN132" s="16" t="str">
        <f t="shared" si="25"/>
        <v>思南县广播电视台融媒体中心建设项目采购@中央厨房</v>
      </c>
      <c r="AO132" s="17">
        <f>IF(AN132="","",COUNTIFS(AN$1:AN132,AN132))</f>
        <v>1</v>
      </c>
      <c r="AP132" s="18" t="str">
        <f t="shared" si="26"/>
        <v>是</v>
      </c>
      <c r="AQ132" s="19" t="str">
        <f t="shared" si="27"/>
        <v/>
      </c>
      <c r="AR132" s="19" t="str">
        <f t="shared" si="28"/>
        <v/>
      </c>
      <c r="AS132" s="19" t="str">
        <f t="shared" si="29"/>
        <v/>
      </c>
      <c r="AT132" s="19" t="str">
        <f t="shared" si="30"/>
        <v/>
      </c>
      <c r="AU132" s="19" t="str">
        <f t="shared" si="31"/>
        <v/>
      </c>
      <c r="AV132" s="19" t="str">
        <f t="shared" si="32"/>
        <v/>
      </c>
      <c r="AW132" s="19" t="str">
        <f>IF(ISERROR(IF(FIND("拾",O132,1)&lt;FIND("万",O132,1),IF(ISERROR(FIND("拾",O132,FIND("万",O132,1))),"零",(MID(O,FIND("拾",O132,FIND("万",O132,1))-1,1))),MID(O132,FIND("拾",O132,1)-1,1))),"",IF(FIND("拾",O132,1)&lt;FIND("万",O132,1),IF(ISERROR(FIND("拾",O132,FIND("万",O132,1))),"",(MID(O132,FIND("拾",O132,FIND("万",O132,1))-1,1))),MID(O132,FIND("拾",O132,1)-1,1)))</f>
        <v/>
      </c>
      <c r="AX132" s="20">
        <f>IF(O132="",0,IF(ISERROR(MIDB(O132,SEARCHB("?",O132),2*LEN(O132)-LENB(O132))),IF(AQ132="",0,INDEX([1]大小写对照表!A:B,MATCH(AQ132,[1]大小写对照表!A:A,0),2)*100000000)+IF(AR132="",0,INDEX([1]大小写对照表!A:B,MATCH(AR132,[1]大小写对照表!A:A,0),2)*1000000)+IF(AS132="",0,INDEX([1]大小写对照表!A:B,MATCH(AS132,[1]大小写对照表!A:A,0),2)*100000)+IF(AT132="",0,INDEX([1]大小写对照表!A:B,MATCH(AT132,[1]大小写对照表!A:A,0),2)*10000)+IF(AU132="",0,INDEX([1]大小写对照表!A:B,MATCH(AU132,[1]大小写对照表!A:A,0),2)*1000)+IF(AV132="",0,INDEX([1]大小写对照表!A:B,MATCH(AV132,[1]大小写对照表!A:A,0),2)*100)+IF(AW132="",0,INDEX([1]大小写对照表!A:B,MATCH(AW132,[1]大小写对照表!A:A,0),2)*10),IF(ISERROR(FIND("万",O132,1)),MIDB(O132,SEARCHB("?",O132),2*LEN(O132)-LENB(O132))*1,MIDB(O132,SEARCHB("?",O132),2*LEN(O132)-LENB(O132))*10000)))</f>
        <v>0</v>
      </c>
      <c r="AY132" s="21" t="str">
        <f t="shared" si="33"/>
        <v>1月份</v>
      </c>
      <c r="AZ132" s="19" t="str">
        <f t="shared" si="34"/>
        <v>中央厨房</v>
      </c>
      <c r="BA132" s="19" t="str">
        <f t="shared" si="35"/>
        <v/>
      </c>
    </row>
    <row r="133" spans="1:53" s="22" customFormat="1">
      <c r="A133" s="25" t="s">
        <v>816</v>
      </c>
      <c r="B133" s="25" t="s">
        <v>1035</v>
      </c>
      <c r="C133" s="25" t="s">
        <v>55</v>
      </c>
      <c r="D133" s="25"/>
      <c r="E133" s="25" t="s">
        <v>830</v>
      </c>
      <c r="F133" s="25" t="s">
        <v>850</v>
      </c>
      <c r="G133" s="25" t="s">
        <v>640</v>
      </c>
      <c r="H133" s="25"/>
      <c r="I133" s="25"/>
      <c r="J133" s="25"/>
      <c r="K133" s="25"/>
      <c r="L133" s="25" t="s">
        <v>1036</v>
      </c>
      <c r="M133" s="25"/>
      <c r="N133" s="25" t="s">
        <v>854</v>
      </c>
      <c r="O133" s="25"/>
      <c r="P133" s="25"/>
      <c r="Q133" s="25" t="s">
        <v>1037</v>
      </c>
      <c r="R133" s="25" t="s">
        <v>856</v>
      </c>
      <c r="S133" s="25"/>
      <c r="T133" s="25"/>
      <c r="U133" s="25"/>
      <c r="V133" s="25"/>
      <c r="W133" s="25"/>
      <c r="X133" s="25" t="s">
        <v>79</v>
      </c>
      <c r="Y133" s="25" t="s">
        <v>1038</v>
      </c>
      <c r="Z133" s="25">
        <v>2</v>
      </c>
      <c r="AA133" s="25">
        <v>14971</v>
      </c>
      <c r="AB133" s="25" t="s">
        <v>67</v>
      </c>
      <c r="AC133" s="25"/>
      <c r="AD133" s="25">
        <v>2019</v>
      </c>
      <c r="AE133" s="25" t="s">
        <v>68</v>
      </c>
      <c r="AF133" s="25"/>
      <c r="AG133" s="25"/>
      <c r="AH133" s="25"/>
      <c r="AI133" s="25"/>
      <c r="AJ133" s="25"/>
      <c r="AK133" s="25"/>
      <c r="AL133" s="16" t="str">
        <f t="shared" si="24"/>
        <v/>
      </c>
      <c r="AM133" s="16" t="str">
        <f>IF(AL133="","",COUNTIFS(AL$1:AL133,AL133))</f>
        <v/>
      </c>
      <c r="AN133" s="16" t="str">
        <f t="shared" si="25"/>
        <v>思南县广播电视台融媒体中心建设项目采购单一来源（成交）公告@中央厨房</v>
      </c>
      <c r="AO133" s="17">
        <f>IF(AN133="","",COUNTIFS(AN$1:AN133,AN133))</f>
        <v>1</v>
      </c>
      <c r="AP133" s="18" t="str">
        <f t="shared" si="26"/>
        <v>是</v>
      </c>
      <c r="AQ133" s="19" t="str">
        <f t="shared" si="27"/>
        <v/>
      </c>
      <c r="AR133" s="19" t="str">
        <f t="shared" si="28"/>
        <v/>
      </c>
      <c r="AS133" s="19" t="str">
        <f t="shared" si="29"/>
        <v/>
      </c>
      <c r="AT133" s="19" t="str">
        <f t="shared" si="30"/>
        <v/>
      </c>
      <c r="AU133" s="19" t="str">
        <f t="shared" si="31"/>
        <v/>
      </c>
      <c r="AV133" s="19" t="str">
        <f t="shared" si="32"/>
        <v/>
      </c>
      <c r="AW133" s="19" t="str">
        <f>IF(ISERROR(IF(FIND("拾",O133,1)&lt;FIND("万",O133,1),IF(ISERROR(FIND("拾",O133,FIND("万",O133,1))),"零",(MID(O,FIND("拾",O133,FIND("万",O133,1))-1,1))),MID(O133,FIND("拾",O133,1)-1,1))),"",IF(FIND("拾",O133,1)&lt;FIND("万",O133,1),IF(ISERROR(FIND("拾",O133,FIND("万",O133,1))),"",(MID(O133,FIND("拾",O133,FIND("万",O133,1))-1,1))),MID(O133,FIND("拾",O133,1)-1,1)))</f>
        <v/>
      </c>
      <c r="AX133" s="20">
        <f>IF(O133="",0,IF(ISERROR(MIDB(O133,SEARCHB("?",O133),2*LEN(O133)-LENB(O133))),IF(AQ133="",0,INDEX([1]大小写对照表!A:B,MATCH(AQ133,[1]大小写对照表!A:A,0),2)*100000000)+IF(AR133="",0,INDEX([1]大小写对照表!A:B,MATCH(AR133,[1]大小写对照表!A:A,0),2)*1000000)+IF(AS133="",0,INDEX([1]大小写对照表!A:B,MATCH(AS133,[1]大小写对照表!A:A,0),2)*100000)+IF(AT133="",0,INDEX([1]大小写对照表!A:B,MATCH(AT133,[1]大小写对照表!A:A,0),2)*10000)+IF(AU133="",0,INDEX([1]大小写对照表!A:B,MATCH(AU133,[1]大小写对照表!A:A,0),2)*1000)+IF(AV133="",0,INDEX([1]大小写对照表!A:B,MATCH(AV133,[1]大小写对照表!A:A,0),2)*100)+IF(AW133="",0,INDEX([1]大小写对照表!A:B,MATCH(AW133,[1]大小写对照表!A:A,0),2)*10),IF(ISERROR(FIND("万",O133,1)),MIDB(O133,SEARCHB("?",O133),2*LEN(O133)-LENB(O133))*1,MIDB(O133,SEARCHB("?",O133),2*LEN(O133)-LENB(O133))*10000)))</f>
        <v>0</v>
      </c>
      <c r="AY133" s="21" t="str">
        <f t="shared" si="33"/>
        <v>1月份</v>
      </c>
      <c r="AZ133" s="19" t="str">
        <f t="shared" si="34"/>
        <v>中央厨房</v>
      </c>
      <c r="BA133" s="19" t="str">
        <f t="shared" si="35"/>
        <v/>
      </c>
    </row>
    <row r="134" spans="1:53">
      <c r="A134" s="7" t="s">
        <v>816</v>
      </c>
      <c r="B134" s="7" t="s">
        <v>1039</v>
      </c>
      <c r="C134" s="7" t="s">
        <v>55</v>
      </c>
      <c r="D134" s="7" t="s">
        <v>1040</v>
      </c>
      <c r="E134" s="7" t="s">
        <v>83</v>
      </c>
      <c r="F134" s="7" t="s">
        <v>1041</v>
      </c>
      <c r="G134" s="7" t="s">
        <v>640</v>
      </c>
      <c r="H134" s="7"/>
      <c r="I134" s="7"/>
      <c r="J134" s="7"/>
      <c r="K134" s="7"/>
      <c r="L134" s="7" t="s">
        <v>1042</v>
      </c>
      <c r="M134" s="7"/>
      <c r="N134" s="7" t="s">
        <v>1043</v>
      </c>
      <c r="O134" s="7"/>
      <c r="P134" s="7"/>
      <c r="Q134" s="7" t="s">
        <v>1044</v>
      </c>
      <c r="R134" s="7" t="s">
        <v>1045</v>
      </c>
      <c r="S134" s="7"/>
      <c r="T134" s="7"/>
      <c r="U134" s="7"/>
      <c r="V134" s="7"/>
      <c r="W134" s="7"/>
      <c r="X134" s="7" t="s">
        <v>79</v>
      </c>
      <c r="Y134" s="7" t="s">
        <v>1046</v>
      </c>
      <c r="Z134" s="7">
        <v>2</v>
      </c>
      <c r="AA134" s="7">
        <v>4</v>
      </c>
      <c r="AB134" s="7" t="s">
        <v>317</v>
      </c>
      <c r="AC134" s="7" t="s">
        <v>816</v>
      </c>
      <c r="AD134" s="7">
        <v>2019</v>
      </c>
      <c r="AE134" s="7" t="s">
        <v>68</v>
      </c>
      <c r="AF134" s="7"/>
      <c r="AG134" s="7"/>
      <c r="AH134" s="7"/>
      <c r="AI134" s="7"/>
      <c r="AJ134" s="7"/>
      <c r="AK134" s="7"/>
      <c r="AL134" s="8" t="str">
        <f t="shared" si="24"/>
        <v>ZJZFCGPY-2018-017@中央厨房</v>
      </c>
      <c r="AM134" s="8">
        <f>IF(AL134="","",COUNTIFS(AL$1:AL134,AL134))</f>
        <v>1</v>
      </c>
      <c r="AN134" s="8" t="str">
        <f t="shared" si="25"/>
        <v>[鄱阳县]江西智建企业管理咨询有限公司关于中共鄱阳县委宣传部融媒体中央厨房多媒体及系统采购项目（项目编号：ZJZFCGPY-2018-017）竞争性磋商采购成交公告@中央厨房</v>
      </c>
      <c r="AO134" s="9">
        <f>IF(AN134="","",COUNTIFS(AN$1:AN134,AN134))</f>
        <v>1</v>
      </c>
      <c r="AP134" s="10" t="str">
        <f t="shared" si="26"/>
        <v>是</v>
      </c>
      <c r="AQ134" s="11" t="str">
        <f t="shared" si="27"/>
        <v/>
      </c>
      <c r="AR134" s="11" t="str">
        <f t="shared" si="28"/>
        <v/>
      </c>
      <c r="AS134" s="11" t="str">
        <f t="shared" si="29"/>
        <v/>
      </c>
      <c r="AT134" s="11" t="str">
        <f t="shared" si="30"/>
        <v/>
      </c>
      <c r="AU134" s="11" t="str">
        <f t="shared" si="31"/>
        <v/>
      </c>
      <c r="AV134" s="11" t="str">
        <f t="shared" si="32"/>
        <v/>
      </c>
      <c r="AW134" s="11" t="str">
        <f>IF(ISERROR(IF(FIND("拾",O134,1)&lt;FIND("万",O134,1),IF(ISERROR(FIND("拾",O134,FIND("万",O134,1))),"零",(MID(O,FIND("拾",O134,FIND("万",O134,1))-1,1))),MID(O134,FIND("拾",O134,1)-1,1))),"",IF(FIND("拾",O134,1)&lt;FIND("万",O134,1),IF(ISERROR(FIND("拾",O134,FIND("万",O134,1))),"",(MID(O134,FIND("拾",O134,FIND("万",O134,1))-1,1))),MID(O134,FIND("拾",O134,1)-1,1)))</f>
        <v/>
      </c>
      <c r="AX134" s="12">
        <f>IF(O134="",0,IF(ISERROR(MIDB(O134,SEARCHB("?",O134),2*LEN(O134)-LENB(O134))),IF(AQ134="",0,INDEX([1]大小写对照表!A:B,MATCH(AQ134,[1]大小写对照表!A:A,0),2)*100000000)+IF(AR134="",0,INDEX([1]大小写对照表!A:B,MATCH(AR134,[1]大小写对照表!A:A,0),2)*1000000)+IF(AS134="",0,INDEX([1]大小写对照表!A:B,MATCH(AS134,[1]大小写对照表!A:A,0),2)*100000)+IF(AT134="",0,INDEX([1]大小写对照表!A:B,MATCH(AT134,[1]大小写对照表!A:A,0),2)*10000)+IF(AU134="",0,INDEX([1]大小写对照表!A:B,MATCH(AU134,[1]大小写对照表!A:A,0),2)*1000)+IF(AV134="",0,INDEX([1]大小写对照表!A:B,MATCH(AV134,[1]大小写对照表!A:A,0),2)*100)+IF(AW134="",0,INDEX([1]大小写对照表!A:B,MATCH(AW134,[1]大小写对照表!A:A,0),2)*10),IF(ISERROR(FIND("万",O134,1)),MIDB(O134,SEARCHB("?",O134),2*LEN(O134)-LENB(O134))*1,MIDB(O134,SEARCHB("?",O134),2*LEN(O134)-LENB(O134))*10000)))</f>
        <v>0</v>
      </c>
      <c r="AY134" s="13" t="str">
        <f t="shared" si="33"/>
        <v>1月份</v>
      </c>
      <c r="AZ134" s="11" t="str">
        <f t="shared" si="34"/>
        <v>中央厨房</v>
      </c>
      <c r="BA134" s="11" t="str">
        <f t="shared" si="35"/>
        <v/>
      </c>
    </row>
    <row r="135" spans="1:53">
      <c r="A135" s="14" t="s">
        <v>816</v>
      </c>
      <c r="B135" s="14" t="s">
        <v>1047</v>
      </c>
      <c r="C135" s="14" t="s">
        <v>55</v>
      </c>
      <c r="D135" s="14" t="s">
        <v>1040</v>
      </c>
      <c r="E135" s="14" t="s">
        <v>83</v>
      </c>
      <c r="F135" s="14" t="s">
        <v>1041</v>
      </c>
      <c r="G135" s="14" t="s">
        <v>640</v>
      </c>
      <c r="H135" s="14"/>
      <c r="I135" s="14"/>
      <c r="J135" s="14"/>
      <c r="K135" s="14"/>
      <c r="L135" s="14" t="s">
        <v>1042</v>
      </c>
      <c r="M135" s="14"/>
      <c r="N135" s="14" t="s">
        <v>1043</v>
      </c>
      <c r="O135" s="14"/>
      <c r="P135" s="14"/>
      <c r="Q135" s="14" t="s">
        <v>1048</v>
      </c>
      <c r="R135" s="14" t="s">
        <v>1045</v>
      </c>
      <c r="S135" s="14"/>
      <c r="T135" s="14"/>
      <c r="U135" s="14"/>
      <c r="V135" s="14"/>
      <c r="W135" s="14"/>
      <c r="X135" s="14" t="s">
        <v>79</v>
      </c>
      <c r="Y135" s="14" t="s">
        <v>1049</v>
      </c>
      <c r="Z135" s="14">
        <v>4</v>
      </c>
      <c r="AA135" s="14">
        <v>4</v>
      </c>
      <c r="AB135" s="14" t="s">
        <v>317</v>
      </c>
      <c r="AC135" s="14" t="s">
        <v>816</v>
      </c>
      <c r="AD135" s="14">
        <v>2019</v>
      </c>
      <c r="AE135" s="14" t="s">
        <v>68</v>
      </c>
      <c r="AF135" s="14"/>
      <c r="AG135" s="14"/>
      <c r="AH135" s="14"/>
      <c r="AI135" s="14"/>
      <c r="AJ135" s="14"/>
      <c r="AK135" s="14"/>
      <c r="AL135" s="8" t="str">
        <f t="shared" si="24"/>
        <v>ZJZFCGPY-2018-017@中央厨房</v>
      </c>
      <c r="AM135" s="8">
        <f>IF(AL135="","",COUNTIFS(AL$1:AL135,AL135))</f>
        <v>2</v>
      </c>
      <c r="AN135" s="8" t="str">
        <f t="shared" si="25"/>
        <v>江西智建企业管理咨询有限公司关于中共鄱阳县委宣传部融媒体中央厨房多媒体及系统采购项目（项目编号：ZJZFCGPY-2018-017）竞争性磋商采购成交公告@中央厨房</v>
      </c>
      <c r="AO135" s="9">
        <f>IF(AN135="","",COUNTIFS(AN$1:AN135,AN135))</f>
        <v>1</v>
      </c>
      <c r="AP135" s="10" t="str">
        <f t="shared" si="26"/>
        <v/>
      </c>
      <c r="AQ135" s="11" t="str">
        <f t="shared" si="27"/>
        <v/>
      </c>
      <c r="AR135" s="11" t="str">
        <f t="shared" si="28"/>
        <v/>
      </c>
      <c r="AS135" s="11" t="str">
        <f t="shared" si="29"/>
        <v/>
      </c>
      <c r="AT135" s="11" t="str">
        <f t="shared" si="30"/>
        <v/>
      </c>
      <c r="AU135" s="11" t="str">
        <f t="shared" si="31"/>
        <v/>
      </c>
      <c r="AV135" s="11" t="str">
        <f t="shared" si="32"/>
        <v/>
      </c>
      <c r="AW135" s="11" t="str">
        <f>IF(ISERROR(IF(FIND("拾",O135,1)&lt;FIND("万",O135,1),IF(ISERROR(FIND("拾",O135,FIND("万",O135,1))),"零",(MID(O,FIND("拾",O135,FIND("万",O135,1))-1,1))),MID(O135,FIND("拾",O135,1)-1,1))),"",IF(FIND("拾",O135,1)&lt;FIND("万",O135,1),IF(ISERROR(FIND("拾",O135,FIND("万",O135,1))),"",(MID(O135,FIND("拾",O135,FIND("万",O135,1))-1,1))),MID(O135,FIND("拾",O135,1)-1,1)))</f>
        <v/>
      </c>
      <c r="AX135" s="12">
        <f>IF(O135="",0,IF(ISERROR(MIDB(O135,SEARCHB("?",O135),2*LEN(O135)-LENB(O135))),IF(AQ135="",0,INDEX([1]大小写对照表!A:B,MATCH(AQ135,[1]大小写对照表!A:A,0),2)*100000000)+IF(AR135="",0,INDEX([1]大小写对照表!A:B,MATCH(AR135,[1]大小写对照表!A:A,0),2)*1000000)+IF(AS135="",0,INDEX([1]大小写对照表!A:B,MATCH(AS135,[1]大小写对照表!A:A,0),2)*100000)+IF(AT135="",0,INDEX([1]大小写对照表!A:B,MATCH(AT135,[1]大小写对照表!A:A,0),2)*10000)+IF(AU135="",0,INDEX([1]大小写对照表!A:B,MATCH(AU135,[1]大小写对照表!A:A,0),2)*1000)+IF(AV135="",0,INDEX([1]大小写对照表!A:B,MATCH(AV135,[1]大小写对照表!A:A,0),2)*100)+IF(AW135="",0,INDEX([1]大小写对照表!A:B,MATCH(AW135,[1]大小写对照表!A:A,0),2)*10),IF(ISERROR(FIND("万",O135,1)),MIDB(O135,SEARCHB("?",O135),2*LEN(O135)-LENB(O135))*1,MIDB(O135,SEARCHB("?",O135),2*LEN(O135)-LENB(O135))*10000)))</f>
        <v>0</v>
      </c>
      <c r="AY135" s="13" t="str">
        <f t="shared" si="33"/>
        <v>1月份</v>
      </c>
      <c r="AZ135" s="11" t="str">
        <f t="shared" si="34"/>
        <v>中央厨房</v>
      </c>
      <c r="BA135" s="11" t="str">
        <f t="shared" si="35"/>
        <v/>
      </c>
    </row>
    <row r="136" spans="1:53">
      <c r="A136" s="7" t="s">
        <v>816</v>
      </c>
      <c r="B136" s="7" t="s">
        <v>1050</v>
      </c>
      <c r="C136" s="7" t="s">
        <v>55</v>
      </c>
      <c r="D136" s="7"/>
      <c r="E136" s="7" t="s">
        <v>236</v>
      </c>
      <c r="F136" s="7" t="s">
        <v>527</v>
      </c>
      <c r="G136" s="7" t="s">
        <v>640</v>
      </c>
      <c r="H136" s="7"/>
      <c r="I136" s="7"/>
      <c r="J136" s="7"/>
      <c r="K136" s="7"/>
      <c r="L136" s="7" t="s">
        <v>1051</v>
      </c>
      <c r="M136" s="7" t="s">
        <v>1051</v>
      </c>
      <c r="N136" s="7"/>
      <c r="O136" s="7"/>
      <c r="P136" s="7"/>
      <c r="Q136" s="7" t="s">
        <v>1052</v>
      </c>
      <c r="R136" s="7"/>
      <c r="S136" s="7"/>
      <c r="T136" s="7"/>
      <c r="U136" s="7"/>
      <c r="V136" s="7"/>
      <c r="W136" s="7"/>
      <c r="X136" s="7" t="s">
        <v>244</v>
      </c>
      <c r="Y136" s="7" t="s">
        <v>1053</v>
      </c>
      <c r="Z136" s="7">
        <v>1</v>
      </c>
      <c r="AA136" s="7">
        <v>14971</v>
      </c>
      <c r="AB136" s="7" t="s">
        <v>317</v>
      </c>
      <c r="AC136" s="7" t="s">
        <v>816</v>
      </c>
      <c r="AD136" s="7">
        <v>2019</v>
      </c>
      <c r="AE136" s="7" t="s">
        <v>68</v>
      </c>
      <c r="AF136" s="7"/>
      <c r="AG136" s="7"/>
      <c r="AH136" s="7"/>
      <c r="AI136" s="7"/>
      <c r="AJ136" s="7"/>
      <c r="AK136" s="7"/>
      <c r="AL136" s="8" t="str">
        <f t="shared" si="24"/>
        <v/>
      </c>
      <c r="AM136" s="8" t="str">
        <f>IF(AL136="","",COUNTIFS(AL$1:AL136,AL136))</f>
        <v/>
      </c>
      <c r="AN136" s="8" t="str">
        <f t="shared" si="25"/>
        <v>北方网“津云”一期中央厨房数据中心建设项目新增无线投影系统配套设备（中移全通)采购项目_中选结果公示@中央厨房</v>
      </c>
      <c r="AO136" s="9">
        <f>IF(AN136="","",COUNTIFS(AN$1:AN136,AN136))</f>
        <v>1</v>
      </c>
      <c r="AP136" s="10" t="str">
        <f t="shared" si="26"/>
        <v>是</v>
      </c>
      <c r="AQ136" s="11" t="str">
        <f t="shared" si="27"/>
        <v/>
      </c>
      <c r="AR136" s="11" t="str">
        <f t="shared" si="28"/>
        <v/>
      </c>
      <c r="AS136" s="11" t="str">
        <f t="shared" si="29"/>
        <v/>
      </c>
      <c r="AT136" s="11" t="str">
        <f t="shared" si="30"/>
        <v/>
      </c>
      <c r="AU136" s="11" t="str">
        <f t="shared" si="31"/>
        <v/>
      </c>
      <c r="AV136" s="11" t="str">
        <f t="shared" si="32"/>
        <v/>
      </c>
      <c r="AW136" s="11" t="str">
        <f>IF(ISERROR(IF(FIND("拾",O136,1)&lt;FIND("万",O136,1),IF(ISERROR(FIND("拾",O136,FIND("万",O136,1))),"零",(MID(O,FIND("拾",O136,FIND("万",O136,1))-1,1))),MID(O136,FIND("拾",O136,1)-1,1))),"",IF(FIND("拾",O136,1)&lt;FIND("万",O136,1),IF(ISERROR(FIND("拾",O136,FIND("万",O136,1))),"",(MID(O136,FIND("拾",O136,FIND("万",O136,1))-1,1))),MID(O136,FIND("拾",O136,1)-1,1)))</f>
        <v/>
      </c>
      <c r="AX136" s="12">
        <f>IF(O136="",0,IF(ISERROR(MIDB(O136,SEARCHB("?",O136),2*LEN(O136)-LENB(O136))),IF(AQ136="",0,INDEX([1]大小写对照表!A:B,MATCH(AQ136,[1]大小写对照表!A:A,0),2)*100000000)+IF(AR136="",0,INDEX([1]大小写对照表!A:B,MATCH(AR136,[1]大小写对照表!A:A,0),2)*1000000)+IF(AS136="",0,INDEX([1]大小写对照表!A:B,MATCH(AS136,[1]大小写对照表!A:A,0),2)*100000)+IF(AT136="",0,INDEX([1]大小写对照表!A:B,MATCH(AT136,[1]大小写对照表!A:A,0),2)*10000)+IF(AU136="",0,INDEX([1]大小写对照表!A:B,MATCH(AU136,[1]大小写对照表!A:A,0),2)*1000)+IF(AV136="",0,INDEX([1]大小写对照表!A:B,MATCH(AV136,[1]大小写对照表!A:A,0),2)*100)+IF(AW136="",0,INDEX([1]大小写对照表!A:B,MATCH(AW136,[1]大小写对照表!A:A,0),2)*10),IF(ISERROR(FIND("万",O136,1)),MIDB(O136,SEARCHB("?",O136),2*LEN(O136)-LENB(O136))*1,MIDB(O136,SEARCHB("?",O136),2*LEN(O136)-LENB(O136))*10000)))</f>
        <v>0</v>
      </c>
      <c r="AY136" s="13" t="str">
        <f t="shared" si="33"/>
        <v>1月份</v>
      </c>
      <c r="AZ136" s="11" t="str">
        <f t="shared" si="34"/>
        <v>中央厨房</v>
      </c>
      <c r="BA136" s="11" t="str">
        <f t="shared" si="35"/>
        <v/>
      </c>
    </row>
    <row r="137" spans="1:53">
      <c r="A137" s="14" t="s">
        <v>816</v>
      </c>
      <c r="B137" s="14" t="s">
        <v>1054</v>
      </c>
      <c r="C137" s="14" t="s">
        <v>55</v>
      </c>
      <c r="D137" s="14" t="s">
        <v>1055</v>
      </c>
      <c r="E137" s="14" t="s">
        <v>592</v>
      </c>
      <c r="F137" s="14" t="s">
        <v>593</v>
      </c>
      <c r="G137" s="14" t="s">
        <v>717</v>
      </c>
      <c r="H137" s="14"/>
      <c r="I137" s="14"/>
      <c r="J137" s="14"/>
      <c r="K137" s="14"/>
      <c r="L137" s="14"/>
      <c r="M137" s="14" t="s">
        <v>1056</v>
      </c>
      <c r="N137" s="14" t="s">
        <v>1057</v>
      </c>
      <c r="O137" s="14" t="s">
        <v>1058</v>
      </c>
      <c r="P137" s="14"/>
      <c r="Q137" s="14" t="s">
        <v>1059</v>
      </c>
      <c r="R137" s="14" t="s">
        <v>1060</v>
      </c>
      <c r="S137" s="14"/>
      <c r="T137" s="14"/>
      <c r="U137" s="14"/>
      <c r="V137" s="14"/>
      <c r="W137" s="14"/>
      <c r="X137" s="14" t="s">
        <v>244</v>
      </c>
      <c r="Y137" s="14" t="s">
        <v>1061</v>
      </c>
      <c r="Z137" s="14">
        <v>1</v>
      </c>
      <c r="AA137" s="14">
        <v>1</v>
      </c>
      <c r="AB137" s="14" t="s">
        <v>317</v>
      </c>
      <c r="AC137" s="14" t="s">
        <v>816</v>
      </c>
      <c r="AD137" s="14">
        <v>2018</v>
      </c>
      <c r="AE137" s="14" t="s">
        <v>643</v>
      </c>
      <c r="AF137" s="14"/>
      <c r="AG137" s="14"/>
      <c r="AH137" s="14"/>
      <c r="AI137" s="14"/>
      <c r="AJ137" s="14"/>
      <c r="AK137" s="14"/>
      <c r="AL137" s="8" t="str">
        <f t="shared" si="24"/>
        <v>2018-2005_XM_1@中央厨房</v>
      </c>
      <c r="AM137" s="8">
        <f>IF(AL137="","",COUNTIFS(AL$1:AL137,AL137))</f>
        <v>1</v>
      </c>
      <c r="AN137" s="8" t="str">
        <f t="shared" si="25"/>
        <v>吉林日报社（吉林日报报业集团）中央厨房建设终端采购设备中标结果公告@中央厨房</v>
      </c>
      <c r="AO137" s="9">
        <f>IF(AN137="","",COUNTIFS(AN$1:AN137,AN137))</f>
        <v>1</v>
      </c>
      <c r="AP137" s="10" t="str">
        <f t="shared" si="26"/>
        <v>是</v>
      </c>
      <c r="AQ137" s="11" t="str">
        <f t="shared" si="27"/>
        <v/>
      </c>
      <c r="AR137" s="11" t="str">
        <f t="shared" si="28"/>
        <v/>
      </c>
      <c r="AS137" s="11" t="str">
        <f t="shared" si="29"/>
        <v/>
      </c>
      <c r="AT137" s="11" t="str">
        <f t="shared" si="30"/>
        <v/>
      </c>
      <c r="AU137" s="11" t="str">
        <f t="shared" si="31"/>
        <v/>
      </c>
      <c r="AV137" s="11" t="str">
        <f t="shared" si="32"/>
        <v/>
      </c>
      <c r="AW137" s="11" t="str">
        <f>IF(ISERROR(IF(FIND("拾",O137,1)&lt;FIND("万",O137,1),IF(ISERROR(FIND("拾",O137,FIND("万",O137,1))),"零",(MID(O,FIND("拾",O137,FIND("万",O137,1))-1,1))),MID(O137,FIND("拾",O137,1)-1,1))),"",IF(FIND("拾",O137,1)&lt;FIND("万",O137,1),IF(ISERROR(FIND("拾",O137,FIND("万",O137,1))),"",(MID(O137,FIND("拾",O137,FIND("万",O137,1))-1,1))),MID(O137,FIND("拾",O137,1)-1,1)))</f>
        <v/>
      </c>
      <c r="AX137" s="12">
        <f>IF(O137="",0,IF(ISERROR(MIDB(O137,SEARCHB("?",O137),2*LEN(O137)-LENB(O137))),IF(AQ137="",0,INDEX([1]大小写对照表!A:B,MATCH(AQ137,[1]大小写对照表!A:A,0),2)*100000000)+IF(AR137="",0,INDEX([1]大小写对照表!A:B,MATCH(AR137,[1]大小写对照表!A:A,0),2)*1000000)+IF(AS137="",0,INDEX([1]大小写对照表!A:B,MATCH(AS137,[1]大小写对照表!A:A,0),2)*100000)+IF(AT137="",0,INDEX([1]大小写对照表!A:B,MATCH(AT137,[1]大小写对照表!A:A,0),2)*10000)+IF(AU137="",0,INDEX([1]大小写对照表!A:B,MATCH(AU137,[1]大小写对照表!A:A,0),2)*1000)+IF(AV137="",0,INDEX([1]大小写对照表!A:B,MATCH(AV137,[1]大小写对照表!A:A,0),2)*100)+IF(AW137="",0,INDEX([1]大小写对照表!A:B,MATCH(AW137,[1]大小写对照表!A:A,0),2)*10),IF(ISERROR(FIND("万",O137,1)),MIDB(O137,SEARCHB("?",O137),2*LEN(O137)-LENB(O137))*1,MIDB(O137,SEARCHB("?",O137),2*LEN(O137)-LENB(O137))*10000)))</f>
        <v>717800</v>
      </c>
      <c r="AY137" s="13" t="str">
        <f t="shared" si="33"/>
        <v>1月份</v>
      </c>
      <c r="AZ137" s="11" t="str">
        <f t="shared" si="34"/>
        <v>中央厨房</v>
      </c>
      <c r="BA137" s="11" t="str">
        <f t="shared" si="35"/>
        <v/>
      </c>
    </row>
    <row r="138" spans="1:53">
      <c r="A138" s="7" t="s">
        <v>816</v>
      </c>
      <c r="B138" s="7" t="s">
        <v>1062</v>
      </c>
      <c r="C138" s="7" t="s">
        <v>55</v>
      </c>
      <c r="D138" s="7"/>
      <c r="E138" s="7" t="s">
        <v>627</v>
      </c>
      <c r="F138" s="7" t="s">
        <v>840</v>
      </c>
      <c r="G138" s="7" t="s">
        <v>717</v>
      </c>
      <c r="H138" s="7"/>
      <c r="I138" s="7"/>
      <c r="J138" s="7"/>
      <c r="K138" s="7"/>
      <c r="L138" s="7"/>
      <c r="M138" s="7" t="s">
        <v>1063</v>
      </c>
      <c r="N138" s="7"/>
      <c r="O138" s="7"/>
      <c r="P138" s="7"/>
      <c r="Q138" s="7" t="s">
        <v>1064</v>
      </c>
      <c r="R138" s="7"/>
      <c r="S138" s="7"/>
      <c r="T138" s="7"/>
      <c r="U138" s="7"/>
      <c r="V138" s="7"/>
      <c r="W138" s="7"/>
      <c r="X138" s="7" t="s">
        <v>79</v>
      </c>
      <c r="Y138" s="7" t="s">
        <v>1065</v>
      </c>
      <c r="Z138" s="7">
        <v>1</v>
      </c>
      <c r="AA138" s="7">
        <v>14971</v>
      </c>
      <c r="AB138" s="7" t="s">
        <v>317</v>
      </c>
      <c r="AC138" s="7" t="s">
        <v>816</v>
      </c>
      <c r="AD138" s="7">
        <v>2019</v>
      </c>
      <c r="AE138" s="7" t="s">
        <v>68</v>
      </c>
      <c r="AF138" s="7"/>
      <c r="AG138" s="7"/>
      <c r="AH138" s="7"/>
      <c r="AI138" s="7"/>
      <c r="AJ138" s="7"/>
      <c r="AK138" s="7"/>
      <c r="AL138" s="8" t="str">
        <f t="shared" si="24"/>
        <v/>
      </c>
      <c r="AM138" s="8" t="str">
        <f>IF(AL138="","",COUNTIFS(AL$1:AL138,AL138))</f>
        <v/>
      </c>
      <c r="AN138" s="8" t="str">
        <f t="shared" si="25"/>
        <v>黄石街关于居家养老服务中央厨房监理单位随机公开抽取结果公示@中央厨房</v>
      </c>
      <c r="AO138" s="9">
        <f>IF(AN138="","",COUNTIFS(AN$1:AN138,AN138))</f>
        <v>1</v>
      </c>
      <c r="AP138" s="10" t="str">
        <f t="shared" si="26"/>
        <v>是</v>
      </c>
      <c r="AQ138" s="11" t="str">
        <f t="shared" si="27"/>
        <v/>
      </c>
      <c r="AR138" s="11" t="str">
        <f t="shared" si="28"/>
        <v/>
      </c>
      <c r="AS138" s="11" t="str">
        <f t="shared" si="29"/>
        <v/>
      </c>
      <c r="AT138" s="11" t="str">
        <f t="shared" si="30"/>
        <v/>
      </c>
      <c r="AU138" s="11" t="str">
        <f t="shared" si="31"/>
        <v/>
      </c>
      <c r="AV138" s="11" t="str">
        <f t="shared" si="32"/>
        <v/>
      </c>
      <c r="AW138" s="11" t="str">
        <f>IF(ISERROR(IF(FIND("拾",O138,1)&lt;FIND("万",O138,1),IF(ISERROR(FIND("拾",O138,FIND("万",O138,1))),"零",(MID(O,FIND("拾",O138,FIND("万",O138,1))-1,1))),MID(O138,FIND("拾",O138,1)-1,1))),"",IF(FIND("拾",O138,1)&lt;FIND("万",O138,1),IF(ISERROR(FIND("拾",O138,FIND("万",O138,1))),"",(MID(O138,FIND("拾",O138,FIND("万",O138,1))-1,1))),MID(O138,FIND("拾",O138,1)-1,1)))</f>
        <v/>
      </c>
      <c r="AX138" s="12">
        <f>IF(O138="",0,IF(ISERROR(MIDB(O138,SEARCHB("?",O138),2*LEN(O138)-LENB(O138))),IF(AQ138="",0,INDEX([1]大小写对照表!A:B,MATCH(AQ138,[1]大小写对照表!A:A,0),2)*100000000)+IF(AR138="",0,INDEX([1]大小写对照表!A:B,MATCH(AR138,[1]大小写对照表!A:A,0),2)*1000000)+IF(AS138="",0,INDEX([1]大小写对照表!A:B,MATCH(AS138,[1]大小写对照表!A:A,0),2)*100000)+IF(AT138="",0,INDEX([1]大小写对照表!A:B,MATCH(AT138,[1]大小写对照表!A:A,0),2)*10000)+IF(AU138="",0,INDEX([1]大小写对照表!A:B,MATCH(AU138,[1]大小写对照表!A:A,0),2)*1000)+IF(AV138="",0,INDEX([1]大小写对照表!A:B,MATCH(AV138,[1]大小写对照表!A:A,0),2)*100)+IF(AW138="",0,INDEX([1]大小写对照表!A:B,MATCH(AW138,[1]大小写对照表!A:A,0),2)*10),IF(ISERROR(FIND("万",O138,1)),MIDB(O138,SEARCHB("?",O138),2*LEN(O138)-LENB(O138))*1,MIDB(O138,SEARCHB("?",O138),2*LEN(O138)-LENB(O138))*10000)))</f>
        <v>0</v>
      </c>
      <c r="AY138" s="13" t="str">
        <f t="shared" si="33"/>
        <v>1月份</v>
      </c>
      <c r="AZ138" s="11" t="str">
        <f t="shared" si="34"/>
        <v>中央厨房</v>
      </c>
      <c r="BA138" s="11" t="str">
        <f t="shared" si="35"/>
        <v/>
      </c>
    </row>
    <row r="139" spans="1:53">
      <c r="A139" s="14" t="s">
        <v>816</v>
      </c>
      <c r="B139" s="14" t="s">
        <v>1066</v>
      </c>
      <c r="C139" s="14" t="s">
        <v>55</v>
      </c>
      <c r="D139" s="14"/>
      <c r="E139" s="14" t="s">
        <v>627</v>
      </c>
      <c r="F139" s="14" t="s">
        <v>840</v>
      </c>
      <c r="G139" s="14" t="s">
        <v>717</v>
      </c>
      <c r="H139" s="14"/>
      <c r="I139" s="14"/>
      <c r="J139" s="14"/>
      <c r="K139" s="14"/>
      <c r="L139" s="14"/>
      <c r="M139" s="14" t="s">
        <v>1063</v>
      </c>
      <c r="N139" s="14"/>
      <c r="O139" s="14"/>
      <c r="P139" s="14"/>
      <c r="Q139" s="14" t="s">
        <v>1067</v>
      </c>
      <c r="R139" s="14"/>
      <c r="S139" s="14"/>
      <c r="T139" s="14"/>
      <c r="U139" s="14"/>
      <c r="V139" s="14"/>
      <c r="W139" s="14"/>
      <c r="X139" s="14" t="s">
        <v>79</v>
      </c>
      <c r="Y139" s="14" t="s">
        <v>1068</v>
      </c>
      <c r="Z139" s="14">
        <v>1</v>
      </c>
      <c r="AA139" s="14">
        <v>14971</v>
      </c>
      <c r="AB139" s="14" t="s">
        <v>317</v>
      </c>
      <c r="AC139" s="14" t="s">
        <v>816</v>
      </c>
      <c r="AD139" s="14">
        <v>2019</v>
      </c>
      <c r="AE139" s="14" t="s">
        <v>68</v>
      </c>
      <c r="AF139" s="14"/>
      <c r="AG139" s="14"/>
      <c r="AH139" s="14"/>
      <c r="AI139" s="14"/>
      <c r="AJ139" s="14"/>
      <c r="AK139" s="14"/>
      <c r="AL139" s="8" t="str">
        <f t="shared" si="24"/>
        <v/>
      </c>
      <c r="AM139" s="8" t="str">
        <f>IF(AL139="","",COUNTIFS(AL$1:AL139,AL139))</f>
        <v/>
      </c>
      <c r="AN139" s="8" t="str">
        <f t="shared" si="25"/>
        <v>黄石街关于居家养老服务中央厨房施工单位随机公开抽取结果公示@中央厨房</v>
      </c>
      <c r="AO139" s="9">
        <f>IF(AN139="","",COUNTIFS(AN$1:AN139,AN139))</f>
        <v>1</v>
      </c>
      <c r="AP139" s="10" t="str">
        <f t="shared" si="26"/>
        <v>是</v>
      </c>
      <c r="AQ139" s="11" t="str">
        <f t="shared" si="27"/>
        <v/>
      </c>
      <c r="AR139" s="11" t="str">
        <f t="shared" si="28"/>
        <v/>
      </c>
      <c r="AS139" s="11" t="str">
        <f t="shared" si="29"/>
        <v/>
      </c>
      <c r="AT139" s="11" t="str">
        <f t="shared" si="30"/>
        <v/>
      </c>
      <c r="AU139" s="11" t="str">
        <f t="shared" si="31"/>
        <v/>
      </c>
      <c r="AV139" s="11" t="str">
        <f t="shared" si="32"/>
        <v/>
      </c>
      <c r="AW139" s="11" t="str">
        <f>IF(ISERROR(IF(FIND("拾",O139,1)&lt;FIND("万",O139,1),IF(ISERROR(FIND("拾",O139,FIND("万",O139,1))),"零",(MID(O,FIND("拾",O139,FIND("万",O139,1))-1,1))),MID(O139,FIND("拾",O139,1)-1,1))),"",IF(FIND("拾",O139,1)&lt;FIND("万",O139,1),IF(ISERROR(FIND("拾",O139,FIND("万",O139,1))),"",(MID(O139,FIND("拾",O139,FIND("万",O139,1))-1,1))),MID(O139,FIND("拾",O139,1)-1,1)))</f>
        <v/>
      </c>
      <c r="AX139" s="12">
        <f>IF(O139="",0,IF(ISERROR(MIDB(O139,SEARCHB("?",O139),2*LEN(O139)-LENB(O139))),IF(AQ139="",0,INDEX([1]大小写对照表!A:B,MATCH(AQ139,[1]大小写对照表!A:A,0),2)*100000000)+IF(AR139="",0,INDEX([1]大小写对照表!A:B,MATCH(AR139,[1]大小写对照表!A:A,0),2)*1000000)+IF(AS139="",0,INDEX([1]大小写对照表!A:B,MATCH(AS139,[1]大小写对照表!A:A,0),2)*100000)+IF(AT139="",0,INDEX([1]大小写对照表!A:B,MATCH(AT139,[1]大小写对照表!A:A,0),2)*10000)+IF(AU139="",0,INDEX([1]大小写对照表!A:B,MATCH(AU139,[1]大小写对照表!A:A,0),2)*1000)+IF(AV139="",0,INDEX([1]大小写对照表!A:B,MATCH(AV139,[1]大小写对照表!A:A,0),2)*100)+IF(AW139="",0,INDEX([1]大小写对照表!A:B,MATCH(AW139,[1]大小写对照表!A:A,0),2)*10),IF(ISERROR(FIND("万",O139,1)),MIDB(O139,SEARCHB("?",O139),2*LEN(O139)-LENB(O139))*1,MIDB(O139,SEARCHB("?",O139),2*LEN(O139)-LENB(O139))*10000)))</f>
        <v>0</v>
      </c>
      <c r="AY139" s="13" t="str">
        <f t="shared" si="33"/>
        <v>1月份</v>
      </c>
      <c r="AZ139" s="11" t="str">
        <f t="shared" si="34"/>
        <v>中央厨房</v>
      </c>
      <c r="BA139" s="11" t="str">
        <f t="shared" si="35"/>
        <v/>
      </c>
    </row>
    <row r="140" spans="1:53">
      <c r="A140" s="7" t="s">
        <v>816</v>
      </c>
      <c r="B140" s="7" t="s">
        <v>1069</v>
      </c>
      <c r="C140" s="7" t="s">
        <v>55</v>
      </c>
      <c r="D140" s="7"/>
      <c r="E140" s="7" t="s">
        <v>602</v>
      </c>
      <c r="F140" s="7" t="s">
        <v>988</v>
      </c>
      <c r="G140" s="7" t="s">
        <v>778</v>
      </c>
      <c r="H140" s="7"/>
      <c r="I140" s="7"/>
      <c r="J140" s="7"/>
      <c r="K140" s="7"/>
      <c r="L140" s="7"/>
      <c r="M140" s="7"/>
      <c r="N140" s="7" t="s">
        <v>1070</v>
      </c>
      <c r="O140" s="7" t="s">
        <v>1071</v>
      </c>
      <c r="P140" s="7"/>
      <c r="Q140" s="7" t="s">
        <v>1072</v>
      </c>
      <c r="R140" s="7" t="s">
        <v>1073</v>
      </c>
      <c r="S140" s="7" t="s">
        <v>1074</v>
      </c>
      <c r="T140" s="7" t="s">
        <v>1075</v>
      </c>
      <c r="U140" s="7" t="s">
        <v>1076</v>
      </c>
      <c r="V140" s="7" t="s">
        <v>1077</v>
      </c>
      <c r="W140" s="7"/>
      <c r="X140" s="7" t="s">
        <v>65</v>
      </c>
      <c r="Y140" s="7" t="s">
        <v>1078</v>
      </c>
      <c r="Z140" s="7">
        <v>1</v>
      </c>
      <c r="AA140" s="7">
        <v>14971</v>
      </c>
      <c r="AB140" s="7" t="s">
        <v>67</v>
      </c>
      <c r="AC140" s="7"/>
      <c r="AD140" s="7">
        <v>2018</v>
      </c>
      <c r="AE140" s="7" t="s">
        <v>643</v>
      </c>
      <c r="AF140" s="7"/>
      <c r="AG140" s="7"/>
      <c r="AH140" s="7"/>
      <c r="AI140" s="7"/>
      <c r="AJ140" s="7"/>
      <c r="AK140" s="7"/>
      <c r="AL140" s="8" t="str">
        <f t="shared" si="24"/>
        <v/>
      </c>
      <c r="AM140" s="8" t="str">
        <f>IF(AL140="","",COUNTIFS(AL$1:AL140,AL140))</f>
        <v/>
      </c>
      <c r="AN140" s="8" t="str">
        <f t="shared" si="25"/>
        <v>徐州市泉山区民政局特殊困难老人服务补贴竞争性磋商成交公告[项目编号：徐采磋（2018）JSJT（Q）007]@中央厨房</v>
      </c>
      <c r="AO140" s="9">
        <f>IF(AN140="","",COUNTIFS(AN$1:AN140,AN140))</f>
        <v>1</v>
      </c>
      <c r="AP140" s="10" t="str">
        <f t="shared" si="26"/>
        <v>是</v>
      </c>
      <c r="AQ140" s="11" t="str">
        <f t="shared" si="27"/>
        <v/>
      </c>
      <c r="AR140" s="11" t="str">
        <f t="shared" si="28"/>
        <v/>
      </c>
      <c r="AS140" s="11" t="str">
        <f t="shared" si="29"/>
        <v/>
      </c>
      <c r="AT140" s="11" t="str">
        <f t="shared" si="30"/>
        <v/>
      </c>
      <c r="AU140" s="11" t="str">
        <f t="shared" si="31"/>
        <v/>
      </c>
      <c r="AV140" s="11" t="str">
        <f t="shared" si="32"/>
        <v/>
      </c>
      <c r="AW140" s="11" t="str">
        <f>IF(ISERROR(IF(FIND("拾",O140,1)&lt;FIND("万",O140,1),IF(ISERROR(FIND("拾",O140,FIND("万",O140,1))),"零",(MID(O,FIND("拾",O140,FIND("万",O140,1))-1,1))),MID(O140,FIND("拾",O140,1)-1,1))),"",IF(FIND("拾",O140,1)&lt;FIND("万",O140,1),IF(ISERROR(FIND("拾",O140,FIND("万",O140,1))),"",(MID(O140,FIND("拾",O140,FIND("万",O140,1))-1,1))),MID(O140,FIND("拾",O140,1)-1,1)))</f>
        <v/>
      </c>
      <c r="AX140" s="12">
        <f>IF(O140="",0,IF(ISERROR(MIDB(O140,SEARCHB("?",O140),2*LEN(O140)-LENB(O140))),IF(AQ140="",0,INDEX([1]大小写对照表!A:B,MATCH(AQ140,[1]大小写对照表!A:A,0),2)*100000000)+IF(AR140="",0,INDEX([1]大小写对照表!A:B,MATCH(AR140,[1]大小写对照表!A:A,0),2)*1000000)+IF(AS140="",0,INDEX([1]大小写对照表!A:B,MATCH(AS140,[1]大小写对照表!A:A,0),2)*100000)+IF(AT140="",0,INDEX([1]大小写对照表!A:B,MATCH(AT140,[1]大小写对照表!A:A,0),2)*10000)+IF(AU140="",0,INDEX([1]大小写对照表!A:B,MATCH(AU140,[1]大小写对照表!A:A,0),2)*1000)+IF(AV140="",0,INDEX([1]大小写对照表!A:B,MATCH(AV140,[1]大小写对照表!A:A,0),2)*100)+IF(AW140="",0,INDEX([1]大小写对照表!A:B,MATCH(AW140,[1]大小写对照表!A:A,0),2)*10),IF(ISERROR(FIND("万",O140,1)),MIDB(O140,SEARCHB("?",O140),2*LEN(O140)-LENB(O140))*1,MIDB(O140,SEARCHB("?",O140),2*LEN(O140)-LENB(O140))*10000)))</f>
        <v>1650000</v>
      </c>
      <c r="AY140" s="13" t="str">
        <f t="shared" si="33"/>
        <v>1月份</v>
      </c>
      <c r="AZ140" s="11" t="str">
        <f t="shared" si="34"/>
        <v>中央厨房</v>
      </c>
      <c r="BA140" s="11" t="str">
        <f t="shared" si="35"/>
        <v/>
      </c>
    </row>
    <row r="141" spans="1:53">
      <c r="A141" s="14" t="s">
        <v>816</v>
      </c>
      <c r="B141" s="14" t="s">
        <v>1079</v>
      </c>
      <c r="C141" s="14" t="s">
        <v>55</v>
      </c>
      <c r="D141" s="14"/>
      <c r="E141" s="14" t="s">
        <v>602</v>
      </c>
      <c r="F141" s="14" t="s">
        <v>668</v>
      </c>
      <c r="G141" s="14" t="s">
        <v>778</v>
      </c>
      <c r="H141" s="14"/>
      <c r="I141" s="14"/>
      <c r="J141" s="14"/>
      <c r="K141" s="14"/>
      <c r="L141" s="14"/>
      <c r="M141" s="14"/>
      <c r="N141" s="14" t="s">
        <v>1080</v>
      </c>
      <c r="O141" s="14"/>
      <c r="P141" s="14"/>
      <c r="Q141" s="14" t="s">
        <v>1081</v>
      </c>
      <c r="R141" s="14" t="s">
        <v>1082</v>
      </c>
      <c r="S141" s="14"/>
      <c r="T141" s="14"/>
      <c r="U141" s="14"/>
      <c r="V141" s="14"/>
      <c r="W141" s="14"/>
      <c r="X141" s="14" t="s">
        <v>315</v>
      </c>
      <c r="Y141" s="14" t="s">
        <v>1083</v>
      </c>
      <c r="Z141" s="14">
        <v>2</v>
      </c>
      <c r="AA141" s="14">
        <v>14971</v>
      </c>
      <c r="AB141" s="14" t="s">
        <v>317</v>
      </c>
      <c r="AC141" s="14" t="s">
        <v>816</v>
      </c>
      <c r="AD141" s="14">
        <v>2019</v>
      </c>
      <c r="AE141" s="14" t="s">
        <v>68</v>
      </c>
      <c r="AF141" s="14"/>
      <c r="AG141" s="14"/>
      <c r="AH141" s="14"/>
      <c r="AI141" s="14"/>
      <c r="AJ141" s="14"/>
      <c r="AK141" s="14"/>
      <c r="AL141" s="8" t="str">
        <f t="shared" si="24"/>
        <v/>
      </c>
      <c r="AM141" s="8" t="str">
        <f>IF(AL141="","",COUNTIFS(AL$1:AL141,AL141))</f>
        <v/>
      </c>
      <c r="AN141" s="8" t="str">
        <f t="shared" si="25"/>
        <v>南京新媒体大厦项目中央厨房系统设备采购@中央厨房</v>
      </c>
      <c r="AO141" s="9">
        <f>IF(AN141="","",COUNTIFS(AN$1:AN141,AN141))</f>
        <v>1</v>
      </c>
      <c r="AP141" s="10" t="str">
        <f t="shared" si="26"/>
        <v>是</v>
      </c>
      <c r="AQ141" s="11" t="str">
        <f t="shared" si="27"/>
        <v/>
      </c>
      <c r="AR141" s="11" t="str">
        <f t="shared" si="28"/>
        <v/>
      </c>
      <c r="AS141" s="11" t="str">
        <f t="shared" si="29"/>
        <v/>
      </c>
      <c r="AT141" s="11" t="str">
        <f t="shared" si="30"/>
        <v/>
      </c>
      <c r="AU141" s="11" t="str">
        <f t="shared" si="31"/>
        <v/>
      </c>
      <c r="AV141" s="11" t="str">
        <f t="shared" si="32"/>
        <v/>
      </c>
      <c r="AW141" s="11" t="str">
        <f>IF(ISERROR(IF(FIND("拾",O141,1)&lt;FIND("万",O141,1),IF(ISERROR(FIND("拾",O141,FIND("万",O141,1))),"零",(MID(O,FIND("拾",O141,FIND("万",O141,1))-1,1))),MID(O141,FIND("拾",O141,1)-1,1))),"",IF(FIND("拾",O141,1)&lt;FIND("万",O141,1),IF(ISERROR(FIND("拾",O141,FIND("万",O141,1))),"",(MID(O141,FIND("拾",O141,FIND("万",O141,1))-1,1))),MID(O141,FIND("拾",O141,1)-1,1)))</f>
        <v/>
      </c>
      <c r="AX141" s="12">
        <f>IF(O141="",0,IF(ISERROR(MIDB(O141,SEARCHB("?",O141),2*LEN(O141)-LENB(O141))),IF(AQ141="",0,INDEX([1]大小写对照表!A:B,MATCH(AQ141,[1]大小写对照表!A:A,0),2)*100000000)+IF(AR141="",0,INDEX([1]大小写对照表!A:B,MATCH(AR141,[1]大小写对照表!A:A,0),2)*1000000)+IF(AS141="",0,INDEX([1]大小写对照表!A:B,MATCH(AS141,[1]大小写对照表!A:A,0),2)*100000)+IF(AT141="",0,INDEX([1]大小写对照表!A:B,MATCH(AT141,[1]大小写对照表!A:A,0),2)*10000)+IF(AU141="",0,INDEX([1]大小写对照表!A:B,MATCH(AU141,[1]大小写对照表!A:A,0),2)*1000)+IF(AV141="",0,INDEX([1]大小写对照表!A:B,MATCH(AV141,[1]大小写对照表!A:A,0),2)*100)+IF(AW141="",0,INDEX([1]大小写对照表!A:B,MATCH(AW141,[1]大小写对照表!A:A,0),2)*10),IF(ISERROR(FIND("万",O141,1)),MIDB(O141,SEARCHB("?",O141),2*LEN(O141)-LENB(O141))*1,MIDB(O141,SEARCHB("?",O141),2*LEN(O141)-LENB(O141))*10000)))</f>
        <v>0</v>
      </c>
      <c r="AY141" s="13" t="str">
        <f t="shared" si="33"/>
        <v>1月份</v>
      </c>
      <c r="AZ141" s="11" t="str">
        <f t="shared" si="34"/>
        <v>中央厨房</v>
      </c>
      <c r="BA141" s="11" t="str">
        <f t="shared" si="35"/>
        <v/>
      </c>
    </row>
    <row r="142" spans="1:53">
      <c r="A142" s="7" t="s">
        <v>1084</v>
      </c>
      <c r="B142" s="7" t="s">
        <v>1085</v>
      </c>
      <c r="C142" s="7" t="s">
        <v>55</v>
      </c>
      <c r="D142" s="7" t="s">
        <v>1086</v>
      </c>
      <c r="E142" s="7" t="s">
        <v>168</v>
      </c>
      <c r="F142" s="7" t="s">
        <v>1087</v>
      </c>
      <c r="G142" s="7" t="s">
        <v>58</v>
      </c>
      <c r="H142" s="7"/>
      <c r="I142" s="7"/>
      <c r="J142" s="7"/>
      <c r="K142" s="7"/>
      <c r="L142" s="7" t="s">
        <v>1088</v>
      </c>
      <c r="M142" s="7" t="s">
        <v>1089</v>
      </c>
      <c r="N142" s="7" t="s">
        <v>1090</v>
      </c>
      <c r="O142" s="7" t="s">
        <v>1091</v>
      </c>
      <c r="P142" s="7"/>
      <c r="Q142" s="7" t="s">
        <v>1092</v>
      </c>
      <c r="R142" s="7" t="s">
        <v>1093</v>
      </c>
      <c r="S142" s="7"/>
      <c r="T142" s="7"/>
      <c r="U142" s="7"/>
      <c r="V142" s="7"/>
      <c r="W142" s="7"/>
      <c r="X142" s="7" t="s">
        <v>65</v>
      </c>
      <c r="Y142" s="7" t="s">
        <v>1094</v>
      </c>
      <c r="Z142" s="7">
        <v>5</v>
      </c>
      <c r="AA142" s="7">
        <v>5</v>
      </c>
      <c r="AB142" s="7" t="s">
        <v>317</v>
      </c>
      <c r="AC142" s="7" t="s">
        <v>1084</v>
      </c>
      <c r="AD142" s="7">
        <v>2019</v>
      </c>
      <c r="AE142" s="7" t="s">
        <v>68</v>
      </c>
      <c r="AF142" s="7"/>
      <c r="AG142" s="7"/>
      <c r="AH142" s="7"/>
      <c r="AI142" s="7"/>
      <c r="AJ142" s="7"/>
      <c r="AK142" s="7"/>
      <c r="AL142" s="8" t="str">
        <f t="shared" si="24"/>
        <v>[350627]ZZZD[TP]2019004@录播</v>
      </c>
      <c r="AM142" s="8">
        <f>IF(AL142="","",COUNTIFS(AL$1:AL142,AL142))</f>
        <v>1</v>
      </c>
      <c r="AN142" s="8" t="str">
        <f t="shared" si="25"/>
        <v>龙山中学全自动录播系统及录播教室装修工程货物类采购项目结果公告@录播</v>
      </c>
      <c r="AO142" s="9">
        <f>IF(AN142="","",COUNTIFS(AN$1:AN142,AN142))</f>
        <v>1</v>
      </c>
      <c r="AP142" s="10" t="str">
        <f t="shared" si="26"/>
        <v>是</v>
      </c>
      <c r="AQ142" s="11" t="str">
        <f t="shared" si="27"/>
        <v/>
      </c>
      <c r="AR142" s="11" t="str">
        <f t="shared" si="28"/>
        <v/>
      </c>
      <c r="AS142" s="11" t="str">
        <f t="shared" si="29"/>
        <v/>
      </c>
      <c r="AT142" s="11" t="str">
        <f t="shared" si="30"/>
        <v/>
      </c>
      <c r="AU142" s="11" t="str">
        <f t="shared" si="31"/>
        <v/>
      </c>
      <c r="AV142" s="11" t="str">
        <f t="shared" si="32"/>
        <v/>
      </c>
      <c r="AW142" s="11" t="str">
        <f>IF(ISERROR(IF(FIND("拾",O142,1)&lt;FIND("万",O142,1),IF(ISERROR(FIND("拾",O142,FIND("万",O142,1))),"零",(MID(O,FIND("拾",O142,FIND("万",O142,1))-1,1))),MID(O142,FIND("拾",O142,1)-1,1))),"",IF(FIND("拾",O142,1)&lt;FIND("万",O142,1),IF(ISERROR(FIND("拾",O142,FIND("万",O142,1))),"",(MID(O142,FIND("拾",O142,FIND("万",O142,1))-1,1))),MID(O142,FIND("拾",O142,1)-1,1)))</f>
        <v/>
      </c>
      <c r="AX142" s="12">
        <f>IF(O142="",0,IF(ISERROR(MIDB(O142,SEARCHB("?",O142),2*LEN(O142)-LENB(O142))),IF(AQ142="",0,INDEX([1]大小写对照表!A:B,MATCH(AQ142,[1]大小写对照表!A:A,0),2)*100000000)+IF(AR142="",0,INDEX([1]大小写对照表!A:B,MATCH(AR142,[1]大小写对照表!A:A,0),2)*1000000)+IF(AS142="",0,INDEX([1]大小写对照表!A:B,MATCH(AS142,[1]大小写对照表!A:A,0),2)*100000)+IF(AT142="",0,INDEX([1]大小写对照表!A:B,MATCH(AT142,[1]大小写对照表!A:A,0),2)*10000)+IF(AU142="",0,INDEX([1]大小写对照表!A:B,MATCH(AU142,[1]大小写对照表!A:A,0),2)*1000)+IF(AV142="",0,INDEX([1]大小写对照表!A:B,MATCH(AV142,[1]大小写对照表!A:A,0),2)*100)+IF(AW142="",0,INDEX([1]大小写对照表!A:B,MATCH(AW142,[1]大小写对照表!A:A,0),2)*10),IF(ISERROR(FIND("万",O142,1)),MIDB(O142,SEARCHB("?",O142),2*LEN(O142)-LENB(O142))*1,MIDB(O142,SEARCHB("?",O142),2*LEN(O142)-LENB(O142))*10000)))</f>
        <v>415000</v>
      </c>
      <c r="AY142" s="13" t="str">
        <f t="shared" si="33"/>
        <v>1月份</v>
      </c>
      <c r="AZ142" s="11" t="str">
        <f t="shared" si="34"/>
        <v>录播</v>
      </c>
      <c r="BA142" s="11" t="str">
        <f t="shared" si="35"/>
        <v/>
      </c>
    </row>
    <row r="143" spans="1:53">
      <c r="A143" s="14" t="s">
        <v>1084</v>
      </c>
      <c r="B143" s="14" t="s">
        <v>1095</v>
      </c>
      <c r="C143" s="14" t="s">
        <v>55</v>
      </c>
      <c r="D143" s="14" t="s">
        <v>1096</v>
      </c>
      <c r="E143" s="14" t="s">
        <v>56</v>
      </c>
      <c r="F143" s="14" t="s">
        <v>1097</v>
      </c>
      <c r="G143" s="14" t="s">
        <v>58</v>
      </c>
      <c r="H143" s="14"/>
      <c r="I143" s="14"/>
      <c r="J143" s="14"/>
      <c r="K143" s="14"/>
      <c r="L143" s="14" t="s">
        <v>1098</v>
      </c>
      <c r="M143" s="14" t="s">
        <v>1099</v>
      </c>
      <c r="N143" s="14" t="s">
        <v>1100</v>
      </c>
      <c r="O143" s="14" t="s">
        <v>1101</v>
      </c>
      <c r="P143" s="14"/>
      <c r="Q143" s="14" t="s">
        <v>1102</v>
      </c>
      <c r="R143" s="14" t="s">
        <v>1103</v>
      </c>
      <c r="S143" s="14" t="s">
        <v>375</v>
      </c>
      <c r="T143" s="14"/>
      <c r="U143" s="14"/>
      <c r="V143" s="14"/>
      <c r="W143" s="14"/>
      <c r="X143" s="14" t="s">
        <v>79</v>
      </c>
      <c r="Y143" s="14" t="s">
        <v>1104</v>
      </c>
      <c r="Z143" s="14">
        <v>4</v>
      </c>
      <c r="AA143" s="14">
        <v>10</v>
      </c>
      <c r="AB143" s="14" t="s">
        <v>67</v>
      </c>
      <c r="AC143" s="14"/>
      <c r="AD143" s="14">
        <v>2019</v>
      </c>
      <c r="AE143" s="14" t="s">
        <v>68</v>
      </c>
      <c r="AF143" s="14"/>
      <c r="AG143" s="14"/>
      <c r="AH143" s="14"/>
      <c r="AI143" s="14"/>
      <c r="AJ143" s="14"/>
      <c r="AK143" s="14"/>
      <c r="AL143" s="8" t="str">
        <f t="shared" si="24"/>
        <v>JZC2018-090Ag@录播</v>
      </c>
      <c r="AM143" s="8">
        <f>IF(AL143="","",COUNTIFS(AL$1:AL143,AL143))</f>
        <v>1</v>
      </c>
      <c r="AN143" s="8" t="str">
        <f t="shared" si="25"/>
        <v>郏县教育体育局2018年教育信息化建设暨“全面改薄”教学设备类采购项目二次招标结果公告@录播</v>
      </c>
      <c r="AO143" s="9">
        <f>IF(AN143="","",COUNTIFS(AN$1:AN143,AN143))</f>
        <v>1</v>
      </c>
      <c r="AP143" s="10" t="str">
        <f t="shared" si="26"/>
        <v>是</v>
      </c>
      <c r="AQ143" s="11" t="str">
        <f t="shared" si="27"/>
        <v/>
      </c>
      <c r="AR143" s="11" t="str">
        <f t="shared" si="28"/>
        <v/>
      </c>
      <c r="AS143" s="11" t="str">
        <f t="shared" si="29"/>
        <v/>
      </c>
      <c r="AT143" s="11" t="str">
        <f t="shared" si="30"/>
        <v/>
      </c>
      <c r="AU143" s="11" t="str">
        <f t="shared" si="31"/>
        <v/>
      </c>
      <c r="AV143" s="11" t="str">
        <f t="shared" si="32"/>
        <v/>
      </c>
      <c r="AW143" s="11" t="str">
        <f>IF(ISERROR(IF(FIND("拾",O143,1)&lt;FIND("万",O143,1),IF(ISERROR(FIND("拾",O143,FIND("万",O143,1))),"零",(MID(O,FIND("拾",O143,FIND("万",O143,1))-1,1))),MID(O143,FIND("拾",O143,1)-1,1))),"",IF(FIND("拾",O143,1)&lt;FIND("万",O143,1),IF(ISERROR(FIND("拾",O143,FIND("万",O143,1))),"",(MID(O143,FIND("拾",O143,FIND("万",O143,1))-1,1))),MID(O143,FIND("拾",O143,1)-1,1)))</f>
        <v/>
      </c>
      <c r="AX143" s="12">
        <f>IF(O143="",0,IF(ISERROR(MIDB(O143,SEARCHB("?",O143),2*LEN(O143)-LENB(O143))),IF(AQ143="",0,INDEX([1]大小写对照表!A:B,MATCH(AQ143,[1]大小写对照表!A:A,0),2)*100000000)+IF(AR143="",0,INDEX([1]大小写对照表!A:B,MATCH(AR143,[1]大小写对照表!A:A,0),2)*1000000)+IF(AS143="",0,INDEX([1]大小写对照表!A:B,MATCH(AS143,[1]大小写对照表!A:A,0),2)*100000)+IF(AT143="",0,INDEX([1]大小写对照表!A:B,MATCH(AT143,[1]大小写对照表!A:A,0),2)*10000)+IF(AU143="",0,INDEX([1]大小写对照表!A:B,MATCH(AU143,[1]大小写对照表!A:A,0),2)*1000)+IF(AV143="",0,INDEX([1]大小写对照表!A:B,MATCH(AV143,[1]大小写对照表!A:A,0),2)*100)+IF(AW143="",0,INDEX([1]大小写对照表!A:B,MATCH(AW143,[1]大小写对照表!A:A,0),2)*10),IF(ISERROR(FIND("万",O143,1)),MIDB(O143,SEARCHB("?",O143),2*LEN(O143)-LENB(O143))*1,MIDB(O143,SEARCHB("?",O143),2*LEN(O143)-LENB(O143))*10000)))</f>
        <v>38000000</v>
      </c>
      <c r="AY143" s="13" t="str">
        <f t="shared" si="33"/>
        <v>1月份</v>
      </c>
      <c r="AZ143" s="11" t="str">
        <f t="shared" si="34"/>
        <v>录播</v>
      </c>
      <c r="BA143" s="11" t="str">
        <f t="shared" si="35"/>
        <v/>
      </c>
    </row>
    <row r="144" spans="1:53">
      <c r="A144" s="7" t="s">
        <v>1084</v>
      </c>
      <c r="B144" s="7" t="s">
        <v>1105</v>
      </c>
      <c r="C144" s="7" t="s">
        <v>55</v>
      </c>
      <c r="D144" s="7" t="s">
        <v>1106</v>
      </c>
      <c r="E144" s="7" t="s">
        <v>276</v>
      </c>
      <c r="F144" s="7" t="s">
        <v>1107</v>
      </c>
      <c r="G144" s="7" t="s">
        <v>58</v>
      </c>
      <c r="H144" s="7"/>
      <c r="I144" s="7"/>
      <c r="J144" s="7"/>
      <c r="K144" s="7"/>
      <c r="L144" s="7" t="s">
        <v>1108</v>
      </c>
      <c r="M144" s="7" t="s">
        <v>1109</v>
      </c>
      <c r="N144" s="7" t="s">
        <v>1110</v>
      </c>
      <c r="O144" s="7"/>
      <c r="P144" s="7"/>
      <c r="Q144" s="7" t="s">
        <v>1111</v>
      </c>
      <c r="R144" s="7" t="s">
        <v>1112</v>
      </c>
      <c r="S144" s="7"/>
      <c r="T144" s="7"/>
      <c r="U144" s="7"/>
      <c r="V144" s="7"/>
      <c r="W144" s="7"/>
      <c r="X144" s="7" t="s">
        <v>79</v>
      </c>
      <c r="Y144" s="7" t="s">
        <v>1113</v>
      </c>
      <c r="Z144" s="7">
        <v>4</v>
      </c>
      <c r="AA144" s="7">
        <v>2</v>
      </c>
      <c r="AB144" s="7" t="s">
        <v>317</v>
      </c>
      <c r="AC144" s="7" t="s">
        <v>1084</v>
      </c>
      <c r="AD144" s="7">
        <v>2019</v>
      </c>
      <c r="AE144" s="7" t="s">
        <v>68</v>
      </c>
      <c r="AF144" s="7"/>
      <c r="AG144" s="7"/>
      <c r="AH144" s="7"/>
      <c r="AI144" s="7"/>
      <c r="AJ144" s="7"/>
      <c r="AK144" s="7"/>
      <c r="AL144" s="8" t="str">
        <f t="shared" si="24"/>
        <v>ZWXZFCGZXZ2018080@录播</v>
      </c>
      <c r="AM144" s="8">
        <f>IF(AL144="","",COUNTIFS(AL$1:AL144,AL144))</f>
        <v>1</v>
      </c>
      <c r="AN144" s="8" t="str">
        <f t="shared" si="25"/>
        <v>彰武县物联网智慧教室及录播教室设备采购中标公告@录播</v>
      </c>
      <c r="AO144" s="9">
        <f>IF(AN144="","",COUNTIFS(AN$1:AN144,AN144))</f>
        <v>1</v>
      </c>
      <c r="AP144" s="10" t="str">
        <f t="shared" si="26"/>
        <v>是</v>
      </c>
      <c r="AQ144" s="11" t="str">
        <f t="shared" si="27"/>
        <v/>
      </c>
      <c r="AR144" s="11" t="str">
        <f t="shared" si="28"/>
        <v/>
      </c>
      <c r="AS144" s="11" t="str">
        <f t="shared" si="29"/>
        <v/>
      </c>
      <c r="AT144" s="11" t="str">
        <f t="shared" si="30"/>
        <v/>
      </c>
      <c r="AU144" s="11" t="str">
        <f t="shared" si="31"/>
        <v/>
      </c>
      <c r="AV144" s="11" t="str">
        <f t="shared" si="32"/>
        <v/>
      </c>
      <c r="AW144" s="11" t="str">
        <f>IF(ISERROR(IF(FIND("拾",O144,1)&lt;FIND("万",O144,1),IF(ISERROR(FIND("拾",O144,FIND("万",O144,1))),"零",(MID(O,FIND("拾",O144,FIND("万",O144,1))-1,1))),MID(O144,FIND("拾",O144,1)-1,1))),"",IF(FIND("拾",O144,1)&lt;FIND("万",O144,1),IF(ISERROR(FIND("拾",O144,FIND("万",O144,1))),"",(MID(O144,FIND("拾",O144,FIND("万",O144,1))-1,1))),MID(O144,FIND("拾",O144,1)-1,1)))</f>
        <v/>
      </c>
      <c r="AX144" s="12">
        <f>IF(O144="",0,IF(ISERROR(MIDB(O144,SEARCHB("?",O144),2*LEN(O144)-LENB(O144))),IF(AQ144="",0,INDEX([1]大小写对照表!A:B,MATCH(AQ144,[1]大小写对照表!A:A,0),2)*100000000)+IF(AR144="",0,INDEX([1]大小写对照表!A:B,MATCH(AR144,[1]大小写对照表!A:A,0),2)*1000000)+IF(AS144="",0,INDEX([1]大小写对照表!A:B,MATCH(AS144,[1]大小写对照表!A:A,0),2)*100000)+IF(AT144="",0,INDEX([1]大小写对照表!A:B,MATCH(AT144,[1]大小写对照表!A:A,0),2)*10000)+IF(AU144="",0,INDEX([1]大小写对照表!A:B,MATCH(AU144,[1]大小写对照表!A:A,0),2)*1000)+IF(AV144="",0,INDEX([1]大小写对照表!A:B,MATCH(AV144,[1]大小写对照表!A:A,0),2)*100)+IF(AW144="",0,INDEX([1]大小写对照表!A:B,MATCH(AW144,[1]大小写对照表!A:A,0),2)*10),IF(ISERROR(FIND("万",O144,1)),MIDB(O144,SEARCHB("?",O144),2*LEN(O144)-LENB(O144))*1,MIDB(O144,SEARCHB("?",O144),2*LEN(O144)-LENB(O144))*10000)))</f>
        <v>0</v>
      </c>
      <c r="AY144" s="13" t="str">
        <f t="shared" si="33"/>
        <v>1月份</v>
      </c>
      <c r="AZ144" s="11" t="str">
        <f t="shared" si="34"/>
        <v>录播</v>
      </c>
      <c r="BA144" s="11" t="str">
        <f t="shared" si="35"/>
        <v/>
      </c>
    </row>
    <row r="145" spans="1:53">
      <c r="A145" s="14" t="s">
        <v>1084</v>
      </c>
      <c r="B145" s="14" t="s">
        <v>1114</v>
      </c>
      <c r="C145" s="14" t="s">
        <v>55</v>
      </c>
      <c r="D145" s="14" t="s">
        <v>1115</v>
      </c>
      <c r="E145" s="14" t="s">
        <v>168</v>
      </c>
      <c r="F145" s="14" t="s">
        <v>412</v>
      </c>
      <c r="G145" s="14" t="s">
        <v>58</v>
      </c>
      <c r="H145" s="14"/>
      <c r="I145" s="14"/>
      <c r="J145" s="14"/>
      <c r="K145" s="14"/>
      <c r="L145" s="14" t="s">
        <v>1116</v>
      </c>
      <c r="M145" s="14" t="s">
        <v>1117</v>
      </c>
      <c r="N145" s="14" t="s">
        <v>1118</v>
      </c>
      <c r="O145" s="14" t="s">
        <v>1119</v>
      </c>
      <c r="P145" s="14"/>
      <c r="Q145" s="14" t="s">
        <v>1120</v>
      </c>
      <c r="R145" s="14" t="s">
        <v>1121</v>
      </c>
      <c r="S145" s="14"/>
      <c r="T145" s="14"/>
      <c r="U145" s="14"/>
      <c r="V145" s="14"/>
      <c r="W145" s="14"/>
      <c r="X145" s="14" t="s">
        <v>65</v>
      </c>
      <c r="Y145" s="14" t="s">
        <v>1122</v>
      </c>
      <c r="Z145" s="14">
        <v>11</v>
      </c>
      <c r="AA145" s="14">
        <v>8</v>
      </c>
      <c r="AB145" s="14" t="s">
        <v>67</v>
      </c>
      <c r="AC145" s="14"/>
      <c r="AD145" s="14">
        <v>2019</v>
      </c>
      <c r="AE145" s="14" t="s">
        <v>68</v>
      </c>
      <c r="AF145" s="14" t="s">
        <v>128</v>
      </c>
      <c r="AG145" s="14"/>
      <c r="AH145" s="14"/>
      <c r="AI145" s="14"/>
      <c r="AJ145" s="14"/>
      <c r="AK145" s="14"/>
      <c r="AL145" s="8" t="str">
        <f t="shared" si="24"/>
        <v>[350822]FJZH[GK]2019001@录播</v>
      </c>
      <c r="AM145" s="8">
        <f>IF(AL145="","",COUNTIFS(AL$1:AL145,AL145))</f>
        <v>1</v>
      </c>
      <c r="AN145" s="8" t="str">
        <f t="shared" si="25"/>
        <v>福建省永定第一中学机房改造及校园电视台货物类采购项目结果公告@录播</v>
      </c>
      <c r="AO145" s="9">
        <f>IF(AN145="","",COUNTIFS(AN$1:AN145,AN145))</f>
        <v>1</v>
      </c>
      <c r="AP145" s="10" t="str">
        <f t="shared" si="26"/>
        <v>是</v>
      </c>
      <c r="AQ145" s="11" t="str">
        <f t="shared" si="27"/>
        <v/>
      </c>
      <c r="AR145" s="11" t="str">
        <f t="shared" si="28"/>
        <v/>
      </c>
      <c r="AS145" s="11" t="str">
        <f t="shared" si="29"/>
        <v/>
      </c>
      <c r="AT145" s="11" t="str">
        <f t="shared" si="30"/>
        <v/>
      </c>
      <c r="AU145" s="11" t="str">
        <f t="shared" si="31"/>
        <v/>
      </c>
      <c r="AV145" s="11" t="str">
        <f t="shared" si="32"/>
        <v/>
      </c>
      <c r="AW145" s="11" t="str">
        <f>IF(ISERROR(IF(FIND("拾",O145,1)&lt;FIND("万",O145,1),IF(ISERROR(FIND("拾",O145,FIND("万",O145,1))),"零",(MID(O,FIND("拾",O145,FIND("万",O145,1))-1,1))),MID(O145,FIND("拾",O145,1)-1,1))),"",IF(FIND("拾",O145,1)&lt;FIND("万",O145,1),IF(ISERROR(FIND("拾",O145,FIND("万",O145,1))),"",(MID(O145,FIND("拾",O145,FIND("万",O145,1))-1,1))),MID(O145,FIND("拾",O145,1)-1,1)))</f>
        <v/>
      </c>
      <c r="AX145" s="12">
        <f>IF(O145="",0,IF(ISERROR(MIDB(O145,SEARCHB("?",O145),2*LEN(O145)-LENB(O145))),IF(AQ145="",0,INDEX([1]大小写对照表!A:B,MATCH(AQ145,[1]大小写对照表!A:A,0),2)*100000000)+IF(AR145="",0,INDEX([1]大小写对照表!A:B,MATCH(AR145,[1]大小写对照表!A:A,0),2)*1000000)+IF(AS145="",0,INDEX([1]大小写对照表!A:B,MATCH(AS145,[1]大小写对照表!A:A,0),2)*100000)+IF(AT145="",0,INDEX([1]大小写对照表!A:B,MATCH(AT145,[1]大小写对照表!A:A,0),2)*10000)+IF(AU145="",0,INDEX([1]大小写对照表!A:B,MATCH(AU145,[1]大小写对照表!A:A,0),2)*1000)+IF(AV145="",0,INDEX([1]大小写对照表!A:B,MATCH(AV145,[1]大小写对照表!A:A,0),2)*100)+IF(AW145="",0,INDEX([1]大小写对照表!A:B,MATCH(AW145,[1]大小写对照表!A:A,0),2)*10),IF(ISERROR(FIND("万",O145,1)),MIDB(O145,SEARCHB("?",O145),2*LEN(O145)-LENB(O145))*1,MIDB(O145,SEARCHB("?",O145),2*LEN(O145)-LENB(O145))*10000)))</f>
        <v>539570</v>
      </c>
      <c r="AY145" s="13" t="str">
        <f t="shared" si="33"/>
        <v>1月份</v>
      </c>
      <c r="AZ145" s="11" t="str">
        <f t="shared" si="34"/>
        <v>录播</v>
      </c>
      <c r="BA145" s="11" t="str">
        <f t="shared" si="35"/>
        <v/>
      </c>
    </row>
    <row r="146" spans="1:53">
      <c r="A146" s="7" t="s">
        <v>1084</v>
      </c>
      <c r="B146" s="7" t="s">
        <v>54</v>
      </c>
      <c r="C146" s="7" t="s">
        <v>55</v>
      </c>
      <c r="D146" s="7"/>
      <c r="E146" s="7" t="s">
        <v>56</v>
      </c>
      <c r="F146" s="7" t="s">
        <v>57</v>
      </c>
      <c r="G146" s="7" t="s">
        <v>58</v>
      </c>
      <c r="H146" s="7"/>
      <c r="I146" s="7"/>
      <c r="J146" s="7"/>
      <c r="K146" s="7"/>
      <c r="L146" s="7" t="s">
        <v>59</v>
      </c>
      <c r="M146" s="7" t="s">
        <v>60</v>
      </c>
      <c r="N146" s="7" t="s">
        <v>61</v>
      </c>
      <c r="O146" s="7" t="s">
        <v>62</v>
      </c>
      <c r="P146" s="7"/>
      <c r="Q146" s="7" t="s">
        <v>63</v>
      </c>
      <c r="R146" s="7" t="s">
        <v>64</v>
      </c>
      <c r="S146" s="7"/>
      <c r="T146" s="7"/>
      <c r="U146" s="7"/>
      <c r="V146" s="7"/>
      <c r="W146" s="7"/>
      <c r="X146" s="7" t="s">
        <v>65</v>
      </c>
      <c r="Y146" s="7" t="s">
        <v>66</v>
      </c>
      <c r="Z146" s="7">
        <v>4</v>
      </c>
      <c r="AA146" s="7">
        <v>14971</v>
      </c>
      <c r="AB146" s="7" t="s">
        <v>67</v>
      </c>
      <c r="AC146" s="7"/>
      <c r="AD146" s="7">
        <v>2019</v>
      </c>
      <c r="AE146" s="7" t="s">
        <v>68</v>
      </c>
      <c r="AF146" s="7" t="s">
        <v>69</v>
      </c>
      <c r="AG146" s="7"/>
      <c r="AH146" s="7"/>
      <c r="AI146" s="7"/>
      <c r="AJ146" s="7"/>
      <c r="AK146" s="7"/>
      <c r="AL146" s="8" t="str">
        <f t="shared" si="24"/>
        <v/>
      </c>
      <c r="AM146" s="8" t="str">
        <f>IF(AL146="","",COUNTIFS(AL$1:AL146,AL146))</f>
        <v/>
      </c>
      <c r="AN146" s="8" t="str">
        <f t="shared" si="25"/>
        <v>确山县第一高级中学采购音视频设备项目结果公告@录播</v>
      </c>
      <c r="AO146" s="9">
        <f>IF(AN146="","",COUNTIFS(AN$1:AN146,AN146))</f>
        <v>1</v>
      </c>
      <c r="AP146" s="10" t="str">
        <f t="shared" si="26"/>
        <v>是</v>
      </c>
      <c r="AQ146" s="11" t="str">
        <f t="shared" si="27"/>
        <v/>
      </c>
      <c r="AR146" s="11" t="str">
        <f t="shared" si="28"/>
        <v>贰</v>
      </c>
      <c r="AS146" s="11" t="str">
        <f t="shared" si="29"/>
        <v>叁</v>
      </c>
      <c r="AT146" s="11" t="str">
        <f t="shared" si="30"/>
        <v>伍</v>
      </c>
      <c r="AU146" s="11" t="str">
        <f t="shared" si="31"/>
        <v>捌</v>
      </c>
      <c r="AV146" s="11" t="str">
        <f t="shared" si="32"/>
        <v>陆</v>
      </c>
      <c r="AW146" s="11" t="str">
        <f>IF(ISERROR(IF(FIND("拾",O146,1)&lt;FIND("万",O146,1),IF(ISERROR(FIND("拾",O146,FIND("万",O146,1))),"零",(MID(O,FIND("拾",O146,FIND("万",O146,1))-1,1))),MID(O146,FIND("拾",O146,1)-1,1))),"",IF(FIND("拾",O146,1)&lt;FIND("万",O146,1),IF(ISERROR(FIND("拾",O146,FIND("万",O146,1))),"",(MID(O146,FIND("拾",O146,FIND("万",O146,1))-1,1))),MID(O146,FIND("拾",O146,1)-1,1)))</f>
        <v/>
      </c>
      <c r="AX146" s="12">
        <f>IF(O146="",0,IF(ISERROR(MIDB(O146,SEARCHB("?",O146),2*LEN(O146)-LENB(O146))),IF(AQ146="",0,INDEX([1]大小写对照表!A:B,MATCH(AQ146,[1]大小写对照表!A:A,0),2)*100000000)+IF(AR146="",0,INDEX([1]大小写对照表!A:B,MATCH(AR146,[1]大小写对照表!A:A,0),2)*1000000)+IF(AS146="",0,INDEX([1]大小写对照表!A:B,MATCH(AS146,[1]大小写对照表!A:A,0),2)*100000)+IF(AT146="",0,INDEX([1]大小写对照表!A:B,MATCH(AT146,[1]大小写对照表!A:A,0),2)*10000)+IF(AU146="",0,INDEX([1]大小写对照表!A:B,MATCH(AU146,[1]大小写对照表!A:A,0),2)*1000)+IF(AV146="",0,INDEX([1]大小写对照表!A:B,MATCH(AV146,[1]大小写对照表!A:A,0),2)*100)+IF(AW146="",0,INDEX([1]大小写对照表!A:B,MATCH(AW146,[1]大小写对照表!A:A,0),2)*10),IF(ISERROR(FIND("万",O146,1)),MIDB(O146,SEARCHB("?",O146),2*LEN(O146)-LENB(O146))*1,MIDB(O146,SEARCHB("?",O146),2*LEN(O146)-LENB(O146))*10000)))</f>
        <v>2358600</v>
      </c>
      <c r="AY146" s="13" t="str">
        <f t="shared" si="33"/>
        <v>1月份</v>
      </c>
      <c r="AZ146" s="11" t="str">
        <f t="shared" si="34"/>
        <v>录播</v>
      </c>
      <c r="BA146" s="11" t="str">
        <f t="shared" si="35"/>
        <v/>
      </c>
    </row>
    <row r="147" spans="1:53">
      <c r="A147" s="14" t="s">
        <v>1084</v>
      </c>
      <c r="B147" s="14" t="s">
        <v>1123</v>
      </c>
      <c r="C147" s="14" t="s">
        <v>55</v>
      </c>
      <c r="D147" s="14" t="s">
        <v>1124</v>
      </c>
      <c r="E147" s="14" t="s">
        <v>1125</v>
      </c>
      <c r="F147" s="14" t="s">
        <v>1126</v>
      </c>
      <c r="G147" s="14" t="s">
        <v>58</v>
      </c>
      <c r="H147" s="14"/>
      <c r="I147" s="14"/>
      <c r="J147" s="14"/>
      <c r="K147" s="14"/>
      <c r="L147" s="14" t="s">
        <v>1127</v>
      </c>
      <c r="M147" s="14" t="s">
        <v>1128</v>
      </c>
      <c r="N147" s="14" t="s">
        <v>1129</v>
      </c>
      <c r="O147" s="14"/>
      <c r="P147" s="14"/>
      <c r="Q147" s="14" t="s">
        <v>1130</v>
      </c>
      <c r="R147" s="14" t="s">
        <v>1131</v>
      </c>
      <c r="S147" s="14" t="s">
        <v>1132</v>
      </c>
      <c r="T147" s="14"/>
      <c r="U147" s="14"/>
      <c r="V147" s="14"/>
      <c r="W147" s="14"/>
      <c r="X147" s="14" t="s">
        <v>79</v>
      </c>
      <c r="Y147" s="14" t="s">
        <v>1133</v>
      </c>
      <c r="Z147" s="14">
        <v>2</v>
      </c>
      <c r="AA147" s="14">
        <v>2</v>
      </c>
      <c r="AB147" s="14" t="s">
        <v>317</v>
      </c>
      <c r="AC147" s="14" t="s">
        <v>1084</v>
      </c>
      <c r="AD147" s="14">
        <v>2019</v>
      </c>
      <c r="AE147" s="14" t="s">
        <v>68</v>
      </c>
      <c r="AF147" s="14"/>
      <c r="AG147" s="14"/>
      <c r="AH147" s="14"/>
      <c r="AI147" s="14"/>
      <c r="AJ147" s="14"/>
      <c r="AK147" s="14"/>
      <c r="AL147" s="8" t="str">
        <f t="shared" si="24"/>
        <v>YYZB-2018-1101@录播</v>
      </c>
      <c r="AM147" s="8">
        <f>IF(AL147="","",COUNTIFS(AL$1:AL147,AL147))</f>
        <v>1</v>
      </c>
      <c r="AN147" s="8" t="str">
        <f t="shared" si="25"/>
        <v>蓝田县教育局2018年网络互动课程录播教室建设项目采购结果更正公告@录播</v>
      </c>
      <c r="AO147" s="9">
        <f>IF(AN147="","",COUNTIFS(AN$1:AN147,AN147))</f>
        <v>1</v>
      </c>
      <c r="AP147" s="10" t="str">
        <f t="shared" si="26"/>
        <v>是</v>
      </c>
      <c r="AQ147" s="11" t="str">
        <f t="shared" si="27"/>
        <v/>
      </c>
      <c r="AR147" s="11" t="str">
        <f t="shared" si="28"/>
        <v/>
      </c>
      <c r="AS147" s="11" t="str">
        <f t="shared" si="29"/>
        <v/>
      </c>
      <c r="AT147" s="11" t="str">
        <f t="shared" si="30"/>
        <v/>
      </c>
      <c r="AU147" s="11" t="str">
        <f t="shared" si="31"/>
        <v/>
      </c>
      <c r="AV147" s="11" t="str">
        <f t="shared" si="32"/>
        <v/>
      </c>
      <c r="AW147" s="11" t="str">
        <f>IF(ISERROR(IF(FIND("拾",O147,1)&lt;FIND("万",O147,1),IF(ISERROR(FIND("拾",O147,FIND("万",O147,1))),"零",(MID(O,FIND("拾",O147,FIND("万",O147,1))-1,1))),MID(O147,FIND("拾",O147,1)-1,1))),"",IF(FIND("拾",O147,1)&lt;FIND("万",O147,1),IF(ISERROR(FIND("拾",O147,FIND("万",O147,1))),"",(MID(O147,FIND("拾",O147,FIND("万",O147,1))-1,1))),MID(O147,FIND("拾",O147,1)-1,1)))</f>
        <v/>
      </c>
      <c r="AX147" s="12">
        <f>IF(O147="",0,IF(ISERROR(MIDB(O147,SEARCHB("?",O147),2*LEN(O147)-LENB(O147))),IF(AQ147="",0,INDEX([1]大小写对照表!A:B,MATCH(AQ147,[1]大小写对照表!A:A,0),2)*100000000)+IF(AR147="",0,INDEX([1]大小写对照表!A:B,MATCH(AR147,[1]大小写对照表!A:A,0),2)*1000000)+IF(AS147="",0,INDEX([1]大小写对照表!A:B,MATCH(AS147,[1]大小写对照表!A:A,0),2)*100000)+IF(AT147="",0,INDEX([1]大小写对照表!A:B,MATCH(AT147,[1]大小写对照表!A:A,0),2)*10000)+IF(AU147="",0,INDEX([1]大小写对照表!A:B,MATCH(AU147,[1]大小写对照表!A:A,0),2)*1000)+IF(AV147="",0,INDEX([1]大小写对照表!A:B,MATCH(AV147,[1]大小写对照表!A:A,0),2)*100)+IF(AW147="",0,INDEX([1]大小写对照表!A:B,MATCH(AW147,[1]大小写对照表!A:A,0),2)*10),IF(ISERROR(FIND("万",O147,1)),MIDB(O147,SEARCHB("?",O147),2*LEN(O147)-LENB(O147))*1,MIDB(O147,SEARCHB("?",O147),2*LEN(O147)-LENB(O147))*10000)))</f>
        <v>0</v>
      </c>
      <c r="AY147" s="13" t="str">
        <f t="shared" si="33"/>
        <v>1月份</v>
      </c>
      <c r="AZ147" s="11" t="str">
        <f t="shared" si="34"/>
        <v>录播</v>
      </c>
      <c r="BA147" s="11" t="str">
        <f t="shared" si="35"/>
        <v/>
      </c>
    </row>
    <row r="148" spans="1:53">
      <c r="A148" s="7" t="s">
        <v>1084</v>
      </c>
      <c r="B148" s="7" t="s">
        <v>1134</v>
      </c>
      <c r="C148" s="7" t="s">
        <v>55</v>
      </c>
      <c r="D148" s="7" t="s">
        <v>1135</v>
      </c>
      <c r="E148" s="7" t="s">
        <v>592</v>
      </c>
      <c r="F148" s="7" t="s">
        <v>593</v>
      </c>
      <c r="G148" s="7" t="s">
        <v>58</v>
      </c>
      <c r="H148" s="7"/>
      <c r="I148" s="7"/>
      <c r="J148" s="7"/>
      <c r="K148" s="7"/>
      <c r="L148" s="7" t="s">
        <v>1136</v>
      </c>
      <c r="M148" s="7" t="s">
        <v>1137</v>
      </c>
      <c r="N148" s="7" t="s">
        <v>1138</v>
      </c>
      <c r="O148" s="7" t="s">
        <v>1139</v>
      </c>
      <c r="P148" s="7"/>
      <c r="Q148" s="7" t="s">
        <v>1140</v>
      </c>
      <c r="R148" s="7" t="s">
        <v>1141</v>
      </c>
      <c r="S148" s="7" t="s">
        <v>1142</v>
      </c>
      <c r="T148" s="7"/>
      <c r="U148" s="7"/>
      <c r="V148" s="7"/>
      <c r="W148" s="7"/>
      <c r="X148" s="7" t="s">
        <v>65</v>
      </c>
      <c r="Y148" s="7" t="s">
        <v>1143</v>
      </c>
      <c r="Z148" s="7">
        <v>6</v>
      </c>
      <c r="AA148" s="7">
        <v>4</v>
      </c>
      <c r="AB148" s="7" t="s">
        <v>317</v>
      </c>
      <c r="AC148" s="7" t="s">
        <v>1084</v>
      </c>
      <c r="AD148" s="7">
        <v>2019</v>
      </c>
      <c r="AE148" s="7" t="s">
        <v>68</v>
      </c>
      <c r="AF148" s="7"/>
      <c r="AG148" s="7"/>
      <c r="AH148" s="7"/>
      <c r="AI148" s="7"/>
      <c r="AJ148" s="7"/>
      <c r="AK148" s="7"/>
      <c r="AL148" s="8" t="str">
        <f t="shared" si="24"/>
        <v>CCKSTC-19ZFHW0006@录播</v>
      </c>
      <c r="AM148" s="8">
        <f>IF(AL148="","",COUNTIFS(AL$1:AL148,AL148))</f>
        <v>1</v>
      </c>
      <c r="AN148" s="8" t="str">
        <f t="shared" si="25"/>
        <v>大安市教育技术装备服务中心义务教育录播等专用设备、普通高中计算机教学设备中标公告@录播</v>
      </c>
      <c r="AO148" s="9">
        <f>IF(AN148="","",COUNTIFS(AN$1:AN148,AN148))</f>
        <v>1</v>
      </c>
      <c r="AP148" s="10" t="str">
        <f t="shared" si="26"/>
        <v>是</v>
      </c>
      <c r="AQ148" s="11" t="str">
        <f t="shared" si="27"/>
        <v/>
      </c>
      <c r="AR148" s="11" t="str">
        <f t="shared" si="28"/>
        <v/>
      </c>
      <c r="AS148" s="11" t="str">
        <f t="shared" si="29"/>
        <v/>
      </c>
      <c r="AT148" s="11" t="str">
        <f t="shared" si="30"/>
        <v/>
      </c>
      <c r="AU148" s="11" t="str">
        <f t="shared" si="31"/>
        <v/>
      </c>
      <c r="AV148" s="11" t="str">
        <f t="shared" si="32"/>
        <v/>
      </c>
      <c r="AW148" s="11" t="str">
        <f>IF(ISERROR(IF(FIND("拾",O148,1)&lt;FIND("万",O148,1),IF(ISERROR(FIND("拾",O148,FIND("万",O148,1))),"零",(MID(O,FIND("拾",O148,FIND("万",O148,1))-1,1))),MID(O148,FIND("拾",O148,1)-1,1))),"",IF(FIND("拾",O148,1)&lt;FIND("万",O148,1),IF(ISERROR(FIND("拾",O148,FIND("万",O148,1))),"",(MID(O148,FIND("拾",O148,FIND("万",O148,1))-1,1))),MID(O148,FIND("拾",O148,1)-1,1)))</f>
        <v/>
      </c>
      <c r="AX148" s="12">
        <f>IF(O148="",0,IF(ISERROR(MIDB(O148,SEARCHB("?",O148),2*LEN(O148)-LENB(O148))),IF(AQ148="",0,INDEX([1]大小写对照表!A:B,MATCH(AQ148,[1]大小写对照表!A:A,0),2)*100000000)+IF(AR148="",0,INDEX([1]大小写对照表!A:B,MATCH(AR148,[1]大小写对照表!A:A,0),2)*1000000)+IF(AS148="",0,INDEX([1]大小写对照表!A:B,MATCH(AS148,[1]大小写对照表!A:A,0),2)*100000)+IF(AT148="",0,INDEX([1]大小写对照表!A:B,MATCH(AT148,[1]大小写对照表!A:A,0),2)*10000)+IF(AU148="",0,INDEX([1]大小写对照表!A:B,MATCH(AU148,[1]大小写对照表!A:A,0),2)*1000)+IF(AV148="",0,INDEX([1]大小写对照表!A:B,MATCH(AV148,[1]大小写对照表!A:A,0),2)*100)+IF(AW148="",0,INDEX([1]大小写对照表!A:B,MATCH(AW148,[1]大小写对照表!A:A,0),2)*10),IF(ISERROR(FIND("万",O148,1)),MIDB(O148,SEARCHB("?",O148),2*LEN(O148)-LENB(O148))*1,MIDB(O148,SEARCHB("?",O148),2*LEN(O148)-LENB(O148))*10000)))</f>
        <v>2676300</v>
      </c>
      <c r="AY148" s="13" t="str">
        <f t="shared" si="33"/>
        <v>1月份</v>
      </c>
      <c r="AZ148" s="11" t="str">
        <f t="shared" si="34"/>
        <v>录播</v>
      </c>
      <c r="BA148" s="11" t="str">
        <f t="shared" si="35"/>
        <v/>
      </c>
    </row>
    <row r="149" spans="1:53">
      <c r="A149" s="14" t="s">
        <v>1084</v>
      </c>
      <c r="B149" s="14" t="s">
        <v>1144</v>
      </c>
      <c r="C149" s="14" t="s">
        <v>55</v>
      </c>
      <c r="D149" s="14" t="s">
        <v>1145</v>
      </c>
      <c r="E149" s="14" t="s">
        <v>830</v>
      </c>
      <c r="F149" s="14" t="s">
        <v>1146</v>
      </c>
      <c r="G149" s="14" t="s">
        <v>58</v>
      </c>
      <c r="H149" s="14"/>
      <c r="I149" s="14"/>
      <c r="J149" s="14"/>
      <c r="K149" s="14"/>
      <c r="L149" s="14" t="s">
        <v>1147</v>
      </c>
      <c r="M149" s="14" t="s">
        <v>1148</v>
      </c>
      <c r="N149" s="14" t="s">
        <v>1149</v>
      </c>
      <c r="O149" s="14"/>
      <c r="P149" s="14"/>
      <c r="Q149" s="14" t="s">
        <v>1150</v>
      </c>
      <c r="R149" s="14" t="s">
        <v>1151</v>
      </c>
      <c r="S149" s="14" t="s">
        <v>1152</v>
      </c>
      <c r="T149" s="14" t="s">
        <v>1153</v>
      </c>
      <c r="U149" s="14"/>
      <c r="V149" s="14"/>
      <c r="W149" s="14"/>
      <c r="X149" s="14" t="s">
        <v>65</v>
      </c>
      <c r="Y149" s="14" t="s">
        <v>1154</v>
      </c>
      <c r="Z149" s="14">
        <v>2</v>
      </c>
      <c r="AA149" s="14">
        <v>10</v>
      </c>
      <c r="AB149" s="14" t="s">
        <v>67</v>
      </c>
      <c r="AC149" s="14"/>
      <c r="AD149" s="14">
        <v>2019</v>
      </c>
      <c r="AE149" s="14" t="s">
        <v>68</v>
      </c>
      <c r="AF149" s="14"/>
      <c r="AG149" s="14"/>
      <c r="AH149" s="14"/>
      <c r="AI149" s="14"/>
      <c r="AJ149" s="14"/>
      <c r="AK149" s="14"/>
      <c r="AL149" s="8" t="str">
        <f t="shared" si="24"/>
        <v>KJDZB（2018）-44号@录播</v>
      </c>
      <c r="AM149" s="8">
        <f>IF(AL149="","",COUNTIFS(AL$1:AL149,AL149))</f>
        <v>1</v>
      </c>
      <c r="AN149" s="8" t="str">
        <f t="shared" si="25"/>
        <v>余庆中学智慧云实验室兼实验技能考场建设项目中标（成交）公告@录播</v>
      </c>
      <c r="AO149" s="9">
        <f>IF(AN149="","",COUNTIFS(AN$1:AN149,AN149))</f>
        <v>1</v>
      </c>
      <c r="AP149" s="10" t="str">
        <f t="shared" si="26"/>
        <v>是</v>
      </c>
      <c r="AQ149" s="11" t="str">
        <f t="shared" si="27"/>
        <v/>
      </c>
      <c r="AR149" s="11" t="str">
        <f t="shared" si="28"/>
        <v/>
      </c>
      <c r="AS149" s="11" t="str">
        <f t="shared" si="29"/>
        <v/>
      </c>
      <c r="AT149" s="11" t="str">
        <f t="shared" si="30"/>
        <v/>
      </c>
      <c r="AU149" s="11" t="str">
        <f t="shared" si="31"/>
        <v/>
      </c>
      <c r="AV149" s="11" t="str">
        <f t="shared" si="32"/>
        <v/>
      </c>
      <c r="AW149" s="11" t="str">
        <f>IF(ISERROR(IF(FIND("拾",O149,1)&lt;FIND("万",O149,1),IF(ISERROR(FIND("拾",O149,FIND("万",O149,1))),"零",(MID(O,FIND("拾",O149,FIND("万",O149,1))-1,1))),MID(O149,FIND("拾",O149,1)-1,1))),"",IF(FIND("拾",O149,1)&lt;FIND("万",O149,1),IF(ISERROR(FIND("拾",O149,FIND("万",O149,1))),"",(MID(O149,FIND("拾",O149,FIND("万",O149,1))-1,1))),MID(O149,FIND("拾",O149,1)-1,1)))</f>
        <v/>
      </c>
      <c r="AX149" s="12">
        <f>IF(O149="",0,IF(ISERROR(MIDB(O149,SEARCHB("?",O149),2*LEN(O149)-LENB(O149))),IF(AQ149="",0,INDEX([1]大小写对照表!A:B,MATCH(AQ149,[1]大小写对照表!A:A,0),2)*100000000)+IF(AR149="",0,INDEX([1]大小写对照表!A:B,MATCH(AR149,[1]大小写对照表!A:A,0),2)*1000000)+IF(AS149="",0,INDEX([1]大小写对照表!A:B,MATCH(AS149,[1]大小写对照表!A:A,0),2)*100000)+IF(AT149="",0,INDEX([1]大小写对照表!A:B,MATCH(AT149,[1]大小写对照表!A:A,0),2)*10000)+IF(AU149="",0,INDEX([1]大小写对照表!A:B,MATCH(AU149,[1]大小写对照表!A:A,0),2)*1000)+IF(AV149="",0,INDEX([1]大小写对照表!A:B,MATCH(AV149,[1]大小写对照表!A:A,0),2)*100)+IF(AW149="",0,INDEX([1]大小写对照表!A:B,MATCH(AW149,[1]大小写对照表!A:A,0),2)*10),IF(ISERROR(FIND("万",O149,1)),MIDB(O149,SEARCHB("?",O149),2*LEN(O149)-LENB(O149))*1,MIDB(O149,SEARCHB("?",O149),2*LEN(O149)-LENB(O149))*10000)))</f>
        <v>0</v>
      </c>
      <c r="AY149" s="13" t="str">
        <f t="shared" si="33"/>
        <v>1月份</v>
      </c>
      <c r="AZ149" s="11" t="str">
        <f t="shared" si="34"/>
        <v>录播</v>
      </c>
      <c r="BA149" s="11" t="str">
        <f t="shared" si="35"/>
        <v/>
      </c>
    </row>
    <row r="150" spans="1:53">
      <c r="A150" s="7" t="s">
        <v>1084</v>
      </c>
      <c r="B150" s="7" t="s">
        <v>1155</v>
      </c>
      <c r="C150" s="7" t="s">
        <v>55</v>
      </c>
      <c r="D150" s="7" t="s">
        <v>1156</v>
      </c>
      <c r="E150" s="7" t="s">
        <v>94</v>
      </c>
      <c r="F150" s="7" t="s">
        <v>319</v>
      </c>
      <c r="G150" s="7" t="s">
        <v>58</v>
      </c>
      <c r="H150" s="7"/>
      <c r="I150" s="7"/>
      <c r="J150" s="7"/>
      <c r="K150" s="7"/>
      <c r="L150" s="7" t="s">
        <v>1157</v>
      </c>
      <c r="M150" s="7" t="s">
        <v>1158</v>
      </c>
      <c r="N150" s="7" t="s">
        <v>1159</v>
      </c>
      <c r="O150" s="7" t="s">
        <v>1160</v>
      </c>
      <c r="P150" s="7"/>
      <c r="Q150" s="7" t="s">
        <v>1161</v>
      </c>
      <c r="R150" s="7" t="s">
        <v>1162</v>
      </c>
      <c r="S150" s="7"/>
      <c r="T150" s="7"/>
      <c r="U150" s="7"/>
      <c r="V150" s="7"/>
      <c r="W150" s="7"/>
      <c r="X150" s="7" t="s">
        <v>79</v>
      </c>
      <c r="Y150" s="7" t="s">
        <v>1163</v>
      </c>
      <c r="Z150" s="7">
        <v>2</v>
      </c>
      <c r="AA150" s="7">
        <v>4</v>
      </c>
      <c r="AB150" s="7" t="s">
        <v>67</v>
      </c>
      <c r="AC150" s="7"/>
      <c r="AD150" s="7">
        <v>2019</v>
      </c>
      <c r="AE150" s="7" t="s">
        <v>68</v>
      </c>
      <c r="AF150" s="7"/>
      <c r="AG150" s="7"/>
      <c r="AH150" s="7"/>
      <c r="AI150" s="7"/>
      <c r="AJ150" s="7"/>
      <c r="AK150" s="7"/>
      <c r="AL150" s="8" t="str">
        <f t="shared" si="24"/>
        <v>JCZC[2018]064号@录播</v>
      </c>
      <c r="AM150" s="8">
        <f>IF(AL150="","",COUNTIFS(AL$1:AL150,AL150))</f>
        <v>1</v>
      </c>
      <c r="AN150" s="8" t="str">
        <f t="shared" si="25"/>
        <v>交城县人民代表大会常务委员会人大预算联网建设项目中标公告@录播</v>
      </c>
      <c r="AO150" s="9">
        <f>IF(AN150="","",COUNTIFS(AN$1:AN150,AN150))</f>
        <v>1</v>
      </c>
      <c r="AP150" s="10" t="str">
        <f t="shared" si="26"/>
        <v>是</v>
      </c>
      <c r="AQ150" s="11" t="str">
        <f t="shared" si="27"/>
        <v/>
      </c>
      <c r="AR150" s="11" t="str">
        <f t="shared" si="28"/>
        <v/>
      </c>
      <c r="AS150" s="11" t="str">
        <f t="shared" si="29"/>
        <v/>
      </c>
      <c r="AT150" s="11" t="str">
        <f t="shared" si="30"/>
        <v/>
      </c>
      <c r="AU150" s="11" t="str">
        <f t="shared" si="31"/>
        <v/>
      </c>
      <c r="AV150" s="11" t="str">
        <f t="shared" si="32"/>
        <v/>
      </c>
      <c r="AW150" s="11" t="str">
        <f>IF(ISERROR(IF(FIND("拾",O150,1)&lt;FIND("万",O150,1),IF(ISERROR(FIND("拾",O150,FIND("万",O150,1))),"零",(MID(O,FIND("拾",O150,FIND("万",O150,1))-1,1))),MID(O150,FIND("拾",O150,1)-1,1))),"",IF(FIND("拾",O150,1)&lt;FIND("万",O150,1),IF(ISERROR(FIND("拾",O150,FIND("万",O150,1))),"",(MID(O150,FIND("拾",O150,FIND("万",O150,1))-1,1))),MID(O150,FIND("拾",O150,1)-1,1)))</f>
        <v/>
      </c>
      <c r="AX150" s="12">
        <f>IF(O150="",0,IF(ISERROR(MIDB(O150,SEARCHB("?",O150),2*LEN(O150)-LENB(O150))),IF(AQ150="",0,INDEX([1]大小写对照表!A:B,MATCH(AQ150,[1]大小写对照表!A:A,0),2)*100000000)+IF(AR150="",0,INDEX([1]大小写对照表!A:B,MATCH(AR150,[1]大小写对照表!A:A,0),2)*1000000)+IF(AS150="",0,INDEX([1]大小写对照表!A:B,MATCH(AS150,[1]大小写对照表!A:A,0),2)*100000)+IF(AT150="",0,INDEX([1]大小写对照表!A:B,MATCH(AT150,[1]大小写对照表!A:A,0),2)*10000)+IF(AU150="",0,INDEX([1]大小写对照表!A:B,MATCH(AU150,[1]大小写对照表!A:A,0),2)*1000)+IF(AV150="",0,INDEX([1]大小写对照表!A:B,MATCH(AV150,[1]大小写对照表!A:A,0),2)*100)+IF(AW150="",0,INDEX([1]大小写对照表!A:B,MATCH(AW150,[1]大小写对照表!A:A,0),2)*10),IF(ISERROR(FIND("万",O150,1)),MIDB(O150,SEARCHB("?",O150),2*LEN(O150)-LENB(O150))*1,MIDB(O150,SEARCHB("?",O150),2*LEN(O150)-LENB(O150))*10000)))</f>
        <v>949105</v>
      </c>
      <c r="AY150" s="13" t="str">
        <f t="shared" si="33"/>
        <v>1月份</v>
      </c>
      <c r="AZ150" s="11" t="str">
        <f t="shared" si="34"/>
        <v>录播</v>
      </c>
      <c r="BA150" s="11" t="str">
        <f t="shared" si="35"/>
        <v/>
      </c>
    </row>
    <row r="151" spans="1:53">
      <c r="A151" s="14" t="s">
        <v>1084</v>
      </c>
      <c r="B151" s="14" t="s">
        <v>1164</v>
      </c>
      <c r="C151" s="14" t="s">
        <v>55</v>
      </c>
      <c r="D151" s="14" t="s">
        <v>1096</v>
      </c>
      <c r="E151" s="14" t="s">
        <v>56</v>
      </c>
      <c r="F151" s="14" t="s">
        <v>1097</v>
      </c>
      <c r="G151" s="14" t="s">
        <v>58</v>
      </c>
      <c r="H151" s="14"/>
      <c r="I151" s="14"/>
      <c r="J151" s="14"/>
      <c r="K151" s="14"/>
      <c r="L151" s="14" t="s">
        <v>1098</v>
      </c>
      <c r="M151" s="14" t="s">
        <v>1099</v>
      </c>
      <c r="N151" s="14" t="s">
        <v>1100</v>
      </c>
      <c r="O151" s="14" t="s">
        <v>1165</v>
      </c>
      <c r="P151" s="14"/>
      <c r="Q151" s="14" t="s">
        <v>1166</v>
      </c>
      <c r="R151" s="14" t="s">
        <v>1103</v>
      </c>
      <c r="S151" s="14" t="s">
        <v>375</v>
      </c>
      <c r="T151" s="14"/>
      <c r="U151" s="14"/>
      <c r="V151" s="14"/>
      <c r="W151" s="14"/>
      <c r="X151" s="14" t="s">
        <v>79</v>
      </c>
      <c r="Y151" s="14" t="s">
        <v>1167</v>
      </c>
      <c r="Z151" s="14">
        <v>10</v>
      </c>
      <c r="AA151" s="14">
        <v>10</v>
      </c>
      <c r="AB151" s="14" t="s">
        <v>67</v>
      </c>
      <c r="AC151" s="14"/>
      <c r="AD151" s="14">
        <v>2019</v>
      </c>
      <c r="AE151" s="14" t="s">
        <v>68</v>
      </c>
      <c r="AF151" s="14"/>
      <c r="AG151" s="14"/>
      <c r="AH151" s="14"/>
      <c r="AI151" s="14"/>
      <c r="AJ151" s="14"/>
      <c r="AK151" s="14"/>
      <c r="AL151" s="8" t="str">
        <f t="shared" si="24"/>
        <v>JZC2018-090Ag@录播</v>
      </c>
      <c r="AM151" s="8">
        <f>IF(AL151="","",COUNTIFS(AL$1:AL151,AL151))</f>
        <v>2</v>
      </c>
      <c r="AN151" s="8" t="str">
        <f t="shared" si="25"/>
        <v>郏县教育体育局2018年教育信息化建设暨“全面改薄”教学设备类采购项目中标公示@录播</v>
      </c>
      <c r="AO151" s="9">
        <f>IF(AN151="","",COUNTIFS(AN$1:AN151,AN151))</f>
        <v>1</v>
      </c>
      <c r="AP151" s="10" t="str">
        <f t="shared" si="26"/>
        <v/>
      </c>
      <c r="AQ151" s="11" t="str">
        <f t="shared" si="27"/>
        <v/>
      </c>
      <c r="AR151" s="11" t="str">
        <f t="shared" si="28"/>
        <v/>
      </c>
      <c r="AS151" s="11" t="str">
        <f t="shared" si="29"/>
        <v/>
      </c>
      <c r="AT151" s="11" t="str">
        <f t="shared" si="30"/>
        <v/>
      </c>
      <c r="AU151" s="11" t="str">
        <f t="shared" si="31"/>
        <v/>
      </c>
      <c r="AV151" s="11" t="str">
        <f t="shared" si="32"/>
        <v/>
      </c>
      <c r="AW151" s="11" t="str">
        <f>IF(ISERROR(IF(FIND("拾",O151,1)&lt;FIND("万",O151,1),IF(ISERROR(FIND("拾",O151,FIND("万",O151,1))),"零",(MID(O,FIND("拾",O151,FIND("万",O151,1))-1,1))),MID(O151,FIND("拾",O151,1)-1,1))),"",IF(FIND("拾",O151,1)&lt;FIND("万",O151,1),IF(ISERROR(FIND("拾",O151,FIND("万",O151,1))),"",(MID(O151,FIND("拾",O151,FIND("万",O151,1))-1,1))),MID(O151,FIND("拾",O151,1)-1,1)))</f>
        <v/>
      </c>
      <c r="AX151" s="12">
        <f>IF(O151="",0,IF(ISERROR(MIDB(O151,SEARCHB("?",O151),2*LEN(O151)-LENB(O151))),IF(AQ151="",0,INDEX([1]大小写对照表!A:B,MATCH(AQ151,[1]大小写对照表!A:A,0),2)*100000000)+IF(AR151="",0,INDEX([1]大小写对照表!A:B,MATCH(AR151,[1]大小写对照表!A:A,0),2)*1000000)+IF(AS151="",0,INDEX([1]大小写对照表!A:B,MATCH(AS151,[1]大小写对照表!A:A,0),2)*100000)+IF(AT151="",0,INDEX([1]大小写对照表!A:B,MATCH(AT151,[1]大小写对照表!A:A,0),2)*10000)+IF(AU151="",0,INDEX([1]大小写对照表!A:B,MATCH(AU151,[1]大小写对照表!A:A,0),2)*1000)+IF(AV151="",0,INDEX([1]大小写对照表!A:B,MATCH(AV151,[1]大小写对照表!A:A,0),2)*100)+IF(AW151="",0,INDEX([1]大小写对照表!A:B,MATCH(AW151,[1]大小写对照表!A:A,0),2)*10),IF(ISERROR(FIND("万",O151,1)),MIDB(O151,SEARCHB("?",O151),2*LEN(O151)-LENB(O151))*1,MIDB(O151,SEARCHB("?",O151),2*LEN(O151)-LENB(O151))*10000)))</f>
        <v>36168277.880000003</v>
      </c>
      <c r="AY151" s="13" t="str">
        <f t="shared" si="33"/>
        <v>1月份</v>
      </c>
      <c r="AZ151" s="11" t="str">
        <f t="shared" si="34"/>
        <v>录播</v>
      </c>
      <c r="BA151" s="11" t="str">
        <f t="shared" si="35"/>
        <v/>
      </c>
    </row>
    <row r="152" spans="1:53">
      <c r="A152" s="7" t="s">
        <v>1084</v>
      </c>
      <c r="B152" s="7" t="s">
        <v>1168</v>
      </c>
      <c r="C152" s="7" t="s">
        <v>55</v>
      </c>
      <c r="D152" s="7"/>
      <c r="E152" s="7" t="s">
        <v>425</v>
      </c>
      <c r="F152" s="7" t="s">
        <v>459</v>
      </c>
      <c r="G152" s="7" t="s">
        <v>58</v>
      </c>
      <c r="H152" s="7"/>
      <c r="I152" s="7"/>
      <c r="J152" s="7"/>
      <c r="K152" s="7"/>
      <c r="L152" s="7" t="s">
        <v>1169</v>
      </c>
      <c r="M152" s="7" t="s">
        <v>1170</v>
      </c>
      <c r="N152" s="7" t="s">
        <v>1171</v>
      </c>
      <c r="O152" s="7" t="s">
        <v>1172</v>
      </c>
      <c r="P152" s="7"/>
      <c r="Q152" s="7" t="s">
        <v>1173</v>
      </c>
      <c r="R152" s="7" t="s">
        <v>1174</v>
      </c>
      <c r="S152" s="7"/>
      <c r="T152" s="7"/>
      <c r="U152" s="7"/>
      <c r="V152" s="7"/>
      <c r="W152" s="7"/>
      <c r="X152" s="7" t="s">
        <v>79</v>
      </c>
      <c r="Y152" s="7" t="s">
        <v>1175</v>
      </c>
      <c r="Z152" s="7">
        <v>2</v>
      </c>
      <c r="AA152" s="7">
        <v>14971</v>
      </c>
      <c r="AB152" s="7" t="s">
        <v>67</v>
      </c>
      <c r="AC152" s="7"/>
      <c r="AD152" s="7">
        <v>2019</v>
      </c>
      <c r="AE152" s="7" t="s">
        <v>68</v>
      </c>
      <c r="AF152" s="7"/>
      <c r="AG152" s="7"/>
      <c r="AH152" s="7"/>
      <c r="AI152" s="7"/>
      <c r="AJ152" s="7"/>
      <c r="AK152" s="7"/>
      <c r="AL152" s="8" t="str">
        <f t="shared" si="24"/>
        <v/>
      </c>
      <c r="AM152" s="8" t="str">
        <f>IF(AL152="","",COUNTIFS(AL$1:AL152,AL152))</f>
        <v/>
      </c>
      <c r="AN152" s="8" t="str">
        <f t="shared" si="25"/>
        <v>通渭县教育体育局智慧教育互动视讯平台建设项目中标公告@录播</v>
      </c>
      <c r="AO152" s="9">
        <f>IF(AN152="","",COUNTIFS(AN$1:AN152,AN152))</f>
        <v>1</v>
      </c>
      <c r="AP152" s="10" t="str">
        <f t="shared" si="26"/>
        <v>是</v>
      </c>
      <c r="AQ152" s="11" t="str">
        <f t="shared" si="27"/>
        <v/>
      </c>
      <c r="AR152" s="11" t="str">
        <f t="shared" si="28"/>
        <v/>
      </c>
      <c r="AS152" s="11" t="str">
        <f t="shared" si="29"/>
        <v/>
      </c>
      <c r="AT152" s="11" t="str">
        <f t="shared" si="30"/>
        <v/>
      </c>
      <c r="AU152" s="11" t="str">
        <f t="shared" si="31"/>
        <v/>
      </c>
      <c r="AV152" s="11" t="str">
        <f t="shared" si="32"/>
        <v/>
      </c>
      <c r="AW152" s="11" t="str">
        <f>IF(ISERROR(IF(FIND("拾",O152,1)&lt;FIND("万",O152,1),IF(ISERROR(FIND("拾",O152,FIND("万",O152,1))),"零",(MID(O,FIND("拾",O152,FIND("万",O152,1))-1,1))),MID(O152,FIND("拾",O152,1)-1,1))),"",IF(FIND("拾",O152,1)&lt;FIND("万",O152,1),IF(ISERROR(FIND("拾",O152,FIND("万",O152,1))),"",(MID(O152,FIND("拾",O152,FIND("万",O152,1))-1,1))),MID(O152,FIND("拾",O152,1)-1,1)))</f>
        <v/>
      </c>
      <c r="AX152" s="12">
        <f>IF(O152="",0,IF(ISERROR(MIDB(O152,SEARCHB("?",O152),2*LEN(O152)-LENB(O152))),IF(AQ152="",0,INDEX([1]大小写对照表!A:B,MATCH(AQ152,[1]大小写对照表!A:A,0),2)*100000000)+IF(AR152="",0,INDEX([1]大小写对照表!A:B,MATCH(AR152,[1]大小写对照表!A:A,0),2)*1000000)+IF(AS152="",0,INDEX([1]大小写对照表!A:B,MATCH(AS152,[1]大小写对照表!A:A,0),2)*100000)+IF(AT152="",0,INDEX([1]大小写对照表!A:B,MATCH(AT152,[1]大小写对照表!A:A,0),2)*10000)+IF(AU152="",0,INDEX([1]大小写对照表!A:B,MATCH(AU152,[1]大小写对照表!A:A,0),2)*1000)+IF(AV152="",0,INDEX([1]大小写对照表!A:B,MATCH(AV152,[1]大小写对照表!A:A,0),2)*100)+IF(AW152="",0,INDEX([1]大小写对照表!A:B,MATCH(AW152,[1]大小写对照表!A:A,0),2)*10),IF(ISERROR(FIND("万",O152,1)),MIDB(O152,SEARCHB("?",O152),2*LEN(O152)-LENB(O152))*1,MIDB(O152,SEARCHB("?",O152),2*LEN(O152)-LENB(O152))*10000)))</f>
        <v>1481000</v>
      </c>
      <c r="AY152" s="13" t="str">
        <f t="shared" si="33"/>
        <v>1月份</v>
      </c>
      <c r="AZ152" s="11" t="str">
        <f t="shared" si="34"/>
        <v>录播</v>
      </c>
      <c r="BA152" s="11" t="str">
        <f t="shared" si="35"/>
        <v/>
      </c>
    </row>
    <row r="153" spans="1:53">
      <c r="A153" s="14" t="s">
        <v>1084</v>
      </c>
      <c r="B153" s="14" t="s">
        <v>70</v>
      </c>
      <c r="C153" s="14" t="s">
        <v>55</v>
      </c>
      <c r="D153" s="14"/>
      <c r="E153" s="14" t="s">
        <v>71</v>
      </c>
      <c r="F153" s="14" t="s">
        <v>72</v>
      </c>
      <c r="G153" s="14" t="s">
        <v>58</v>
      </c>
      <c r="H153" s="14"/>
      <c r="I153" s="14"/>
      <c r="J153" s="14"/>
      <c r="K153" s="14"/>
      <c r="L153" s="14" t="s">
        <v>73</v>
      </c>
      <c r="M153" s="14" t="s">
        <v>74</v>
      </c>
      <c r="N153" s="14" t="s">
        <v>75</v>
      </c>
      <c r="O153" s="14" t="s">
        <v>76</v>
      </c>
      <c r="P153" s="14"/>
      <c r="Q153" s="14" t="s">
        <v>77</v>
      </c>
      <c r="R153" s="14" t="s">
        <v>78</v>
      </c>
      <c r="S153" s="14"/>
      <c r="T153" s="14"/>
      <c r="U153" s="14"/>
      <c r="V153" s="14"/>
      <c r="W153" s="14"/>
      <c r="X153" s="14" t="s">
        <v>79</v>
      </c>
      <c r="Y153" s="14" t="s">
        <v>80</v>
      </c>
      <c r="Z153" s="14">
        <v>8</v>
      </c>
      <c r="AA153" s="14">
        <v>14971</v>
      </c>
      <c r="AB153" s="14" t="s">
        <v>67</v>
      </c>
      <c r="AC153" s="14"/>
      <c r="AD153" s="14">
        <v>2019</v>
      </c>
      <c r="AE153" s="14" t="s">
        <v>68</v>
      </c>
      <c r="AF153" s="14"/>
      <c r="AG153" s="14"/>
      <c r="AH153" s="14"/>
      <c r="AI153" s="14"/>
      <c r="AJ153" s="14"/>
      <c r="AK153" s="14"/>
      <c r="AL153" s="8" t="str">
        <f t="shared" si="24"/>
        <v/>
      </c>
      <c r="AM153" s="8" t="str">
        <f>IF(AL153="","",COUNTIFS(AL$1:AL153,AL153))</f>
        <v/>
      </c>
      <c r="AN153" s="8" t="str">
        <f t="shared" si="25"/>
        <v>广西科联招标中心关于象山区教育系统城域网设备采购（GLZC2018-J1-04-47KLZB）成交公告@录播</v>
      </c>
      <c r="AO153" s="9">
        <f>IF(AN153="","",COUNTIFS(AN$1:AN153,AN153))</f>
        <v>1</v>
      </c>
      <c r="AP153" s="10" t="str">
        <f t="shared" si="26"/>
        <v>是</v>
      </c>
      <c r="AQ153" s="11" t="str">
        <f t="shared" si="27"/>
        <v/>
      </c>
      <c r="AR153" s="11" t="str">
        <f t="shared" si="28"/>
        <v>壹</v>
      </c>
      <c r="AS153" s="11" t="str">
        <f t="shared" si="29"/>
        <v>陆</v>
      </c>
      <c r="AT153" s="11" t="str">
        <f t="shared" si="30"/>
        <v>叁</v>
      </c>
      <c r="AU153" s="11" t="str">
        <f t="shared" si="31"/>
        <v>伍</v>
      </c>
      <c r="AV153" s="11" t="str">
        <f t="shared" si="32"/>
        <v/>
      </c>
      <c r="AW153" s="11" t="str">
        <f>IF(ISERROR(IF(FIND("拾",O153,1)&lt;FIND("万",O153,1),IF(ISERROR(FIND("拾",O153,FIND("万",O153,1))),"零",(MID(O,FIND("拾",O153,FIND("万",O153,1))-1,1))),MID(O153,FIND("拾",O153,1)-1,1))),"",IF(FIND("拾",O153,1)&lt;FIND("万",O153,1),IF(ISERROR(FIND("拾",O153,FIND("万",O153,1))),"",(MID(O153,FIND("拾",O153,FIND("万",O153,1))-1,1))),MID(O153,FIND("拾",O153,1)-1,1)))</f>
        <v/>
      </c>
      <c r="AX153" s="12">
        <f>IF(O153="",0,IF(ISERROR(MIDB(O153,SEARCHB("?",O153),2*LEN(O153)-LENB(O153))),IF(AQ153="",0,INDEX([1]大小写对照表!A:B,MATCH(AQ153,[1]大小写对照表!A:A,0),2)*100000000)+IF(AR153="",0,INDEX([1]大小写对照表!A:B,MATCH(AR153,[1]大小写对照表!A:A,0),2)*1000000)+IF(AS153="",0,INDEX([1]大小写对照表!A:B,MATCH(AS153,[1]大小写对照表!A:A,0),2)*100000)+IF(AT153="",0,INDEX([1]大小写对照表!A:B,MATCH(AT153,[1]大小写对照表!A:A,0),2)*10000)+IF(AU153="",0,INDEX([1]大小写对照表!A:B,MATCH(AU153,[1]大小写对照表!A:A,0),2)*1000)+IF(AV153="",0,INDEX([1]大小写对照表!A:B,MATCH(AV153,[1]大小写对照表!A:A,0),2)*100)+IF(AW153="",0,INDEX([1]大小写对照表!A:B,MATCH(AW153,[1]大小写对照表!A:A,0),2)*10),IF(ISERROR(FIND("万",O153,1)),MIDB(O153,SEARCHB("?",O153),2*LEN(O153)-LENB(O153))*1,MIDB(O153,SEARCHB("?",O153),2*LEN(O153)-LENB(O153))*10000)))</f>
        <v>1635000</v>
      </c>
      <c r="AY153" s="13" t="str">
        <f t="shared" si="33"/>
        <v>1月份</v>
      </c>
      <c r="AZ153" s="11" t="str">
        <f t="shared" si="34"/>
        <v>录播</v>
      </c>
      <c r="BA153" s="11" t="str">
        <f t="shared" si="35"/>
        <v/>
      </c>
    </row>
    <row r="154" spans="1:53">
      <c r="A154" s="7" t="s">
        <v>1084</v>
      </c>
      <c r="B154" s="7" t="s">
        <v>1176</v>
      </c>
      <c r="C154" s="7" t="s">
        <v>55</v>
      </c>
      <c r="D154" s="7" t="s">
        <v>1145</v>
      </c>
      <c r="E154" s="7" t="s">
        <v>830</v>
      </c>
      <c r="F154" s="7" t="s">
        <v>1146</v>
      </c>
      <c r="G154" s="7" t="s">
        <v>58</v>
      </c>
      <c r="H154" s="7"/>
      <c r="I154" s="7"/>
      <c r="J154" s="7"/>
      <c r="K154" s="7"/>
      <c r="L154" s="7" t="s">
        <v>1147</v>
      </c>
      <c r="M154" s="7" t="s">
        <v>1148</v>
      </c>
      <c r="N154" s="7" t="s">
        <v>1149</v>
      </c>
      <c r="O154" s="7"/>
      <c r="P154" s="7"/>
      <c r="Q154" s="7" t="s">
        <v>1177</v>
      </c>
      <c r="R154" s="7" t="s">
        <v>1151</v>
      </c>
      <c r="S154" s="7" t="s">
        <v>1152</v>
      </c>
      <c r="T154" s="7" t="s">
        <v>1153</v>
      </c>
      <c r="U154" s="7"/>
      <c r="V154" s="7"/>
      <c r="W154" s="7"/>
      <c r="X154" s="7" t="s">
        <v>65</v>
      </c>
      <c r="Y154" s="7" t="s">
        <v>1178</v>
      </c>
      <c r="Z154" s="7">
        <v>4</v>
      </c>
      <c r="AA154" s="7">
        <v>10</v>
      </c>
      <c r="AB154" s="7" t="s">
        <v>67</v>
      </c>
      <c r="AC154" s="7"/>
      <c r="AD154" s="7">
        <v>2019</v>
      </c>
      <c r="AE154" s="7" t="s">
        <v>68</v>
      </c>
      <c r="AF154" s="7"/>
      <c r="AG154" s="7"/>
      <c r="AH154" s="7"/>
      <c r="AI154" s="7"/>
      <c r="AJ154" s="7"/>
      <c r="AK154" s="7"/>
      <c r="AL154" s="8" t="str">
        <f t="shared" si="24"/>
        <v>KJDZB（2018）-44号@录播</v>
      </c>
      <c r="AM154" s="8">
        <f>IF(AL154="","",COUNTIFS(AL$1:AL154,AL154))</f>
        <v>2</v>
      </c>
      <c r="AN154" s="8" t="str">
        <f t="shared" si="25"/>
        <v>余庆中学智慧云实验室兼实验技能考场设备采购项目中标公示@录播</v>
      </c>
      <c r="AO154" s="9">
        <f>IF(AN154="","",COUNTIFS(AN$1:AN154,AN154))</f>
        <v>1</v>
      </c>
      <c r="AP154" s="10" t="str">
        <f t="shared" si="26"/>
        <v/>
      </c>
      <c r="AQ154" s="11" t="str">
        <f t="shared" si="27"/>
        <v/>
      </c>
      <c r="AR154" s="11" t="str">
        <f t="shared" si="28"/>
        <v/>
      </c>
      <c r="AS154" s="11" t="str">
        <f t="shared" si="29"/>
        <v/>
      </c>
      <c r="AT154" s="11" t="str">
        <f t="shared" si="30"/>
        <v/>
      </c>
      <c r="AU154" s="11" t="str">
        <f t="shared" si="31"/>
        <v/>
      </c>
      <c r="AV154" s="11" t="str">
        <f t="shared" si="32"/>
        <v/>
      </c>
      <c r="AW154" s="11" t="str">
        <f>IF(ISERROR(IF(FIND("拾",O154,1)&lt;FIND("万",O154,1),IF(ISERROR(FIND("拾",O154,FIND("万",O154,1))),"零",(MID(O,FIND("拾",O154,FIND("万",O154,1))-1,1))),MID(O154,FIND("拾",O154,1)-1,1))),"",IF(FIND("拾",O154,1)&lt;FIND("万",O154,1),IF(ISERROR(FIND("拾",O154,FIND("万",O154,1))),"",(MID(O154,FIND("拾",O154,FIND("万",O154,1))-1,1))),MID(O154,FIND("拾",O154,1)-1,1)))</f>
        <v/>
      </c>
      <c r="AX154" s="12">
        <f>IF(O154="",0,IF(ISERROR(MIDB(O154,SEARCHB("?",O154),2*LEN(O154)-LENB(O154))),IF(AQ154="",0,INDEX([1]大小写对照表!A:B,MATCH(AQ154,[1]大小写对照表!A:A,0),2)*100000000)+IF(AR154="",0,INDEX([1]大小写对照表!A:B,MATCH(AR154,[1]大小写对照表!A:A,0),2)*1000000)+IF(AS154="",0,INDEX([1]大小写对照表!A:B,MATCH(AS154,[1]大小写对照表!A:A,0),2)*100000)+IF(AT154="",0,INDEX([1]大小写对照表!A:B,MATCH(AT154,[1]大小写对照表!A:A,0),2)*10000)+IF(AU154="",0,INDEX([1]大小写对照表!A:B,MATCH(AU154,[1]大小写对照表!A:A,0),2)*1000)+IF(AV154="",0,INDEX([1]大小写对照表!A:B,MATCH(AV154,[1]大小写对照表!A:A,0),2)*100)+IF(AW154="",0,INDEX([1]大小写对照表!A:B,MATCH(AW154,[1]大小写对照表!A:A,0),2)*10),IF(ISERROR(FIND("万",O154,1)),MIDB(O154,SEARCHB("?",O154),2*LEN(O154)-LENB(O154))*1,MIDB(O154,SEARCHB("?",O154),2*LEN(O154)-LENB(O154))*10000)))</f>
        <v>0</v>
      </c>
      <c r="AY154" s="13" t="str">
        <f t="shared" si="33"/>
        <v>1月份</v>
      </c>
      <c r="AZ154" s="11" t="str">
        <f t="shared" si="34"/>
        <v>录播</v>
      </c>
      <c r="BA154" s="11" t="str">
        <f t="shared" si="35"/>
        <v/>
      </c>
    </row>
    <row r="155" spans="1:53">
      <c r="A155" s="14" t="s">
        <v>1084</v>
      </c>
      <c r="B155" s="14" t="s">
        <v>1179</v>
      </c>
      <c r="C155" s="14" t="s">
        <v>55</v>
      </c>
      <c r="D155" s="14"/>
      <c r="E155" s="14" t="s">
        <v>94</v>
      </c>
      <c r="F155" s="14" t="s">
        <v>1180</v>
      </c>
      <c r="G155" s="14" t="s">
        <v>58</v>
      </c>
      <c r="H155" s="14"/>
      <c r="I155" s="14"/>
      <c r="J155" s="14"/>
      <c r="K155" s="14"/>
      <c r="L155" s="14" t="s">
        <v>1181</v>
      </c>
      <c r="M155" s="14" t="s">
        <v>1182</v>
      </c>
      <c r="N155" s="14" t="s">
        <v>1183</v>
      </c>
      <c r="O155" s="14"/>
      <c r="P155" s="14"/>
      <c r="Q155" s="14" t="s">
        <v>1184</v>
      </c>
      <c r="R155" s="14" t="s">
        <v>1185</v>
      </c>
      <c r="S155" s="14"/>
      <c r="T155" s="14"/>
      <c r="U155" s="14"/>
      <c r="V155" s="14"/>
      <c r="W155" s="14"/>
      <c r="X155" s="14" t="s">
        <v>79</v>
      </c>
      <c r="Y155" s="14" t="s">
        <v>1186</v>
      </c>
      <c r="Z155" s="14">
        <v>2</v>
      </c>
      <c r="AA155" s="14">
        <v>14971</v>
      </c>
      <c r="AB155" s="14" t="s">
        <v>67</v>
      </c>
      <c r="AC155" s="14"/>
      <c r="AD155" s="14">
        <v>2019</v>
      </c>
      <c r="AE155" s="14" t="s">
        <v>68</v>
      </c>
      <c r="AF155" s="14"/>
      <c r="AG155" s="14"/>
      <c r="AH155" s="14"/>
      <c r="AI155" s="14"/>
      <c r="AJ155" s="14"/>
      <c r="AK155" s="14"/>
      <c r="AL155" s="8" t="str">
        <f t="shared" si="24"/>
        <v/>
      </c>
      <c r="AM155" s="8" t="str">
        <f>IF(AL155="","",COUNTIFS(AL$1:AL155,AL155))</f>
        <v/>
      </c>
      <c r="AN155" s="8" t="str">
        <f t="shared" si="25"/>
        <v>朔州市政府采购中心朔州市统计局视频会议系统改造项目中标公告@录播</v>
      </c>
      <c r="AO155" s="9">
        <f>IF(AN155="","",COUNTIFS(AN$1:AN155,AN155))</f>
        <v>1</v>
      </c>
      <c r="AP155" s="10" t="str">
        <f t="shared" si="26"/>
        <v>是</v>
      </c>
      <c r="AQ155" s="11" t="str">
        <f t="shared" si="27"/>
        <v/>
      </c>
      <c r="AR155" s="11" t="str">
        <f t="shared" si="28"/>
        <v/>
      </c>
      <c r="AS155" s="11" t="str">
        <f t="shared" si="29"/>
        <v/>
      </c>
      <c r="AT155" s="11" t="str">
        <f t="shared" si="30"/>
        <v/>
      </c>
      <c r="AU155" s="11" t="str">
        <f t="shared" si="31"/>
        <v/>
      </c>
      <c r="AV155" s="11" t="str">
        <f t="shared" si="32"/>
        <v/>
      </c>
      <c r="AW155" s="11" t="str">
        <f>IF(ISERROR(IF(FIND("拾",O155,1)&lt;FIND("万",O155,1),IF(ISERROR(FIND("拾",O155,FIND("万",O155,1))),"零",(MID(O,FIND("拾",O155,FIND("万",O155,1))-1,1))),MID(O155,FIND("拾",O155,1)-1,1))),"",IF(FIND("拾",O155,1)&lt;FIND("万",O155,1),IF(ISERROR(FIND("拾",O155,FIND("万",O155,1))),"",(MID(O155,FIND("拾",O155,FIND("万",O155,1))-1,1))),MID(O155,FIND("拾",O155,1)-1,1)))</f>
        <v/>
      </c>
      <c r="AX155" s="12">
        <f>IF(O155="",0,IF(ISERROR(MIDB(O155,SEARCHB("?",O155),2*LEN(O155)-LENB(O155))),IF(AQ155="",0,INDEX([1]大小写对照表!A:B,MATCH(AQ155,[1]大小写对照表!A:A,0),2)*100000000)+IF(AR155="",0,INDEX([1]大小写对照表!A:B,MATCH(AR155,[1]大小写对照表!A:A,0),2)*1000000)+IF(AS155="",0,INDEX([1]大小写对照表!A:B,MATCH(AS155,[1]大小写对照表!A:A,0),2)*100000)+IF(AT155="",0,INDEX([1]大小写对照表!A:B,MATCH(AT155,[1]大小写对照表!A:A,0),2)*10000)+IF(AU155="",0,INDEX([1]大小写对照表!A:B,MATCH(AU155,[1]大小写对照表!A:A,0),2)*1000)+IF(AV155="",0,INDEX([1]大小写对照表!A:B,MATCH(AV155,[1]大小写对照表!A:A,0),2)*100)+IF(AW155="",0,INDEX([1]大小写对照表!A:B,MATCH(AW155,[1]大小写对照表!A:A,0),2)*10),IF(ISERROR(FIND("万",O155,1)),MIDB(O155,SEARCHB("?",O155),2*LEN(O155)-LENB(O155))*1,MIDB(O155,SEARCHB("?",O155),2*LEN(O155)-LENB(O155))*10000)))</f>
        <v>0</v>
      </c>
      <c r="AY155" s="13" t="str">
        <f t="shared" si="33"/>
        <v>1月份</v>
      </c>
      <c r="AZ155" s="11" t="str">
        <f t="shared" si="34"/>
        <v>录播</v>
      </c>
      <c r="BA155" s="11" t="str">
        <f t="shared" si="35"/>
        <v/>
      </c>
    </row>
    <row r="156" spans="1:53">
      <c r="A156" s="7" t="s">
        <v>1084</v>
      </c>
      <c r="B156" s="7" t="s">
        <v>1187</v>
      </c>
      <c r="C156" s="7" t="s">
        <v>55</v>
      </c>
      <c r="D156" s="7"/>
      <c r="E156" s="7" t="s">
        <v>602</v>
      </c>
      <c r="F156" s="7" t="s">
        <v>1188</v>
      </c>
      <c r="G156" s="7" t="s">
        <v>58</v>
      </c>
      <c r="H156" s="7"/>
      <c r="I156" s="7"/>
      <c r="J156" s="7"/>
      <c r="K156" s="7"/>
      <c r="L156" s="7"/>
      <c r="M156" s="7"/>
      <c r="N156" s="7"/>
      <c r="O156" s="7"/>
      <c r="P156" s="7"/>
      <c r="Q156" s="7" t="s">
        <v>1189</v>
      </c>
      <c r="R156" s="7"/>
      <c r="S156" s="7"/>
      <c r="T156" s="7"/>
      <c r="U156" s="7"/>
      <c r="V156" s="7"/>
      <c r="W156" s="7"/>
      <c r="X156" s="7" t="s">
        <v>315</v>
      </c>
      <c r="Y156" s="7" t="s">
        <v>1190</v>
      </c>
      <c r="Z156" s="7">
        <v>2</v>
      </c>
      <c r="AA156" s="7">
        <v>14971</v>
      </c>
      <c r="AB156" s="7" t="s">
        <v>317</v>
      </c>
      <c r="AC156" s="7" t="s">
        <v>1084</v>
      </c>
      <c r="AD156" s="7">
        <v>2019</v>
      </c>
      <c r="AE156" s="7" t="s">
        <v>68</v>
      </c>
      <c r="AF156" s="7"/>
      <c r="AG156" s="7"/>
      <c r="AH156" s="7"/>
      <c r="AI156" s="7"/>
      <c r="AJ156" s="7"/>
      <c r="AK156" s="7"/>
      <c r="AL156" s="8" t="str">
        <f t="shared" si="24"/>
        <v/>
      </c>
      <c r="AM156" s="8" t="str">
        <f>IF(AL156="","",COUNTIFS(AL$1:AL156,AL156))</f>
        <v/>
      </c>
      <c r="AN156" s="8" t="str">
        <f t="shared" si="25"/>
        <v>江苏徐州经贸高等职业学校智慧录播教室系统项目@录播</v>
      </c>
      <c r="AO156" s="9">
        <f>IF(AN156="","",COUNTIFS(AN$1:AN156,AN156))</f>
        <v>1</v>
      </c>
      <c r="AP156" s="10" t="str">
        <f t="shared" si="26"/>
        <v>是</v>
      </c>
      <c r="AQ156" s="11" t="str">
        <f t="shared" si="27"/>
        <v/>
      </c>
      <c r="AR156" s="11" t="str">
        <f t="shared" si="28"/>
        <v/>
      </c>
      <c r="AS156" s="11" t="str">
        <f t="shared" si="29"/>
        <v/>
      </c>
      <c r="AT156" s="11" t="str">
        <f t="shared" si="30"/>
        <v/>
      </c>
      <c r="AU156" s="11" t="str">
        <f t="shared" si="31"/>
        <v/>
      </c>
      <c r="AV156" s="11" t="str">
        <f t="shared" si="32"/>
        <v/>
      </c>
      <c r="AW156" s="11" t="str">
        <f>IF(ISERROR(IF(FIND("拾",O156,1)&lt;FIND("万",O156,1),IF(ISERROR(FIND("拾",O156,FIND("万",O156,1))),"零",(MID(O,FIND("拾",O156,FIND("万",O156,1))-1,1))),MID(O156,FIND("拾",O156,1)-1,1))),"",IF(FIND("拾",O156,1)&lt;FIND("万",O156,1),IF(ISERROR(FIND("拾",O156,FIND("万",O156,1))),"",(MID(O156,FIND("拾",O156,FIND("万",O156,1))-1,1))),MID(O156,FIND("拾",O156,1)-1,1)))</f>
        <v/>
      </c>
      <c r="AX156" s="12">
        <f>IF(O156="",0,IF(ISERROR(MIDB(O156,SEARCHB("?",O156),2*LEN(O156)-LENB(O156))),IF(AQ156="",0,INDEX([1]大小写对照表!A:B,MATCH(AQ156,[1]大小写对照表!A:A,0),2)*100000000)+IF(AR156="",0,INDEX([1]大小写对照表!A:B,MATCH(AR156,[1]大小写对照表!A:A,0),2)*1000000)+IF(AS156="",0,INDEX([1]大小写对照表!A:B,MATCH(AS156,[1]大小写对照表!A:A,0),2)*100000)+IF(AT156="",0,INDEX([1]大小写对照表!A:B,MATCH(AT156,[1]大小写对照表!A:A,0),2)*10000)+IF(AU156="",0,INDEX([1]大小写对照表!A:B,MATCH(AU156,[1]大小写对照表!A:A,0),2)*1000)+IF(AV156="",0,INDEX([1]大小写对照表!A:B,MATCH(AV156,[1]大小写对照表!A:A,0),2)*100)+IF(AW156="",0,INDEX([1]大小写对照表!A:B,MATCH(AW156,[1]大小写对照表!A:A,0),2)*10),IF(ISERROR(FIND("万",O156,1)),MIDB(O156,SEARCHB("?",O156),2*LEN(O156)-LENB(O156))*1,MIDB(O156,SEARCHB("?",O156),2*LEN(O156)-LENB(O156))*10000)))</f>
        <v>0</v>
      </c>
      <c r="AY156" s="13" t="str">
        <f t="shared" si="33"/>
        <v>1月份</v>
      </c>
      <c r="AZ156" s="11" t="str">
        <f t="shared" si="34"/>
        <v>录播</v>
      </c>
      <c r="BA156" s="11" t="str">
        <f t="shared" si="35"/>
        <v/>
      </c>
    </row>
    <row r="157" spans="1:53">
      <c r="A157" s="14" t="s">
        <v>1084</v>
      </c>
      <c r="B157" s="14" t="s">
        <v>92</v>
      </c>
      <c r="C157" s="14" t="s">
        <v>55</v>
      </c>
      <c r="D157" s="14" t="s">
        <v>93</v>
      </c>
      <c r="E157" s="14" t="s">
        <v>94</v>
      </c>
      <c r="F157" s="14" t="s">
        <v>95</v>
      </c>
      <c r="G157" s="14" t="s">
        <v>58</v>
      </c>
      <c r="H157" s="14"/>
      <c r="I157" s="14"/>
      <c r="J157" s="14"/>
      <c r="K157" s="14"/>
      <c r="L157" s="14" t="s">
        <v>96</v>
      </c>
      <c r="M157" s="14" t="s">
        <v>97</v>
      </c>
      <c r="N157" s="14" t="s">
        <v>98</v>
      </c>
      <c r="O157" s="14" t="s">
        <v>99</v>
      </c>
      <c r="P157" s="14"/>
      <c r="Q157" s="14" t="s">
        <v>100</v>
      </c>
      <c r="R157" s="14" t="s">
        <v>101</v>
      </c>
      <c r="S157" s="14" t="s">
        <v>102</v>
      </c>
      <c r="T157" s="14"/>
      <c r="U157" s="14"/>
      <c r="V157" s="14"/>
      <c r="W157" s="14"/>
      <c r="X157" s="14" t="s">
        <v>79</v>
      </c>
      <c r="Y157" s="14" t="s">
        <v>103</v>
      </c>
      <c r="Z157" s="14">
        <v>12</v>
      </c>
      <c r="AA157" s="14">
        <v>12</v>
      </c>
      <c r="AB157" s="14" t="s">
        <v>317</v>
      </c>
      <c r="AC157" s="14" t="s">
        <v>1084</v>
      </c>
      <c r="AD157" s="14">
        <v>2019</v>
      </c>
      <c r="AE157" s="14" t="s">
        <v>68</v>
      </c>
      <c r="AF157" s="14" t="s">
        <v>69</v>
      </c>
      <c r="AG157" s="14"/>
      <c r="AH157" s="14"/>
      <c r="AI157" s="14"/>
      <c r="AJ157" s="14"/>
      <c r="AK157" s="14"/>
      <c r="AL157" s="8" t="str">
        <f t="shared" si="24"/>
        <v>[2018-025]G13-A15@录播</v>
      </c>
      <c r="AM157" s="8">
        <f>IF(AL157="","",COUNTIFS(AL$1:AL157,AL157))</f>
        <v>1</v>
      </c>
      <c r="AN157" s="8" t="str">
        <f t="shared" si="25"/>
        <v>保德县教育科技局保德县中小学录播室、智慧课堂中标公告@录播</v>
      </c>
      <c r="AO157" s="9">
        <f>IF(AN157="","",COUNTIFS(AN$1:AN157,AN157))</f>
        <v>1</v>
      </c>
      <c r="AP157" s="10" t="str">
        <f t="shared" si="26"/>
        <v>是</v>
      </c>
      <c r="AQ157" s="11" t="str">
        <f t="shared" si="27"/>
        <v/>
      </c>
      <c r="AR157" s="11" t="str">
        <f t="shared" si="28"/>
        <v/>
      </c>
      <c r="AS157" s="11" t="str">
        <f t="shared" si="29"/>
        <v/>
      </c>
      <c r="AT157" s="11" t="str">
        <f t="shared" si="30"/>
        <v/>
      </c>
      <c r="AU157" s="11" t="str">
        <f t="shared" si="31"/>
        <v/>
      </c>
      <c r="AV157" s="11" t="str">
        <f t="shared" si="32"/>
        <v/>
      </c>
      <c r="AW157" s="11" t="str">
        <f>IF(ISERROR(IF(FIND("拾",O157,1)&lt;FIND("万",O157,1),IF(ISERROR(FIND("拾",O157,FIND("万",O157,1))),"零",(MID(O,FIND("拾",O157,FIND("万",O157,1))-1,1))),MID(O157,FIND("拾",O157,1)-1,1))),"",IF(FIND("拾",O157,1)&lt;FIND("万",O157,1),IF(ISERROR(FIND("拾",O157,FIND("万",O157,1))),"",(MID(O157,FIND("拾",O157,FIND("万",O157,1))-1,1))),MID(O157,FIND("拾",O157,1)-1,1)))</f>
        <v/>
      </c>
      <c r="AX157" s="12">
        <f>IF(O157="",0,IF(ISERROR(MIDB(O157,SEARCHB("?",O157),2*LEN(O157)-LENB(O157))),IF(AQ157="",0,INDEX([1]大小写对照表!A:B,MATCH(AQ157,[1]大小写对照表!A:A,0),2)*100000000)+IF(AR157="",0,INDEX([1]大小写对照表!A:B,MATCH(AR157,[1]大小写对照表!A:A,0),2)*1000000)+IF(AS157="",0,INDEX([1]大小写对照表!A:B,MATCH(AS157,[1]大小写对照表!A:A,0),2)*100000)+IF(AT157="",0,INDEX([1]大小写对照表!A:B,MATCH(AT157,[1]大小写对照表!A:A,0),2)*10000)+IF(AU157="",0,INDEX([1]大小写对照表!A:B,MATCH(AU157,[1]大小写对照表!A:A,0),2)*1000)+IF(AV157="",0,INDEX([1]大小写对照表!A:B,MATCH(AV157,[1]大小写对照表!A:A,0),2)*100)+IF(AW157="",0,INDEX([1]大小写对照表!A:B,MATCH(AW157,[1]大小写对照表!A:A,0),2)*10),IF(ISERROR(FIND("万",O157,1)),MIDB(O157,SEARCHB("?",O157),2*LEN(O157)-LENB(O157))*1,MIDB(O157,SEARCHB("?",O157),2*LEN(O157)-LENB(O157))*10000)))</f>
        <v>2613253</v>
      </c>
      <c r="AY157" s="13" t="str">
        <f t="shared" si="33"/>
        <v>1月份</v>
      </c>
      <c r="AZ157" s="11" t="str">
        <f t="shared" si="34"/>
        <v>录播</v>
      </c>
      <c r="BA157" s="11" t="str">
        <f t="shared" si="35"/>
        <v/>
      </c>
    </row>
    <row r="158" spans="1:53">
      <c r="A158" s="7" t="s">
        <v>1084</v>
      </c>
      <c r="B158" s="7" t="s">
        <v>1191</v>
      </c>
      <c r="C158" s="7" t="s">
        <v>55</v>
      </c>
      <c r="D158" s="7"/>
      <c r="E158" s="7" t="s">
        <v>1192</v>
      </c>
      <c r="F158" s="7" t="s">
        <v>1193</v>
      </c>
      <c r="G158" s="7" t="s">
        <v>58</v>
      </c>
      <c r="H158" s="7"/>
      <c r="I158" s="7"/>
      <c r="J158" s="7"/>
      <c r="K158" s="7"/>
      <c r="L158" s="7" t="s">
        <v>1194</v>
      </c>
      <c r="M158" s="7" t="s">
        <v>1195</v>
      </c>
      <c r="N158" s="7" t="s">
        <v>1196</v>
      </c>
      <c r="O158" s="7">
        <v>720000</v>
      </c>
      <c r="P158" s="7"/>
      <c r="Q158" s="7" t="s">
        <v>1197</v>
      </c>
      <c r="R158" s="7" t="s">
        <v>1198</v>
      </c>
      <c r="S158" s="7" t="s">
        <v>1199</v>
      </c>
      <c r="T158" s="7"/>
      <c r="U158" s="7"/>
      <c r="V158" s="7"/>
      <c r="W158" s="7"/>
      <c r="X158" s="7" t="s">
        <v>65</v>
      </c>
      <c r="Y158" s="7" t="s">
        <v>1200</v>
      </c>
      <c r="Z158" s="7">
        <v>5</v>
      </c>
      <c r="AA158" s="7">
        <v>14971</v>
      </c>
      <c r="AB158" s="7" t="s">
        <v>67</v>
      </c>
      <c r="AC158" s="7"/>
      <c r="AD158" s="7">
        <v>2019</v>
      </c>
      <c r="AE158" s="7" t="s">
        <v>68</v>
      </c>
      <c r="AF158" s="7" t="s">
        <v>328</v>
      </c>
      <c r="AG158" s="7" t="s">
        <v>1201</v>
      </c>
      <c r="AH158" s="7"/>
      <c r="AI158" s="7"/>
      <c r="AJ158" s="7"/>
      <c r="AK158" s="7"/>
      <c r="AL158" s="8" t="str">
        <f t="shared" si="24"/>
        <v/>
      </c>
      <c r="AM158" s="8" t="str">
        <f>IF(AL158="","",COUNTIFS(AL$1:AL158,AL158))</f>
        <v/>
      </c>
      <c r="AN158" s="8" t="str">
        <f t="shared" si="25"/>
        <v>长沙师范学院长沙师范学院2019年中央财政项目电子商务仿真综合实训中心公开招标中标公示@录播</v>
      </c>
      <c r="AO158" s="9">
        <f>IF(AN158="","",COUNTIFS(AN$1:AN158,AN158))</f>
        <v>1</v>
      </c>
      <c r="AP158" s="10" t="str">
        <f t="shared" si="26"/>
        <v>是</v>
      </c>
      <c r="AQ158" s="11" t="str">
        <f t="shared" si="27"/>
        <v/>
      </c>
      <c r="AR158" s="11" t="str">
        <f t="shared" si="28"/>
        <v/>
      </c>
      <c r="AS158" s="11" t="str">
        <f t="shared" si="29"/>
        <v/>
      </c>
      <c r="AT158" s="11" t="str">
        <f t="shared" si="30"/>
        <v/>
      </c>
      <c r="AU158" s="11" t="str">
        <f t="shared" si="31"/>
        <v/>
      </c>
      <c r="AV158" s="11" t="str">
        <f t="shared" si="32"/>
        <v/>
      </c>
      <c r="AW158" s="11" t="str">
        <f>IF(ISERROR(IF(FIND("拾",O158,1)&lt;FIND("万",O158,1),IF(ISERROR(FIND("拾",O158,FIND("万",O158,1))),"零",(MID(O,FIND("拾",O158,FIND("万",O158,1))-1,1))),MID(O158,FIND("拾",O158,1)-1,1))),"",IF(FIND("拾",O158,1)&lt;FIND("万",O158,1),IF(ISERROR(FIND("拾",O158,FIND("万",O158,1))),"",(MID(O158,FIND("拾",O158,FIND("万",O158,1))-1,1))),MID(O158,FIND("拾",O158,1)-1,1)))</f>
        <v/>
      </c>
      <c r="AX158" s="12">
        <f>IF(O158="",0,IF(ISERROR(MIDB(O158,SEARCHB("?",O158),2*LEN(O158)-LENB(O158))),IF(AQ158="",0,INDEX([1]大小写对照表!A:B,MATCH(AQ158,[1]大小写对照表!A:A,0),2)*100000000)+IF(AR158="",0,INDEX([1]大小写对照表!A:B,MATCH(AR158,[1]大小写对照表!A:A,0),2)*1000000)+IF(AS158="",0,INDEX([1]大小写对照表!A:B,MATCH(AS158,[1]大小写对照表!A:A,0),2)*100000)+IF(AT158="",0,INDEX([1]大小写对照表!A:B,MATCH(AT158,[1]大小写对照表!A:A,0),2)*10000)+IF(AU158="",0,INDEX([1]大小写对照表!A:B,MATCH(AU158,[1]大小写对照表!A:A,0),2)*1000)+IF(AV158="",0,INDEX([1]大小写对照表!A:B,MATCH(AV158,[1]大小写对照表!A:A,0),2)*100)+IF(AW158="",0,INDEX([1]大小写对照表!A:B,MATCH(AW158,[1]大小写对照表!A:A,0),2)*10),IF(ISERROR(FIND("万",O158,1)),MIDB(O158,SEARCHB("?",O158),2*LEN(O158)-LENB(O158))*1,MIDB(O158,SEARCHB("?",O158),2*LEN(O158)-LENB(O158))*10000)))</f>
        <v>720000</v>
      </c>
      <c r="AY158" s="13" t="str">
        <f t="shared" si="33"/>
        <v>1月份</v>
      </c>
      <c r="AZ158" s="11" t="str">
        <f t="shared" si="34"/>
        <v>录播</v>
      </c>
      <c r="BA158" s="11" t="str">
        <f t="shared" si="35"/>
        <v/>
      </c>
    </row>
    <row r="159" spans="1:53">
      <c r="A159" s="14" t="s">
        <v>1084</v>
      </c>
      <c r="B159" s="14" t="s">
        <v>1202</v>
      </c>
      <c r="C159" s="14" t="s">
        <v>55</v>
      </c>
      <c r="D159" s="14" t="s">
        <v>1203</v>
      </c>
      <c r="E159" s="14" t="s">
        <v>602</v>
      </c>
      <c r="F159" s="14" t="s">
        <v>1204</v>
      </c>
      <c r="G159" s="14" t="s">
        <v>58</v>
      </c>
      <c r="H159" s="14"/>
      <c r="I159" s="14"/>
      <c r="J159" s="14"/>
      <c r="K159" s="14"/>
      <c r="L159" s="14" t="s">
        <v>1205</v>
      </c>
      <c r="M159" s="14" t="s">
        <v>1206</v>
      </c>
      <c r="N159" s="14" t="s">
        <v>1207</v>
      </c>
      <c r="O159" s="14" t="s">
        <v>1208</v>
      </c>
      <c r="P159" s="14"/>
      <c r="Q159" s="14" t="s">
        <v>1209</v>
      </c>
      <c r="R159" s="14" t="s">
        <v>1210</v>
      </c>
      <c r="S159" s="14"/>
      <c r="T159" s="14"/>
      <c r="U159" s="14"/>
      <c r="V159" s="14"/>
      <c r="W159" s="14"/>
      <c r="X159" s="14" t="s">
        <v>65</v>
      </c>
      <c r="Y159" s="14" t="s">
        <v>1211</v>
      </c>
      <c r="Z159" s="14">
        <v>2</v>
      </c>
      <c r="AA159" s="14">
        <v>5</v>
      </c>
      <c r="AB159" s="14" t="s">
        <v>317</v>
      </c>
      <c r="AC159" s="14" t="s">
        <v>1084</v>
      </c>
      <c r="AD159" s="14">
        <v>2019</v>
      </c>
      <c r="AE159" s="14" t="s">
        <v>68</v>
      </c>
      <c r="AF159" s="14"/>
      <c r="AG159" s="14"/>
      <c r="AH159" s="14"/>
      <c r="AI159" s="14"/>
      <c r="AJ159" s="14"/>
      <c r="AK159" s="14"/>
      <c r="AL159" s="8" t="str">
        <f t="shared" si="24"/>
        <v>HZZCJT2019004@录播</v>
      </c>
      <c r="AM159" s="8">
        <f>IF(AL159="","",COUNTIFS(AL$1:AL159,AL159))</f>
        <v>1</v>
      </c>
      <c r="AN159" s="8" t="str">
        <f t="shared" si="25"/>
        <v>中标公告交互式全自动高清录播系统@录播</v>
      </c>
      <c r="AO159" s="9">
        <f>IF(AN159="","",COUNTIFS(AN$1:AN159,AN159))</f>
        <v>1</v>
      </c>
      <c r="AP159" s="10" t="str">
        <f t="shared" si="26"/>
        <v>是</v>
      </c>
      <c r="AQ159" s="11" t="str">
        <f t="shared" si="27"/>
        <v/>
      </c>
      <c r="AR159" s="11" t="str">
        <f t="shared" si="28"/>
        <v/>
      </c>
      <c r="AS159" s="11" t="str">
        <f t="shared" si="29"/>
        <v>贰</v>
      </c>
      <c r="AT159" s="11" t="str">
        <f t="shared" si="30"/>
        <v>捌</v>
      </c>
      <c r="AU159" s="11" t="str">
        <f t="shared" si="31"/>
        <v>捌</v>
      </c>
      <c r="AV159" s="11" t="str">
        <f t="shared" si="32"/>
        <v>柒</v>
      </c>
      <c r="AW159" s="11" t="str">
        <f>IF(ISERROR(IF(FIND("拾",O159,1)&lt;FIND("万",O159,1),IF(ISERROR(FIND("拾",O159,FIND("万",O159,1))),"零",(MID(O,FIND("拾",O159,FIND("万",O159,1))-1,1))),MID(O159,FIND("拾",O159,1)-1,1))),"",IF(FIND("拾",O159,1)&lt;FIND("万",O159,1),IF(ISERROR(FIND("拾",O159,FIND("万",O159,1))),"",(MID(O159,FIND("拾",O159,FIND("万",O159,1))-1,1))),MID(O159,FIND("拾",O159,1)-1,1)))</f>
        <v/>
      </c>
      <c r="AX159" s="12">
        <f>IF(O159="",0,IF(ISERROR(MIDB(O159,SEARCHB("?",O159),2*LEN(O159)-LENB(O159))),IF(AQ159="",0,INDEX([1]大小写对照表!A:B,MATCH(AQ159,[1]大小写对照表!A:A,0),2)*100000000)+IF(AR159="",0,INDEX([1]大小写对照表!A:B,MATCH(AR159,[1]大小写对照表!A:A,0),2)*1000000)+IF(AS159="",0,INDEX([1]大小写对照表!A:B,MATCH(AS159,[1]大小写对照表!A:A,0),2)*100000)+IF(AT159="",0,INDEX([1]大小写对照表!A:B,MATCH(AT159,[1]大小写对照表!A:A,0),2)*10000)+IF(AU159="",0,INDEX([1]大小写对照表!A:B,MATCH(AU159,[1]大小写对照表!A:A,0),2)*1000)+IF(AV159="",0,INDEX([1]大小写对照表!A:B,MATCH(AV159,[1]大小写对照表!A:A,0),2)*100)+IF(AW159="",0,INDEX([1]大小写对照表!A:B,MATCH(AW159,[1]大小写对照表!A:A,0),2)*10),IF(ISERROR(FIND("万",O159,1)),MIDB(O159,SEARCHB("?",O159),2*LEN(O159)-LENB(O159))*1,MIDB(O159,SEARCHB("?",O159),2*LEN(O159)-LENB(O159))*10000)))</f>
        <v>288700</v>
      </c>
      <c r="AY159" s="13" t="str">
        <f t="shared" si="33"/>
        <v>1月份</v>
      </c>
      <c r="AZ159" s="11" t="str">
        <f t="shared" si="34"/>
        <v>录播</v>
      </c>
      <c r="BA159" s="11" t="str">
        <f t="shared" si="35"/>
        <v/>
      </c>
    </row>
    <row r="160" spans="1:53">
      <c r="A160" s="7" t="s">
        <v>1084</v>
      </c>
      <c r="B160" s="7" t="s">
        <v>1212</v>
      </c>
      <c r="C160" s="7" t="s">
        <v>55</v>
      </c>
      <c r="D160" s="7"/>
      <c r="E160" s="7" t="s">
        <v>168</v>
      </c>
      <c r="F160" s="7" t="s">
        <v>1087</v>
      </c>
      <c r="G160" s="7" t="s">
        <v>108</v>
      </c>
      <c r="H160" s="7"/>
      <c r="I160" s="7"/>
      <c r="J160" s="7"/>
      <c r="K160" s="7"/>
      <c r="L160" s="7"/>
      <c r="M160" s="7"/>
      <c r="N160" s="7" t="s">
        <v>1213</v>
      </c>
      <c r="O160" s="7"/>
      <c r="P160" s="7"/>
      <c r="Q160" s="7" t="s">
        <v>1214</v>
      </c>
      <c r="R160" s="7" t="s">
        <v>1215</v>
      </c>
      <c r="S160" s="7"/>
      <c r="T160" s="7"/>
      <c r="U160" s="7"/>
      <c r="V160" s="7"/>
      <c r="W160" s="7"/>
      <c r="X160" s="7" t="s">
        <v>65</v>
      </c>
      <c r="Y160" s="7" t="s">
        <v>1216</v>
      </c>
      <c r="Z160" s="7">
        <v>5</v>
      </c>
      <c r="AA160" s="7">
        <v>14971</v>
      </c>
      <c r="AB160" s="7" t="s">
        <v>317</v>
      </c>
      <c r="AC160" s="7" t="s">
        <v>1084</v>
      </c>
      <c r="AD160" s="7">
        <v>2019</v>
      </c>
      <c r="AE160" s="7" t="s">
        <v>68</v>
      </c>
      <c r="AF160" s="7"/>
      <c r="AG160" s="7"/>
      <c r="AH160" s="7"/>
      <c r="AI160" s="7"/>
      <c r="AJ160" s="7"/>
      <c r="AK160" s="7"/>
      <c r="AL160" s="8" t="str">
        <f t="shared" si="24"/>
        <v/>
      </c>
      <c r="AM160" s="8" t="str">
        <f>IF(AL160="","",COUNTIFS(AL$1:AL160,AL160))</f>
        <v/>
      </c>
      <c r="AN160" s="8" t="str">
        <f t="shared" si="25"/>
        <v>南靖县靖城中学智慧录播系统货物类采购项目结果公告@录播</v>
      </c>
      <c r="AO160" s="9">
        <f>IF(AN160="","",COUNTIFS(AN$1:AN160,AN160))</f>
        <v>1</v>
      </c>
      <c r="AP160" s="10" t="str">
        <f t="shared" si="26"/>
        <v>是</v>
      </c>
      <c r="AQ160" s="11" t="str">
        <f t="shared" si="27"/>
        <v/>
      </c>
      <c r="AR160" s="11" t="str">
        <f t="shared" si="28"/>
        <v/>
      </c>
      <c r="AS160" s="11" t="str">
        <f t="shared" si="29"/>
        <v/>
      </c>
      <c r="AT160" s="11" t="str">
        <f t="shared" si="30"/>
        <v/>
      </c>
      <c r="AU160" s="11" t="str">
        <f t="shared" si="31"/>
        <v/>
      </c>
      <c r="AV160" s="11" t="str">
        <f t="shared" si="32"/>
        <v/>
      </c>
      <c r="AW160" s="11" t="str">
        <f>IF(ISERROR(IF(FIND("拾",O160,1)&lt;FIND("万",O160,1),IF(ISERROR(FIND("拾",O160,FIND("万",O160,1))),"零",(MID(O,FIND("拾",O160,FIND("万",O160,1))-1,1))),MID(O160,FIND("拾",O160,1)-1,1))),"",IF(FIND("拾",O160,1)&lt;FIND("万",O160,1),IF(ISERROR(FIND("拾",O160,FIND("万",O160,1))),"",(MID(O160,FIND("拾",O160,FIND("万",O160,1))-1,1))),MID(O160,FIND("拾",O160,1)-1,1)))</f>
        <v/>
      </c>
      <c r="AX160" s="12">
        <f>IF(O160="",0,IF(ISERROR(MIDB(O160,SEARCHB("?",O160),2*LEN(O160)-LENB(O160))),IF(AQ160="",0,INDEX([1]大小写对照表!A:B,MATCH(AQ160,[1]大小写对照表!A:A,0),2)*100000000)+IF(AR160="",0,INDEX([1]大小写对照表!A:B,MATCH(AR160,[1]大小写对照表!A:A,0),2)*1000000)+IF(AS160="",0,INDEX([1]大小写对照表!A:B,MATCH(AS160,[1]大小写对照表!A:A,0),2)*100000)+IF(AT160="",0,INDEX([1]大小写对照表!A:B,MATCH(AT160,[1]大小写对照表!A:A,0),2)*10000)+IF(AU160="",0,INDEX([1]大小写对照表!A:B,MATCH(AU160,[1]大小写对照表!A:A,0),2)*1000)+IF(AV160="",0,INDEX([1]大小写对照表!A:B,MATCH(AV160,[1]大小写对照表!A:A,0),2)*100)+IF(AW160="",0,INDEX([1]大小写对照表!A:B,MATCH(AW160,[1]大小写对照表!A:A,0),2)*10),IF(ISERROR(FIND("万",O160,1)),MIDB(O160,SEARCHB("?",O160),2*LEN(O160)-LENB(O160))*1,MIDB(O160,SEARCHB("?",O160),2*LEN(O160)-LENB(O160))*10000)))</f>
        <v>0</v>
      </c>
      <c r="AY160" s="13" t="str">
        <f t="shared" si="33"/>
        <v>1月份</v>
      </c>
      <c r="AZ160" s="11" t="str">
        <f t="shared" si="34"/>
        <v>录播</v>
      </c>
      <c r="BA160" s="11" t="str">
        <f t="shared" si="35"/>
        <v/>
      </c>
    </row>
    <row r="161" spans="1:53">
      <c r="A161" s="14" t="s">
        <v>1084</v>
      </c>
      <c r="B161" s="14" t="s">
        <v>1217</v>
      </c>
      <c r="C161" s="14" t="s">
        <v>55</v>
      </c>
      <c r="D161" s="14"/>
      <c r="E161" s="14" t="s">
        <v>56</v>
      </c>
      <c r="F161" s="14" t="s">
        <v>302</v>
      </c>
      <c r="G161" s="14" t="s">
        <v>108</v>
      </c>
      <c r="H161" s="14"/>
      <c r="I161" s="14"/>
      <c r="J161" s="14"/>
      <c r="K161" s="14"/>
      <c r="L161" s="14"/>
      <c r="M161" s="14"/>
      <c r="N161" s="14" t="s">
        <v>1218</v>
      </c>
      <c r="O161" s="14"/>
      <c r="P161" s="14"/>
      <c r="Q161" s="14" t="s">
        <v>1219</v>
      </c>
      <c r="R161" s="14" t="s">
        <v>1220</v>
      </c>
      <c r="S161" s="14"/>
      <c r="T161" s="14"/>
      <c r="U161" s="14"/>
      <c r="V161" s="14"/>
      <c r="W161" s="14"/>
      <c r="X161" s="14" t="s">
        <v>65</v>
      </c>
      <c r="Y161" s="14" t="s">
        <v>1221</v>
      </c>
      <c r="Z161" s="14">
        <v>2</v>
      </c>
      <c r="AA161" s="14">
        <v>14971</v>
      </c>
      <c r="AB161" s="14" t="s">
        <v>317</v>
      </c>
      <c r="AC161" s="14" t="s">
        <v>1084</v>
      </c>
      <c r="AD161" s="14">
        <v>2019</v>
      </c>
      <c r="AE161" s="14" t="s">
        <v>68</v>
      </c>
      <c r="AF161" s="14"/>
      <c r="AG161" s="14"/>
      <c r="AH161" s="14"/>
      <c r="AI161" s="14"/>
      <c r="AJ161" s="14"/>
      <c r="AK161" s="14"/>
      <c r="AL161" s="8" t="str">
        <f t="shared" si="24"/>
        <v/>
      </c>
      <c r="AM161" s="8" t="str">
        <f>IF(AL161="","",COUNTIFS(AL$1:AL161,AL161))</f>
        <v/>
      </c>
      <c r="AN161" s="8" t="str">
        <f t="shared" si="25"/>
        <v xml:space="preserve">	郑州市第九十二中学录播室、校园文化建设项目@录播</v>
      </c>
      <c r="AO161" s="9">
        <f>IF(AN161="","",COUNTIFS(AN$1:AN161,AN161))</f>
        <v>1</v>
      </c>
      <c r="AP161" s="10" t="str">
        <f t="shared" si="26"/>
        <v>是</v>
      </c>
      <c r="AQ161" s="11" t="str">
        <f t="shared" si="27"/>
        <v/>
      </c>
      <c r="AR161" s="11" t="str">
        <f t="shared" si="28"/>
        <v/>
      </c>
      <c r="AS161" s="11" t="str">
        <f t="shared" si="29"/>
        <v/>
      </c>
      <c r="AT161" s="11" t="str">
        <f t="shared" si="30"/>
        <v/>
      </c>
      <c r="AU161" s="11" t="str">
        <f t="shared" si="31"/>
        <v/>
      </c>
      <c r="AV161" s="11" t="str">
        <f t="shared" si="32"/>
        <v/>
      </c>
      <c r="AW161" s="11" t="str">
        <f>IF(ISERROR(IF(FIND("拾",O161,1)&lt;FIND("万",O161,1),IF(ISERROR(FIND("拾",O161,FIND("万",O161,1))),"零",(MID(O,FIND("拾",O161,FIND("万",O161,1))-1,1))),MID(O161,FIND("拾",O161,1)-1,1))),"",IF(FIND("拾",O161,1)&lt;FIND("万",O161,1),IF(ISERROR(FIND("拾",O161,FIND("万",O161,1))),"",(MID(O161,FIND("拾",O161,FIND("万",O161,1))-1,1))),MID(O161,FIND("拾",O161,1)-1,1)))</f>
        <v/>
      </c>
      <c r="AX161" s="12">
        <f>IF(O161="",0,IF(ISERROR(MIDB(O161,SEARCHB("?",O161),2*LEN(O161)-LENB(O161))),IF(AQ161="",0,INDEX([1]大小写对照表!A:B,MATCH(AQ161,[1]大小写对照表!A:A,0),2)*100000000)+IF(AR161="",0,INDEX([1]大小写对照表!A:B,MATCH(AR161,[1]大小写对照表!A:A,0),2)*1000000)+IF(AS161="",0,INDEX([1]大小写对照表!A:B,MATCH(AS161,[1]大小写对照表!A:A,0),2)*100000)+IF(AT161="",0,INDEX([1]大小写对照表!A:B,MATCH(AT161,[1]大小写对照表!A:A,0),2)*10000)+IF(AU161="",0,INDEX([1]大小写对照表!A:B,MATCH(AU161,[1]大小写对照表!A:A,0),2)*1000)+IF(AV161="",0,INDEX([1]大小写对照表!A:B,MATCH(AV161,[1]大小写对照表!A:A,0),2)*100)+IF(AW161="",0,INDEX([1]大小写对照表!A:B,MATCH(AW161,[1]大小写对照表!A:A,0),2)*10),IF(ISERROR(FIND("万",O161,1)),MIDB(O161,SEARCHB("?",O161),2*LEN(O161)-LENB(O161))*1,MIDB(O161,SEARCHB("?",O161),2*LEN(O161)-LENB(O161))*10000)))</f>
        <v>0</v>
      </c>
      <c r="AY161" s="13" t="str">
        <f t="shared" si="33"/>
        <v>1月份</v>
      </c>
      <c r="AZ161" s="11" t="str">
        <f t="shared" si="34"/>
        <v>录播</v>
      </c>
      <c r="BA161" s="11" t="str">
        <f t="shared" si="35"/>
        <v/>
      </c>
    </row>
    <row r="162" spans="1:53">
      <c r="A162" s="7" t="s">
        <v>1084</v>
      </c>
      <c r="B162" s="7" t="s">
        <v>1222</v>
      </c>
      <c r="C162" s="7" t="s">
        <v>55</v>
      </c>
      <c r="D162" s="7"/>
      <c r="E162" s="7" t="s">
        <v>215</v>
      </c>
      <c r="F162" s="7" t="s">
        <v>1223</v>
      </c>
      <c r="G162" s="7" t="s">
        <v>108</v>
      </c>
      <c r="H162" s="7"/>
      <c r="I162" s="7"/>
      <c r="J162" s="7"/>
      <c r="K162" s="7"/>
      <c r="L162" s="7" t="s">
        <v>1224</v>
      </c>
      <c r="M162" s="7" t="s">
        <v>1225</v>
      </c>
      <c r="N162" s="7" t="s">
        <v>1226</v>
      </c>
      <c r="O162" s="7"/>
      <c r="P162" s="7"/>
      <c r="Q162" s="7" t="s">
        <v>1227</v>
      </c>
      <c r="R162" s="7" t="s">
        <v>1228</v>
      </c>
      <c r="S162" s="7" t="s">
        <v>1229</v>
      </c>
      <c r="T162" s="7" t="s">
        <v>1230</v>
      </c>
      <c r="U162" s="7" t="s">
        <v>1231</v>
      </c>
      <c r="V162" s="7"/>
      <c r="W162" s="7"/>
      <c r="X162" s="7" t="s">
        <v>79</v>
      </c>
      <c r="Y162" s="7" t="s">
        <v>1232</v>
      </c>
      <c r="Z162" s="7">
        <v>6</v>
      </c>
      <c r="AA162" s="7">
        <v>14971</v>
      </c>
      <c r="AB162" s="7" t="s">
        <v>317</v>
      </c>
      <c r="AC162" s="7" t="s">
        <v>1084</v>
      </c>
      <c r="AD162" s="7">
        <v>2019</v>
      </c>
      <c r="AE162" s="7" t="s">
        <v>68</v>
      </c>
      <c r="AF162" s="7" t="s">
        <v>1233</v>
      </c>
      <c r="AG162" s="7"/>
      <c r="AH162" s="7"/>
      <c r="AI162" s="7"/>
      <c r="AJ162" s="7"/>
      <c r="AK162" s="7"/>
      <c r="AL162" s="8" t="str">
        <f t="shared" si="24"/>
        <v/>
      </c>
      <c r="AM162" s="8" t="str">
        <f>IF(AL162="","",COUNTIFS(AL$1:AL162,AL162))</f>
        <v/>
      </c>
      <c r="AN162" s="8" t="str">
        <f t="shared" si="25"/>
        <v>山东省烟台市栖霞市栖霞市教育体育局录播教室设备采购及安装中标公告@录播</v>
      </c>
      <c r="AO162" s="9">
        <f>IF(AN162="","",COUNTIFS(AN$1:AN162,AN162))</f>
        <v>1</v>
      </c>
      <c r="AP162" s="10" t="str">
        <f t="shared" si="26"/>
        <v>是</v>
      </c>
      <c r="AQ162" s="11" t="str">
        <f t="shared" si="27"/>
        <v/>
      </c>
      <c r="AR162" s="11" t="str">
        <f t="shared" si="28"/>
        <v/>
      </c>
      <c r="AS162" s="11" t="str">
        <f t="shared" si="29"/>
        <v/>
      </c>
      <c r="AT162" s="11" t="str">
        <f t="shared" si="30"/>
        <v/>
      </c>
      <c r="AU162" s="11" t="str">
        <f t="shared" si="31"/>
        <v/>
      </c>
      <c r="AV162" s="11" t="str">
        <f t="shared" si="32"/>
        <v/>
      </c>
      <c r="AW162" s="11" t="str">
        <f>IF(ISERROR(IF(FIND("拾",O162,1)&lt;FIND("万",O162,1),IF(ISERROR(FIND("拾",O162,FIND("万",O162,1))),"零",(MID(O,FIND("拾",O162,FIND("万",O162,1))-1,1))),MID(O162,FIND("拾",O162,1)-1,1))),"",IF(FIND("拾",O162,1)&lt;FIND("万",O162,1),IF(ISERROR(FIND("拾",O162,FIND("万",O162,1))),"",(MID(O162,FIND("拾",O162,FIND("万",O162,1))-1,1))),MID(O162,FIND("拾",O162,1)-1,1)))</f>
        <v/>
      </c>
      <c r="AX162" s="12">
        <f>IF(O162="",0,IF(ISERROR(MIDB(O162,SEARCHB("?",O162),2*LEN(O162)-LENB(O162))),IF(AQ162="",0,INDEX([1]大小写对照表!A:B,MATCH(AQ162,[1]大小写对照表!A:A,0),2)*100000000)+IF(AR162="",0,INDEX([1]大小写对照表!A:B,MATCH(AR162,[1]大小写对照表!A:A,0),2)*1000000)+IF(AS162="",0,INDEX([1]大小写对照表!A:B,MATCH(AS162,[1]大小写对照表!A:A,0),2)*100000)+IF(AT162="",0,INDEX([1]大小写对照表!A:B,MATCH(AT162,[1]大小写对照表!A:A,0),2)*10000)+IF(AU162="",0,INDEX([1]大小写对照表!A:B,MATCH(AU162,[1]大小写对照表!A:A,0),2)*1000)+IF(AV162="",0,INDEX([1]大小写对照表!A:B,MATCH(AV162,[1]大小写对照表!A:A,0),2)*100)+IF(AW162="",0,INDEX([1]大小写对照表!A:B,MATCH(AW162,[1]大小写对照表!A:A,0),2)*10),IF(ISERROR(FIND("万",O162,1)),MIDB(O162,SEARCHB("?",O162),2*LEN(O162)-LENB(O162))*1,MIDB(O162,SEARCHB("?",O162),2*LEN(O162)-LENB(O162))*10000)))</f>
        <v>0</v>
      </c>
      <c r="AY162" s="13" t="str">
        <f t="shared" si="33"/>
        <v>1月份</v>
      </c>
      <c r="AZ162" s="11" t="str">
        <f t="shared" si="34"/>
        <v>录播</v>
      </c>
      <c r="BA162" s="11" t="str">
        <f t="shared" si="35"/>
        <v/>
      </c>
    </row>
    <row r="163" spans="1:53">
      <c r="A163" s="14" t="s">
        <v>1084</v>
      </c>
      <c r="B163" s="14" t="s">
        <v>1234</v>
      </c>
      <c r="C163" s="14" t="s">
        <v>55</v>
      </c>
      <c r="D163" s="14" t="s">
        <v>1235</v>
      </c>
      <c r="E163" s="14" t="s">
        <v>311</v>
      </c>
      <c r="F163" s="14" t="s">
        <v>1236</v>
      </c>
      <c r="G163" s="14" t="s">
        <v>108</v>
      </c>
      <c r="H163" s="14"/>
      <c r="I163" s="14"/>
      <c r="J163" s="14"/>
      <c r="K163" s="14"/>
      <c r="L163" s="14"/>
      <c r="M163" s="14"/>
      <c r="N163" s="14" t="s">
        <v>1237</v>
      </c>
      <c r="O163" s="14" t="s">
        <v>1238</v>
      </c>
      <c r="P163" s="14"/>
      <c r="Q163" s="14" t="s">
        <v>1239</v>
      </c>
      <c r="R163" s="14" t="s">
        <v>1240</v>
      </c>
      <c r="S163" s="14"/>
      <c r="T163" s="14"/>
      <c r="U163" s="14"/>
      <c r="V163" s="14"/>
      <c r="W163" s="14"/>
      <c r="X163" s="14" t="s">
        <v>65</v>
      </c>
      <c r="Y163" s="14" t="s">
        <v>1241</v>
      </c>
      <c r="Z163" s="14">
        <v>2</v>
      </c>
      <c r="AA163" s="14">
        <v>2</v>
      </c>
      <c r="AB163" s="14" t="s">
        <v>317</v>
      </c>
      <c r="AC163" s="14" t="s">
        <v>1084</v>
      </c>
      <c r="AD163" s="14">
        <v>2019</v>
      </c>
      <c r="AE163" s="14" t="s">
        <v>68</v>
      </c>
      <c r="AF163" s="14" t="s">
        <v>166</v>
      </c>
      <c r="AG163" s="14"/>
      <c r="AH163" s="14"/>
      <c r="AI163" s="14"/>
      <c r="AJ163" s="14"/>
      <c r="AK163" s="14"/>
      <c r="AL163" s="8" t="str">
        <f t="shared" si="24"/>
        <v>SYZX20190116）@录播</v>
      </c>
      <c r="AM163" s="8">
        <f>IF(AL163="","",COUNTIFS(AL$1:AL163,AL163))</f>
        <v>1</v>
      </c>
      <c r="AN163" s="8" t="str">
        <f t="shared" si="25"/>
        <v>枣阳市实验中学LED屏及录播室设备采购项目询价成交公告@录播</v>
      </c>
      <c r="AO163" s="9">
        <f>IF(AN163="","",COUNTIFS(AN$1:AN163,AN163))</f>
        <v>1</v>
      </c>
      <c r="AP163" s="10" t="str">
        <f t="shared" si="26"/>
        <v>是</v>
      </c>
      <c r="AQ163" s="11" t="str">
        <f t="shared" si="27"/>
        <v/>
      </c>
      <c r="AR163" s="11" t="str">
        <f t="shared" si="28"/>
        <v/>
      </c>
      <c r="AS163" s="11" t="str">
        <f t="shared" si="29"/>
        <v/>
      </c>
      <c r="AT163" s="11" t="str">
        <f t="shared" si="30"/>
        <v/>
      </c>
      <c r="AU163" s="11" t="str">
        <f t="shared" si="31"/>
        <v/>
      </c>
      <c r="AV163" s="11" t="str">
        <f t="shared" si="32"/>
        <v/>
      </c>
      <c r="AW163" s="11" t="str">
        <f>IF(ISERROR(IF(FIND("拾",O163,1)&lt;FIND("万",O163,1),IF(ISERROR(FIND("拾",O163,FIND("万",O163,1))),"零",(MID(O,FIND("拾",O163,FIND("万",O163,1))-1,1))),MID(O163,FIND("拾",O163,1)-1,1))),"",IF(FIND("拾",O163,1)&lt;FIND("万",O163,1),IF(ISERROR(FIND("拾",O163,FIND("万",O163,1))),"",(MID(O163,FIND("拾",O163,FIND("万",O163,1))-1,1))),MID(O163,FIND("拾",O163,1)-1,1)))</f>
        <v/>
      </c>
      <c r="AX163" s="12">
        <f>IF(O163="",0,IF(ISERROR(MIDB(O163,SEARCHB("?",O163),2*LEN(O163)-LENB(O163))),IF(AQ163="",0,INDEX([1]大小写对照表!A:B,MATCH(AQ163,[1]大小写对照表!A:A,0),2)*100000000)+IF(AR163="",0,INDEX([1]大小写对照表!A:B,MATCH(AR163,[1]大小写对照表!A:A,0),2)*1000000)+IF(AS163="",0,INDEX([1]大小写对照表!A:B,MATCH(AS163,[1]大小写对照表!A:A,0),2)*100000)+IF(AT163="",0,INDEX([1]大小写对照表!A:B,MATCH(AT163,[1]大小写对照表!A:A,0),2)*10000)+IF(AU163="",0,INDEX([1]大小写对照表!A:B,MATCH(AU163,[1]大小写对照表!A:A,0),2)*1000)+IF(AV163="",0,INDEX([1]大小写对照表!A:B,MATCH(AV163,[1]大小写对照表!A:A,0),2)*100)+IF(AW163="",0,INDEX([1]大小写对照表!A:B,MATCH(AW163,[1]大小写对照表!A:A,0),2)*10),IF(ISERROR(FIND("万",O163,1)),MIDB(O163,SEARCHB("?",O163),2*LEN(O163)-LENB(O163))*1,MIDB(O163,SEARCHB("?",O163),2*LEN(O163)-LENB(O163))*10000)))</f>
        <v>458120</v>
      </c>
      <c r="AY163" s="13" t="str">
        <f t="shared" si="33"/>
        <v>1月份</v>
      </c>
      <c r="AZ163" s="11" t="str">
        <f t="shared" si="34"/>
        <v>录播</v>
      </c>
      <c r="BA163" s="11" t="str">
        <f t="shared" si="35"/>
        <v/>
      </c>
    </row>
    <row r="164" spans="1:53">
      <c r="A164" s="7" t="s">
        <v>1084</v>
      </c>
      <c r="B164" s="7" t="s">
        <v>1242</v>
      </c>
      <c r="C164" s="7" t="s">
        <v>55</v>
      </c>
      <c r="D164" s="7" t="s">
        <v>1243</v>
      </c>
      <c r="E164" s="7" t="s">
        <v>1244</v>
      </c>
      <c r="F164" s="7" t="s">
        <v>1245</v>
      </c>
      <c r="G164" s="7" t="s">
        <v>108</v>
      </c>
      <c r="H164" s="7"/>
      <c r="I164" s="7"/>
      <c r="J164" s="7"/>
      <c r="K164" s="7"/>
      <c r="L164" s="7" t="s">
        <v>1246</v>
      </c>
      <c r="M164" s="7" t="s">
        <v>1247</v>
      </c>
      <c r="N164" s="7"/>
      <c r="O164" s="7"/>
      <c r="P164" s="7"/>
      <c r="Q164" s="7" t="s">
        <v>1248</v>
      </c>
      <c r="R164" s="7"/>
      <c r="S164" s="7"/>
      <c r="T164" s="7"/>
      <c r="U164" s="7"/>
      <c r="V164" s="7"/>
      <c r="W164" s="7"/>
      <c r="X164" s="7" t="s">
        <v>65</v>
      </c>
      <c r="Y164" s="7" t="s">
        <v>1249</v>
      </c>
      <c r="Z164" s="7">
        <v>4</v>
      </c>
      <c r="AA164" s="7">
        <v>6</v>
      </c>
      <c r="AB164" s="7" t="s">
        <v>317</v>
      </c>
      <c r="AC164" s="7" t="s">
        <v>1084</v>
      </c>
      <c r="AD164" s="7">
        <v>2019</v>
      </c>
      <c r="AE164" s="7" t="s">
        <v>68</v>
      </c>
      <c r="AF164" s="7"/>
      <c r="AG164" s="7"/>
      <c r="AH164" s="7"/>
      <c r="AI164" s="7"/>
      <c r="AJ164" s="7"/>
      <c r="AK164" s="7"/>
      <c r="AL164" s="8" t="str">
        <f t="shared" si="24"/>
        <v>18A0365@录播</v>
      </c>
      <c r="AM164" s="8">
        <f>IF(AL164="","",COUNTIFS(AL$1:AL164,AL164))</f>
        <v>1</v>
      </c>
      <c r="AN164" s="8" t="str">
        <f t="shared" si="25"/>
        <v>城口县2018年中小学录播教室设备配备采购项目(18A0365)结果公告@录播</v>
      </c>
      <c r="AO164" s="9">
        <f>IF(AN164="","",COUNTIFS(AN$1:AN164,AN164))</f>
        <v>1</v>
      </c>
      <c r="AP164" s="10" t="str">
        <f t="shared" si="26"/>
        <v>是</v>
      </c>
      <c r="AQ164" s="11" t="str">
        <f t="shared" si="27"/>
        <v/>
      </c>
      <c r="AR164" s="11" t="str">
        <f t="shared" si="28"/>
        <v/>
      </c>
      <c r="AS164" s="11" t="str">
        <f t="shared" si="29"/>
        <v/>
      </c>
      <c r="AT164" s="11" t="str">
        <f t="shared" si="30"/>
        <v/>
      </c>
      <c r="AU164" s="11" t="str">
        <f t="shared" si="31"/>
        <v/>
      </c>
      <c r="AV164" s="11" t="str">
        <f t="shared" si="32"/>
        <v/>
      </c>
      <c r="AW164" s="11" t="str">
        <f>IF(ISERROR(IF(FIND("拾",O164,1)&lt;FIND("万",O164,1),IF(ISERROR(FIND("拾",O164,FIND("万",O164,1))),"零",(MID(O,FIND("拾",O164,FIND("万",O164,1))-1,1))),MID(O164,FIND("拾",O164,1)-1,1))),"",IF(FIND("拾",O164,1)&lt;FIND("万",O164,1),IF(ISERROR(FIND("拾",O164,FIND("万",O164,1))),"",(MID(O164,FIND("拾",O164,FIND("万",O164,1))-1,1))),MID(O164,FIND("拾",O164,1)-1,1)))</f>
        <v/>
      </c>
      <c r="AX164" s="12">
        <f>IF(O164="",0,IF(ISERROR(MIDB(O164,SEARCHB("?",O164),2*LEN(O164)-LENB(O164))),IF(AQ164="",0,INDEX([1]大小写对照表!A:B,MATCH(AQ164,[1]大小写对照表!A:A,0),2)*100000000)+IF(AR164="",0,INDEX([1]大小写对照表!A:B,MATCH(AR164,[1]大小写对照表!A:A,0),2)*1000000)+IF(AS164="",0,INDEX([1]大小写对照表!A:B,MATCH(AS164,[1]大小写对照表!A:A,0),2)*100000)+IF(AT164="",0,INDEX([1]大小写对照表!A:B,MATCH(AT164,[1]大小写对照表!A:A,0),2)*10000)+IF(AU164="",0,INDEX([1]大小写对照表!A:B,MATCH(AU164,[1]大小写对照表!A:A,0),2)*1000)+IF(AV164="",0,INDEX([1]大小写对照表!A:B,MATCH(AV164,[1]大小写对照表!A:A,0),2)*100)+IF(AW164="",0,INDEX([1]大小写对照表!A:B,MATCH(AW164,[1]大小写对照表!A:A,0),2)*10),IF(ISERROR(FIND("万",O164,1)),MIDB(O164,SEARCHB("?",O164),2*LEN(O164)-LENB(O164))*1,MIDB(O164,SEARCHB("?",O164),2*LEN(O164)-LENB(O164))*10000)))</f>
        <v>0</v>
      </c>
      <c r="AY164" s="13" t="str">
        <f t="shared" si="33"/>
        <v>1月份</v>
      </c>
      <c r="AZ164" s="11" t="str">
        <f t="shared" si="34"/>
        <v>录播</v>
      </c>
      <c r="BA164" s="11" t="str">
        <f t="shared" si="35"/>
        <v/>
      </c>
    </row>
    <row r="165" spans="1:53">
      <c r="A165" s="14" t="s">
        <v>1084</v>
      </c>
      <c r="B165" s="14" t="s">
        <v>1250</v>
      </c>
      <c r="C165" s="14" t="s">
        <v>55</v>
      </c>
      <c r="D165" s="14" t="s">
        <v>1251</v>
      </c>
      <c r="E165" s="14" t="s">
        <v>56</v>
      </c>
      <c r="F165" s="14" t="s">
        <v>1252</v>
      </c>
      <c r="G165" s="14" t="s">
        <v>108</v>
      </c>
      <c r="H165" s="14"/>
      <c r="I165" s="14"/>
      <c r="J165" s="14"/>
      <c r="K165" s="14"/>
      <c r="L165" s="14" t="s">
        <v>1253</v>
      </c>
      <c r="M165" s="14" t="s">
        <v>1254</v>
      </c>
      <c r="N165" s="14" t="s">
        <v>1255</v>
      </c>
      <c r="O165" s="14" t="s">
        <v>1256</v>
      </c>
      <c r="P165" s="14"/>
      <c r="Q165" s="14" t="s">
        <v>1257</v>
      </c>
      <c r="R165" s="14" t="s">
        <v>1258</v>
      </c>
      <c r="S165" s="14" t="s">
        <v>1259</v>
      </c>
      <c r="T165" s="14"/>
      <c r="U165" s="14"/>
      <c r="V165" s="14"/>
      <c r="W165" s="14"/>
      <c r="X165" s="14" t="s">
        <v>65</v>
      </c>
      <c r="Y165" s="14" t="s">
        <v>1260</v>
      </c>
      <c r="Z165" s="14">
        <v>11</v>
      </c>
      <c r="AA165" s="14">
        <v>11</v>
      </c>
      <c r="AB165" s="14" t="s">
        <v>317</v>
      </c>
      <c r="AC165" s="14" t="s">
        <v>1084</v>
      </c>
      <c r="AD165" s="14">
        <v>2019</v>
      </c>
      <c r="AE165" s="14" t="s">
        <v>68</v>
      </c>
      <c r="AF165" s="14"/>
      <c r="AG165" s="14"/>
      <c r="AH165" s="14"/>
      <c r="AI165" s="14"/>
      <c r="AJ165" s="14"/>
      <c r="AK165" s="14"/>
      <c r="AL165" s="8" t="str">
        <f t="shared" si="24"/>
        <v>XYZCZZHXGK-2018-040@录播</v>
      </c>
      <c r="AM165" s="8">
        <f>IF(AL165="","",COUNTIFS(AL$1:AL165,AL165))</f>
        <v>1</v>
      </c>
      <c r="AN165" s="8" t="str">
        <f t="shared" si="25"/>
        <v>新野县教师进修学校两个功能录播教室设备采购项目中标公示@录播</v>
      </c>
      <c r="AO165" s="9">
        <f>IF(AN165="","",COUNTIFS(AN$1:AN165,AN165))</f>
        <v>1</v>
      </c>
      <c r="AP165" s="10" t="str">
        <f t="shared" si="26"/>
        <v>是</v>
      </c>
      <c r="AQ165" s="11" t="str">
        <f t="shared" si="27"/>
        <v/>
      </c>
      <c r="AR165" s="11" t="str">
        <f t="shared" si="28"/>
        <v/>
      </c>
      <c r="AS165" s="11" t="str">
        <f t="shared" si="29"/>
        <v/>
      </c>
      <c r="AT165" s="11" t="str">
        <f t="shared" si="30"/>
        <v/>
      </c>
      <c r="AU165" s="11" t="str">
        <f t="shared" si="31"/>
        <v/>
      </c>
      <c r="AV165" s="11" t="str">
        <f t="shared" si="32"/>
        <v/>
      </c>
      <c r="AW165" s="11" t="str">
        <f>IF(ISERROR(IF(FIND("拾",O165,1)&lt;FIND("万",O165,1),IF(ISERROR(FIND("拾",O165,FIND("万",O165,1))),"零",(MID(O,FIND("拾",O165,FIND("万",O165,1))-1,1))),MID(O165,FIND("拾",O165,1)-1,1))),"",IF(FIND("拾",O165,1)&lt;FIND("万",O165,1),IF(ISERROR(FIND("拾",O165,FIND("万",O165,1))),"",(MID(O165,FIND("拾",O165,FIND("万",O165,1))-1,1))),MID(O165,FIND("拾",O165,1)-1,1)))</f>
        <v/>
      </c>
      <c r="AX165" s="12">
        <f>IF(O165="",0,IF(ISERROR(MIDB(O165,SEARCHB("?",O165),2*LEN(O165)-LENB(O165))),IF(AQ165="",0,INDEX([1]大小写对照表!A:B,MATCH(AQ165,[1]大小写对照表!A:A,0),2)*100000000)+IF(AR165="",0,INDEX([1]大小写对照表!A:B,MATCH(AR165,[1]大小写对照表!A:A,0),2)*1000000)+IF(AS165="",0,INDEX([1]大小写对照表!A:B,MATCH(AS165,[1]大小写对照表!A:A,0),2)*100000)+IF(AT165="",0,INDEX([1]大小写对照表!A:B,MATCH(AT165,[1]大小写对照表!A:A,0),2)*10000)+IF(AU165="",0,INDEX([1]大小写对照表!A:B,MATCH(AU165,[1]大小写对照表!A:A,0),2)*1000)+IF(AV165="",0,INDEX([1]大小写对照表!A:B,MATCH(AV165,[1]大小写对照表!A:A,0),2)*100)+IF(AW165="",0,INDEX([1]大小写对照表!A:B,MATCH(AW165,[1]大小写对照表!A:A,0),2)*10),IF(ISERROR(FIND("万",O165,1)),MIDB(O165,SEARCHB("?",O165),2*LEN(O165)-LENB(O165))*1,MIDB(O165,SEARCHB("?",O165),2*LEN(O165)-LENB(O165))*10000)))</f>
        <v>219200</v>
      </c>
      <c r="AY165" s="13" t="str">
        <f t="shared" si="33"/>
        <v>1月份</v>
      </c>
      <c r="AZ165" s="11" t="str">
        <f t="shared" si="34"/>
        <v>录播</v>
      </c>
      <c r="BA165" s="11" t="str">
        <f t="shared" si="35"/>
        <v/>
      </c>
    </row>
    <row r="166" spans="1:53">
      <c r="A166" s="7" t="s">
        <v>1084</v>
      </c>
      <c r="B166" s="7" t="s">
        <v>1261</v>
      </c>
      <c r="C166" s="7" t="s">
        <v>55</v>
      </c>
      <c r="D166" s="7" t="s">
        <v>1262</v>
      </c>
      <c r="E166" s="7" t="s">
        <v>1125</v>
      </c>
      <c r="F166" s="7" t="s">
        <v>1126</v>
      </c>
      <c r="G166" s="7" t="s">
        <v>108</v>
      </c>
      <c r="H166" s="7"/>
      <c r="I166" s="7"/>
      <c r="J166" s="7"/>
      <c r="K166" s="7"/>
      <c r="L166" s="7" t="s">
        <v>1263</v>
      </c>
      <c r="M166" s="7" t="s">
        <v>1264</v>
      </c>
      <c r="N166" s="7" t="s">
        <v>1265</v>
      </c>
      <c r="O166" s="7" t="s">
        <v>1266</v>
      </c>
      <c r="P166" s="7"/>
      <c r="Q166" s="7" t="s">
        <v>1267</v>
      </c>
      <c r="R166" s="7" t="s">
        <v>1268</v>
      </c>
      <c r="S166" s="7" t="s">
        <v>1269</v>
      </c>
      <c r="T166" s="7" t="s">
        <v>1270</v>
      </c>
      <c r="U166" s="7" t="s">
        <v>1271</v>
      </c>
      <c r="V166" s="7"/>
      <c r="W166" s="7"/>
      <c r="X166" s="7" t="s">
        <v>65</v>
      </c>
      <c r="Y166" s="7" t="s">
        <v>1272</v>
      </c>
      <c r="Z166" s="7">
        <v>3</v>
      </c>
      <c r="AA166" s="7">
        <v>8</v>
      </c>
      <c r="AB166" s="7" t="s">
        <v>317</v>
      </c>
      <c r="AC166" s="7" t="s">
        <v>1084</v>
      </c>
      <c r="AD166" s="7">
        <v>2019</v>
      </c>
      <c r="AE166" s="7" t="s">
        <v>68</v>
      </c>
      <c r="AF166" s="7"/>
      <c r="AG166" s="7"/>
      <c r="AH166" s="7"/>
      <c r="AI166" s="7"/>
      <c r="AJ166" s="7"/>
      <c r="AK166" s="7"/>
      <c r="AL166" s="8" t="str">
        <f t="shared" si="24"/>
        <v>ZX2018-12-29@录播</v>
      </c>
      <c r="AM166" s="8">
        <f>IF(AL166="","",COUNTIFS(AL$1:AL166,AL166))</f>
        <v>1</v>
      </c>
      <c r="AN166" s="8" t="str">
        <f t="shared" si="25"/>
        <v>关于录播教室建设项目的采购结果公告@录播</v>
      </c>
      <c r="AO166" s="9">
        <f>IF(AN166="","",COUNTIFS(AN$1:AN166,AN166))</f>
        <v>1</v>
      </c>
      <c r="AP166" s="10" t="str">
        <f t="shared" si="26"/>
        <v>是</v>
      </c>
      <c r="AQ166" s="11" t="str">
        <f t="shared" si="27"/>
        <v/>
      </c>
      <c r="AR166" s="11" t="str">
        <f t="shared" si="28"/>
        <v/>
      </c>
      <c r="AS166" s="11" t="str">
        <f t="shared" si="29"/>
        <v/>
      </c>
      <c r="AT166" s="11" t="str">
        <f t="shared" si="30"/>
        <v/>
      </c>
      <c r="AU166" s="11" t="str">
        <f t="shared" si="31"/>
        <v/>
      </c>
      <c r="AV166" s="11" t="str">
        <f t="shared" si="32"/>
        <v/>
      </c>
      <c r="AW166" s="11" t="str">
        <f>IF(ISERROR(IF(FIND("拾",O166,1)&lt;FIND("万",O166,1),IF(ISERROR(FIND("拾",O166,FIND("万",O166,1))),"零",(MID(O,FIND("拾",O166,FIND("万",O166,1))-1,1))),MID(O166,FIND("拾",O166,1)-1,1))),"",IF(FIND("拾",O166,1)&lt;FIND("万",O166,1),IF(ISERROR(FIND("拾",O166,FIND("万",O166,1))),"",(MID(O166,FIND("拾",O166,FIND("万",O166,1))-1,1))),MID(O166,FIND("拾",O166,1)-1,1)))</f>
        <v/>
      </c>
      <c r="AX166" s="12">
        <f>IF(O166="",0,IF(ISERROR(MIDB(O166,SEARCHB("?",O166),2*LEN(O166)-LENB(O166))),IF(AQ166="",0,INDEX([1]大小写对照表!A:B,MATCH(AQ166,[1]大小写对照表!A:A,0),2)*100000000)+IF(AR166="",0,INDEX([1]大小写对照表!A:B,MATCH(AR166,[1]大小写对照表!A:A,0),2)*1000000)+IF(AS166="",0,INDEX([1]大小写对照表!A:B,MATCH(AS166,[1]大小写对照表!A:A,0),2)*100000)+IF(AT166="",0,INDEX([1]大小写对照表!A:B,MATCH(AT166,[1]大小写对照表!A:A,0),2)*10000)+IF(AU166="",0,INDEX([1]大小写对照表!A:B,MATCH(AU166,[1]大小写对照表!A:A,0),2)*1000)+IF(AV166="",0,INDEX([1]大小写对照表!A:B,MATCH(AV166,[1]大小写对照表!A:A,0),2)*100)+IF(AW166="",0,INDEX([1]大小写对照表!A:B,MATCH(AW166,[1]大小写对照表!A:A,0),2)*10),IF(ISERROR(FIND("万",O166,1)),MIDB(O166,SEARCHB("?",O166),2*LEN(O166)-LENB(O166))*1,MIDB(O166,SEARCHB("?",O166),2*LEN(O166)-LENB(O166))*10000)))</f>
        <v>2520000</v>
      </c>
      <c r="AY166" s="13" t="str">
        <f t="shared" si="33"/>
        <v>1月份</v>
      </c>
      <c r="AZ166" s="11" t="str">
        <f t="shared" si="34"/>
        <v>录播</v>
      </c>
      <c r="BA166" s="11" t="str">
        <f t="shared" si="35"/>
        <v/>
      </c>
    </row>
    <row r="167" spans="1:53">
      <c r="A167" s="14" t="s">
        <v>1084</v>
      </c>
      <c r="B167" s="14" t="s">
        <v>1273</v>
      </c>
      <c r="C167" s="14" t="s">
        <v>55</v>
      </c>
      <c r="D167" s="14" t="s">
        <v>1274</v>
      </c>
      <c r="E167" s="14" t="s">
        <v>168</v>
      </c>
      <c r="F167" s="14" t="s">
        <v>1087</v>
      </c>
      <c r="G167" s="14" t="s">
        <v>108</v>
      </c>
      <c r="H167" s="14"/>
      <c r="I167" s="14"/>
      <c r="J167" s="14"/>
      <c r="K167" s="14"/>
      <c r="L167" s="14" t="s">
        <v>1275</v>
      </c>
      <c r="M167" s="14" t="s">
        <v>1276</v>
      </c>
      <c r="N167" s="14" t="s">
        <v>1277</v>
      </c>
      <c r="O167" s="14" t="s">
        <v>1278</v>
      </c>
      <c r="P167" s="14"/>
      <c r="Q167" s="14" t="s">
        <v>1279</v>
      </c>
      <c r="R167" s="14" t="s">
        <v>1280</v>
      </c>
      <c r="S167" s="14"/>
      <c r="T167" s="14"/>
      <c r="U167" s="14"/>
      <c r="V167" s="14"/>
      <c r="W167" s="14"/>
      <c r="X167" s="14" t="s">
        <v>65</v>
      </c>
      <c r="Y167" s="14" t="s">
        <v>1281</v>
      </c>
      <c r="Z167" s="14">
        <v>5</v>
      </c>
      <c r="AA167" s="14">
        <v>5</v>
      </c>
      <c r="AB167" s="14" t="s">
        <v>317</v>
      </c>
      <c r="AC167" s="14" t="s">
        <v>1084</v>
      </c>
      <c r="AD167" s="14">
        <v>2019</v>
      </c>
      <c r="AE167" s="14" t="s">
        <v>68</v>
      </c>
      <c r="AF167" s="14" t="s">
        <v>138</v>
      </c>
      <c r="AG167" s="14"/>
      <c r="AH167" s="14"/>
      <c r="AI167" s="14"/>
      <c r="AJ167" s="14"/>
      <c r="AK167" s="14"/>
      <c r="AL167" s="8" t="str">
        <f t="shared" si="24"/>
        <v>[350627]RK[TP]2019005@录播</v>
      </c>
      <c r="AM167" s="8">
        <f>IF(AL167="","",COUNTIFS(AL$1:AL167,AL167))</f>
        <v>1</v>
      </c>
      <c r="AN167" s="8" t="str">
        <f t="shared" si="25"/>
        <v>南靖县第四中学精品全自动直录播系统平台建设项目货物类采购项目结果公告@录播</v>
      </c>
      <c r="AO167" s="9">
        <f>IF(AN167="","",COUNTIFS(AN$1:AN167,AN167))</f>
        <v>1</v>
      </c>
      <c r="AP167" s="10" t="str">
        <f t="shared" si="26"/>
        <v>是</v>
      </c>
      <c r="AQ167" s="11" t="str">
        <f t="shared" si="27"/>
        <v/>
      </c>
      <c r="AR167" s="11" t="str">
        <f t="shared" si="28"/>
        <v/>
      </c>
      <c r="AS167" s="11" t="str">
        <f t="shared" si="29"/>
        <v/>
      </c>
      <c r="AT167" s="11" t="str">
        <f t="shared" si="30"/>
        <v/>
      </c>
      <c r="AU167" s="11" t="str">
        <f t="shared" si="31"/>
        <v/>
      </c>
      <c r="AV167" s="11" t="str">
        <f t="shared" si="32"/>
        <v/>
      </c>
      <c r="AW167" s="11" t="str">
        <f>IF(ISERROR(IF(FIND("拾",O167,1)&lt;FIND("万",O167,1),IF(ISERROR(FIND("拾",O167,FIND("万",O167,1))),"零",(MID(O,FIND("拾",O167,FIND("万",O167,1))-1,1))),MID(O167,FIND("拾",O167,1)-1,1))),"",IF(FIND("拾",O167,1)&lt;FIND("万",O167,1),IF(ISERROR(FIND("拾",O167,FIND("万",O167,1))),"",(MID(O167,FIND("拾",O167,FIND("万",O167,1))-1,1))),MID(O167,FIND("拾",O167,1)-1,1)))</f>
        <v/>
      </c>
      <c r="AX167" s="12">
        <f>IF(O167="",0,IF(ISERROR(MIDB(O167,SEARCHB("?",O167),2*LEN(O167)-LENB(O167))),IF(AQ167="",0,INDEX([1]大小写对照表!A:B,MATCH(AQ167,[1]大小写对照表!A:A,0),2)*100000000)+IF(AR167="",0,INDEX([1]大小写对照表!A:B,MATCH(AR167,[1]大小写对照表!A:A,0),2)*1000000)+IF(AS167="",0,INDEX([1]大小写对照表!A:B,MATCH(AS167,[1]大小写对照表!A:A,0),2)*100000)+IF(AT167="",0,INDEX([1]大小写对照表!A:B,MATCH(AT167,[1]大小写对照表!A:A,0),2)*10000)+IF(AU167="",0,INDEX([1]大小写对照表!A:B,MATCH(AU167,[1]大小写对照表!A:A,0),2)*1000)+IF(AV167="",0,INDEX([1]大小写对照表!A:B,MATCH(AV167,[1]大小写对照表!A:A,0),2)*100)+IF(AW167="",0,INDEX([1]大小写对照表!A:B,MATCH(AW167,[1]大小写对照表!A:A,0),2)*10),IF(ISERROR(FIND("万",O167,1)),MIDB(O167,SEARCHB("?",O167),2*LEN(O167)-LENB(O167))*1,MIDB(O167,SEARCHB("?",O167),2*LEN(O167)-LENB(O167))*10000)))</f>
        <v>445000</v>
      </c>
      <c r="AY167" s="13" t="str">
        <f t="shared" si="33"/>
        <v>1月份</v>
      </c>
      <c r="AZ167" s="11" t="str">
        <f t="shared" si="34"/>
        <v>录播</v>
      </c>
      <c r="BA167" s="11" t="str">
        <f t="shared" si="35"/>
        <v/>
      </c>
    </row>
    <row r="168" spans="1:53">
      <c r="A168" s="7" t="s">
        <v>1084</v>
      </c>
      <c r="B168" s="7" t="s">
        <v>1282</v>
      </c>
      <c r="C168" s="7" t="s">
        <v>55</v>
      </c>
      <c r="D168" s="7" t="s">
        <v>1283</v>
      </c>
      <c r="E168" s="7" t="s">
        <v>627</v>
      </c>
      <c r="F168" s="7" t="s">
        <v>1284</v>
      </c>
      <c r="G168" s="7" t="s">
        <v>108</v>
      </c>
      <c r="H168" s="7"/>
      <c r="I168" s="7"/>
      <c r="J168" s="7"/>
      <c r="K168" s="7"/>
      <c r="L168" s="7" t="s">
        <v>1285</v>
      </c>
      <c r="M168" s="7" t="s">
        <v>1286</v>
      </c>
      <c r="N168" s="7" t="s">
        <v>1287</v>
      </c>
      <c r="O168" s="7">
        <v>290000</v>
      </c>
      <c r="P168" s="7"/>
      <c r="Q168" s="7" t="s">
        <v>1288</v>
      </c>
      <c r="R168" s="7" t="s">
        <v>1289</v>
      </c>
      <c r="S168" s="7"/>
      <c r="T168" s="7"/>
      <c r="U168" s="7"/>
      <c r="V168" s="7"/>
      <c r="W168" s="7"/>
      <c r="X168" s="7" t="s">
        <v>65</v>
      </c>
      <c r="Y168" s="7" t="s">
        <v>1290</v>
      </c>
      <c r="Z168" s="7">
        <v>2</v>
      </c>
      <c r="AA168" s="7">
        <v>4</v>
      </c>
      <c r="AB168" s="7" t="s">
        <v>317</v>
      </c>
      <c r="AC168" s="7" t="s">
        <v>1084</v>
      </c>
      <c r="AD168" s="7">
        <v>2019</v>
      </c>
      <c r="AE168" s="7" t="s">
        <v>68</v>
      </c>
      <c r="AF168" s="7"/>
      <c r="AG168" s="7"/>
      <c r="AH168" s="7"/>
      <c r="AI168" s="7"/>
      <c r="AJ168" s="7"/>
      <c r="AK168" s="7"/>
      <c r="AL168" s="8" t="str">
        <f t="shared" si="24"/>
        <v>GZQS1901HX01012Z@录播</v>
      </c>
      <c r="AM168" s="8">
        <f>IF(AL168="","",COUNTIFS(AL$1:AL168,AL168))</f>
        <v>1</v>
      </c>
      <c r="AN168" s="8" t="str">
        <f t="shared" si="25"/>
        <v>肇庆市鼎湖区莲花镇真光中心小学互动录播教室及多媒体设备采购的成交结果公告@录播</v>
      </c>
      <c r="AO168" s="9">
        <f>IF(AN168="","",COUNTIFS(AN$1:AN168,AN168))</f>
        <v>1</v>
      </c>
      <c r="AP168" s="10" t="str">
        <f t="shared" si="26"/>
        <v>是</v>
      </c>
      <c r="AQ168" s="11" t="str">
        <f t="shared" si="27"/>
        <v/>
      </c>
      <c r="AR168" s="11" t="str">
        <f t="shared" si="28"/>
        <v/>
      </c>
      <c r="AS168" s="11" t="str">
        <f t="shared" si="29"/>
        <v/>
      </c>
      <c r="AT168" s="11" t="str">
        <f t="shared" si="30"/>
        <v/>
      </c>
      <c r="AU168" s="11" t="str">
        <f t="shared" si="31"/>
        <v/>
      </c>
      <c r="AV168" s="11" t="str">
        <f t="shared" si="32"/>
        <v/>
      </c>
      <c r="AW168" s="11" t="str">
        <f>IF(ISERROR(IF(FIND("拾",O168,1)&lt;FIND("万",O168,1),IF(ISERROR(FIND("拾",O168,FIND("万",O168,1))),"零",(MID(O,FIND("拾",O168,FIND("万",O168,1))-1,1))),MID(O168,FIND("拾",O168,1)-1,1))),"",IF(FIND("拾",O168,1)&lt;FIND("万",O168,1),IF(ISERROR(FIND("拾",O168,FIND("万",O168,1))),"",(MID(O168,FIND("拾",O168,FIND("万",O168,1))-1,1))),MID(O168,FIND("拾",O168,1)-1,1)))</f>
        <v/>
      </c>
      <c r="AX168" s="12">
        <f>IF(O168="",0,IF(ISERROR(MIDB(O168,SEARCHB("?",O168),2*LEN(O168)-LENB(O168))),IF(AQ168="",0,INDEX([1]大小写对照表!A:B,MATCH(AQ168,[1]大小写对照表!A:A,0),2)*100000000)+IF(AR168="",0,INDEX([1]大小写对照表!A:B,MATCH(AR168,[1]大小写对照表!A:A,0),2)*1000000)+IF(AS168="",0,INDEX([1]大小写对照表!A:B,MATCH(AS168,[1]大小写对照表!A:A,0),2)*100000)+IF(AT168="",0,INDEX([1]大小写对照表!A:B,MATCH(AT168,[1]大小写对照表!A:A,0),2)*10000)+IF(AU168="",0,INDEX([1]大小写对照表!A:B,MATCH(AU168,[1]大小写对照表!A:A,0),2)*1000)+IF(AV168="",0,INDEX([1]大小写对照表!A:B,MATCH(AV168,[1]大小写对照表!A:A,0),2)*100)+IF(AW168="",0,INDEX([1]大小写对照表!A:B,MATCH(AW168,[1]大小写对照表!A:A,0),2)*10),IF(ISERROR(FIND("万",O168,1)),MIDB(O168,SEARCHB("?",O168),2*LEN(O168)-LENB(O168))*1,MIDB(O168,SEARCHB("?",O168),2*LEN(O168)-LENB(O168))*10000)))</f>
        <v>290000</v>
      </c>
      <c r="AY168" s="13" t="str">
        <f t="shared" si="33"/>
        <v>1月份</v>
      </c>
      <c r="AZ168" s="11" t="str">
        <f t="shared" si="34"/>
        <v>录播</v>
      </c>
      <c r="BA168" s="11" t="str">
        <f t="shared" si="35"/>
        <v/>
      </c>
    </row>
    <row r="169" spans="1:53">
      <c r="A169" s="14" t="s">
        <v>1084</v>
      </c>
      <c r="B169" s="14" t="s">
        <v>1291</v>
      </c>
      <c r="C169" s="14" t="s">
        <v>55</v>
      </c>
      <c r="D169" s="14" t="s">
        <v>1292</v>
      </c>
      <c r="E169" s="14" t="s">
        <v>627</v>
      </c>
      <c r="F169" s="14" t="s">
        <v>628</v>
      </c>
      <c r="G169" s="14" t="s">
        <v>108</v>
      </c>
      <c r="H169" s="14"/>
      <c r="I169" s="14"/>
      <c r="J169" s="14"/>
      <c r="K169" s="14"/>
      <c r="L169" s="14" t="s">
        <v>1293</v>
      </c>
      <c r="M169" s="14" t="s">
        <v>1294</v>
      </c>
      <c r="N169" s="14" t="s">
        <v>1295</v>
      </c>
      <c r="O169" s="14"/>
      <c r="P169" s="14"/>
      <c r="Q169" s="14" t="s">
        <v>1296</v>
      </c>
      <c r="R169" s="14" t="s">
        <v>1297</v>
      </c>
      <c r="S169" s="14"/>
      <c r="T169" s="14"/>
      <c r="U169" s="14"/>
      <c r="V169" s="14"/>
      <c r="W169" s="14"/>
      <c r="X169" s="14" t="s">
        <v>326</v>
      </c>
      <c r="Y169" s="14" t="s">
        <v>1298</v>
      </c>
      <c r="Z169" s="14">
        <v>2</v>
      </c>
      <c r="AA169" s="14">
        <v>4</v>
      </c>
      <c r="AB169" s="14" t="s">
        <v>317</v>
      </c>
      <c r="AC169" s="14" t="s">
        <v>1084</v>
      </c>
      <c r="AD169" s="14">
        <v>2019</v>
      </c>
      <c r="AE169" s="14" t="s">
        <v>68</v>
      </c>
      <c r="AF169" s="14"/>
      <c r="AG169" s="14"/>
      <c r="AH169" s="14"/>
      <c r="AI169" s="14"/>
      <c r="AJ169" s="14"/>
      <c r="AK169" s="14"/>
      <c r="AL169" s="8" t="str">
        <f t="shared" si="24"/>
        <v>440000-201811-156004-2368@录播</v>
      </c>
      <c r="AM169" s="8">
        <f>IF(AL169="","",COUNTIFS(AL$1:AL169,AL169))</f>
        <v>1</v>
      </c>
      <c r="AN169" s="8" t="str">
        <f t="shared" si="25"/>
        <v>华南师范大学华南师范大学心理学院购高清录播多媒体系统设备项目采购合同@录播</v>
      </c>
      <c r="AO169" s="9">
        <f>IF(AN169="","",COUNTIFS(AN$1:AN169,AN169))</f>
        <v>1</v>
      </c>
      <c r="AP169" s="10" t="str">
        <f t="shared" si="26"/>
        <v>是</v>
      </c>
      <c r="AQ169" s="11" t="str">
        <f t="shared" si="27"/>
        <v/>
      </c>
      <c r="AR169" s="11" t="str">
        <f t="shared" si="28"/>
        <v/>
      </c>
      <c r="AS169" s="11" t="str">
        <f t="shared" si="29"/>
        <v/>
      </c>
      <c r="AT169" s="11" t="str">
        <f t="shared" si="30"/>
        <v/>
      </c>
      <c r="AU169" s="11" t="str">
        <f t="shared" si="31"/>
        <v/>
      </c>
      <c r="AV169" s="11" t="str">
        <f t="shared" si="32"/>
        <v/>
      </c>
      <c r="AW169" s="11" t="str">
        <f>IF(ISERROR(IF(FIND("拾",O169,1)&lt;FIND("万",O169,1),IF(ISERROR(FIND("拾",O169,FIND("万",O169,1))),"零",(MID(O,FIND("拾",O169,FIND("万",O169,1))-1,1))),MID(O169,FIND("拾",O169,1)-1,1))),"",IF(FIND("拾",O169,1)&lt;FIND("万",O169,1),IF(ISERROR(FIND("拾",O169,FIND("万",O169,1))),"",(MID(O169,FIND("拾",O169,FIND("万",O169,1))-1,1))),MID(O169,FIND("拾",O169,1)-1,1)))</f>
        <v/>
      </c>
      <c r="AX169" s="12">
        <f>IF(O169="",0,IF(ISERROR(MIDB(O169,SEARCHB("?",O169),2*LEN(O169)-LENB(O169))),IF(AQ169="",0,INDEX([1]大小写对照表!A:B,MATCH(AQ169,[1]大小写对照表!A:A,0),2)*100000000)+IF(AR169="",0,INDEX([1]大小写对照表!A:B,MATCH(AR169,[1]大小写对照表!A:A,0),2)*1000000)+IF(AS169="",0,INDEX([1]大小写对照表!A:B,MATCH(AS169,[1]大小写对照表!A:A,0),2)*100000)+IF(AT169="",0,INDEX([1]大小写对照表!A:B,MATCH(AT169,[1]大小写对照表!A:A,0),2)*10000)+IF(AU169="",0,INDEX([1]大小写对照表!A:B,MATCH(AU169,[1]大小写对照表!A:A,0),2)*1000)+IF(AV169="",0,INDEX([1]大小写对照表!A:B,MATCH(AV169,[1]大小写对照表!A:A,0),2)*100)+IF(AW169="",0,INDEX([1]大小写对照表!A:B,MATCH(AW169,[1]大小写对照表!A:A,0),2)*10),IF(ISERROR(FIND("万",O169,1)),MIDB(O169,SEARCHB("?",O169),2*LEN(O169)-LENB(O169))*1,MIDB(O169,SEARCHB("?",O169),2*LEN(O169)-LENB(O169))*10000)))</f>
        <v>0</v>
      </c>
      <c r="AY169" s="13" t="str">
        <f t="shared" si="33"/>
        <v>1月份</v>
      </c>
      <c r="AZ169" s="11" t="str">
        <f t="shared" si="34"/>
        <v>录播</v>
      </c>
      <c r="BA169" s="11" t="str">
        <f t="shared" si="35"/>
        <v/>
      </c>
    </row>
    <row r="170" spans="1:53">
      <c r="A170" s="7" t="s">
        <v>1084</v>
      </c>
      <c r="B170" s="7" t="s">
        <v>1299</v>
      </c>
      <c r="C170" s="7" t="s">
        <v>55</v>
      </c>
      <c r="D170" s="7"/>
      <c r="E170" s="7" t="s">
        <v>94</v>
      </c>
      <c r="F170" s="7" t="s">
        <v>262</v>
      </c>
      <c r="G170" s="7" t="s">
        <v>108</v>
      </c>
      <c r="H170" s="7"/>
      <c r="I170" s="7"/>
      <c r="J170" s="7"/>
      <c r="K170" s="7"/>
      <c r="L170" s="7"/>
      <c r="M170" s="7" t="s">
        <v>1300</v>
      </c>
      <c r="N170" s="7" t="s">
        <v>1301</v>
      </c>
      <c r="O170" s="7" t="s">
        <v>1302</v>
      </c>
      <c r="P170" s="7"/>
      <c r="Q170" s="7" t="s">
        <v>1303</v>
      </c>
      <c r="R170" s="7" t="s">
        <v>1304</v>
      </c>
      <c r="S170" s="7"/>
      <c r="T170" s="7"/>
      <c r="U170" s="7"/>
      <c r="V170" s="7"/>
      <c r="W170" s="7"/>
      <c r="X170" s="7" t="s">
        <v>65</v>
      </c>
      <c r="Y170" s="7" t="s">
        <v>1305</v>
      </c>
      <c r="Z170" s="7">
        <v>4</v>
      </c>
      <c r="AA170" s="7">
        <v>14971</v>
      </c>
      <c r="AB170" s="7" t="s">
        <v>317</v>
      </c>
      <c r="AC170" s="7" t="s">
        <v>1084</v>
      </c>
      <c r="AD170" s="7">
        <v>2019</v>
      </c>
      <c r="AE170" s="7" t="s">
        <v>68</v>
      </c>
      <c r="AF170" s="7"/>
      <c r="AG170" s="7"/>
      <c r="AH170" s="7"/>
      <c r="AI170" s="7"/>
      <c r="AJ170" s="7"/>
      <c r="AK170" s="7"/>
      <c r="AL170" s="8" t="str">
        <f t="shared" si="24"/>
        <v/>
      </c>
      <c r="AM170" s="8" t="str">
        <f>IF(AL170="","",COUNTIFS(AL$1:AL170,AL170))</f>
        <v/>
      </c>
      <c r="AN170" s="8" t="str">
        <f t="shared" si="25"/>
        <v>山西省吕梁市柳林县鑫飞中学教学专用4K精品录播教室设备及系统成交公告@录播</v>
      </c>
      <c r="AO170" s="9">
        <f>IF(AN170="","",COUNTIFS(AN$1:AN170,AN170))</f>
        <v>1</v>
      </c>
      <c r="AP170" s="10" t="str">
        <f t="shared" si="26"/>
        <v>是</v>
      </c>
      <c r="AQ170" s="11" t="str">
        <f t="shared" si="27"/>
        <v/>
      </c>
      <c r="AR170" s="11" t="str">
        <f t="shared" si="28"/>
        <v/>
      </c>
      <c r="AS170" s="11" t="str">
        <f t="shared" si="29"/>
        <v/>
      </c>
      <c r="AT170" s="11" t="str">
        <f t="shared" si="30"/>
        <v/>
      </c>
      <c r="AU170" s="11" t="str">
        <f t="shared" si="31"/>
        <v/>
      </c>
      <c r="AV170" s="11" t="str">
        <f t="shared" si="32"/>
        <v/>
      </c>
      <c r="AW170" s="11" t="str">
        <f>IF(ISERROR(IF(FIND("拾",O170,1)&lt;FIND("万",O170,1),IF(ISERROR(FIND("拾",O170,FIND("万",O170,1))),"零",(MID(O,FIND("拾",O170,FIND("万",O170,1))-1,1))),MID(O170,FIND("拾",O170,1)-1,1))),"",IF(FIND("拾",O170,1)&lt;FIND("万",O170,1),IF(ISERROR(FIND("拾",O170,FIND("万",O170,1))),"",(MID(O170,FIND("拾",O170,FIND("万",O170,1))-1,1))),MID(O170,FIND("拾",O170,1)-1,1)))</f>
        <v/>
      </c>
      <c r="AX170" s="12">
        <f>IF(O170="",0,IF(ISERROR(MIDB(O170,SEARCHB("?",O170),2*LEN(O170)-LENB(O170))),IF(AQ170="",0,INDEX([1]大小写对照表!A:B,MATCH(AQ170,[1]大小写对照表!A:A,0),2)*100000000)+IF(AR170="",0,INDEX([1]大小写对照表!A:B,MATCH(AR170,[1]大小写对照表!A:A,0),2)*1000000)+IF(AS170="",0,INDEX([1]大小写对照表!A:B,MATCH(AS170,[1]大小写对照表!A:A,0),2)*100000)+IF(AT170="",0,INDEX([1]大小写对照表!A:B,MATCH(AT170,[1]大小写对照表!A:A,0),2)*10000)+IF(AU170="",0,INDEX([1]大小写对照表!A:B,MATCH(AU170,[1]大小写对照表!A:A,0),2)*1000)+IF(AV170="",0,INDEX([1]大小写对照表!A:B,MATCH(AV170,[1]大小写对照表!A:A,0),2)*100)+IF(AW170="",0,INDEX([1]大小写对照表!A:B,MATCH(AW170,[1]大小写对照表!A:A,0),2)*10),IF(ISERROR(FIND("万",O170,1)),MIDB(O170,SEARCHB("?",O170),2*LEN(O170)-LENB(O170))*1,MIDB(O170,SEARCHB("?",O170),2*LEN(O170)-LENB(O170))*10000)))</f>
        <v>545600</v>
      </c>
      <c r="AY170" s="13" t="str">
        <f t="shared" si="33"/>
        <v>1月份</v>
      </c>
      <c r="AZ170" s="11" t="str">
        <f t="shared" si="34"/>
        <v>录播</v>
      </c>
      <c r="BA170" s="11" t="str">
        <f t="shared" si="35"/>
        <v/>
      </c>
    </row>
    <row r="171" spans="1:53">
      <c r="A171" s="14" t="s">
        <v>1084</v>
      </c>
      <c r="B171" s="14" t="s">
        <v>1306</v>
      </c>
      <c r="C171" s="14" t="s">
        <v>55</v>
      </c>
      <c r="D171" s="14" t="s">
        <v>1307</v>
      </c>
      <c r="E171" s="14" t="s">
        <v>1308</v>
      </c>
      <c r="F171" s="14" t="s">
        <v>1309</v>
      </c>
      <c r="G171" s="14" t="s">
        <v>108</v>
      </c>
      <c r="H171" s="14"/>
      <c r="I171" s="14"/>
      <c r="J171" s="14"/>
      <c r="K171" s="14"/>
      <c r="L171" s="14" t="s">
        <v>1310</v>
      </c>
      <c r="M171" s="14" t="s">
        <v>1311</v>
      </c>
      <c r="N171" s="14" t="s">
        <v>1312</v>
      </c>
      <c r="O171" s="14" t="s">
        <v>1313</v>
      </c>
      <c r="P171" s="14"/>
      <c r="Q171" s="14" t="s">
        <v>1314</v>
      </c>
      <c r="R171" s="14" t="s">
        <v>1315</v>
      </c>
      <c r="S171" s="14"/>
      <c r="T171" s="14"/>
      <c r="U171" s="14"/>
      <c r="V171" s="14"/>
      <c r="W171" s="14"/>
      <c r="X171" s="14" t="s">
        <v>79</v>
      </c>
      <c r="Y171" s="14" t="s">
        <v>1316</v>
      </c>
      <c r="Z171" s="14">
        <v>2</v>
      </c>
      <c r="AA171" s="14">
        <v>6</v>
      </c>
      <c r="AB171" s="14" t="s">
        <v>317</v>
      </c>
      <c r="AC171" s="14" t="s">
        <v>1084</v>
      </c>
      <c r="AD171" s="14">
        <v>2019</v>
      </c>
      <c r="AE171" s="14" t="s">
        <v>68</v>
      </c>
      <c r="AF171" s="14" t="s">
        <v>128</v>
      </c>
      <c r="AG171" s="14"/>
      <c r="AH171" s="14"/>
      <c r="AI171" s="14"/>
      <c r="AJ171" s="14"/>
      <c r="AK171" s="14"/>
      <c r="AL171" s="8" t="str">
        <f t="shared" si="24"/>
        <v>WH18CG2018HW3393@录播</v>
      </c>
      <c r="AM171" s="8">
        <f>IF(AL171="","",COUNTIFS(AL$1:AL171,AL171))</f>
        <v>1</v>
      </c>
      <c r="AN171" s="8" t="str">
        <f t="shared" si="25"/>
        <v>[正在公示]经开区中小学录播教室采购项目中标公告@录播</v>
      </c>
      <c r="AO171" s="9">
        <f>IF(AN171="","",COUNTIFS(AN$1:AN171,AN171))</f>
        <v>1</v>
      </c>
      <c r="AP171" s="10" t="str">
        <f t="shared" si="26"/>
        <v>是</v>
      </c>
      <c r="AQ171" s="11" t="str">
        <f t="shared" si="27"/>
        <v/>
      </c>
      <c r="AR171" s="11" t="str">
        <f t="shared" si="28"/>
        <v/>
      </c>
      <c r="AS171" s="11" t="str">
        <f t="shared" si="29"/>
        <v/>
      </c>
      <c r="AT171" s="11" t="str">
        <f t="shared" si="30"/>
        <v/>
      </c>
      <c r="AU171" s="11" t="str">
        <f t="shared" si="31"/>
        <v/>
      </c>
      <c r="AV171" s="11" t="str">
        <f t="shared" si="32"/>
        <v/>
      </c>
      <c r="AW171" s="11" t="str">
        <f>IF(ISERROR(IF(FIND("拾",O171,1)&lt;FIND("万",O171,1),IF(ISERROR(FIND("拾",O171,FIND("万",O171,1))),"零",(MID(O,FIND("拾",O171,FIND("万",O171,1))-1,1))),MID(O171,FIND("拾",O171,1)-1,1))),"",IF(FIND("拾",O171,1)&lt;FIND("万",O171,1),IF(ISERROR(FIND("拾",O171,FIND("万",O171,1))),"",(MID(O171,FIND("拾",O171,FIND("万",O171,1))-1,1))),MID(O171,FIND("拾",O171,1)-1,1)))</f>
        <v/>
      </c>
      <c r="AX171" s="12">
        <f>IF(O171="",0,IF(ISERROR(MIDB(O171,SEARCHB("?",O171),2*LEN(O171)-LENB(O171))),IF(AQ171="",0,INDEX([1]大小写对照表!A:B,MATCH(AQ171,[1]大小写对照表!A:A,0),2)*100000000)+IF(AR171="",0,INDEX([1]大小写对照表!A:B,MATCH(AR171,[1]大小写对照表!A:A,0),2)*1000000)+IF(AS171="",0,INDEX([1]大小写对照表!A:B,MATCH(AS171,[1]大小写对照表!A:A,0),2)*100000)+IF(AT171="",0,INDEX([1]大小写对照表!A:B,MATCH(AT171,[1]大小写对照表!A:A,0),2)*10000)+IF(AU171="",0,INDEX([1]大小写对照表!A:B,MATCH(AU171,[1]大小写对照表!A:A,0),2)*1000)+IF(AV171="",0,INDEX([1]大小写对照表!A:B,MATCH(AV171,[1]大小写对照表!A:A,0),2)*100)+IF(AW171="",0,INDEX([1]大小写对照表!A:B,MATCH(AW171,[1]大小写对照表!A:A,0),2)*10),IF(ISERROR(FIND("万",O171,1)),MIDB(O171,SEARCHB("?",O171),2*LEN(O171)-LENB(O171))*1,MIDB(O171,SEARCHB("?",O171),2*LEN(O171)-LENB(O171))*10000)))</f>
        <v>632600</v>
      </c>
      <c r="AY171" s="13" t="str">
        <f t="shared" si="33"/>
        <v>1月份</v>
      </c>
      <c r="AZ171" s="11" t="str">
        <f t="shared" si="34"/>
        <v>录播</v>
      </c>
      <c r="BA171" s="11" t="str">
        <f t="shared" si="35"/>
        <v/>
      </c>
    </row>
    <row r="172" spans="1:53">
      <c r="A172" s="7" t="s">
        <v>1084</v>
      </c>
      <c r="B172" s="7" t="s">
        <v>1317</v>
      </c>
      <c r="C172" s="7" t="s">
        <v>55</v>
      </c>
      <c r="D172" s="7"/>
      <c r="E172" s="7" t="s">
        <v>94</v>
      </c>
      <c r="F172" s="7" t="s">
        <v>262</v>
      </c>
      <c r="G172" s="7" t="s">
        <v>108</v>
      </c>
      <c r="H172" s="7"/>
      <c r="I172" s="7"/>
      <c r="J172" s="7"/>
      <c r="K172" s="7"/>
      <c r="L172" s="7"/>
      <c r="M172" s="7" t="s">
        <v>1318</v>
      </c>
      <c r="N172" s="7" t="s">
        <v>1319</v>
      </c>
      <c r="O172" s="7" t="s">
        <v>1320</v>
      </c>
      <c r="P172" s="7"/>
      <c r="Q172" s="7" t="s">
        <v>1321</v>
      </c>
      <c r="R172" s="7" t="s">
        <v>1322</v>
      </c>
      <c r="S172" s="7"/>
      <c r="T172" s="7"/>
      <c r="U172" s="7"/>
      <c r="V172" s="7"/>
      <c r="W172" s="7"/>
      <c r="X172" s="7" t="s">
        <v>65</v>
      </c>
      <c r="Y172" s="7" t="s">
        <v>1323</v>
      </c>
      <c r="Z172" s="7">
        <v>4</v>
      </c>
      <c r="AA172" s="7">
        <v>14971</v>
      </c>
      <c r="AB172" s="7" t="s">
        <v>317</v>
      </c>
      <c r="AC172" s="7" t="s">
        <v>1084</v>
      </c>
      <c r="AD172" s="7">
        <v>2019</v>
      </c>
      <c r="AE172" s="7" t="s">
        <v>68</v>
      </c>
      <c r="AF172" s="7"/>
      <c r="AG172" s="7"/>
      <c r="AH172" s="7"/>
      <c r="AI172" s="7"/>
      <c r="AJ172" s="7"/>
      <c r="AK172" s="7"/>
      <c r="AL172" s="8" t="str">
        <f t="shared" si="24"/>
        <v/>
      </c>
      <c r="AM172" s="8" t="str">
        <f>IF(AL172="","",COUNTIFS(AL$1:AL172,AL172))</f>
        <v/>
      </c>
      <c r="AN172" s="8" t="str">
        <f t="shared" si="25"/>
        <v>柳林县汇丰中学教学专用4K精品录播教室设备及系统成交公告@录播</v>
      </c>
      <c r="AO172" s="9">
        <f>IF(AN172="","",COUNTIFS(AN$1:AN172,AN172))</f>
        <v>1</v>
      </c>
      <c r="AP172" s="10" t="str">
        <f t="shared" si="26"/>
        <v>是</v>
      </c>
      <c r="AQ172" s="11" t="str">
        <f t="shared" si="27"/>
        <v/>
      </c>
      <c r="AR172" s="11" t="str">
        <f t="shared" si="28"/>
        <v/>
      </c>
      <c r="AS172" s="11" t="str">
        <f t="shared" si="29"/>
        <v/>
      </c>
      <c r="AT172" s="11" t="str">
        <f t="shared" si="30"/>
        <v/>
      </c>
      <c r="AU172" s="11" t="str">
        <f t="shared" si="31"/>
        <v/>
      </c>
      <c r="AV172" s="11" t="str">
        <f t="shared" si="32"/>
        <v/>
      </c>
      <c r="AW172" s="11" t="str">
        <f>IF(ISERROR(IF(FIND("拾",O172,1)&lt;FIND("万",O172,1),IF(ISERROR(FIND("拾",O172,FIND("万",O172,1))),"零",(MID(O,FIND("拾",O172,FIND("万",O172,1))-1,1))),MID(O172,FIND("拾",O172,1)-1,1))),"",IF(FIND("拾",O172,1)&lt;FIND("万",O172,1),IF(ISERROR(FIND("拾",O172,FIND("万",O172,1))),"",(MID(O172,FIND("拾",O172,FIND("万",O172,1))-1,1))),MID(O172,FIND("拾",O172,1)-1,1)))</f>
        <v/>
      </c>
      <c r="AX172" s="12">
        <f>IF(O172="",0,IF(ISERROR(MIDB(O172,SEARCHB("?",O172),2*LEN(O172)-LENB(O172))),IF(AQ172="",0,INDEX([1]大小写对照表!A:B,MATCH(AQ172,[1]大小写对照表!A:A,0),2)*100000000)+IF(AR172="",0,INDEX([1]大小写对照表!A:B,MATCH(AR172,[1]大小写对照表!A:A,0),2)*1000000)+IF(AS172="",0,INDEX([1]大小写对照表!A:B,MATCH(AS172,[1]大小写对照表!A:A,0),2)*100000)+IF(AT172="",0,INDEX([1]大小写对照表!A:B,MATCH(AT172,[1]大小写对照表!A:A,0),2)*10000)+IF(AU172="",0,INDEX([1]大小写对照表!A:B,MATCH(AU172,[1]大小写对照表!A:A,0),2)*1000)+IF(AV172="",0,INDEX([1]大小写对照表!A:B,MATCH(AV172,[1]大小写对照表!A:A,0),2)*100)+IF(AW172="",0,INDEX([1]大小写对照表!A:B,MATCH(AW172,[1]大小写对照表!A:A,0),2)*10),IF(ISERROR(FIND("万",O172,1)),MIDB(O172,SEARCHB("?",O172),2*LEN(O172)-LENB(O172))*1,MIDB(O172,SEARCHB("?",O172),2*LEN(O172)-LENB(O172))*10000)))</f>
        <v>545800</v>
      </c>
      <c r="AY172" s="13" t="str">
        <f t="shared" si="33"/>
        <v>1月份</v>
      </c>
      <c r="AZ172" s="11" t="str">
        <f t="shared" si="34"/>
        <v>录播</v>
      </c>
      <c r="BA172" s="11" t="str">
        <f t="shared" si="35"/>
        <v/>
      </c>
    </row>
    <row r="173" spans="1:53">
      <c r="A173" s="14" t="s">
        <v>1084</v>
      </c>
      <c r="B173" s="14" t="s">
        <v>1324</v>
      </c>
      <c r="C173" s="14" t="s">
        <v>55</v>
      </c>
      <c r="D173" s="14" t="s">
        <v>1307</v>
      </c>
      <c r="E173" s="14" t="s">
        <v>1308</v>
      </c>
      <c r="F173" s="14" t="s">
        <v>1309</v>
      </c>
      <c r="G173" s="14" t="s">
        <v>108</v>
      </c>
      <c r="H173" s="14"/>
      <c r="I173" s="14"/>
      <c r="J173" s="14"/>
      <c r="K173" s="14"/>
      <c r="L173" s="14" t="s">
        <v>1310</v>
      </c>
      <c r="M173" s="14" t="s">
        <v>1311</v>
      </c>
      <c r="N173" s="14" t="s">
        <v>1312</v>
      </c>
      <c r="O173" s="14" t="s">
        <v>1313</v>
      </c>
      <c r="P173" s="14"/>
      <c r="Q173" s="14" t="s">
        <v>1325</v>
      </c>
      <c r="R173" s="14" t="s">
        <v>1315</v>
      </c>
      <c r="S173" s="14"/>
      <c r="T173" s="14"/>
      <c r="U173" s="14"/>
      <c r="V173" s="14"/>
      <c r="W173" s="14"/>
      <c r="X173" s="14" t="s">
        <v>79</v>
      </c>
      <c r="Y173" s="14" t="s">
        <v>1326</v>
      </c>
      <c r="Z173" s="14">
        <v>7</v>
      </c>
      <c r="AA173" s="14">
        <v>6</v>
      </c>
      <c r="AB173" s="14" t="s">
        <v>317</v>
      </c>
      <c r="AC173" s="14" t="s">
        <v>1084</v>
      </c>
      <c r="AD173" s="14">
        <v>2019</v>
      </c>
      <c r="AE173" s="14" t="s">
        <v>68</v>
      </c>
      <c r="AF173" s="14" t="s">
        <v>128</v>
      </c>
      <c r="AG173" s="14"/>
      <c r="AH173" s="14"/>
      <c r="AI173" s="14"/>
      <c r="AJ173" s="14"/>
      <c r="AK173" s="14"/>
      <c r="AL173" s="8" t="str">
        <f t="shared" si="24"/>
        <v>WH18CG2018HW3393@录播</v>
      </c>
      <c r="AM173" s="8">
        <f>IF(AL173="","",COUNTIFS(AL$1:AL173,AL173))</f>
        <v>2</v>
      </c>
      <c r="AN173" s="8" t="str">
        <f t="shared" si="25"/>
        <v>经开区中小学录播教室采购项目中标公示@录播</v>
      </c>
      <c r="AO173" s="9">
        <f>IF(AN173="","",COUNTIFS(AN$1:AN173,AN173))</f>
        <v>1</v>
      </c>
      <c r="AP173" s="10" t="str">
        <f t="shared" si="26"/>
        <v/>
      </c>
      <c r="AQ173" s="11" t="str">
        <f t="shared" si="27"/>
        <v/>
      </c>
      <c r="AR173" s="11" t="str">
        <f t="shared" si="28"/>
        <v/>
      </c>
      <c r="AS173" s="11" t="str">
        <f t="shared" si="29"/>
        <v/>
      </c>
      <c r="AT173" s="11" t="str">
        <f t="shared" si="30"/>
        <v/>
      </c>
      <c r="AU173" s="11" t="str">
        <f t="shared" si="31"/>
        <v/>
      </c>
      <c r="AV173" s="11" t="str">
        <f t="shared" si="32"/>
        <v/>
      </c>
      <c r="AW173" s="11" t="str">
        <f>IF(ISERROR(IF(FIND("拾",O173,1)&lt;FIND("万",O173,1),IF(ISERROR(FIND("拾",O173,FIND("万",O173,1))),"零",(MID(O,FIND("拾",O173,FIND("万",O173,1))-1,1))),MID(O173,FIND("拾",O173,1)-1,1))),"",IF(FIND("拾",O173,1)&lt;FIND("万",O173,1),IF(ISERROR(FIND("拾",O173,FIND("万",O173,1))),"",(MID(O173,FIND("拾",O173,FIND("万",O173,1))-1,1))),MID(O173,FIND("拾",O173,1)-1,1)))</f>
        <v/>
      </c>
      <c r="AX173" s="12">
        <f>IF(O173="",0,IF(ISERROR(MIDB(O173,SEARCHB("?",O173),2*LEN(O173)-LENB(O173))),IF(AQ173="",0,INDEX([1]大小写对照表!A:B,MATCH(AQ173,[1]大小写对照表!A:A,0),2)*100000000)+IF(AR173="",0,INDEX([1]大小写对照表!A:B,MATCH(AR173,[1]大小写对照表!A:A,0),2)*1000000)+IF(AS173="",0,INDEX([1]大小写对照表!A:B,MATCH(AS173,[1]大小写对照表!A:A,0),2)*100000)+IF(AT173="",0,INDEX([1]大小写对照表!A:B,MATCH(AT173,[1]大小写对照表!A:A,0),2)*10000)+IF(AU173="",0,INDEX([1]大小写对照表!A:B,MATCH(AU173,[1]大小写对照表!A:A,0),2)*1000)+IF(AV173="",0,INDEX([1]大小写对照表!A:B,MATCH(AV173,[1]大小写对照表!A:A,0),2)*100)+IF(AW173="",0,INDEX([1]大小写对照表!A:B,MATCH(AW173,[1]大小写对照表!A:A,0),2)*10),IF(ISERROR(FIND("万",O173,1)),MIDB(O173,SEARCHB("?",O173),2*LEN(O173)-LENB(O173))*1,MIDB(O173,SEARCHB("?",O173),2*LEN(O173)-LENB(O173))*10000)))</f>
        <v>632600</v>
      </c>
      <c r="AY173" s="13" t="str">
        <f t="shared" si="33"/>
        <v>1月份</v>
      </c>
      <c r="AZ173" s="11" t="str">
        <f t="shared" si="34"/>
        <v>录播</v>
      </c>
      <c r="BA173" s="11" t="str">
        <f t="shared" si="35"/>
        <v/>
      </c>
    </row>
    <row r="174" spans="1:53">
      <c r="A174" s="7" t="s">
        <v>1084</v>
      </c>
      <c r="B174" s="7" t="s">
        <v>1327</v>
      </c>
      <c r="C174" s="7" t="s">
        <v>55</v>
      </c>
      <c r="D174" s="7"/>
      <c r="E174" s="7" t="s">
        <v>94</v>
      </c>
      <c r="F174" s="7" t="s">
        <v>262</v>
      </c>
      <c r="G174" s="7" t="s">
        <v>120</v>
      </c>
      <c r="H174" s="7"/>
      <c r="I174" s="7"/>
      <c r="J174" s="7"/>
      <c r="K174" s="7"/>
      <c r="L174" s="7" t="s">
        <v>1328</v>
      </c>
      <c r="M174" s="7" t="s">
        <v>1329</v>
      </c>
      <c r="N174" s="7" t="s">
        <v>1330</v>
      </c>
      <c r="O174" s="7"/>
      <c r="P174" s="7"/>
      <c r="Q174" s="7" t="s">
        <v>1331</v>
      </c>
      <c r="R174" s="7" t="s">
        <v>1332</v>
      </c>
      <c r="S174" s="7"/>
      <c r="T174" s="7"/>
      <c r="U174" s="7"/>
      <c r="V174" s="7"/>
      <c r="W174" s="7"/>
      <c r="X174" s="7" t="s">
        <v>79</v>
      </c>
      <c r="Y174" s="7" t="s">
        <v>1333</v>
      </c>
      <c r="Z174" s="7">
        <v>4</v>
      </c>
      <c r="AA174" s="7">
        <v>14971</v>
      </c>
      <c r="AB174" s="7" t="s">
        <v>317</v>
      </c>
      <c r="AC174" s="7" t="s">
        <v>1084</v>
      </c>
      <c r="AD174" s="7">
        <v>2018</v>
      </c>
      <c r="AE174" s="7" t="s">
        <v>643</v>
      </c>
      <c r="AF174" s="7"/>
      <c r="AG174" s="7"/>
      <c r="AH174" s="7"/>
      <c r="AI174" s="7"/>
      <c r="AJ174" s="7"/>
      <c r="AK174" s="7"/>
      <c r="AL174" s="8" t="str">
        <f t="shared" si="24"/>
        <v/>
      </c>
      <c r="AM174" s="8" t="str">
        <f>IF(AL174="","",COUNTIFS(AL$1:AL174,AL174))</f>
        <v/>
      </c>
      <c r="AN174" s="8" t="str">
        <f t="shared" si="25"/>
        <v>文水县教育科技局义务教育薄弱学校改造交互式一体机、录播教室等采购项目合同公示@录播</v>
      </c>
      <c r="AO174" s="9">
        <f>IF(AN174="","",COUNTIFS(AN$1:AN174,AN174))</f>
        <v>1</v>
      </c>
      <c r="AP174" s="10" t="str">
        <f t="shared" si="26"/>
        <v>是</v>
      </c>
      <c r="AQ174" s="11" t="str">
        <f t="shared" si="27"/>
        <v/>
      </c>
      <c r="AR174" s="11" t="str">
        <f t="shared" si="28"/>
        <v/>
      </c>
      <c r="AS174" s="11" t="str">
        <f t="shared" si="29"/>
        <v/>
      </c>
      <c r="AT174" s="11" t="str">
        <f t="shared" si="30"/>
        <v/>
      </c>
      <c r="AU174" s="11" t="str">
        <f t="shared" si="31"/>
        <v/>
      </c>
      <c r="AV174" s="11" t="str">
        <f t="shared" si="32"/>
        <v/>
      </c>
      <c r="AW174" s="11" t="str">
        <f>IF(ISERROR(IF(FIND("拾",O174,1)&lt;FIND("万",O174,1),IF(ISERROR(FIND("拾",O174,FIND("万",O174,1))),"零",(MID(O,FIND("拾",O174,FIND("万",O174,1))-1,1))),MID(O174,FIND("拾",O174,1)-1,1))),"",IF(FIND("拾",O174,1)&lt;FIND("万",O174,1),IF(ISERROR(FIND("拾",O174,FIND("万",O174,1))),"",(MID(O174,FIND("拾",O174,FIND("万",O174,1))-1,1))),MID(O174,FIND("拾",O174,1)-1,1)))</f>
        <v/>
      </c>
      <c r="AX174" s="12">
        <f>IF(O174="",0,IF(ISERROR(MIDB(O174,SEARCHB("?",O174),2*LEN(O174)-LENB(O174))),IF(AQ174="",0,INDEX([1]大小写对照表!A:B,MATCH(AQ174,[1]大小写对照表!A:A,0),2)*100000000)+IF(AR174="",0,INDEX([1]大小写对照表!A:B,MATCH(AR174,[1]大小写对照表!A:A,0),2)*1000000)+IF(AS174="",0,INDEX([1]大小写对照表!A:B,MATCH(AS174,[1]大小写对照表!A:A,0),2)*100000)+IF(AT174="",0,INDEX([1]大小写对照表!A:B,MATCH(AT174,[1]大小写对照表!A:A,0),2)*10000)+IF(AU174="",0,INDEX([1]大小写对照表!A:B,MATCH(AU174,[1]大小写对照表!A:A,0),2)*1000)+IF(AV174="",0,INDEX([1]大小写对照表!A:B,MATCH(AV174,[1]大小写对照表!A:A,0),2)*100)+IF(AW174="",0,INDEX([1]大小写对照表!A:B,MATCH(AW174,[1]大小写对照表!A:A,0),2)*10),IF(ISERROR(FIND("万",O174,1)),MIDB(O174,SEARCHB("?",O174),2*LEN(O174)-LENB(O174))*1,MIDB(O174,SEARCHB("?",O174),2*LEN(O174)-LENB(O174))*10000)))</f>
        <v>0</v>
      </c>
      <c r="AY174" s="13" t="str">
        <f t="shared" si="33"/>
        <v>1月份</v>
      </c>
      <c r="AZ174" s="11" t="str">
        <f t="shared" si="34"/>
        <v>录播</v>
      </c>
      <c r="BA174" s="11" t="str">
        <f t="shared" si="35"/>
        <v/>
      </c>
    </row>
    <row r="175" spans="1:53">
      <c r="A175" s="14" t="s">
        <v>1084</v>
      </c>
      <c r="B175" s="14" t="s">
        <v>1334</v>
      </c>
      <c r="C175" s="14" t="s">
        <v>55</v>
      </c>
      <c r="D175" s="14" t="s">
        <v>1335</v>
      </c>
      <c r="E175" s="14" t="s">
        <v>118</v>
      </c>
      <c r="F175" s="14" t="s">
        <v>1336</v>
      </c>
      <c r="G175" s="14" t="s">
        <v>120</v>
      </c>
      <c r="H175" s="14"/>
      <c r="I175" s="14"/>
      <c r="J175" s="14"/>
      <c r="K175" s="14"/>
      <c r="L175" s="14" t="s">
        <v>1337</v>
      </c>
      <c r="M175" s="14" t="s">
        <v>1338</v>
      </c>
      <c r="N175" s="14" t="s">
        <v>1339</v>
      </c>
      <c r="O175" s="14" t="s">
        <v>1340</v>
      </c>
      <c r="P175" s="14"/>
      <c r="Q175" s="14" t="s">
        <v>1341</v>
      </c>
      <c r="R175" s="14" t="s">
        <v>1342</v>
      </c>
      <c r="S175" s="14"/>
      <c r="T175" s="14"/>
      <c r="U175" s="14"/>
      <c r="V175" s="14"/>
      <c r="W175" s="14"/>
      <c r="X175" s="14" t="s">
        <v>65</v>
      </c>
      <c r="Y175" s="14" t="s">
        <v>1343</v>
      </c>
      <c r="Z175" s="14">
        <v>4</v>
      </c>
      <c r="AA175" s="14">
        <v>5</v>
      </c>
      <c r="AB175" s="14" t="s">
        <v>67</v>
      </c>
      <c r="AC175" s="14"/>
      <c r="AD175" s="14">
        <v>2019</v>
      </c>
      <c r="AE175" s="14" t="s">
        <v>68</v>
      </c>
      <c r="AF175" s="14" t="s">
        <v>130</v>
      </c>
      <c r="AG175" s="14"/>
      <c r="AH175" s="14"/>
      <c r="AI175" s="14"/>
      <c r="AJ175" s="14"/>
      <c r="AK175" s="14"/>
      <c r="AL175" s="8" t="str">
        <f t="shared" si="24"/>
        <v>ZTSJ-NZC@录播</v>
      </c>
      <c r="AM175" s="8">
        <f>IF(AL175="","",COUNTIFS(AL$1:AL175,AL175))</f>
        <v>1</v>
      </c>
      <c r="AN175" s="8" t="str">
        <f t="shared" si="25"/>
        <v>宁夏师范学院2018年财政支持地方高校发展专项剩余资金采购项目中标公告@录播</v>
      </c>
      <c r="AO175" s="9">
        <f>IF(AN175="","",COUNTIFS(AN$1:AN175,AN175))</f>
        <v>1</v>
      </c>
      <c r="AP175" s="10" t="str">
        <f t="shared" si="26"/>
        <v>是</v>
      </c>
      <c r="AQ175" s="11" t="str">
        <f t="shared" si="27"/>
        <v/>
      </c>
      <c r="AR175" s="11" t="str">
        <f t="shared" si="28"/>
        <v/>
      </c>
      <c r="AS175" s="11" t="str">
        <f t="shared" si="29"/>
        <v/>
      </c>
      <c r="AT175" s="11" t="str">
        <f t="shared" si="30"/>
        <v/>
      </c>
      <c r="AU175" s="11" t="str">
        <f t="shared" si="31"/>
        <v/>
      </c>
      <c r="AV175" s="11" t="str">
        <f t="shared" si="32"/>
        <v/>
      </c>
      <c r="AW175" s="11" t="str">
        <f>IF(ISERROR(IF(FIND("拾",O175,1)&lt;FIND("万",O175,1),IF(ISERROR(FIND("拾",O175,FIND("万",O175,1))),"零",(MID(O,FIND("拾",O175,FIND("万",O175,1))-1,1))),MID(O175,FIND("拾",O175,1)-1,1))),"",IF(FIND("拾",O175,1)&lt;FIND("万",O175,1),IF(ISERROR(FIND("拾",O175,FIND("万",O175,1))),"",(MID(O175,FIND("拾",O175,FIND("万",O175,1))-1,1))),MID(O175,FIND("拾",O175,1)-1,1)))</f>
        <v/>
      </c>
      <c r="AX175" s="12">
        <f>IF(O175="",0,IF(ISERROR(MIDB(O175,SEARCHB("?",O175),2*LEN(O175)-LENB(O175))),IF(AQ175="",0,INDEX([1]大小写对照表!A:B,MATCH(AQ175,[1]大小写对照表!A:A,0),2)*100000000)+IF(AR175="",0,INDEX([1]大小写对照表!A:B,MATCH(AR175,[1]大小写对照表!A:A,0),2)*1000000)+IF(AS175="",0,INDEX([1]大小写对照表!A:B,MATCH(AS175,[1]大小写对照表!A:A,0),2)*100000)+IF(AT175="",0,INDEX([1]大小写对照表!A:B,MATCH(AT175,[1]大小写对照表!A:A,0),2)*10000)+IF(AU175="",0,INDEX([1]大小写对照表!A:B,MATCH(AU175,[1]大小写对照表!A:A,0),2)*1000)+IF(AV175="",0,INDEX([1]大小写对照表!A:B,MATCH(AV175,[1]大小写对照表!A:A,0),2)*100)+IF(AW175="",0,INDEX([1]大小写对照表!A:B,MATCH(AW175,[1]大小写对照表!A:A,0),2)*10),IF(ISERROR(FIND("万",O175,1)),MIDB(O175,SEARCHB("?",O175),2*LEN(O175)-LENB(O175))*1,MIDB(O175,SEARCHB("?",O175),2*LEN(O175)-LENB(O175))*10000)))</f>
        <v>2012150</v>
      </c>
      <c r="AY175" s="13" t="str">
        <f t="shared" si="33"/>
        <v>1月份</v>
      </c>
      <c r="AZ175" s="11" t="str">
        <f t="shared" si="34"/>
        <v>录播</v>
      </c>
      <c r="BA175" s="11" t="str">
        <f t="shared" si="35"/>
        <v/>
      </c>
    </row>
    <row r="176" spans="1:53">
      <c r="A176" s="7" t="s">
        <v>1084</v>
      </c>
      <c r="B176" s="7" t="s">
        <v>131</v>
      </c>
      <c r="C176" s="7" t="s">
        <v>55</v>
      </c>
      <c r="D176" s="7" t="s">
        <v>132</v>
      </c>
      <c r="E176" s="7" t="s">
        <v>133</v>
      </c>
      <c r="F176" s="7" t="s">
        <v>134</v>
      </c>
      <c r="G176" s="7" t="s">
        <v>120</v>
      </c>
      <c r="H176" s="7"/>
      <c r="I176" s="7"/>
      <c r="J176" s="7"/>
      <c r="K176" s="7"/>
      <c r="L176" s="7" t="s">
        <v>135</v>
      </c>
      <c r="M176" s="7"/>
      <c r="N176" s="7"/>
      <c r="O176" s="7"/>
      <c r="P176" s="7"/>
      <c r="Q176" s="7" t="s">
        <v>136</v>
      </c>
      <c r="R176" s="7"/>
      <c r="S176" s="7"/>
      <c r="T176" s="7"/>
      <c r="U176" s="7"/>
      <c r="V176" s="7"/>
      <c r="W176" s="7"/>
      <c r="X176" s="7" t="s">
        <v>65</v>
      </c>
      <c r="Y176" s="7" t="s">
        <v>137</v>
      </c>
      <c r="Z176" s="7">
        <v>3</v>
      </c>
      <c r="AA176" s="7">
        <v>3</v>
      </c>
      <c r="AB176" s="7" t="s">
        <v>67</v>
      </c>
      <c r="AC176" s="7"/>
      <c r="AD176" s="7">
        <v>2019</v>
      </c>
      <c r="AE176" s="7" t="s">
        <v>68</v>
      </c>
      <c r="AF176" s="7" t="s">
        <v>138</v>
      </c>
      <c r="AG176" s="7"/>
      <c r="AH176" s="7"/>
      <c r="AI176" s="7"/>
      <c r="AJ176" s="7"/>
      <c r="AK176" s="7"/>
      <c r="AL176" s="8" t="str">
        <f t="shared" si="24"/>
        <v>BTJY02CGGK2018046@录播</v>
      </c>
      <c r="AM176" s="8">
        <f>IF(AL176="","",COUNTIFS(AL$1:AL176,AL176))</f>
        <v>1</v>
      </c>
      <c r="AN176" s="8" t="str">
        <f t="shared" si="25"/>
        <v>第二师且末监狱采购教育设施项目中标公示@录播</v>
      </c>
      <c r="AO176" s="9">
        <f>IF(AN176="","",COUNTIFS(AN$1:AN176,AN176))</f>
        <v>1</v>
      </c>
      <c r="AP176" s="10" t="str">
        <f t="shared" si="26"/>
        <v>是</v>
      </c>
      <c r="AQ176" s="11" t="str">
        <f t="shared" si="27"/>
        <v/>
      </c>
      <c r="AR176" s="11" t="str">
        <f t="shared" si="28"/>
        <v/>
      </c>
      <c r="AS176" s="11" t="str">
        <f t="shared" si="29"/>
        <v/>
      </c>
      <c r="AT176" s="11" t="str">
        <f t="shared" si="30"/>
        <v/>
      </c>
      <c r="AU176" s="11" t="str">
        <f t="shared" si="31"/>
        <v/>
      </c>
      <c r="AV176" s="11" t="str">
        <f t="shared" si="32"/>
        <v/>
      </c>
      <c r="AW176" s="11" t="str">
        <f>IF(ISERROR(IF(FIND("拾",O176,1)&lt;FIND("万",O176,1),IF(ISERROR(FIND("拾",O176,FIND("万",O176,1))),"零",(MID(O,FIND("拾",O176,FIND("万",O176,1))-1,1))),MID(O176,FIND("拾",O176,1)-1,1))),"",IF(FIND("拾",O176,1)&lt;FIND("万",O176,1),IF(ISERROR(FIND("拾",O176,FIND("万",O176,1))),"",(MID(O176,FIND("拾",O176,FIND("万",O176,1))-1,1))),MID(O176,FIND("拾",O176,1)-1,1)))</f>
        <v/>
      </c>
      <c r="AX176" s="12">
        <f>IF(O176="",0,IF(ISERROR(MIDB(O176,SEARCHB("?",O176),2*LEN(O176)-LENB(O176))),IF(AQ176="",0,INDEX([1]大小写对照表!A:B,MATCH(AQ176,[1]大小写对照表!A:A,0),2)*100000000)+IF(AR176="",0,INDEX([1]大小写对照表!A:B,MATCH(AR176,[1]大小写对照表!A:A,0),2)*1000000)+IF(AS176="",0,INDEX([1]大小写对照表!A:B,MATCH(AS176,[1]大小写对照表!A:A,0),2)*100000)+IF(AT176="",0,INDEX([1]大小写对照表!A:B,MATCH(AT176,[1]大小写对照表!A:A,0),2)*10000)+IF(AU176="",0,INDEX([1]大小写对照表!A:B,MATCH(AU176,[1]大小写对照表!A:A,0),2)*1000)+IF(AV176="",0,INDEX([1]大小写对照表!A:B,MATCH(AV176,[1]大小写对照表!A:A,0),2)*100)+IF(AW176="",0,INDEX([1]大小写对照表!A:B,MATCH(AW176,[1]大小写对照表!A:A,0),2)*10),IF(ISERROR(FIND("万",O176,1)),MIDB(O176,SEARCHB("?",O176),2*LEN(O176)-LENB(O176))*1,MIDB(O176,SEARCHB("?",O176),2*LEN(O176)-LENB(O176))*10000)))</f>
        <v>0</v>
      </c>
      <c r="AY176" s="13" t="str">
        <f t="shared" si="33"/>
        <v>1月份</v>
      </c>
      <c r="AZ176" s="11" t="str">
        <f t="shared" si="34"/>
        <v>录播</v>
      </c>
      <c r="BA176" s="11" t="str">
        <f t="shared" si="35"/>
        <v/>
      </c>
    </row>
    <row r="177" spans="1:53" s="22" customFormat="1">
      <c r="A177" s="15" t="s">
        <v>1084</v>
      </c>
      <c r="B177" s="15" t="s">
        <v>139</v>
      </c>
      <c r="C177" s="15" t="s">
        <v>55</v>
      </c>
      <c r="D177" s="15" t="s">
        <v>140</v>
      </c>
      <c r="E177" s="15" t="s">
        <v>83</v>
      </c>
      <c r="F177" s="15" t="s">
        <v>141</v>
      </c>
      <c r="G177" s="15" t="s">
        <v>120</v>
      </c>
      <c r="H177" s="15"/>
      <c r="I177" s="15"/>
      <c r="J177" s="15"/>
      <c r="K177" s="15"/>
      <c r="L177" s="15" t="s">
        <v>142</v>
      </c>
      <c r="M177" s="15" t="s">
        <v>143</v>
      </c>
      <c r="N177" s="15" t="s">
        <v>144</v>
      </c>
      <c r="O177" s="15"/>
      <c r="P177" s="15"/>
      <c r="Q177" s="15" t="s">
        <v>145</v>
      </c>
      <c r="R177" s="15" t="s">
        <v>146</v>
      </c>
      <c r="S177" s="15" t="s">
        <v>147</v>
      </c>
      <c r="T177" s="15"/>
      <c r="U177" s="15"/>
      <c r="V177" s="15"/>
      <c r="W177" s="15"/>
      <c r="X177" s="15" t="s">
        <v>65</v>
      </c>
      <c r="Y177" s="15" t="s">
        <v>148</v>
      </c>
      <c r="Z177" s="15">
        <v>4</v>
      </c>
      <c r="AA177" s="15">
        <v>8</v>
      </c>
      <c r="AB177" s="15" t="s">
        <v>67</v>
      </c>
      <c r="AC177" s="15"/>
      <c r="AD177" s="15">
        <v>2019</v>
      </c>
      <c r="AE177" s="15" t="s">
        <v>68</v>
      </c>
      <c r="AF177" s="15" t="s">
        <v>130</v>
      </c>
      <c r="AG177" s="15" t="s">
        <v>149</v>
      </c>
      <c r="AH177" s="15"/>
      <c r="AI177" s="15"/>
      <c r="AJ177" s="15"/>
      <c r="AK177" s="15"/>
      <c r="AL177" s="16" t="str">
        <f t="shared" si="24"/>
        <v>JXYX2018-DY-G0003-1）@录播</v>
      </c>
      <c r="AM177" s="16">
        <f>IF(AL177="","",COUNTIFS(AL$1:AL177,AL177))</f>
        <v>1</v>
      </c>
      <c r="AN177" s="16" t="str">
        <f t="shared" si="25"/>
        <v>[大余县]江西银兴招标代理有限公司关于江西省大余县东门小学章江小学教学仪器设备设施项目（项目编号：JXYX2018-DY-G0003-1）电子化公开招标的中标结果公告@录播</v>
      </c>
      <c r="AO177" s="17">
        <f>IF(AN177="","",COUNTIFS(AN$1:AN177,AN177))</f>
        <v>1</v>
      </c>
      <c r="AP177" s="18" t="str">
        <f t="shared" si="26"/>
        <v>是</v>
      </c>
      <c r="AQ177" s="19" t="str">
        <f t="shared" si="27"/>
        <v/>
      </c>
      <c r="AR177" s="19" t="str">
        <f t="shared" si="28"/>
        <v/>
      </c>
      <c r="AS177" s="19" t="str">
        <f t="shared" si="29"/>
        <v/>
      </c>
      <c r="AT177" s="19" t="str">
        <f t="shared" si="30"/>
        <v/>
      </c>
      <c r="AU177" s="19" t="str">
        <f t="shared" si="31"/>
        <v/>
      </c>
      <c r="AV177" s="19" t="str">
        <f t="shared" si="32"/>
        <v/>
      </c>
      <c r="AW177" s="19" t="str">
        <f>IF(ISERROR(IF(FIND("拾",O177,1)&lt;FIND("万",O177,1),IF(ISERROR(FIND("拾",O177,FIND("万",O177,1))),"零",(MID(O,FIND("拾",O177,FIND("万",O177,1))-1,1))),MID(O177,FIND("拾",O177,1)-1,1))),"",IF(FIND("拾",O177,1)&lt;FIND("万",O177,1),IF(ISERROR(FIND("拾",O177,FIND("万",O177,1))),"",(MID(O177,FIND("拾",O177,FIND("万",O177,1))-1,1))),MID(O177,FIND("拾",O177,1)-1,1)))</f>
        <v/>
      </c>
      <c r="AX177" s="20">
        <f>IF(O177="",0,IF(ISERROR(MIDB(O177,SEARCHB("?",O177),2*LEN(O177)-LENB(O177))),IF(AQ177="",0,INDEX([1]大小写对照表!A:B,MATCH(AQ177,[1]大小写对照表!A:A,0),2)*100000000)+IF(AR177="",0,INDEX([1]大小写对照表!A:B,MATCH(AR177,[1]大小写对照表!A:A,0),2)*1000000)+IF(AS177="",0,INDEX([1]大小写对照表!A:B,MATCH(AS177,[1]大小写对照表!A:A,0),2)*100000)+IF(AT177="",0,INDEX([1]大小写对照表!A:B,MATCH(AT177,[1]大小写对照表!A:A,0),2)*10000)+IF(AU177="",0,INDEX([1]大小写对照表!A:B,MATCH(AU177,[1]大小写对照表!A:A,0),2)*1000)+IF(AV177="",0,INDEX([1]大小写对照表!A:B,MATCH(AV177,[1]大小写对照表!A:A,0),2)*100)+IF(AW177="",0,INDEX([1]大小写对照表!A:B,MATCH(AW177,[1]大小写对照表!A:A,0),2)*10),IF(ISERROR(FIND("万",O177,1)),MIDB(O177,SEARCHB("?",O177),2*LEN(O177)-LENB(O177))*1,MIDB(O177,SEARCHB("?",O177),2*LEN(O177)-LENB(O177))*10000)))</f>
        <v>0</v>
      </c>
      <c r="AY177" s="21" t="str">
        <f t="shared" si="33"/>
        <v>1月份</v>
      </c>
      <c r="AZ177" s="19" t="str">
        <f t="shared" si="34"/>
        <v>录播</v>
      </c>
      <c r="BA177" s="19" t="str">
        <f t="shared" si="35"/>
        <v/>
      </c>
    </row>
    <row r="178" spans="1:53" s="22" customFormat="1">
      <c r="A178" s="23" t="s">
        <v>1084</v>
      </c>
      <c r="B178" s="23" t="s">
        <v>150</v>
      </c>
      <c r="C178" s="23" t="s">
        <v>55</v>
      </c>
      <c r="D178" s="23" t="s">
        <v>140</v>
      </c>
      <c r="E178" s="23" t="s">
        <v>83</v>
      </c>
      <c r="F178" s="23" t="s">
        <v>141</v>
      </c>
      <c r="G178" s="23" t="s">
        <v>120</v>
      </c>
      <c r="H178" s="23"/>
      <c r="I178" s="23"/>
      <c r="J178" s="23"/>
      <c r="K178" s="23"/>
      <c r="L178" s="23" t="s">
        <v>142</v>
      </c>
      <c r="M178" s="23" t="s">
        <v>143</v>
      </c>
      <c r="N178" s="23" t="s">
        <v>144</v>
      </c>
      <c r="O178" s="23"/>
      <c r="P178" s="23"/>
      <c r="Q178" s="23" t="s">
        <v>1344</v>
      </c>
      <c r="R178" s="23" t="s">
        <v>146</v>
      </c>
      <c r="S178" s="23" t="s">
        <v>147</v>
      </c>
      <c r="T178" s="23"/>
      <c r="U178" s="23"/>
      <c r="V178" s="23"/>
      <c r="W178" s="23"/>
      <c r="X178" s="23" t="s">
        <v>65</v>
      </c>
      <c r="Y178" s="23" t="s">
        <v>152</v>
      </c>
      <c r="Z178" s="23">
        <v>8</v>
      </c>
      <c r="AA178" s="23">
        <v>8</v>
      </c>
      <c r="AB178" s="23" t="s">
        <v>67</v>
      </c>
      <c r="AC178" s="23"/>
      <c r="AD178" s="23">
        <v>2019</v>
      </c>
      <c r="AE178" s="23" t="s">
        <v>68</v>
      </c>
      <c r="AF178" s="23" t="s">
        <v>130</v>
      </c>
      <c r="AG178" s="23" t="s">
        <v>149</v>
      </c>
      <c r="AH178" s="23"/>
      <c r="AI178" s="23"/>
      <c r="AJ178" s="23"/>
      <c r="AK178" s="23"/>
      <c r="AL178" s="16" t="str">
        <f t="shared" si="24"/>
        <v>JXYX2018-DY-G0003-1）@录播</v>
      </c>
      <c r="AM178" s="16">
        <f>IF(AL178="","",COUNTIFS(AL$1:AL178,AL178))</f>
        <v>2</v>
      </c>
      <c r="AN178" s="16" t="str">
        <f t="shared" si="25"/>
        <v>江西银兴招标代理有限公司关于江西省大余县东门小学章江小学教学仪器设备设施项目（项目编号：JXYX2018-DY-G0003-1）电子化公开招标的中标结果公告@录播</v>
      </c>
      <c r="AO178" s="17">
        <f>IF(AN178="","",COUNTIFS(AN$1:AN178,AN178))</f>
        <v>1</v>
      </c>
      <c r="AP178" s="18" t="str">
        <f t="shared" si="26"/>
        <v/>
      </c>
      <c r="AQ178" s="19" t="str">
        <f t="shared" si="27"/>
        <v/>
      </c>
      <c r="AR178" s="19" t="str">
        <f t="shared" si="28"/>
        <v/>
      </c>
      <c r="AS178" s="19" t="str">
        <f t="shared" si="29"/>
        <v/>
      </c>
      <c r="AT178" s="19" t="str">
        <f t="shared" si="30"/>
        <v/>
      </c>
      <c r="AU178" s="19" t="str">
        <f t="shared" si="31"/>
        <v/>
      </c>
      <c r="AV178" s="19" t="str">
        <f t="shared" si="32"/>
        <v/>
      </c>
      <c r="AW178" s="19" t="str">
        <f>IF(ISERROR(IF(FIND("拾",O178,1)&lt;FIND("万",O178,1),IF(ISERROR(FIND("拾",O178,FIND("万",O178,1))),"零",(MID(O,FIND("拾",O178,FIND("万",O178,1))-1,1))),MID(O178,FIND("拾",O178,1)-1,1))),"",IF(FIND("拾",O178,1)&lt;FIND("万",O178,1),IF(ISERROR(FIND("拾",O178,FIND("万",O178,1))),"",(MID(O178,FIND("拾",O178,FIND("万",O178,1))-1,1))),MID(O178,FIND("拾",O178,1)-1,1)))</f>
        <v/>
      </c>
      <c r="AX178" s="20">
        <f>IF(O178="",0,IF(ISERROR(MIDB(O178,SEARCHB("?",O178),2*LEN(O178)-LENB(O178))),IF(AQ178="",0,INDEX([1]大小写对照表!A:B,MATCH(AQ178,[1]大小写对照表!A:A,0),2)*100000000)+IF(AR178="",0,INDEX([1]大小写对照表!A:B,MATCH(AR178,[1]大小写对照表!A:A,0),2)*1000000)+IF(AS178="",0,INDEX([1]大小写对照表!A:B,MATCH(AS178,[1]大小写对照表!A:A,0),2)*100000)+IF(AT178="",0,INDEX([1]大小写对照表!A:B,MATCH(AT178,[1]大小写对照表!A:A,0),2)*10000)+IF(AU178="",0,INDEX([1]大小写对照表!A:B,MATCH(AU178,[1]大小写对照表!A:A,0),2)*1000)+IF(AV178="",0,INDEX([1]大小写对照表!A:B,MATCH(AV178,[1]大小写对照表!A:A,0),2)*100)+IF(AW178="",0,INDEX([1]大小写对照表!A:B,MATCH(AW178,[1]大小写对照表!A:A,0),2)*10),IF(ISERROR(FIND("万",O178,1)),MIDB(O178,SEARCHB("?",O178),2*LEN(O178)-LENB(O178))*1,MIDB(O178,SEARCHB("?",O178),2*LEN(O178)-LENB(O178))*10000)))</f>
        <v>0</v>
      </c>
      <c r="AY178" s="21" t="str">
        <f t="shared" si="33"/>
        <v>1月份</v>
      </c>
      <c r="AZ178" s="19" t="str">
        <f t="shared" si="34"/>
        <v>录播</v>
      </c>
      <c r="BA178" s="19" t="str">
        <f t="shared" si="35"/>
        <v/>
      </c>
    </row>
    <row r="179" spans="1:53">
      <c r="A179" s="14" t="s">
        <v>1084</v>
      </c>
      <c r="B179" s="14" t="s">
        <v>1345</v>
      </c>
      <c r="C179" s="14" t="s">
        <v>55</v>
      </c>
      <c r="D179" s="14" t="s">
        <v>1346</v>
      </c>
      <c r="E179" s="14" t="s">
        <v>215</v>
      </c>
      <c r="F179" s="14" t="s">
        <v>330</v>
      </c>
      <c r="G179" s="14" t="s">
        <v>120</v>
      </c>
      <c r="H179" s="14"/>
      <c r="I179" s="14"/>
      <c r="J179" s="14"/>
      <c r="K179" s="14"/>
      <c r="L179" s="14" t="s">
        <v>1347</v>
      </c>
      <c r="M179" s="14" t="s">
        <v>1348</v>
      </c>
      <c r="N179" s="14" t="s">
        <v>1349</v>
      </c>
      <c r="O179" s="14"/>
      <c r="P179" s="14"/>
      <c r="Q179" s="14" t="s">
        <v>1350</v>
      </c>
      <c r="R179" s="14" t="s">
        <v>1351</v>
      </c>
      <c r="S179" s="14"/>
      <c r="T179" s="14"/>
      <c r="U179" s="14"/>
      <c r="V179" s="14"/>
      <c r="W179" s="14"/>
      <c r="X179" s="14" t="s">
        <v>65</v>
      </c>
      <c r="Y179" s="14" t="s">
        <v>1352</v>
      </c>
      <c r="Z179" s="14">
        <v>4</v>
      </c>
      <c r="AA179" s="14">
        <v>4</v>
      </c>
      <c r="AB179" s="14" t="s">
        <v>317</v>
      </c>
      <c r="AC179" s="14" t="s">
        <v>1084</v>
      </c>
      <c r="AD179" s="14">
        <v>2019</v>
      </c>
      <c r="AE179" s="14" t="s">
        <v>68</v>
      </c>
      <c r="AF179" s="14"/>
      <c r="AG179" s="14"/>
      <c r="AH179" s="14"/>
      <c r="AI179" s="14"/>
      <c r="AJ179" s="14"/>
      <c r="AK179" s="14"/>
      <c r="AL179" s="8" t="str">
        <f t="shared" si="24"/>
        <v>LSP2019-002@录播</v>
      </c>
      <c r="AM179" s="8">
        <f>IF(AL179="","",COUNTIFS(AL$1:AL179,AL179))</f>
        <v>1</v>
      </c>
      <c r="AN179" s="8" t="str">
        <f t="shared" si="25"/>
        <v>崂山二中录播教室改造项目竞争性谈判成交公告@录播</v>
      </c>
      <c r="AO179" s="9">
        <f>IF(AN179="","",COUNTIFS(AN$1:AN179,AN179))</f>
        <v>1</v>
      </c>
      <c r="AP179" s="10" t="str">
        <f t="shared" si="26"/>
        <v>是</v>
      </c>
      <c r="AQ179" s="11" t="str">
        <f t="shared" si="27"/>
        <v/>
      </c>
      <c r="AR179" s="11" t="str">
        <f t="shared" si="28"/>
        <v/>
      </c>
      <c r="AS179" s="11" t="str">
        <f t="shared" si="29"/>
        <v/>
      </c>
      <c r="AT179" s="11" t="str">
        <f t="shared" si="30"/>
        <v/>
      </c>
      <c r="AU179" s="11" t="str">
        <f t="shared" si="31"/>
        <v/>
      </c>
      <c r="AV179" s="11" t="str">
        <f t="shared" si="32"/>
        <v/>
      </c>
      <c r="AW179" s="11" t="str">
        <f>IF(ISERROR(IF(FIND("拾",O179,1)&lt;FIND("万",O179,1),IF(ISERROR(FIND("拾",O179,FIND("万",O179,1))),"零",(MID(O,FIND("拾",O179,FIND("万",O179,1))-1,1))),MID(O179,FIND("拾",O179,1)-1,1))),"",IF(FIND("拾",O179,1)&lt;FIND("万",O179,1),IF(ISERROR(FIND("拾",O179,FIND("万",O179,1))),"",(MID(O179,FIND("拾",O179,FIND("万",O179,1))-1,1))),MID(O179,FIND("拾",O179,1)-1,1)))</f>
        <v/>
      </c>
      <c r="AX179" s="12">
        <f>IF(O179="",0,IF(ISERROR(MIDB(O179,SEARCHB("?",O179),2*LEN(O179)-LENB(O179))),IF(AQ179="",0,INDEX([1]大小写对照表!A:B,MATCH(AQ179,[1]大小写对照表!A:A,0),2)*100000000)+IF(AR179="",0,INDEX([1]大小写对照表!A:B,MATCH(AR179,[1]大小写对照表!A:A,0),2)*1000000)+IF(AS179="",0,INDEX([1]大小写对照表!A:B,MATCH(AS179,[1]大小写对照表!A:A,0),2)*100000)+IF(AT179="",0,INDEX([1]大小写对照表!A:B,MATCH(AT179,[1]大小写对照表!A:A,0),2)*10000)+IF(AU179="",0,INDEX([1]大小写对照表!A:B,MATCH(AU179,[1]大小写对照表!A:A,0),2)*1000)+IF(AV179="",0,INDEX([1]大小写对照表!A:B,MATCH(AV179,[1]大小写对照表!A:A,0),2)*100)+IF(AW179="",0,INDEX([1]大小写对照表!A:B,MATCH(AW179,[1]大小写对照表!A:A,0),2)*10),IF(ISERROR(FIND("万",O179,1)),MIDB(O179,SEARCHB("?",O179),2*LEN(O179)-LENB(O179))*1,MIDB(O179,SEARCHB("?",O179),2*LEN(O179)-LENB(O179))*10000)))</f>
        <v>0</v>
      </c>
      <c r="AY179" s="13" t="str">
        <f t="shared" si="33"/>
        <v>1月份</v>
      </c>
      <c r="AZ179" s="11" t="str">
        <f t="shared" si="34"/>
        <v>录播</v>
      </c>
      <c r="BA179" s="11" t="str">
        <f t="shared" si="35"/>
        <v/>
      </c>
    </row>
    <row r="180" spans="1:53">
      <c r="A180" s="7" t="s">
        <v>1084</v>
      </c>
      <c r="B180" s="7" t="s">
        <v>1353</v>
      </c>
      <c r="C180" s="7" t="s">
        <v>55</v>
      </c>
      <c r="D180" s="7" t="s">
        <v>1354</v>
      </c>
      <c r="E180" s="7" t="s">
        <v>71</v>
      </c>
      <c r="F180" s="7" t="s">
        <v>1355</v>
      </c>
      <c r="G180" s="7" t="s">
        <v>120</v>
      </c>
      <c r="H180" s="7"/>
      <c r="I180" s="7"/>
      <c r="J180" s="7"/>
      <c r="K180" s="7"/>
      <c r="L180" s="7" t="s">
        <v>1356</v>
      </c>
      <c r="M180" s="7" t="s">
        <v>1357</v>
      </c>
      <c r="N180" s="7" t="s">
        <v>1358</v>
      </c>
      <c r="O180" s="7"/>
      <c r="P180" s="7"/>
      <c r="Q180" s="7" t="s">
        <v>1359</v>
      </c>
      <c r="R180" s="7" t="s">
        <v>1360</v>
      </c>
      <c r="S180" s="7"/>
      <c r="T180" s="7"/>
      <c r="U180" s="7"/>
      <c r="V180" s="7"/>
      <c r="W180" s="7"/>
      <c r="X180" s="7" t="s">
        <v>79</v>
      </c>
      <c r="Y180" s="7" t="s">
        <v>1361</v>
      </c>
      <c r="Z180" s="7">
        <v>2</v>
      </c>
      <c r="AA180" s="7">
        <v>2</v>
      </c>
      <c r="AB180" s="7" t="s">
        <v>67</v>
      </c>
      <c r="AC180" s="7"/>
      <c r="AD180" s="7">
        <v>2019</v>
      </c>
      <c r="AE180" s="7" t="s">
        <v>68</v>
      </c>
      <c r="AF180" s="7"/>
      <c r="AG180" s="7"/>
      <c r="AH180" s="7"/>
      <c r="AI180" s="7"/>
      <c r="AJ180" s="7"/>
      <c r="AK180" s="7"/>
      <c r="AL180" s="8" t="str">
        <f t="shared" si="24"/>
        <v>LZHC18-040）@录播</v>
      </c>
      <c r="AM180" s="8">
        <f>IF(AL180="","",COUNTIFS(AL$1:AL180,AL180))</f>
        <v>1</v>
      </c>
      <c r="AN180" s="8" t="str">
        <f t="shared" si="25"/>
        <v>广西建设工程机电设备招标中心有限公司关于病理远程会诊系统采购（重）（采购项目编号：LZHC18-040）的成交结果公告@录播</v>
      </c>
      <c r="AO180" s="9">
        <f>IF(AN180="","",COUNTIFS(AN$1:AN180,AN180))</f>
        <v>1</v>
      </c>
      <c r="AP180" s="10" t="str">
        <f t="shared" si="26"/>
        <v>是</v>
      </c>
      <c r="AQ180" s="11" t="str">
        <f t="shared" si="27"/>
        <v/>
      </c>
      <c r="AR180" s="11" t="str">
        <f t="shared" si="28"/>
        <v/>
      </c>
      <c r="AS180" s="11" t="str">
        <f t="shared" si="29"/>
        <v/>
      </c>
      <c r="AT180" s="11" t="str">
        <f t="shared" si="30"/>
        <v/>
      </c>
      <c r="AU180" s="11" t="str">
        <f t="shared" si="31"/>
        <v/>
      </c>
      <c r="AV180" s="11" t="str">
        <f t="shared" si="32"/>
        <v/>
      </c>
      <c r="AW180" s="11" t="str">
        <f>IF(ISERROR(IF(FIND("拾",O180,1)&lt;FIND("万",O180,1),IF(ISERROR(FIND("拾",O180,FIND("万",O180,1))),"零",(MID(O,FIND("拾",O180,FIND("万",O180,1))-1,1))),MID(O180,FIND("拾",O180,1)-1,1))),"",IF(FIND("拾",O180,1)&lt;FIND("万",O180,1),IF(ISERROR(FIND("拾",O180,FIND("万",O180,1))),"",(MID(O180,FIND("拾",O180,FIND("万",O180,1))-1,1))),MID(O180,FIND("拾",O180,1)-1,1)))</f>
        <v/>
      </c>
      <c r="AX180" s="12">
        <f>IF(O180="",0,IF(ISERROR(MIDB(O180,SEARCHB("?",O180),2*LEN(O180)-LENB(O180))),IF(AQ180="",0,INDEX([1]大小写对照表!A:B,MATCH(AQ180,[1]大小写对照表!A:A,0),2)*100000000)+IF(AR180="",0,INDEX([1]大小写对照表!A:B,MATCH(AR180,[1]大小写对照表!A:A,0),2)*1000000)+IF(AS180="",0,INDEX([1]大小写对照表!A:B,MATCH(AS180,[1]大小写对照表!A:A,0),2)*100000)+IF(AT180="",0,INDEX([1]大小写对照表!A:B,MATCH(AT180,[1]大小写对照表!A:A,0),2)*10000)+IF(AU180="",0,INDEX([1]大小写对照表!A:B,MATCH(AU180,[1]大小写对照表!A:A,0),2)*1000)+IF(AV180="",0,INDEX([1]大小写对照表!A:B,MATCH(AV180,[1]大小写对照表!A:A,0),2)*100)+IF(AW180="",0,INDEX([1]大小写对照表!A:B,MATCH(AW180,[1]大小写对照表!A:A,0),2)*10),IF(ISERROR(FIND("万",O180,1)),MIDB(O180,SEARCHB("?",O180),2*LEN(O180)-LENB(O180))*1,MIDB(O180,SEARCHB("?",O180),2*LEN(O180)-LENB(O180))*10000)))</f>
        <v>0</v>
      </c>
      <c r="AY180" s="13" t="str">
        <f t="shared" si="33"/>
        <v>1月份</v>
      </c>
      <c r="AZ180" s="11" t="str">
        <f t="shared" si="34"/>
        <v>录播</v>
      </c>
      <c r="BA180" s="11" t="str">
        <f t="shared" si="35"/>
        <v/>
      </c>
    </row>
    <row r="181" spans="1:53">
      <c r="A181" s="14" t="s">
        <v>1084</v>
      </c>
      <c r="B181" s="14" t="s">
        <v>153</v>
      </c>
      <c r="C181" s="14" t="s">
        <v>55</v>
      </c>
      <c r="D181" s="14" t="s">
        <v>154</v>
      </c>
      <c r="E181" s="14" t="s">
        <v>155</v>
      </c>
      <c r="F181" s="14" t="s">
        <v>156</v>
      </c>
      <c r="G181" s="14" t="s">
        <v>120</v>
      </c>
      <c r="H181" s="14"/>
      <c r="I181" s="14"/>
      <c r="J181" s="14"/>
      <c r="K181" s="14"/>
      <c r="L181" s="14" t="s">
        <v>157</v>
      </c>
      <c r="M181" s="14" t="s">
        <v>158</v>
      </c>
      <c r="N181" s="14" t="s">
        <v>159</v>
      </c>
      <c r="O181" s="14" t="s">
        <v>160</v>
      </c>
      <c r="P181" s="14"/>
      <c r="Q181" s="14" t="s">
        <v>161</v>
      </c>
      <c r="R181" s="14" t="s">
        <v>162</v>
      </c>
      <c r="S181" s="14" t="s">
        <v>163</v>
      </c>
      <c r="T181" s="14" t="s">
        <v>164</v>
      </c>
      <c r="U181" s="14"/>
      <c r="V181" s="14"/>
      <c r="W181" s="14"/>
      <c r="X181" s="14" t="s">
        <v>65</v>
      </c>
      <c r="Y181" s="14" t="s">
        <v>165</v>
      </c>
      <c r="Z181" s="14">
        <v>12</v>
      </c>
      <c r="AA181" s="14">
        <v>8</v>
      </c>
      <c r="AB181" s="14" t="s">
        <v>317</v>
      </c>
      <c r="AC181" s="14" t="s">
        <v>1084</v>
      </c>
      <c r="AD181" s="14">
        <v>2019</v>
      </c>
      <c r="AE181" s="14" t="s">
        <v>68</v>
      </c>
      <c r="AF181" s="14" t="s">
        <v>166</v>
      </c>
      <c r="AG181" s="14"/>
      <c r="AH181" s="14"/>
      <c r="AI181" s="14"/>
      <c r="AJ181" s="14"/>
      <c r="AK181" s="14"/>
      <c r="AL181" s="8" t="str">
        <f t="shared" si="24"/>
        <v>TPDL-2019-C02@录播</v>
      </c>
      <c r="AM181" s="8">
        <f>IF(AL181="","",COUNTIFS(AL$1:AL181,AL181))</f>
        <v>1</v>
      </c>
      <c r="AN181" s="8" t="str">
        <f t="shared" si="25"/>
        <v>大理新世纪中学智慧录播教室设备采购项目中标公告@录播</v>
      </c>
      <c r="AO181" s="9">
        <f>IF(AN181="","",COUNTIFS(AN$1:AN181,AN181))</f>
        <v>1</v>
      </c>
      <c r="AP181" s="10" t="str">
        <f t="shared" si="26"/>
        <v>是</v>
      </c>
      <c r="AQ181" s="11" t="str">
        <f t="shared" si="27"/>
        <v/>
      </c>
      <c r="AR181" s="11" t="str">
        <f t="shared" si="28"/>
        <v/>
      </c>
      <c r="AS181" s="11" t="str">
        <f t="shared" si="29"/>
        <v/>
      </c>
      <c r="AT181" s="11" t="str">
        <f t="shared" si="30"/>
        <v/>
      </c>
      <c r="AU181" s="11" t="str">
        <f t="shared" si="31"/>
        <v/>
      </c>
      <c r="AV181" s="11" t="str">
        <f t="shared" si="32"/>
        <v/>
      </c>
      <c r="AW181" s="11" t="str">
        <f>IF(ISERROR(IF(FIND("拾",O181,1)&lt;FIND("万",O181,1),IF(ISERROR(FIND("拾",O181,FIND("万",O181,1))),"零",(MID(O,FIND("拾",O181,FIND("万",O181,1))-1,1))),MID(O181,FIND("拾",O181,1)-1,1))),"",IF(FIND("拾",O181,1)&lt;FIND("万",O181,1),IF(ISERROR(FIND("拾",O181,FIND("万",O181,1))),"",(MID(O181,FIND("拾",O181,FIND("万",O181,1))-1,1))),MID(O181,FIND("拾",O181,1)-1,1)))</f>
        <v/>
      </c>
      <c r="AX181" s="12">
        <f>IF(O181="",0,IF(ISERROR(MIDB(O181,SEARCHB("?",O181),2*LEN(O181)-LENB(O181))),IF(AQ181="",0,INDEX([1]大小写对照表!A:B,MATCH(AQ181,[1]大小写对照表!A:A,0),2)*100000000)+IF(AR181="",0,INDEX([1]大小写对照表!A:B,MATCH(AR181,[1]大小写对照表!A:A,0),2)*1000000)+IF(AS181="",0,INDEX([1]大小写对照表!A:B,MATCH(AS181,[1]大小写对照表!A:A,0),2)*100000)+IF(AT181="",0,INDEX([1]大小写对照表!A:B,MATCH(AT181,[1]大小写对照表!A:A,0),2)*10000)+IF(AU181="",0,INDEX([1]大小写对照表!A:B,MATCH(AU181,[1]大小写对照表!A:A,0),2)*1000)+IF(AV181="",0,INDEX([1]大小写对照表!A:B,MATCH(AV181,[1]大小写对照表!A:A,0),2)*100)+IF(AW181="",0,INDEX([1]大小写对照表!A:B,MATCH(AW181,[1]大小写对照表!A:A,0),2)*10),IF(ISERROR(FIND("万",O181,1)),MIDB(O181,SEARCHB("?",O181),2*LEN(O181)-LENB(O181))*1,MIDB(O181,SEARCHB("?",O181),2*LEN(O181)-LENB(O181))*10000)))</f>
        <v>594865</v>
      </c>
      <c r="AY181" s="13" t="str">
        <f t="shared" si="33"/>
        <v>1月份</v>
      </c>
      <c r="AZ181" s="11" t="str">
        <f t="shared" si="34"/>
        <v>录播</v>
      </c>
      <c r="BA181" s="11" t="str">
        <f t="shared" si="35"/>
        <v/>
      </c>
    </row>
    <row r="182" spans="1:53">
      <c r="A182" s="7" t="s">
        <v>1084</v>
      </c>
      <c r="B182" s="7" t="s">
        <v>167</v>
      </c>
      <c r="C182" s="7" t="s">
        <v>55</v>
      </c>
      <c r="D182" s="7"/>
      <c r="E182" s="7" t="s">
        <v>168</v>
      </c>
      <c r="F182" s="7" t="s">
        <v>169</v>
      </c>
      <c r="G182" s="7" t="s">
        <v>120</v>
      </c>
      <c r="H182" s="7"/>
      <c r="I182" s="7"/>
      <c r="J182" s="7"/>
      <c r="K182" s="7"/>
      <c r="L182" s="7" t="s">
        <v>170</v>
      </c>
      <c r="M182" s="7" t="s">
        <v>171</v>
      </c>
      <c r="N182" s="7" t="s">
        <v>172</v>
      </c>
      <c r="O182" s="7">
        <v>47.5</v>
      </c>
      <c r="P182" s="7"/>
      <c r="Q182" s="7" t="s">
        <v>173</v>
      </c>
      <c r="R182" s="7" t="s">
        <v>174</v>
      </c>
      <c r="S182" s="7" t="s">
        <v>175</v>
      </c>
      <c r="T182" s="7"/>
      <c r="U182" s="7"/>
      <c r="V182" s="7"/>
      <c r="W182" s="7"/>
      <c r="X182" s="7" t="s">
        <v>65</v>
      </c>
      <c r="Y182" s="7" t="s">
        <v>176</v>
      </c>
      <c r="Z182" s="7">
        <v>3</v>
      </c>
      <c r="AA182" s="7">
        <v>14971</v>
      </c>
      <c r="AB182" s="7" t="s">
        <v>317</v>
      </c>
      <c r="AC182" s="7" t="s">
        <v>1084</v>
      </c>
      <c r="AD182" s="7">
        <v>2019</v>
      </c>
      <c r="AE182" s="7" t="s">
        <v>68</v>
      </c>
      <c r="AF182" s="7" t="s">
        <v>129</v>
      </c>
      <c r="AG182" s="7"/>
      <c r="AH182" s="7"/>
      <c r="AI182" s="7"/>
      <c r="AJ182" s="7"/>
      <c r="AK182" s="7"/>
      <c r="AL182" s="8" t="str">
        <f t="shared" si="24"/>
        <v/>
      </c>
      <c r="AM182" s="8" t="str">
        <f>IF(AL182="","",COUNTIFS(AL$1:AL182,AL182))</f>
        <v/>
      </c>
      <c r="AN182" s="8" t="str">
        <f t="shared" si="25"/>
        <v>录播教室设备及配套竞争性磋商结果公告@录播</v>
      </c>
      <c r="AO182" s="9">
        <f>IF(AN182="","",COUNTIFS(AN$1:AN182,AN182))</f>
        <v>1</v>
      </c>
      <c r="AP182" s="10" t="str">
        <f t="shared" si="26"/>
        <v>是</v>
      </c>
      <c r="AQ182" s="11" t="str">
        <f t="shared" si="27"/>
        <v/>
      </c>
      <c r="AR182" s="11" t="str">
        <f t="shared" si="28"/>
        <v/>
      </c>
      <c r="AS182" s="11" t="str">
        <f t="shared" si="29"/>
        <v/>
      </c>
      <c r="AT182" s="11" t="str">
        <f t="shared" si="30"/>
        <v/>
      </c>
      <c r="AU182" s="11" t="str">
        <f t="shared" si="31"/>
        <v/>
      </c>
      <c r="AV182" s="11" t="str">
        <f t="shared" si="32"/>
        <v/>
      </c>
      <c r="AW182" s="11" t="str">
        <f>IF(ISERROR(IF(FIND("拾",O182,1)&lt;FIND("万",O182,1),IF(ISERROR(FIND("拾",O182,FIND("万",O182,1))),"零",(MID(O,FIND("拾",O182,FIND("万",O182,1))-1,1))),MID(O182,FIND("拾",O182,1)-1,1))),"",IF(FIND("拾",O182,1)&lt;FIND("万",O182,1),IF(ISERROR(FIND("拾",O182,FIND("万",O182,1))),"",(MID(O182,FIND("拾",O182,FIND("万",O182,1))-1,1))),MID(O182,FIND("拾",O182,1)-1,1)))</f>
        <v/>
      </c>
      <c r="AX182" s="12">
        <f>IF(O182="",0,IF(ISERROR(MIDB(O182,SEARCHB("?",O182),2*LEN(O182)-LENB(O182))),IF(AQ182="",0,INDEX([1]大小写对照表!A:B,MATCH(AQ182,[1]大小写对照表!A:A,0),2)*100000000)+IF(AR182="",0,INDEX([1]大小写对照表!A:B,MATCH(AR182,[1]大小写对照表!A:A,0),2)*1000000)+IF(AS182="",0,INDEX([1]大小写对照表!A:B,MATCH(AS182,[1]大小写对照表!A:A,0),2)*100000)+IF(AT182="",0,INDEX([1]大小写对照表!A:B,MATCH(AT182,[1]大小写对照表!A:A,0),2)*10000)+IF(AU182="",0,INDEX([1]大小写对照表!A:B,MATCH(AU182,[1]大小写对照表!A:A,0),2)*1000)+IF(AV182="",0,INDEX([1]大小写对照表!A:B,MATCH(AV182,[1]大小写对照表!A:A,0),2)*100)+IF(AW182="",0,INDEX([1]大小写对照表!A:B,MATCH(AW182,[1]大小写对照表!A:A,0),2)*10),IF(ISERROR(FIND("万",O182,1)),MIDB(O182,SEARCHB("?",O182),2*LEN(O182)-LENB(O182))*1,MIDB(O182,SEARCHB("?",O182),2*LEN(O182)-LENB(O182))*10000)))</f>
        <v>47.5</v>
      </c>
      <c r="AY182" s="13" t="str">
        <f t="shared" si="33"/>
        <v>1月份</v>
      </c>
      <c r="AZ182" s="11" t="str">
        <f t="shared" si="34"/>
        <v>录播</v>
      </c>
      <c r="BA182" s="11" t="str">
        <f t="shared" si="35"/>
        <v/>
      </c>
    </row>
    <row r="183" spans="1:53">
      <c r="A183" s="14" t="s">
        <v>1084</v>
      </c>
      <c r="B183" s="14" t="s">
        <v>1362</v>
      </c>
      <c r="C183" s="14" t="s">
        <v>55</v>
      </c>
      <c r="D183" s="14">
        <v>25250</v>
      </c>
      <c r="E183" s="14" t="s">
        <v>565</v>
      </c>
      <c r="F183" s="14" t="s">
        <v>566</v>
      </c>
      <c r="G183" s="14" t="s">
        <v>120</v>
      </c>
      <c r="H183" s="14"/>
      <c r="I183" s="14"/>
      <c r="J183" s="14"/>
      <c r="K183" s="14"/>
      <c r="L183" s="14" t="s">
        <v>1363</v>
      </c>
      <c r="M183" s="14" t="s">
        <v>1364</v>
      </c>
      <c r="N183" s="14" t="s">
        <v>1365</v>
      </c>
      <c r="O183" s="14" t="s">
        <v>1366</v>
      </c>
      <c r="P183" s="14"/>
      <c r="Q183" s="14" t="s">
        <v>1367</v>
      </c>
      <c r="R183" s="14" t="s">
        <v>1368</v>
      </c>
      <c r="S183" s="14" t="s">
        <v>1369</v>
      </c>
      <c r="T183" s="14" t="s">
        <v>1370</v>
      </c>
      <c r="U183" s="14"/>
      <c r="V183" s="14"/>
      <c r="W183" s="14"/>
      <c r="X183" s="14" t="s">
        <v>65</v>
      </c>
      <c r="Y183" s="14" t="s">
        <v>1371</v>
      </c>
      <c r="Z183" s="14">
        <v>2</v>
      </c>
      <c r="AA183" s="14">
        <v>2</v>
      </c>
      <c r="AB183" s="14" t="s">
        <v>67</v>
      </c>
      <c r="AC183" s="14"/>
      <c r="AD183" s="14">
        <v>2019</v>
      </c>
      <c r="AE183" s="14" t="s">
        <v>68</v>
      </c>
      <c r="AF183" s="14"/>
      <c r="AG183" s="14"/>
      <c r="AH183" s="14"/>
      <c r="AI183" s="14"/>
      <c r="AJ183" s="14"/>
      <c r="AK183" s="14"/>
      <c r="AL183" s="8" t="str">
        <f t="shared" si="24"/>
        <v>25250@录播</v>
      </c>
      <c r="AM183" s="8">
        <f>IF(AL183="","",COUNTIFS(AL$1:AL183,AL183))</f>
        <v>1</v>
      </c>
      <c r="AN183" s="8" t="str">
        <f t="shared" si="25"/>
        <v>林西县第一中学教学实验设备中标（成交）公告@录播</v>
      </c>
      <c r="AO183" s="9">
        <f>IF(AN183="","",COUNTIFS(AN$1:AN183,AN183))</f>
        <v>1</v>
      </c>
      <c r="AP183" s="10" t="str">
        <f t="shared" si="26"/>
        <v>是</v>
      </c>
      <c r="AQ183" s="11" t="str">
        <f t="shared" si="27"/>
        <v/>
      </c>
      <c r="AR183" s="11" t="str">
        <f t="shared" si="28"/>
        <v/>
      </c>
      <c r="AS183" s="11" t="str">
        <f t="shared" si="29"/>
        <v/>
      </c>
      <c r="AT183" s="11" t="str">
        <f t="shared" si="30"/>
        <v/>
      </c>
      <c r="AU183" s="11" t="str">
        <f t="shared" si="31"/>
        <v/>
      </c>
      <c r="AV183" s="11" t="str">
        <f t="shared" si="32"/>
        <v/>
      </c>
      <c r="AW183" s="11" t="str">
        <f>IF(ISERROR(IF(FIND("拾",O183,1)&lt;FIND("万",O183,1),IF(ISERROR(FIND("拾",O183,FIND("万",O183,1))),"零",(MID(O,FIND("拾",O183,FIND("万",O183,1))-1,1))),MID(O183,FIND("拾",O183,1)-1,1))),"",IF(FIND("拾",O183,1)&lt;FIND("万",O183,1),IF(ISERROR(FIND("拾",O183,FIND("万",O183,1))),"",(MID(O183,FIND("拾",O183,FIND("万",O183,1))-1,1))),MID(O183,FIND("拾",O183,1)-1,1)))</f>
        <v/>
      </c>
      <c r="AX183" s="12">
        <f>IF(O183="",0,IF(ISERROR(MIDB(O183,SEARCHB("?",O183),2*LEN(O183)-LENB(O183))),IF(AQ183="",0,INDEX([1]大小写对照表!A:B,MATCH(AQ183,[1]大小写对照表!A:A,0),2)*100000000)+IF(AR183="",0,INDEX([1]大小写对照表!A:B,MATCH(AR183,[1]大小写对照表!A:A,0),2)*1000000)+IF(AS183="",0,INDEX([1]大小写对照表!A:B,MATCH(AS183,[1]大小写对照表!A:A,0),2)*100000)+IF(AT183="",0,INDEX([1]大小写对照表!A:B,MATCH(AT183,[1]大小写对照表!A:A,0),2)*10000)+IF(AU183="",0,INDEX([1]大小写对照表!A:B,MATCH(AU183,[1]大小写对照表!A:A,0),2)*1000)+IF(AV183="",0,INDEX([1]大小写对照表!A:B,MATCH(AV183,[1]大小写对照表!A:A,0),2)*100)+IF(AW183="",0,INDEX([1]大小写对照表!A:B,MATCH(AW183,[1]大小写对照表!A:A,0),2)*10),IF(ISERROR(FIND("万",O183,1)),MIDB(O183,SEARCHB("?",O183),2*LEN(O183)-LENB(O183))*1,MIDB(O183,SEARCHB("?",O183),2*LEN(O183)-LENB(O183))*10000)))</f>
        <v>679860</v>
      </c>
      <c r="AY183" s="13" t="str">
        <f t="shared" si="33"/>
        <v>1月份</v>
      </c>
      <c r="AZ183" s="11" t="str">
        <f t="shared" si="34"/>
        <v>录播</v>
      </c>
      <c r="BA183" s="11" t="str">
        <f t="shared" si="35"/>
        <v/>
      </c>
    </row>
    <row r="184" spans="1:53">
      <c r="A184" s="7" t="s">
        <v>1372</v>
      </c>
      <c r="B184" s="7" t="s">
        <v>1373</v>
      </c>
      <c r="C184" s="7" t="s">
        <v>55</v>
      </c>
      <c r="D184" s="7"/>
      <c r="E184" s="7" t="s">
        <v>1308</v>
      </c>
      <c r="F184" s="7" t="s">
        <v>1374</v>
      </c>
      <c r="G184" s="7" t="s">
        <v>120</v>
      </c>
      <c r="H184" s="7"/>
      <c r="I184" s="7"/>
      <c r="J184" s="7"/>
      <c r="K184" s="7"/>
      <c r="L184" s="7"/>
      <c r="M184" s="7"/>
      <c r="N184" s="7" t="s">
        <v>1375</v>
      </c>
      <c r="O184" s="7"/>
      <c r="P184" s="7"/>
      <c r="Q184" s="7" t="s">
        <v>1376</v>
      </c>
      <c r="R184" s="7" t="s">
        <v>1377</v>
      </c>
      <c r="S184" s="7"/>
      <c r="T184" s="7"/>
      <c r="U184" s="7"/>
      <c r="V184" s="7"/>
      <c r="W184" s="7"/>
      <c r="X184" s="7" t="s">
        <v>65</v>
      </c>
      <c r="Y184" s="7" t="s">
        <v>1378</v>
      </c>
      <c r="Z184" s="7">
        <v>6</v>
      </c>
      <c r="AA184" s="7">
        <v>14971</v>
      </c>
      <c r="AB184" s="7" t="s">
        <v>67</v>
      </c>
      <c r="AC184" s="7"/>
      <c r="AD184" s="7">
        <v>2019</v>
      </c>
      <c r="AE184" s="7" t="s">
        <v>68</v>
      </c>
      <c r="AF184" s="7"/>
      <c r="AG184" s="7"/>
      <c r="AH184" s="7"/>
      <c r="AI184" s="7"/>
      <c r="AJ184" s="7"/>
      <c r="AK184" s="7"/>
      <c r="AL184" s="8" t="str">
        <f t="shared" si="24"/>
        <v/>
      </c>
      <c r="AM184" s="8" t="str">
        <f>IF(AL184="","",COUNTIFS(AL$1:AL184,AL184))</f>
        <v/>
      </c>
      <c r="AN184" s="8" t="str">
        <f t="shared" si="25"/>
        <v>淮北市烈山区洪庄小学智慧黑板、常态化录播室、网络综合布线等设备购置项目中标公告@录播,常态化录播</v>
      </c>
      <c r="AO184" s="9">
        <f>IF(AN184="","",COUNTIFS(AN$1:AN184,AN184))</f>
        <v>1</v>
      </c>
      <c r="AP184" s="10" t="str">
        <f t="shared" si="26"/>
        <v>是</v>
      </c>
      <c r="AQ184" s="11" t="str">
        <f t="shared" si="27"/>
        <v/>
      </c>
      <c r="AR184" s="11" t="str">
        <f t="shared" si="28"/>
        <v/>
      </c>
      <c r="AS184" s="11" t="str">
        <f t="shared" si="29"/>
        <v/>
      </c>
      <c r="AT184" s="11" t="str">
        <f t="shared" si="30"/>
        <v/>
      </c>
      <c r="AU184" s="11" t="str">
        <f t="shared" si="31"/>
        <v/>
      </c>
      <c r="AV184" s="11" t="str">
        <f t="shared" si="32"/>
        <v/>
      </c>
      <c r="AW184" s="11" t="str">
        <f>IF(ISERROR(IF(FIND("拾",O184,1)&lt;FIND("万",O184,1),IF(ISERROR(FIND("拾",O184,FIND("万",O184,1))),"零",(MID(O,FIND("拾",O184,FIND("万",O184,1))-1,1))),MID(O184,FIND("拾",O184,1)-1,1))),"",IF(FIND("拾",O184,1)&lt;FIND("万",O184,1),IF(ISERROR(FIND("拾",O184,FIND("万",O184,1))),"",(MID(O184,FIND("拾",O184,FIND("万",O184,1))-1,1))),MID(O184,FIND("拾",O184,1)-1,1)))</f>
        <v/>
      </c>
      <c r="AX184" s="12">
        <f>IF(O184="",0,IF(ISERROR(MIDB(O184,SEARCHB("?",O184),2*LEN(O184)-LENB(O184))),IF(AQ184="",0,INDEX([1]大小写对照表!A:B,MATCH(AQ184,[1]大小写对照表!A:A,0),2)*100000000)+IF(AR184="",0,INDEX([1]大小写对照表!A:B,MATCH(AR184,[1]大小写对照表!A:A,0),2)*1000000)+IF(AS184="",0,INDEX([1]大小写对照表!A:B,MATCH(AS184,[1]大小写对照表!A:A,0),2)*100000)+IF(AT184="",0,INDEX([1]大小写对照表!A:B,MATCH(AT184,[1]大小写对照表!A:A,0),2)*10000)+IF(AU184="",0,INDEX([1]大小写对照表!A:B,MATCH(AU184,[1]大小写对照表!A:A,0),2)*1000)+IF(AV184="",0,INDEX([1]大小写对照表!A:B,MATCH(AV184,[1]大小写对照表!A:A,0),2)*100)+IF(AW184="",0,INDEX([1]大小写对照表!A:B,MATCH(AW184,[1]大小写对照表!A:A,0),2)*10),IF(ISERROR(FIND("万",O184,1)),MIDB(O184,SEARCHB("?",O184),2*LEN(O184)-LENB(O184))*1,MIDB(O184,SEARCHB("?",O184),2*LEN(O184)-LENB(O184))*10000)))</f>
        <v>0</v>
      </c>
      <c r="AY184" s="13" t="str">
        <f t="shared" si="33"/>
        <v>1月份</v>
      </c>
      <c r="AZ184" s="11" t="str">
        <f t="shared" si="34"/>
        <v>录播</v>
      </c>
      <c r="BA184" s="11" t="str">
        <f t="shared" si="35"/>
        <v>常态化录播</v>
      </c>
    </row>
    <row r="185" spans="1:53">
      <c r="A185" s="14" t="s">
        <v>1084</v>
      </c>
      <c r="B185" s="14" t="s">
        <v>196</v>
      </c>
      <c r="C185" s="14" t="s">
        <v>55</v>
      </c>
      <c r="D185" s="14" t="s">
        <v>197</v>
      </c>
      <c r="E185" s="14" t="s">
        <v>83</v>
      </c>
      <c r="F185" s="14" t="s">
        <v>141</v>
      </c>
      <c r="G185" s="14" t="s">
        <v>120</v>
      </c>
      <c r="H185" s="14"/>
      <c r="I185" s="14"/>
      <c r="J185" s="14"/>
      <c r="K185" s="14"/>
      <c r="L185" s="14" t="s">
        <v>198</v>
      </c>
      <c r="M185" s="14" t="s">
        <v>199</v>
      </c>
      <c r="N185" s="14" t="s">
        <v>200</v>
      </c>
      <c r="O185" s="14"/>
      <c r="P185" s="14"/>
      <c r="Q185" s="14" t="s">
        <v>201</v>
      </c>
      <c r="R185" s="14" t="s">
        <v>202</v>
      </c>
      <c r="S185" s="14"/>
      <c r="T185" s="14"/>
      <c r="U185" s="14"/>
      <c r="V185" s="14"/>
      <c r="W185" s="14"/>
      <c r="X185" s="14" t="s">
        <v>65</v>
      </c>
      <c r="Y185" s="14" t="s">
        <v>203</v>
      </c>
      <c r="Z185" s="14">
        <v>3</v>
      </c>
      <c r="AA185" s="14">
        <v>3</v>
      </c>
      <c r="AB185" s="14" t="s">
        <v>67</v>
      </c>
      <c r="AC185" s="14"/>
      <c r="AD185" s="14">
        <v>2019</v>
      </c>
      <c r="AE185" s="14" t="s">
        <v>68</v>
      </c>
      <c r="AF185" s="14" t="s">
        <v>130</v>
      </c>
      <c r="AG185" s="14"/>
      <c r="AH185" s="14"/>
      <c r="AI185" s="14"/>
      <c r="AJ185" s="14"/>
      <c r="AK185" s="14"/>
      <c r="AL185" s="8" t="str">
        <f t="shared" si="24"/>
        <v>NKHY2019-NK-C003）@录播</v>
      </c>
      <c r="AM185" s="8">
        <f>IF(AL185="","",COUNTIFS(AL$1:AL185,AL185))</f>
        <v>1</v>
      </c>
      <c r="AN185" s="8" t="str">
        <f t="shared" si="25"/>
        <v>[南康区]赣州市南康区环宇招标代理有限公司关于江西省赣州市南康区隆木乡中心小学专递课堂主讲教室等项目（项目编号：NKHY2019-NK-C003）竞争性磋商的成交结果公告@录播</v>
      </c>
      <c r="AO185" s="9">
        <f>IF(AN185="","",COUNTIFS(AN$1:AN185,AN185))</f>
        <v>1</v>
      </c>
      <c r="AP185" s="10" t="str">
        <f t="shared" si="26"/>
        <v>是</v>
      </c>
      <c r="AQ185" s="11" t="str">
        <f t="shared" si="27"/>
        <v/>
      </c>
      <c r="AR185" s="11" t="str">
        <f t="shared" si="28"/>
        <v/>
      </c>
      <c r="AS185" s="11" t="str">
        <f t="shared" si="29"/>
        <v/>
      </c>
      <c r="AT185" s="11" t="str">
        <f t="shared" si="30"/>
        <v/>
      </c>
      <c r="AU185" s="11" t="str">
        <f t="shared" si="31"/>
        <v/>
      </c>
      <c r="AV185" s="11" t="str">
        <f t="shared" si="32"/>
        <v/>
      </c>
      <c r="AW185" s="11" t="str">
        <f>IF(ISERROR(IF(FIND("拾",O185,1)&lt;FIND("万",O185,1),IF(ISERROR(FIND("拾",O185,FIND("万",O185,1))),"零",(MID(O,FIND("拾",O185,FIND("万",O185,1))-1,1))),MID(O185,FIND("拾",O185,1)-1,1))),"",IF(FIND("拾",O185,1)&lt;FIND("万",O185,1),IF(ISERROR(FIND("拾",O185,FIND("万",O185,1))),"",(MID(O185,FIND("拾",O185,FIND("万",O185,1))-1,1))),MID(O185,FIND("拾",O185,1)-1,1)))</f>
        <v/>
      </c>
      <c r="AX185" s="12">
        <f>IF(O185="",0,IF(ISERROR(MIDB(O185,SEARCHB("?",O185),2*LEN(O185)-LENB(O185))),IF(AQ185="",0,INDEX([1]大小写对照表!A:B,MATCH(AQ185,[1]大小写对照表!A:A,0),2)*100000000)+IF(AR185="",0,INDEX([1]大小写对照表!A:B,MATCH(AR185,[1]大小写对照表!A:A,0),2)*1000000)+IF(AS185="",0,INDEX([1]大小写对照表!A:B,MATCH(AS185,[1]大小写对照表!A:A,0),2)*100000)+IF(AT185="",0,INDEX([1]大小写对照表!A:B,MATCH(AT185,[1]大小写对照表!A:A,0),2)*10000)+IF(AU185="",0,INDEX([1]大小写对照表!A:B,MATCH(AU185,[1]大小写对照表!A:A,0),2)*1000)+IF(AV185="",0,INDEX([1]大小写对照表!A:B,MATCH(AV185,[1]大小写对照表!A:A,0),2)*100)+IF(AW185="",0,INDEX([1]大小写对照表!A:B,MATCH(AW185,[1]大小写对照表!A:A,0),2)*10),IF(ISERROR(FIND("万",O185,1)),MIDB(O185,SEARCHB("?",O185),2*LEN(O185)-LENB(O185))*1,MIDB(O185,SEARCHB("?",O185),2*LEN(O185)-LENB(O185))*10000)))</f>
        <v>0</v>
      </c>
      <c r="AY185" s="13" t="str">
        <f t="shared" si="33"/>
        <v>1月份</v>
      </c>
      <c r="AZ185" s="11" t="str">
        <f t="shared" si="34"/>
        <v>录播</v>
      </c>
      <c r="BA185" s="11" t="str">
        <f t="shared" si="35"/>
        <v/>
      </c>
    </row>
    <row r="186" spans="1:53">
      <c r="A186" s="7" t="s">
        <v>1084</v>
      </c>
      <c r="B186" s="7" t="s">
        <v>1379</v>
      </c>
      <c r="C186" s="7" t="s">
        <v>55</v>
      </c>
      <c r="D186" s="7" t="s">
        <v>1380</v>
      </c>
      <c r="E186" s="7" t="s">
        <v>168</v>
      </c>
      <c r="F186" s="7" t="s">
        <v>1381</v>
      </c>
      <c r="G186" s="7" t="s">
        <v>120</v>
      </c>
      <c r="H186" s="7"/>
      <c r="I186" s="7"/>
      <c r="J186" s="7"/>
      <c r="K186" s="7"/>
      <c r="L186" s="7" t="s">
        <v>1382</v>
      </c>
      <c r="M186" s="7" t="s">
        <v>1383</v>
      </c>
      <c r="N186" s="7" t="s">
        <v>1384</v>
      </c>
      <c r="O186" s="7" t="s">
        <v>1385</v>
      </c>
      <c r="P186" s="7"/>
      <c r="Q186" s="7" t="s">
        <v>1386</v>
      </c>
      <c r="R186" s="7" t="s">
        <v>1387</v>
      </c>
      <c r="S186" s="7"/>
      <c r="T186" s="7"/>
      <c r="U186" s="7"/>
      <c r="V186" s="7"/>
      <c r="W186" s="7"/>
      <c r="X186" s="7" t="s">
        <v>65</v>
      </c>
      <c r="Y186" s="7" t="s">
        <v>1388</v>
      </c>
      <c r="Z186" s="7">
        <v>7</v>
      </c>
      <c r="AA186" s="7">
        <v>7</v>
      </c>
      <c r="AB186" s="7" t="s">
        <v>317</v>
      </c>
      <c r="AC186" s="7" t="s">
        <v>1084</v>
      </c>
      <c r="AD186" s="7">
        <v>2019</v>
      </c>
      <c r="AE186" s="7" t="s">
        <v>68</v>
      </c>
      <c r="AF186" s="7" t="s">
        <v>128</v>
      </c>
      <c r="AG186" s="7"/>
      <c r="AH186" s="7"/>
      <c r="AI186" s="7"/>
      <c r="AJ186" s="7"/>
      <c r="AK186" s="7"/>
      <c r="AL186" s="8" t="str">
        <f t="shared" si="24"/>
        <v>[350402]KJ[GK]2019002@录播</v>
      </c>
      <c r="AM186" s="8">
        <f>IF(AL186="","",COUNTIFS(AL$1:AL186,AL186))</f>
        <v>1</v>
      </c>
      <c r="AN186" s="8" t="str">
        <f t="shared" si="25"/>
        <v>三明市梅列区群英小学录播设备及校园网络改造货物类采购项目结果公告@录播</v>
      </c>
      <c r="AO186" s="9">
        <f>IF(AN186="","",COUNTIFS(AN$1:AN186,AN186))</f>
        <v>1</v>
      </c>
      <c r="AP186" s="10" t="str">
        <f t="shared" si="26"/>
        <v>是</v>
      </c>
      <c r="AQ186" s="11" t="str">
        <f t="shared" si="27"/>
        <v/>
      </c>
      <c r="AR186" s="11" t="str">
        <f t="shared" si="28"/>
        <v/>
      </c>
      <c r="AS186" s="11" t="str">
        <f t="shared" si="29"/>
        <v/>
      </c>
      <c r="AT186" s="11" t="str">
        <f t="shared" si="30"/>
        <v/>
      </c>
      <c r="AU186" s="11" t="str">
        <f t="shared" si="31"/>
        <v/>
      </c>
      <c r="AV186" s="11" t="str">
        <f t="shared" si="32"/>
        <v/>
      </c>
      <c r="AW186" s="11" t="str">
        <f>IF(ISERROR(IF(FIND("拾",O186,1)&lt;FIND("万",O186,1),IF(ISERROR(FIND("拾",O186,FIND("万",O186,1))),"零",(MID(O,FIND("拾",O186,FIND("万",O186,1))-1,1))),MID(O186,FIND("拾",O186,1)-1,1))),"",IF(FIND("拾",O186,1)&lt;FIND("万",O186,1),IF(ISERROR(FIND("拾",O186,FIND("万",O186,1))),"",(MID(O186,FIND("拾",O186,FIND("万",O186,1))-1,1))),MID(O186,FIND("拾",O186,1)-1,1)))</f>
        <v/>
      </c>
      <c r="AX186" s="12">
        <f>IF(O186="",0,IF(ISERROR(MIDB(O186,SEARCHB("?",O186),2*LEN(O186)-LENB(O186))),IF(AQ186="",0,INDEX([1]大小写对照表!A:B,MATCH(AQ186,[1]大小写对照表!A:A,0),2)*100000000)+IF(AR186="",0,INDEX([1]大小写对照表!A:B,MATCH(AR186,[1]大小写对照表!A:A,0),2)*1000000)+IF(AS186="",0,INDEX([1]大小写对照表!A:B,MATCH(AS186,[1]大小写对照表!A:A,0),2)*100000)+IF(AT186="",0,INDEX([1]大小写对照表!A:B,MATCH(AT186,[1]大小写对照表!A:A,0),2)*10000)+IF(AU186="",0,INDEX([1]大小写对照表!A:B,MATCH(AU186,[1]大小写对照表!A:A,0),2)*1000)+IF(AV186="",0,INDEX([1]大小写对照表!A:B,MATCH(AV186,[1]大小写对照表!A:A,0),2)*100)+IF(AW186="",0,INDEX([1]大小写对照表!A:B,MATCH(AW186,[1]大小写对照表!A:A,0),2)*10),IF(ISERROR(FIND("万",O186,1)),MIDB(O186,SEARCHB("?",O186),2*LEN(O186)-LENB(O186))*1,MIDB(O186,SEARCHB("?",O186),2*LEN(O186)-LENB(O186))*10000)))</f>
        <v>259899.99999999997</v>
      </c>
      <c r="AY186" s="13" t="str">
        <f t="shared" si="33"/>
        <v>1月份</v>
      </c>
      <c r="AZ186" s="11" t="str">
        <f t="shared" si="34"/>
        <v>录播</v>
      </c>
      <c r="BA186" s="11" t="str">
        <f t="shared" si="35"/>
        <v/>
      </c>
    </row>
    <row r="187" spans="1:53">
      <c r="A187" s="14" t="s">
        <v>1084</v>
      </c>
      <c r="B187" s="14" t="s">
        <v>1389</v>
      </c>
      <c r="C187" s="14" t="s">
        <v>55</v>
      </c>
      <c r="D187" s="14"/>
      <c r="E187" s="14" t="s">
        <v>602</v>
      </c>
      <c r="F187" s="14" t="s">
        <v>1390</v>
      </c>
      <c r="G187" s="14" t="s">
        <v>120</v>
      </c>
      <c r="H187" s="14"/>
      <c r="I187" s="14"/>
      <c r="J187" s="14"/>
      <c r="K187" s="14"/>
      <c r="L187" s="14" t="s">
        <v>1391</v>
      </c>
      <c r="M187" s="14"/>
      <c r="N187" s="14"/>
      <c r="O187" s="14"/>
      <c r="P187" s="14"/>
      <c r="Q187" s="14" t="s">
        <v>1392</v>
      </c>
      <c r="R187" s="14"/>
      <c r="S187" s="14"/>
      <c r="T187" s="14"/>
      <c r="U187" s="14"/>
      <c r="V187" s="14"/>
      <c r="W187" s="14"/>
      <c r="X187" s="14" t="s">
        <v>65</v>
      </c>
      <c r="Y187" s="14" t="s">
        <v>1393</v>
      </c>
      <c r="Z187" s="14">
        <v>6</v>
      </c>
      <c r="AA187" s="14">
        <v>14971</v>
      </c>
      <c r="AB187" s="14" t="s">
        <v>317</v>
      </c>
      <c r="AC187" s="14" t="s">
        <v>1084</v>
      </c>
      <c r="AD187" s="14">
        <v>2019</v>
      </c>
      <c r="AE187" s="14" t="s">
        <v>68</v>
      </c>
      <c r="AF187" s="14"/>
      <c r="AG187" s="14"/>
      <c r="AH187" s="14"/>
      <c r="AI187" s="14"/>
      <c r="AJ187" s="14"/>
      <c r="AK187" s="14"/>
      <c r="AL187" s="8" t="str">
        <f t="shared" si="24"/>
        <v/>
      </c>
      <c r="AM187" s="8" t="str">
        <f>IF(AL187="","",COUNTIFS(AL$1:AL187,AL187))</f>
        <v/>
      </c>
      <c r="AN187" s="8" t="str">
        <f t="shared" si="25"/>
        <v>江苏鸿信系统集成有限公司无锡市仓下中学精品录播教室采购项目中选人公示@录播</v>
      </c>
      <c r="AO187" s="9">
        <f>IF(AN187="","",COUNTIFS(AN$1:AN187,AN187))</f>
        <v>1</v>
      </c>
      <c r="AP187" s="10" t="str">
        <f t="shared" si="26"/>
        <v>是</v>
      </c>
      <c r="AQ187" s="11" t="str">
        <f t="shared" si="27"/>
        <v/>
      </c>
      <c r="AR187" s="11" t="str">
        <f t="shared" si="28"/>
        <v/>
      </c>
      <c r="AS187" s="11" t="str">
        <f t="shared" si="29"/>
        <v/>
      </c>
      <c r="AT187" s="11" t="str">
        <f t="shared" si="30"/>
        <v/>
      </c>
      <c r="AU187" s="11" t="str">
        <f t="shared" si="31"/>
        <v/>
      </c>
      <c r="AV187" s="11" t="str">
        <f t="shared" si="32"/>
        <v/>
      </c>
      <c r="AW187" s="11" t="str">
        <f>IF(ISERROR(IF(FIND("拾",O187,1)&lt;FIND("万",O187,1),IF(ISERROR(FIND("拾",O187,FIND("万",O187,1))),"零",(MID(O,FIND("拾",O187,FIND("万",O187,1))-1,1))),MID(O187,FIND("拾",O187,1)-1,1))),"",IF(FIND("拾",O187,1)&lt;FIND("万",O187,1),IF(ISERROR(FIND("拾",O187,FIND("万",O187,1))),"",(MID(O187,FIND("拾",O187,FIND("万",O187,1))-1,1))),MID(O187,FIND("拾",O187,1)-1,1)))</f>
        <v/>
      </c>
      <c r="AX187" s="12">
        <f>IF(O187="",0,IF(ISERROR(MIDB(O187,SEARCHB("?",O187),2*LEN(O187)-LENB(O187))),IF(AQ187="",0,INDEX([1]大小写对照表!A:B,MATCH(AQ187,[1]大小写对照表!A:A,0),2)*100000000)+IF(AR187="",0,INDEX([1]大小写对照表!A:B,MATCH(AR187,[1]大小写对照表!A:A,0),2)*1000000)+IF(AS187="",0,INDEX([1]大小写对照表!A:B,MATCH(AS187,[1]大小写对照表!A:A,0),2)*100000)+IF(AT187="",0,INDEX([1]大小写对照表!A:B,MATCH(AT187,[1]大小写对照表!A:A,0),2)*10000)+IF(AU187="",0,INDEX([1]大小写对照表!A:B,MATCH(AU187,[1]大小写对照表!A:A,0),2)*1000)+IF(AV187="",0,INDEX([1]大小写对照表!A:B,MATCH(AV187,[1]大小写对照表!A:A,0),2)*100)+IF(AW187="",0,INDEX([1]大小写对照表!A:B,MATCH(AW187,[1]大小写对照表!A:A,0),2)*10),IF(ISERROR(FIND("万",O187,1)),MIDB(O187,SEARCHB("?",O187),2*LEN(O187)-LENB(O187))*1,MIDB(O187,SEARCHB("?",O187),2*LEN(O187)-LENB(O187))*10000)))</f>
        <v>0</v>
      </c>
      <c r="AY187" s="13" t="str">
        <f t="shared" si="33"/>
        <v>1月份</v>
      </c>
      <c r="AZ187" s="11" t="str">
        <f t="shared" si="34"/>
        <v>录播</v>
      </c>
      <c r="BA187" s="11" t="str">
        <f t="shared" si="35"/>
        <v/>
      </c>
    </row>
    <row r="188" spans="1:53">
      <c r="A188" s="7" t="s">
        <v>1084</v>
      </c>
      <c r="B188" s="7" t="s">
        <v>1394</v>
      </c>
      <c r="C188" s="7" t="s">
        <v>55</v>
      </c>
      <c r="D188" s="7" t="s">
        <v>1395</v>
      </c>
      <c r="E188" s="7" t="s">
        <v>56</v>
      </c>
      <c r="F188" s="7" t="s">
        <v>541</v>
      </c>
      <c r="G188" s="7" t="s">
        <v>120</v>
      </c>
      <c r="H188" s="7"/>
      <c r="I188" s="7"/>
      <c r="J188" s="7"/>
      <c r="K188" s="7"/>
      <c r="L188" s="7" t="s">
        <v>1396</v>
      </c>
      <c r="M188" s="7" t="s">
        <v>1397</v>
      </c>
      <c r="N188" s="7" t="s">
        <v>1398</v>
      </c>
      <c r="O188" s="7" t="s">
        <v>1399</v>
      </c>
      <c r="P188" s="7"/>
      <c r="Q188" s="7" t="s">
        <v>1400</v>
      </c>
      <c r="R188" s="7" t="s">
        <v>1401</v>
      </c>
      <c r="S188" s="7"/>
      <c r="T188" s="7"/>
      <c r="U188" s="7"/>
      <c r="V188" s="7"/>
      <c r="W188" s="7"/>
      <c r="X188" s="7" t="s">
        <v>65</v>
      </c>
      <c r="Y188" s="7" t="s">
        <v>1402</v>
      </c>
      <c r="Z188" s="7">
        <v>4</v>
      </c>
      <c r="AA188" s="7">
        <v>4</v>
      </c>
      <c r="AB188" s="7" t="s">
        <v>67</v>
      </c>
      <c r="AC188" s="7"/>
      <c r="AD188" s="7">
        <v>2019</v>
      </c>
      <c r="AE188" s="7" t="s">
        <v>68</v>
      </c>
      <c r="AF188" s="7"/>
      <c r="AG188" s="7"/>
      <c r="AH188" s="7"/>
      <c r="AI188" s="7"/>
      <c r="AJ188" s="7"/>
      <c r="AK188" s="7"/>
      <c r="AL188" s="8" t="str">
        <f t="shared" si="24"/>
        <v>2018-416@录播</v>
      </c>
      <c r="AM188" s="8">
        <f>IF(AL188="","",COUNTIFS(AL$1:AL188,AL188))</f>
        <v>1</v>
      </c>
      <c r="AN188" s="8" t="str">
        <f t="shared" si="25"/>
        <v>淅川县第五高级中学教学一体机设备采购项目（第二批）结果公告@录播</v>
      </c>
      <c r="AO188" s="9">
        <f>IF(AN188="","",COUNTIFS(AN$1:AN188,AN188))</f>
        <v>1</v>
      </c>
      <c r="AP188" s="10" t="str">
        <f t="shared" si="26"/>
        <v>是</v>
      </c>
      <c r="AQ188" s="11" t="str">
        <f t="shared" si="27"/>
        <v/>
      </c>
      <c r="AR188" s="11" t="str">
        <f t="shared" si="28"/>
        <v/>
      </c>
      <c r="AS188" s="11" t="str">
        <f t="shared" si="29"/>
        <v/>
      </c>
      <c r="AT188" s="11" t="str">
        <f t="shared" si="30"/>
        <v/>
      </c>
      <c r="AU188" s="11" t="str">
        <f t="shared" si="31"/>
        <v/>
      </c>
      <c r="AV188" s="11" t="str">
        <f t="shared" si="32"/>
        <v/>
      </c>
      <c r="AW188" s="11" t="str">
        <f>IF(ISERROR(IF(FIND("拾",O188,1)&lt;FIND("万",O188,1),IF(ISERROR(FIND("拾",O188,FIND("万",O188,1))),"零",(MID(O,FIND("拾",O188,FIND("万",O188,1))-1,1))),MID(O188,FIND("拾",O188,1)-1,1))),"",IF(FIND("拾",O188,1)&lt;FIND("万",O188,1),IF(ISERROR(FIND("拾",O188,FIND("万",O188,1))),"",(MID(O188,FIND("拾",O188,FIND("万",O188,1))-1,1))),MID(O188,FIND("拾",O188,1)-1,1)))</f>
        <v/>
      </c>
      <c r="AX188" s="12">
        <f>IF(O188="",0,IF(ISERROR(MIDB(O188,SEARCHB("?",O188),2*LEN(O188)-LENB(O188))),IF(AQ188="",0,INDEX([1]大小写对照表!A:B,MATCH(AQ188,[1]大小写对照表!A:A,0),2)*100000000)+IF(AR188="",0,INDEX([1]大小写对照表!A:B,MATCH(AR188,[1]大小写对照表!A:A,0),2)*1000000)+IF(AS188="",0,INDEX([1]大小写对照表!A:B,MATCH(AS188,[1]大小写对照表!A:A,0),2)*100000)+IF(AT188="",0,INDEX([1]大小写对照表!A:B,MATCH(AT188,[1]大小写对照表!A:A,0),2)*10000)+IF(AU188="",0,INDEX([1]大小写对照表!A:B,MATCH(AU188,[1]大小写对照表!A:A,0),2)*1000)+IF(AV188="",0,INDEX([1]大小写对照表!A:B,MATCH(AV188,[1]大小写对照表!A:A,0),2)*100)+IF(AW188="",0,INDEX([1]大小写对照表!A:B,MATCH(AW188,[1]大小写对照表!A:A,0),2)*10),IF(ISERROR(FIND("万",O188,1)),MIDB(O188,SEARCHB("?",O188),2*LEN(O188)-LENB(O188))*1,MIDB(O188,SEARCHB("?",O188),2*LEN(O188)-LENB(O188))*10000)))</f>
        <v>590000</v>
      </c>
      <c r="AY188" s="13" t="str">
        <f t="shared" si="33"/>
        <v>1月份</v>
      </c>
      <c r="AZ188" s="11" t="str">
        <f t="shared" si="34"/>
        <v>录播</v>
      </c>
      <c r="BA188" s="11" t="str">
        <f t="shared" si="35"/>
        <v/>
      </c>
    </row>
    <row r="189" spans="1:53">
      <c r="A189" s="14" t="s">
        <v>1084</v>
      </c>
      <c r="B189" s="14" t="s">
        <v>1403</v>
      </c>
      <c r="C189" s="14" t="s">
        <v>55</v>
      </c>
      <c r="D189" s="14" t="s">
        <v>1404</v>
      </c>
      <c r="E189" s="14" t="s">
        <v>83</v>
      </c>
      <c r="F189" s="14" t="s">
        <v>1405</v>
      </c>
      <c r="G189" s="14" t="s">
        <v>120</v>
      </c>
      <c r="H189" s="14"/>
      <c r="I189" s="14"/>
      <c r="J189" s="14"/>
      <c r="K189" s="14"/>
      <c r="L189" s="14" t="s">
        <v>1406</v>
      </c>
      <c r="M189" s="14" t="s">
        <v>1407</v>
      </c>
      <c r="N189" s="14" t="s">
        <v>1408</v>
      </c>
      <c r="O189" s="14"/>
      <c r="P189" s="14"/>
      <c r="Q189" s="14" t="s">
        <v>1409</v>
      </c>
      <c r="R189" s="14" t="s">
        <v>1410</v>
      </c>
      <c r="S189" s="14"/>
      <c r="T189" s="14"/>
      <c r="U189" s="14"/>
      <c r="V189" s="14"/>
      <c r="W189" s="14"/>
      <c r="X189" s="14" t="s">
        <v>79</v>
      </c>
      <c r="Y189" s="14" t="s">
        <v>1411</v>
      </c>
      <c r="Z189" s="14">
        <v>2</v>
      </c>
      <c r="AA189" s="14">
        <v>3</v>
      </c>
      <c r="AB189" s="14" t="s">
        <v>317</v>
      </c>
      <c r="AC189" s="14" t="s">
        <v>1084</v>
      </c>
      <c r="AD189" s="14">
        <v>2019</v>
      </c>
      <c r="AE189" s="14" t="s">
        <v>68</v>
      </c>
      <c r="AF189" s="14"/>
      <c r="AG189" s="14"/>
      <c r="AH189" s="14"/>
      <c r="AI189" s="14"/>
      <c r="AJ189" s="14"/>
      <c r="AK189" s="14"/>
      <c r="AL189" s="8" t="str">
        <f t="shared" si="24"/>
        <v>GDHCGFCG-2018-01-B）@录播</v>
      </c>
      <c r="AM189" s="8">
        <f>IF(AL189="","",COUNTIFS(AL$1:AL189,AL189))</f>
        <v>1</v>
      </c>
      <c r="AN189" s="8" t="str">
        <f t="shared" si="25"/>
        <v>[广丰区]广丰区城北小学录播、图书馆、门禁设备采购项目结果公示@录播</v>
      </c>
      <c r="AO189" s="9">
        <f>IF(AN189="","",COUNTIFS(AN$1:AN189,AN189))</f>
        <v>1</v>
      </c>
      <c r="AP189" s="10" t="str">
        <f t="shared" si="26"/>
        <v>是</v>
      </c>
      <c r="AQ189" s="11" t="str">
        <f t="shared" si="27"/>
        <v/>
      </c>
      <c r="AR189" s="11" t="str">
        <f t="shared" si="28"/>
        <v/>
      </c>
      <c r="AS189" s="11" t="str">
        <f t="shared" si="29"/>
        <v/>
      </c>
      <c r="AT189" s="11" t="str">
        <f t="shared" si="30"/>
        <v/>
      </c>
      <c r="AU189" s="11" t="str">
        <f t="shared" si="31"/>
        <v/>
      </c>
      <c r="AV189" s="11" t="str">
        <f t="shared" si="32"/>
        <v/>
      </c>
      <c r="AW189" s="11" t="str">
        <f>IF(ISERROR(IF(FIND("拾",O189,1)&lt;FIND("万",O189,1),IF(ISERROR(FIND("拾",O189,FIND("万",O189,1))),"零",(MID(O,FIND("拾",O189,FIND("万",O189,1))-1,1))),MID(O189,FIND("拾",O189,1)-1,1))),"",IF(FIND("拾",O189,1)&lt;FIND("万",O189,1),IF(ISERROR(FIND("拾",O189,FIND("万",O189,1))),"",(MID(O189,FIND("拾",O189,FIND("万",O189,1))-1,1))),MID(O189,FIND("拾",O189,1)-1,1)))</f>
        <v/>
      </c>
      <c r="AX189" s="12">
        <f>IF(O189="",0,IF(ISERROR(MIDB(O189,SEARCHB("?",O189),2*LEN(O189)-LENB(O189))),IF(AQ189="",0,INDEX([1]大小写对照表!A:B,MATCH(AQ189,[1]大小写对照表!A:A,0),2)*100000000)+IF(AR189="",0,INDEX([1]大小写对照表!A:B,MATCH(AR189,[1]大小写对照表!A:A,0),2)*1000000)+IF(AS189="",0,INDEX([1]大小写对照表!A:B,MATCH(AS189,[1]大小写对照表!A:A,0),2)*100000)+IF(AT189="",0,INDEX([1]大小写对照表!A:B,MATCH(AT189,[1]大小写对照表!A:A,0),2)*10000)+IF(AU189="",0,INDEX([1]大小写对照表!A:B,MATCH(AU189,[1]大小写对照表!A:A,0),2)*1000)+IF(AV189="",0,INDEX([1]大小写对照表!A:B,MATCH(AV189,[1]大小写对照表!A:A,0),2)*100)+IF(AW189="",0,INDEX([1]大小写对照表!A:B,MATCH(AW189,[1]大小写对照表!A:A,0),2)*10),IF(ISERROR(FIND("万",O189,1)),MIDB(O189,SEARCHB("?",O189),2*LEN(O189)-LENB(O189))*1,MIDB(O189,SEARCHB("?",O189),2*LEN(O189)-LENB(O189))*10000)))</f>
        <v>0</v>
      </c>
      <c r="AY189" s="13" t="str">
        <f t="shared" si="33"/>
        <v>1月份</v>
      </c>
      <c r="AZ189" s="11" t="str">
        <f t="shared" si="34"/>
        <v>录播</v>
      </c>
      <c r="BA189" s="11" t="str">
        <f t="shared" si="35"/>
        <v/>
      </c>
    </row>
    <row r="190" spans="1:53">
      <c r="A190" s="7" t="s">
        <v>1084</v>
      </c>
      <c r="B190" s="7" t="s">
        <v>213</v>
      </c>
      <c r="C190" s="7" t="s">
        <v>55</v>
      </c>
      <c r="D190" s="7" t="s">
        <v>214</v>
      </c>
      <c r="E190" s="7" t="s">
        <v>215</v>
      </c>
      <c r="F190" s="7" t="s">
        <v>216</v>
      </c>
      <c r="G190" s="7" t="s">
        <v>120</v>
      </c>
      <c r="H190" s="7"/>
      <c r="I190" s="7"/>
      <c r="J190" s="7"/>
      <c r="K190" s="7"/>
      <c r="L190" s="7"/>
      <c r="M190" s="7"/>
      <c r="N190" s="7" t="s">
        <v>217</v>
      </c>
      <c r="O190" s="7" t="s">
        <v>218</v>
      </c>
      <c r="P190" s="7"/>
      <c r="Q190" s="7" t="s">
        <v>219</v>
      </c>
      <c r="R190" s="7" t="s">
        <v>220</v>
      </c>
      <c r="S190" s="7"/>
      <c r="T190" s="7"/>
      <c r="U190" s="7"/>
      <c r="V190" s="7"/>
      <c r="W190" s="7"/>
      <c r="X190" s="7" t="s">
        <v>79</v>
      </c>
      <c r="Y190" s="7" t="s">
        <v>221</v>
      </c>
      <c r="Z190" s="7">
        <v>3</v>
      </c>
      <c r="AA190" s="7">
        <v>3</v>
      </c>
      <c r="AB190" s="7" t="s">
        <v>317</v>
      </c>
      <c r="AC190" s="7" t="s">
        <v>1084</v>
      </c>
      <c r="AD190" s="7">
        <v>2019</v>
      </c>
      <c r="AE190" s="7" t="s">
        <v>68</v>
      </c>
      <c r="AF190" s="7" t="s">
        <v>222</v>
      </c>
      <c r="AG190" s="7"/>
      <c r="AH190" s="7"/>
      <c r="AI190" s="7"/>
      <c r="AJ190" s="7"/>
      <c r="AK190" s="7"/>
      <c r="AL190" s="8" t="str">
        <f t="shared" si="24"/>
        <v>37082736100620190001@录播</v>
      </c>
      <c r="AM190" s="8">
        <f>IF(AL190="","",COUNTIFS(AL$1:AL190,AL190))</f>
        <v>1</v>
      </c>
      <c r="AN190" s="8" t="str">
        <f t="shared" si="25"/>
        <v>鱼台县人民医院(录播服务器)定点采购中标公示@录播</v>
      </c>
      <c r="AO190" s="9">
        <f>IF(AN190="","",COUNTIFS(AN$1:AN190,AN190))</f>
        <v>1</v>
      </c>
      <c r="AP190" s="10" t="str">
        <f t="shared" si="26"/>
        <v>是</v>
      </c>
      <c r="AQ190" s="11" t="str">
        <f t="shared" si="27"/>
        <v/>
      </c>
      <c r="AR190" s="11" t="str">
        <f t="shared" si="28"/>
        <v/>
      </c>
      <c r="AS190" s="11" t="str">
        <f t="shared" si="29"/>
        <v/>
      </c>
      <c r="AT190" s="11" t="str">
        <f t="shared" si="30"/>
        <v/>
      </c>
      <c r="AU190" s="11" t="str">
        <f t="shared" si="31"/>
        <v/>
      </c>
      <c r="AV190" s="11" t="str">
        <f t="shared" si="32"/>
        <v/>
      </c>
      <c r="AW190" s="11" t="str">
        <f>IF(ISERROR(IF(FIND("拾",O190,1)&lt;FIND("万",O190,1),IF(ISERROR(FIND("拾",O190,FIND("万",O190,1))),"零",(MID(O,FIND("拾",O190,FIND("万",O190,1))-1,1))),MID(O190,FIND("拾",O190,1)-1,1))),"",IF(FIND("拾",O190,1)&lt;FIND("万",O190,1),IF(ISERROR(FIND("拾",O190,FIND("万",O190,1))),"",(MID(O190,FIND("拾",O190,FIND("万",O190,1))-1,1))),MID(O190,FIND("拾",O190,1)-1,1)))</f>
        <v/>
      </c>
      <c r="AX190" s="12">
        <f>IF(O190="",0,IF(ISERROR(MIDB(O190,SEARCHB("?",O190),2*LEN(O190)-LENB(O190))),IF(AQ190="",0,INDEX([1]大小写对照表!A:B,MATCH(AQ190,[1]大小写对照表!A:A,0),2)*100000000)+IF(AR190="",0,INDEX([1]大小写对照表!A:B,MATCH(AR190,[1]大小写对照表!A:A,0),2)*1000000)+IF(AS190="",0,INDEX([1]大小写对照表!A:B,MATCH(AS190,[1]大小写对照表!A:A,0),2)*100000)+IF(AT190="",0,INDEX([1]大小写对照表!A:B,MATCH(AT190,[1]大小写对照表!A:A,0),2)*10000)+IF(AU190="",0,INDEX([1]大小写对照表!A:B,MATCH(AU190,[1]大小写对照表!A:A,0),2)*1000)+IF(AV190="",0,INDEX([1]大小写对照表!A:B,MATCH(AV190,[1]大小写对照表!A:A,0),2)*100)+IF(AW190="",0,INDEX([1]大小写对照表!A:B,MATCH(AW190,[1]大小写对照表!A:A,0),2)*10),IF(ISERROR(FIND("万",O190,1)),MIDB(O190,SEARCHB("?",O190),2*LEN(O190)-LENB(O190))*1,MIDB(O190,SEARCHB("?",O190),2*LEN(O190)-LENB(O190))*10000)))</f>
        <v>326000</v>
      </c>
      <c r="AY190" s="13" t="str">
        <f t="shared" si="33"/>
        <v>1月份</v>
      </c>
      <c r="AZ190" s="11" t="str">
        <f t="shared" si="34"/>
        <v>录播</v>
      </c>
      <c r="BA190" s="11" t="str">
        <f t="shared" si="35"/>
        <v/>
      </c>
    </row>
    <row r="191" spans="1:53">
      <c r="A191" s="14" t="s">
        <v>1084</v>
      </c>
      <c r="B191" s="14" t="s">
        <v>1412</v>
      </c>
      <c r="C191" s="14" t="s">
        <v>55</v>
      </c>
      <c r="D191" s="14" t="s">
        <v>1413</v>
      </c>
      <c r="E191" s="14" t="s">
        <v>592</v>
      </c>
      <c r="F191" s="14" t="s">
        <v>593</v>
      </c>
      <c r="G191" s="14" t="s">
        <v>226</v>
      </c>
      <c r="H191" s="14"/>
      <c r="I191" s="14"/>
      <c r="J191" s="14"/>
      <c r="K191" s="14"/>
      <c r="L191" s="14"/>
      <c r="M191" s="14" t="s">
        <v>1414</v>
      </c>
      <c r="N191" s="14" t="s">
        <v>1415</v>
      </c>
      <c r="O191" s="14" t="s">
        <v>1416</v>
      </c>
      <c r="P191" s="14"/>
      <c r="Q191" s="14" t="s">
        <v>1472</v>
      </c>
      <c r="R191" s="14" t="s">
        <v>1417</v>
      </c>
      <c r="S191" s="14"/>
      <c r="T191" s="14"/>
      <c r="U191" s="14"/>
      <c r="V191" s="14"/>
      <c r="W191" s="14"/>
      <c r="X191" s="14" t="s">
        <v>79</v>
      </c>
      <c r="Y191" s="14" t="s">
        <v>1418</v>
      </c>
      <c r="Z191" s="14">
        <v>2</v>
      </c>
      <c r="AA191" s="14">
        <v>2</v>
      </c>
      <c r="AB191" s="14" t="s">
        <v>67</v>
      </c>
      <c r="AC191" s="14"/>
      <c r="AD191" s="14">
        <v>2019</v>
      </c>
      <c r="AE191" s="14" t="s">
        <v>68</v>
      </c>
      <c r="AF191" s="14"/>
      <c r="AG191" s="14"/>
      <c r="AH191" s="14"/>
      <c r="AI191" s="14"/>
      <c r="AJ191" s="14"/>
      <c r="AK191" s="14"/>
      <c r="AL191" s="8" t="str">
        <f t="shared" si="24"/>
        <v>2018-1660_XM_1@录播</v>
      </c>
      <c r="AM191" s="8">
        <f>IF(AL191="","",COUNTIFS(AL$1:AL191,AL191))</f>
        <v>1</v>
      </c>
      <c r="AN191" s="8" t="str">
        <f t="shared" si="25"/>
        <v>畜产品质量安全应急指挥中心建设@录播</v>
      </c>
      <c r="AO191" s="9">
        <f>IF(AN191="","",COUNTIFS(AN$1:AN191,AN191))</f>
        <v>1</v>
      </c>
      <c r="AP191" s="10" t="str">
        <f t="shared" si="26"/>
        <v>是</v>
      </c>
      <c r="AQ191" s="11" t="str">
        <f t="shared" si="27"/>
        <v/>
      </c>
      <c r="AR191" s="11" t="str">
        <f t="shared" si="28"/>
        <v/>
      </c>
      <c r="AS191" s="11" t="str">
        <f t="shared" si="29"/>
        <v/>
      </c>
      <c r="AT191" s="11" t="str">
        <f t="shared" si="30"/>
        <v/>
      </c>
      <c r="AU191" s="11" t="str">
        <f t="shared" si="31"/>
        <v/>
      </c>
      <c r="AV191" s="11" t="str">
        <f t="shared" si="32"/>
        <v/>
      </c>
      <c r="AW191" s="11" t="str">
        <f>IF(ISERROR(IF(FIND("拾",O191,1)&lt;FIND("万",O191,1),IF(ISERROR(FIND("拾",O191,FIND("万",O191,1))),"零",(MID(O,FIND("拾",O191,FIND("万",O191,1))-1,1))),MID(O191,FIND("拾",O191,1)-1,1))),"",IF(FIND("拾",O191,1)&lt;FIND("万",O191,1),IF(ISERROR(FIND("拾",O191,FIND("万",O191,1))),"",(MID(O191,FIND("拾",O191,FIND("万",O191,1))-1,1))),MID(O191,FIND("拾",O191,1)-1,1)))</f>
        <v/>
      </c>
      <c r="AX191" s="12">
        <f>IF(O191="",0,IF(ISERROR(MIDB(O191,SEARCHB("?",O191),2*LEN(O191)-LENB(O191))),IF(AQ191="",0,INDEX([1]大小写对照表!A:B,MATCH(AQ191,[1]大小写对照表!A:A,0),2)*100000000)+IF(AR191="",0,INDEX([1]大小写对照表!A:B,MATCH(AR191,[1]大小写对照表!A:A,0),2)*1000000)+IF(AS191="",0,INDEX([1]大小写对照表!A:B,MATCH(AS191,[1]大小写对照表!A:A,0),2)*100000)+IF(AT191="",0,INDEX([1]大小写对照表!A:B,MATCH(AT191,[1]大小写对照表!A:A,0),2)*10000)+IF(AU191="",0,INDEX([1]大小写对照表!A:B,MATCH(AU191,[1]大小写对照表!A:A,0),2)*1000)+IF(AV191="",0,INDEX([1]大小写对照表!A:B,MATCH(AV191,[1]大小写对照表!A:A,0),2)*100)+IF(AW191="",0,INDEX([1]大小写对照表!A:B,MATCH(AW191,[1]大小写对照表!A:A,0),2)*10),IF(ISERROR(FIND("万",O191,1)),MIDB(O191,SEARCHB("?",O191),2*LEN(O191)-LENB(O191))*1,MIDB(O191,SEARCHB("?",O191),2*LEN(O191)-LENB(O191))*10000)))</f>
        <v>1789760</v>
      </c>
      <c r="AY191" s="13" t="str">
        <f t="shared" si="33"/>
        <v>1月份</v>
      </c>
      <c r="AZ191" s="11" t="str">
        <f t="shared" si="34"/>
        <v>录播</v>
      </c>
      <c r="BA191" s="11" t="str">
        <f t="shared" si="35"/>
        <v/>
      </c>
    </row>
    <row r="192" spans="1:53">
      <c r="A192" s="7" t="s">
        <v>1084</v>
      </c>
      <c r="B192" s="7" t="s">
        <v>1419</v>
      </c>
      <c r="C192" s="7" t="s">
        <v>55</v>
      </c>
      <c r="D192" s="7"/>
      <c r="E192" s="7" t="s">
        <v>627</v>
      </c>
      <c r="F192" s="7" t="s">
        <v>1420</v>
      </c>
      <c r="G192" s="7" t="s">
        <v>226</v>
      </c>
      <c r="H192" s="7"/>
      <c r="I192" s="7"/>
      <c r="J192" s="7"/>
      <c r="K192" s="7"/>
      <c r="L192" s="7"/>
      <c r="M192" s="7" t="s">
        <v>1421</v>
      </c>
      <c r="N192" s="7" t="s">
        <v>1422</v>
      </c>
      <c r="O192" s="7"/>
      <c r="P192" s="7"/>
      <c r="Q192" s="7" t="s">
        <v>1423</v>
      </c>
      <c r="R192" s="7" t="s">
        <v>1424</v>
      </c>
      <c r="S192" s="7"/>
      <c r="T192" s="7"/>
      <c r="U192" s="7"/>
      <c r="V192" s="7"/>
      <c r="W192" s="7"/>
      <c r="X192" s="7" t="s">
        <v>65</v>
      </c>
      <c r="Y192" s="7" t="s">
        <v>1419</v>
      </c>
      <c r="Z192" s="7">
        <v>16</v>
      </c>
      <c r="AA192" s="7">
        <v>14971</v>
      </c>
      <c r="AB192" s="7" t="s">
        <v>317</v>
      </c>
      <c r="AC192" s="7" t="s">
        <v>1084</v>
      </c>
      <c r="AD192" s="7">
        <v>2019</v>
      </c>
      <c r="AE192" s="7" t="s">
        <v>68</v>
      </c>
      <c r="AF192" s="7"/>
      <c r="AG192" s="7"/>
      <c r="AH192" s="7"/>
      <c r="AI192" s="7"/>
      <c r="AJ192" s="7"/>
      <c r="AK192" s="7"/>
      <c r="AL192" s="8" t="str">
        <f t="shared" si="24"/>
        <v/>
      </c>
      <c r="AM192" s="8" t="str">
        <f>IF(AL192="","",COUNTIFS(AL$1:AL192,AL192))</f>
        <v/>
      </c>
      <c r="AN192" s="8" t="str">
        <f t="shared" si="25"/>
        <v>教室录播系统采购@录播</v>
      </c>
      <c r="AO192" s="9">
        <f>IF(AN192="","",COUNTIFS(AN$1:AN192,AN192))</f>
        <v>1</v>
      </c>
      <c r="AP192" s="10" t="str">
        <f t="shared" si="26"/>
        <v>是</v>
      </c>
      <c r="AQ192" s="11" t="str">
        <f t="shared" si="27"/>
        <v/>
      </c>
      <c r="AR192" s="11" t="str">
        <f t="shared" si="28"/>
        <v/>
      </c>
      <c r="AS192" s="11" t="str">
        <f t="shared" si="29"/>
        <v/>
      </c>
      <c r="AT192" s="11" t="str">
        <f t="shared" si="30"/>
        <v/>
      </c>
      <c r="AU192" s="11" t="str">
        <f t="shared" si="31"/>
        <v/>
      </c>
      <c r="AV192" s="11" t="str">
        <f t="shared" si="32"/>
        <v/>
      </c>
      <c r="AW192" s="11" t="str">
        <f>IF(ISERROR(IF(FIND("拾",O192,1)&lt;FIND("万",O192,1),IF(ISERROR(FIND("拾",O192,FIND("万",O192,1))),"零",(MID(O,FIND("拾",O192,FIND("万",O192,1))-1,1))),MID(O192,FIND("拾",O192,1)-1,1))),"",IF(FIND("拾",O192,1)&lt;FIND("万",O192,1),IF(ISERROR(FIND("拾",O192,FIND("万",O192,1))),"",(MID(O192,FIND("拾",O192,FIND("万",O192,1))-1,1))),MID(O192,FIND("拾",O192,1)-1,1)))</f>
        <v/>
      </c>
      <c r="AX192" s="12">
        <f>IF(O192="",0,IF(ISERROR(MIDB(O192,SEARCHB("?",O192),2*LEN(O192)-LENB(O192))),IF(AQ192="",0,INDEX([1]大小写对照表!A:B,MATCH(AQ192,[1]大小写对照表!A:A,0),2)*100000000)+IF(AR192="",0,INDEX([1]大小写对照表!A:B,MATCH(AR192,[1]大小写对照表!A:A,0),2)*1000000)+IF(AS192="",0,INDEX([1]大小写对照表!A:B,MATCH(AS192,[1]大小写对照表!A:A,0),2)*100000)+IF(AT192="",0,INDEX([1]大小写对照表!A:B,MATCH(AT192,[1]大小写对照表!A:A,0),2)*10000)+IF(AU192="",0,INDEX([1]大小写对照表!A:B,MATCH(AU192,[1]大小写对照表!A:A,0),2)*1000)+IF(AV192="",0,INDEX([1]大小写对照表!A:B,MATCH(AV192,[1]大小写对照表!A:A,0),2)*100)+IF(AW192="",0,INDEX([1]大小写对照表!A:B,MATCH(AW192,[1]大小写对照表!A:A,0),2)*10),IF(ISERROR(FIND("万",O192,1)),MIDB(O192,SEARCHB("?",O192),2*LEN(O192)-LENB(O192))*1,MIDB(O192,SEARCHB("?",O192),2*LEN(O192)-LENB(O192))*10000)))</f>
        <v>0</v>
      </c>
      <c r="AY192" s="13" t="str">
        <f t="shared" si="33"/>
        <v>1月份</v>
      </c>
      <c r="AZ192" s="11" t="str">
        <f t="shared" si="34"/>
        <v>录播</v>
      </c>
      <c r="BA192" s="11" t="str">
        <f t="shared" si="35"/>
        <v/>
      </c>
    </row>
    <row r="193" spans="1:53" s="22" customFormat="1">
      <c r="A193" s="15" t="s">
        <v>1084</v>
      </c>
      <c r="B193" s="15" t="s">
        <v>1425</v>
      </c>
      <c r="C193" s="15" t="s">
        <v>55</v>
      </c>
      <c r="D193" s="15" t="s">
        <v>1426</v>
      </c>
      <c r="E193" s="15" t="s">
        <v>1427</v>
      </c>
      <c r="F193" s="15" t="s">
        <v>1428</v>
      </c>
      <c r="G193" s="15" t="s">
        <v>226</v>
      </c>
      <c r="H193" s="15"/>
      <c r="I193" s="15"/>
      <c r="J193" s="15"/>
      <c r="K193" s="15"/>
      <c r="L193" s="15"/>
      <c r="M193" s="15"/>
      <c r="N193" s="15" t="s">
        <v>1429</v>
      </c>
      <c r="O193" s="15">
        <v>2462616</v>
      </c>
      <c r="P193" s="15"/>
      <c r="Q193" s="15" t="s">
        <v>1430</v>
      </c>
      <c r="R193" s="15" t="s">
        <v>1431</v>
      </c>
      <c r="S193" s="15" t="s">
        <v>1432</v>
      </c>
      <c r="T193" s="15"/>
      <c r="U193" s="15"/>
      <c r="V193" s="15"/>
      <c r="W193" s="15"/>
      <c r="X193" s="15" t="s">
        <v>79</v>
      </c>
      <c r="Y193" s="15" t="s">
        <v>1433</v>
      </c>
      <c r="Z193" s="15">
        <v>2</v>
      </c>
      <c r="AA193" s="15">
        <v>4</v>
      </c>
      <c r="AB193" s="15" t="s">
        <v>67</v>
      </c>
      <c r="AC193" s="15"/>
      <c r="AD193" s="15">
        <v>2019</v>
      </c>
      <c r="AE193" s="15" t="s">
        <v>68</v>
      </c>
      <c r="AF193" s="15" t="s">
        <v>128</v>
      </c>
      <c r="AG193" s="15"/>
      <c r="AH193" s="15"/>
      <c r="AI193" s="15"/>
      <c r="AJ193" s="15"/>
      <c r="AK193" s="15"/>
      <c r="AL193" s="16" t="str">
        <f t="shared" si="24"/>
        <v>5113012018000680@录播</v>
      </c>
      <c r="AM193" s="16">
        <f>IF(AL193="","",COUNTIFS(AL$1:AL193,AL193))</f>
        <v>1</v>
      </c>
      <c r="AN193" s="16" t="str">
        <f t="shared" si="25"/>
        <v>四川省南充市公安局等战训基地信息化实战训练平台设备、川东北人力资源市场设备政府采购公开招标中标公告@录播</v>
      </c>
      <c r="AO193" s="17">
        <f>IF(AN193="","",COUNTIFS(AN$1:AN193,AN193))</f>
        <v>1</v>
      </c>
      <c r="AP193" s="18" t="str">
        <f t="shared" si="26"/>
        <v>是</v>
      </c>
      <c r="AQ193" s="19" t="str">
        <f t="shared" si="27"/>
        <v/>
      </c>
      <c r="AR193" s="19" t="str">
        <f t="shared" si="28"/>
        <v/>
      </c>
      <c r="AS193" s="19" t="str">
        <f t="shared" si="29"/>
        <v/>
      </c>
      <c r="AT193" s="19" t="str">
        <f t="shared" si="30"/>
        <v/>
      </c>
      <c r="AU193" s="19" t="str">
        <f t="shared" si="31"/>
        <v/>
      </c>
      <c r="AV193" s="19" t="str">
        <f t="shared" si="32"/>
        <v/>
      </c>
      <c r="AW193" s="19" t="str">
        <f>IF(ISERROR(IF(FIND("拾",O193,1)&lt;FIND("万",O193,1),IF(ISERROR(FIND("拾",O193,FIND("万",O193,1))),"零",(MID(O,FIND("拾",O193,FIND("万",O193,1))-1,1))),MID(O193,FIND("拾",O193,1)-1,1))),"",IF(FIND("拾",O193,1)&lt;FIND("万",O193,1),IF(ISERROR(FIND("拾",O193,FIND("万",O193,1))),"",(MID(O193,FIND("拾",O193,FIND("万",O193,1))-1,1))),MID(O193,FIND("拾",O193,1)-1,1)))</f>
        <v/>
      </c>
      <c r="AX193" s="20">
        <f>IF(O193="",0,IF(ISERROR(MIDB(O193,SEARCHB("?",O193),2*LEN(O193)-LENB(O193))),IF(AQ193="",0,INDEX([1]大小写对照表!A:B,MATCH(AQ193,[1]大小写对照表!A:A,0),2)*100000000)+IF(AR193="",0,INDEX([1]大小写对照表!A:B,MATCH(AR193,[1]大小写对照表!A:A,0),2)*1000000)+IF(AS193="",0,INDEX([1]大小写对照表!A:B,MATCH(AS193,[1]大小写对照表!A:A,0),2)*100000)+IF(AT193="",0,INDEX([1]大小写对照表!A:B,MATCH(AT193,[1]大小写对照表!A:A,0),2)*10000)+IF(AU193="",0,INDEX([1]大小写对照表!A:B,MATCH(AU193,[1]大小写对照表!A:A,0),2)*1000)+IF(AV193="",0,INDEX([1]大小写对照表!A:B,MATCH(AV193,[1]大小写对照表!A:A,0),2)*100)+IF(AW193="",0,INDEX([1]大小写对照表!A:B,MATCH(AW193,[1]大小写对照表!A:A,0),2)*10),IF(ISERROR(FIND("万",O193,1)),MIDB(O193,SEARCHB("?",O193),2*LEN(O193)-LENB(O193))*1,MIDB(O193,SEARCHB("?",O193),2*LEN(O193)-LENB(O193))*10000)))</f>
        <v>2462616</v>
      </c>
      <c r="AY193" s="21" t="str">
        <f t="shared" si="33"/>
        <v>1月份</v>
      </c>
      <c r="AZ193" s="19" t="str">
        <f t="shared" si="34"/>
        <v>录播</v>
      </c>
      <c r="BA193" s="19" t="str">
        <f t="shared" si="35"/>
        <v/>
      </c>
    </row>
    <row r="194" spans="1:53" s="22" customFormat="1">
      <c r="A194" s="23" t="s">
        <v>1084</v>
      </c>
      <c r="B194" s="23" t="s">
        <v>1434</v>
      </c>
      <c r="C194" s="23" t="s">
        <v>55</v>
      </c>
      <c r="D194" s="23" t="s">
        <v>1426</v>
      </c>
      <c r="E194" s="23" t="s">
        <v>1427</v>
      </c>
      <c r="F194" s="23" t="s">
        <v>1428</v>
      </c>
      <c r="G194" s="23" t="s">
        <v>226</v>
      </c>
      <c r="H194" s="23"/>
      <c r="I194" s="23"/>
      <c r="J194" s="23"/>
      <c r="K194" s="23"/>
      <c r="L194" s="23"/>
      <c r="M194" s="23"/>
      <c r="N194" s="23" t="s">
        <v>1435</v>
      </c>
      <c r="O194" s="23" t="s">
        <v>1436</v>
      </c>
      <c r="P194" s="23"/>
      <c r="Q194" s="23" t="s">
        <v>1437</v>
      </c>
      <c r="R194" s="23" t="s">
        <v>1432</v>
      </c>
      <c r="S194" s="23" t="s">
        <v>1431</v>
      </c>
      <c r="T194" s="23"/>
      <c r="U194" s="23"/>
      <c r="V194" s="23"/>
      <c r="W194" s="23"/>
      <c r="X194" s="23" t="s">
        <v>79</v>
      </c>
      <c r="Y194" s="23" t="s">
        <v>1438</v>
      </c>
      <c r="Z194" s="23">
        <v>2</v>
      </c>
      <c r="AA194" s="23">
        <v>4</v>
      </c>
      <c r="AB194" s="23" t="s">
        <v>67</v>
      </c>
      <c r="AC194" s="23"/>
      <c r="AD194" s="23">
        <v>2019</v>
      </c>
      <c r="AE194" s="23" t="s">
        <v>68</v>
      </c>
      <c r="AF194" s="23" t="s">
        <v>128</v>
      </c>
      <c r="AG194" s="23"/>
      <c r="AH194" s="23"/>
      <c r="AI194" s="23"/>
      <c r="AJ194" s="23"/>
      <c r="AK194" s="23"/>
      <c r="AL194" s="16" t="str">
        <f t="shared" si="24"/>
        <v>5113012018000680@录播</v>
      </c>
      <c r="AM194" s="16">
        <f>IF(AL194="","",COUNTIFS(AL$1:AL194,AL194))</f>
        <v>2</v>
      </c>
      <c r="AN194" s="16" t="str">
        <f t="shared" si="25"/>
        <v>南充市战训基地信息化实战训练平台设备、川东北人力资源市场设备政府采购公开招标成交公告@录播</v>
      </c>
      <c r="AO194" s="17">
        <f>IF(AN194="","",COUNTIFS(AN$1:AN194,AN194))</f>
        <v>1</v>
      </c>
      <c r="AP194" s="18" t="str">
        <f t="shared" si="26"/>
        <v/>
      </c>
      <c r="AQ194" s="19" t="str">
        <f t="shared" si="27"/>
        <v/>
      </c>
      <c r="AR194" s="19" t="str">
        <f t="shared" si="28"/>
        <v>叁</v>
      </c>
      <c r="AS194" s="19" t="str">
        <f t="shared" si="29"/>
        <v>叁</v>
      </c>
      <c r="AT194" s="19" t="str">
        <f t="shared" si="30"/>
        <v>捌</v>
      </c>
      <c r="AU194" s="19" t="str">
        <f t="shared" si="31"/>
        <v/>
      </c>
      <c r="AV194" s="19" t="str">
        <f t="shared" si="32"/>
        <v/>
      </c>
      <c r="AW194" s="19" t="str">
        <f>IF(ISERROR(IF(FIND("拾",O194,1)&lt;FIND("万",O194,1),IF(ISERROR(FIND("拾",O194,FIND("万",O194,1))),"零",(MID(O,FIND("拾",O194,FIND("万",O194,1))-1,1))),MID(O194,FIND("拾",O194,1)-1,1))),"",IF(FIND("拾",O194,1)&lt;FIND("万",O194,1),IF(ISERROR(FIND("拾",O194,FIND("万",O194,1))),"",(MID(O194,FIND("拾",O194,FIND("万",O194,1))-1,1))),MID(O194,FIND("拾",O194,1)-1,1)))</f>
        <v/>
      </c>
      <c r="AX194" s="20">
        <f>IF(O194="",0,IF(ISERROR(MIDB(O194,SEARCHB("?",O194),2*LEN(O194)-LENB(O194))),IF(AQ194="",0,INDEX([1]大小写对照表!A:B,MATCH(AQ194,[1]大小写对照表!A:A,0),2)*100000000)+IF(AR194="",0,INDEX([1]大小写对照表!A:B,MATCH(AR194,[1]大小写对照表!A:A,0),2)*1000000)+IF(AS194="",0,INDEX([1]大小写对照表!A:B,MATCH(AS194,[1]大小写对照表!A:A,0),2)*100000)+IF(AT194="",0,INDEX([1]大小写对照表!A:B,MATCH(AT194,[1]大小写对照表!A:A,0),2)*10000)+IF(AU194="",0,INDEX([1]大小写对照表!A:B,MATCH(AU194,[1]大小写对照表!A:A,0),2)*1000)+IF(AV194="",0,INDEX([1]大小写对照表!A:B,MATCH(AV194,[1]大小写对照表!A:A,0),2)*100)+IF(AW194="",0,INDEX([1]大小写对照表!A:B,MATCH(AW194,[1]大小写对照表!A:A,0),2)*10),IF(ISERROR(FIND("万",O194,1)),MIDB(O194,SEARCHB("?",O194),2*LEN(O194)-LENB(O194))*1,MIDB(O194,SEARCHB("?",O194),2*LEN(O194)-LENB(O194))*10000)))</f>
        <v>3380000</v>
      </c>
      <c r="AY194" s="21" t="str">
        <f t="shared" si="33"/>
        <v>1月份</v>
      </c>
      <c r="AZ194" s="19" t="str">
        <f t="shared" si="34"/>
        <v>录播</v>
      </c>
      <c r="BA194" s="19" t="str">
        <f t="shared" si="35"/>
        <v/>
      </c>
    </row>
    <row r="195" spans="1:53" s="22" customFormat="1">
      <c r="A195" s="15" t="s">
        <v>1084</v>
      </c>
      <c r="B195" s="15" t="s">
        <v>1439</v>
      </c>
      <c r="C195" s="15" t="s">
        <v>55</v>
      </c>
      <c r="D195" s="15" t="s">
        <v>1440</v>
      </c>
      <c r="E195" s="15" t="s">
        <v>168</v>
      </c>
      <c r="F195" s="15" t="s">
        <v>225</v>
      </c>
      <c r="G195" s="15" t="s">
        <v>226</v>
      </c>
      <c r="H195" s="15"/>
      <c r="I195" s="15"/>
      <c r="J195" s="15"/>
      <c r="K195" s="15"/>
      <c r="L195" s="15" t="s">
        <v>227</v>
      </c>
      <c r="M195" s="15" t="s">
        <v>228</v>
      </c>
      <c r="N195" s="15" t="s">
        <v>229</v>
      </c>
      <c r="O195" s="15" t="s">
        <v>230</v>
      </c>
      <c r="P195" s="15"/>
      <c r="Q195" s="15" t="s">
        <v>1441</v>
      </c>
      <c r="R195" s="15" t="s">
        <v>232</v>
      </c>
      <c r="S195" s="15"/>
      <c r="T195" s="15"/>
      <c r="U195" s="15"/>
      <c r="V195" s="15"/>
      <c r="W195" s="15"/>
      <c r="X195" s="15" t="s">
        <v>65</v>
      </c>
      <c r="Y195" s="15" t="s">
        <v>233</v>
      </c>
      <c r="Z195" s="15">
        <v>10</v>
      </c>
      <c r="AA195" s="15">
        <v>7</v>
      </c>
      <c r="AB195" s="15" t="s">
        <v>317</v>
      </c>
      <c r="AC195" s="15" t="s">
        <v>1084</v>
      </c>
      <c r="AD195" s="15">
        <v>2019</v>
      </c>
      <c r="AE195" s="15" t="s">
        <v>68</v>
      </c>
      <c r="AF195" s="15" t="s">
        <v>744</v>
      </c>
      <c r="AG195" s="15" t="s">
        <v>130</v>
      </c>
      <c r="AH195" s="15"/>
      <c r="AI195" s="15"/>
      <c r="AJ195" s="15"/>
      <c r="AK195" s="15"/>
      <c r="AL195" s="16" t="str">
        <f t="shared" ref="AL195:AL258" si="36">IF(D195="NA","",IF(D195="","",D195&amp;"@"&amp;A195))</f>
        <v>[350104]FJMH[GK]2018009-1@录播</v>
      </c>
      <c r="AM195" s="16">
        <f>IF(AL195="","",COUNTIFS(AL$1:AL195,AL195))</f>
        <v>1</v>
      </c>
      <c r="AN195" s="16" t="str">
        <f t="shared" ref="AN195:AN258" si="37">IF(B195="NA","",B195&amp;"@"&amp;A195)</f>
        <v>福州市盖山中学录播教室设备采购项目结果公告@录播</v>
      </c>
      <c r="AO195" s="17">
        <f>IF(AN195="","",COUNTIFS(AN$1:AN195,AN195))</f>
        <v>1</v>
      </c>
      <c r="AP195" s="18" t="str">
        <f t="shared" ref="AP195:AP258" si="38">IF(AM195="",IF(AO195=1,"是",""),IF(AM195=1,"是",""))</f>
        <v>是</v>
      </c>
      <c r="AQ195" s="19" t="str">
        <f t="shared" ref="AQ195:AQ258" si="39">IF(ISERROR(IF(FIND("仟",O195,1)&lt;FIND("万",O195,1),MID(O195,FIND("仟",O195,1)-1,1),"")),"",IF(FIND("仟",O195,1)&lt;FIND("万",O195,1),MID(O195,FIND("仟",O195,1)-1,1),""))</f>
        <v/>
      </c>
      <c r="AR195" s="19" t="str">
        <f t="shared" ref="AR195:AR258" si="40">IF(ISERROR(IF(FIND("佰",O195,1)&lt;FIND("万",O195,1),MID(O195,FIND("佰",O195,1)-1,1),"")),"",IF(FIND("佰",O195,1)&lt;FIND("万",O195,1),MID(O195,FIND("佰",O195,1)-1,1),""))</f>
        <v/>
      </c>
      <c r="AS195" s="19" t="str">
        <f t="shared" ref="AS195:AS258" si="41">IF(ISERROR(IF(FIND("拾",O195,1)&lt;FIND("万",O195,1),MID(O195,FIND("拾",O195,1)-1,1),"")),"",IF(FIND("拾",O195,1)&lt;FIND("万",O195,1),MID(O195,FIND("拾",O195,1)-1,1),""))</f>
        <v/>
      </c>
      <c r="AT195" s="19" t="str">
        <f t="shared" ref="AT195:AT258" si="42">IF(ISERROR(MIDB(O195,SEARCHB("?",O195),2*LEN(O195)-LENB(O195))),IF(ISERROR(MID(O195,FIND("万",O195,1)-1,1)),"",IF(MID(O195,FIND("万",O195,1)-1,1)="拾","",IF(MID(O195,FIND("万",O195,1)-1,1)="佰","",IF(MID(O195,FIND("万",O195,1)-1,1)="仟","",MID(O195,FIND("万",O195,1)-1,1))))),"")</f>
        <v/>
      </c>
      <c r="AU195" s="19" t="str">
        <f t="shared" ref="AU195:AU258" si="43">IF(ISERROR(IF(FIND("仟",O195,1)&lt;FIND("万",O195,1),MID(O195,FIND("仟",O195,FIND("万",O195,1))-1,1),MID(O195,FIND("仟",O195,1)-1,1))),"",IF(FIND("仟",O195,1)&lt;FIND("万",O195,1),MID(O195,FIND("仟",O195,FIND("万",O195,1))-1,1),MID(O195,FIND("仟",O195,1)-1,1)))</f>
        <v/>
      </c>
      <c r="AV195" s="19" t="str">
        <f t="shared" ref="AV195:AV258" si="44">IF(ISERROR(IF(FIND("佰",O195,1)&lt;FIND("万",O195,1),MID(O195,FIND("佰",O195,FIND("万",O195,1))-1,1),MID(O195,FIND("佰",O195,1)-1,1))),"",IF(FIND("佰",O195,1)&lt;FIND("万",O195,1),MID(O195,FIND("佰",O195,FIND("万",O195,1))-1,1),MID(O195,FIND("佰",O195,1)-1,1)))</f>
        <v/>
      </c>
      <c r="AW195" s="19" t="str">
        <f>IF(ISERROR(IF(FIND("拾",O195,1)&lt;FIND("万",O195,1),IF(ISERROR(FIND("拾",O195,FIND("万",O195,1))),"零",(MID(O,FIND("拾",O195,FIND("万",O195,1))-1,1))),MID(O195,FIND("拾",O195,1)-1,1))),"",IF(FIND("拾",O195,1)&lt;FIND("万",O195,1),IF(ISERROR(FIND("拾",O195,FIND("万",O195,1))),"",(MID(O195,FIND("拾",O195,FIND("万",O195,1))-1,1))),MID(O195,FIND("拾",O195,1)-1,1)))</f>
        <v/>
      </c>
      <c r="AX195" s="20">
        <f>IF(O195="",0,IF(ISERROR(MIDB(O195,SEARCHB("?",O195),2*LEN(O195)-LENB(O195))),IF(AQ195="",0,INDEX([1]大小写对照表!A:B,MATCH(AQ195,[1]大小写对照表!A:A,0),2)*100000000)+IF(AR195="",0,INDEX([1]大小写对照表!A:B,MATCH(AR195,[1]大小写对照表!A:A,0),2)*1000000)+IF(AS195="",0,INDEX([1]大小写对照表!A:B,MATCH(AS195,[1]大小写对照表!A:A,0),2)*100000)+IF(AT195="",0,INDEX([1]大小写对照表!A:B,MATCH(AT195,[1]大小写对照表!A:A,0),2)*10000)+IF(AU195="",0,INDEX([1]大小写对照表!A:B,MATCH(AU195,[1]大小写对照表!A:A,0),2)*1000)+IF(AV195="",0,INDEX([1]大小写对照表!A:B,MATCH(AV195,[1]大小写对照表!A:A,0),2)*100)+IF(AW195="",0,INDEX([1]大小写对照表!A:B,MATCH(AW195,[1]大小写对照表!A:A,0),2)*10),IF(ISERROR(FIND("万",O195,1)),MIDB(O195,SEARCHB("?",O195),2*LEN(O195)-LENB(O195))*1,MIDB(O195,SEARCHB("?",O195),2*LEN(O195)-LENB(O195))*10000)))</f>
        <v>279500</v>
      </c>
      <c r="AY195" s="21" t="str">
        <f t="shared" ref="AY195:AY258" si="45">MONTH(G195)&amp;"月份"</f>
        <v>1月份</v>
      </c>
      <c r="AZ195" s="19" t="str">
        <f t="shared" ref="AZ195:AZ258" si="46">IF(ISERROR(FIND(",",A195,1)),A195,LEFT(A195,FIND(",",A195,1)-1))</f>
        <v>录播</v>
      </c>
      <c r="BA195" s="19" t="str">
        <f t="shared" ref="BA195:BA258" si="47">IF(ISERROR(FIND(",",A195,1)),"",MID(A195,FIND(",",A195,1)+1,50))</f>
        <v/>
      </c>
    </row>
    <row r="196" spans="1:53" s="22" customFormat="1">
      <c r="A196" s="23" t="s">
        <v>1084</v>
      </c>
      <c r="B196" s="23" t="s">
        <v>223</v>
      </c>
      <c r="C196" s="23" t="s">
        <v>55</v>
      </c>
      <c r="D196" s="23" t="s">
        <v>224</v>
      </c>
      <c r="E196" s="23" t="s">
        <v>168</v>
      </c>
      <c r="F196" s="23" t="s">
        <v>225</v>
      </c>
      <c r="G196" s="23" t="s">
        <v>226</v>
      </c>
      <c r="H196" s="23"/>
      <c r="I196" s="23"/>
      <c r="J196" s="23"/>
      <c r="K196" s="23"/>
      <c r="L196" s="23" t="s">
        <v>227</v>
      </c>
      <c r="M196" s="23" t="s">
        <v>228</v>
      </c>
      <c r="N196" s="23" t="s">
        <v>229</v>
      </c>
      <c r="O196" s="23" t="s">
        <v>230</v>
      </c>
      <c r="P196" s="23"/>
      <c r="Q196" s="23" t="s">
        <v>1471</v>
      </c>
      <c r="R196" s="23" t="s">
        <v>232</v>
      </c>
      <c r="S196" s="23"/>
      <c r="T196" s="23"/>
      <c r="U196" s="23"/>
      <c r="V196" s="23"/>
      <c r="W196" s="23"/>
      <c r="X196" s="23" t="s">
        <v>65</v>
      </c>
      <c r="Y196" s="23" t="s">
        <v>233</v>
      </c>
      <c r="Z196" s="23">
        <v>10</v>
      </c>
      <c r="AA196" s="23">
        <v>3</v>
      </c>
      <c r="AB196" s="23" t="s">
        <v>317</v>
      </c>
      <c r="AC196" s="23" t="s">
        <v>1084</v>
      </c>
      <c r="AD196" s="23">
        <v>2019</v>
      </c>
      <c r="AE196" s="23" t="s">
        <v>68</v>
      </c>
      <c r="AF196" s="23"/>
      <c r="AG196" s="23"/>
      <c r="AH196" s="23"/>
      <c r="AI196" s="23"/>
      <c r="AJ196" s="23"/>
      <c r="AK196" s="23"/>
      <c r="AL196" s="16" t="str">
        <f t="shared" si="36"/>
        <v>[350104]FJMH[GK]2018009-1）@录播</v>
      </c>
      <c r="AM196" s="16">
        <f>IF(AL196="","",COUNTIFS(AL$1:AL196,AL196))</f>
        <v>1</v>
      </c>
      <c r="AN196" s="16" t="str">
        <f t="shared" si="37"/>
        <v>福州市盖山中学录播教室设备采购项目中标公告@录播</v>
      </c>
      <c r="AO196" s="17">
        <f>IF(AN196="","",COUNTIFS(AN$1:AN196,AN196))</f>
        <v>1</v>
      </c>
      <c r="AP196" s="18" t="str">
        <f t="shared" si="38"/>
        <v>是</v>
      </c>
      <c r="AQ196" s="19" t="str">
        <f t="shared" si="39"/>
        <v/>
      </c>
      <c r="AR196" s="19" t="str">
        <f t="shared" si="40"/>
        <v/>
      </c>
      <c r="AS196" s="19" t="str">
        <f t="shared" si="41"/>
        <v/>
      </c>
      <c r="AT196" s="19" t="str">
        <f t="shared" si="42"/>
        <v/>
      </c>
      <c r="AU196" s="19" t="str">
        <f t="shared" si="43"/>
        <v/>
      </c>
      <c r="AV196" s="19" t="str">
        <f t="shared" si="44"/>
        <v/>
      </c>
      <c r="AW196" s="19" t="str">
        <f>IF(ISERROR(IF(FIND("拾",O196,1)&lt;FIND("万",O196,1),IF(ISERROR(FIND("拾",O196,FIND("万",O196,1))),"零",(MID(O,FIND("拾",O196,FIND("万",O196,1))-1,1))),MID(O196,FIND("拾",O196,1)-1,1))),"",IF(FIND("拾",O196,1)&lt;FIND("万",O196,1),IF(ISERROR(FIND("拾",O196,FIND("万",O196,1))),"",(MID(O196,FIND("拾",O196,FIND("万",O196,1))-1,1))),MID(O196,FIND("拾",O196,1)-1,1)))</f>
        <v/>
      </c>
      <c r="AX196" s="20">
        <f>IF(O196="",0,IF(ISERROR(MIDB(O196,SEARCHB("?",O196),2*LEN(O196)-LENB(O196))),IF(AQ196="",0,INDEX([1]大小写对照表!A:B,MATCH(AQ196,[1]大小写对照表!A:A,0),2)*100000000)+IF(AR196="",0,INDEX([1]大小写对照表!A:B,MATCH(AR196,[1]大小写对照表!A:A,0),2)*1000000)+IF(AS196="",0,INDEX([1]大小写对照表!A:B,MATCH(AS196,[1]大小写对照表!A:A,0),2)*100000)+IF(AT196="",0,INDEX([1]大小写对照表!A:B,MATCH(AT196,[1]大小写对照表!A:A,0),2)*10000)+IF(AU196="",0,INDEX([1]大小写对照表!A:B,MATCH(AU196,[1]大小写对照表!A:A,0),2)*1000)+IF(AV196="",0,INDEX([1]大小写对照表!A:B,MATCH(AV196,[1]大小写对照表!A:A,0),2)*100)+IF(AW196="",0,INDEX([1]大小写对照表!A:B,MATCH(AW196,[1]大小写对照表!A:A,0),2)*10),IF(ISERROR(FIND("万",O196,1)),MIDB(O196,SEARCHB("?",O196),2*LEN(O196)-LENB(O196))*1,MIDB(O196,SEARCHB("?",O196),2*LEN(O196)-LENB(O196))*10000)))</f>
        <v>279500</v>
      </c>
      <c r="AY196" s="21" t="str">
        <f t="shared" si="45"/>
        <v>1月份</v>
      </c>
      <c r="AZ196" s="19" t="str">
        <f t="shared" si="46"/>
        <v>录播</v>
      </c>
      <c r="BA196" s="19" t="str">
        <f t="shared" si="47"/>
        <v/>
      </c>
    </row>
    <row r="197" spans="1:53" s="22" customFormat="1">
      <c r="A197" s="15" t="s">
        <v>1084</v>
      </c>
      <c r="B197" s="15" t="s">
        <v>1442</v>
      </c>
      <c r="C197" s="15" t="s">
        <v>55</v>
      </c>
      <c r="D197" s="15"/>
      <c r="E197" s="15" t="s">
        <v>56</v>
      </c>
      <c r="F197" s="15" t="s">
        <v>1443</v>
      </c>
      <c r="G197" s="15" t="s">
        <v>226</v>
      </c>
      <c r="H197" s="15"/>
      <c r="I197" s="15"/>
      <c r="J197" s="15"/>
      <c r="K197" s="15"/>
      <c r="L197" s="15"/>
      <c r="M197" s="15"/>
      <c r="N197" s="15" t="s">
        <v>1444</v>
      </c>
      <c r="O197" s="15"/>
      <c r="P197" s="15"/>
      <c r="Q197" s="15" t="s">
        <v>1470</v>
      </c>
      <c r="R197" s="15" t="s">
        <v>1445</v>
      </c>
      <c r="S197" s="15"/>
      <c r="T197" s="15"/>
      <c r="U197" s="15"/>
      <c r="V197" s="15"/>
      <c r="W197" s="15"/>
      <c r="X197" s="15" t="s">
        <v>65</v>
      </c>
      <c r="Y197" s="15" t="s">
        <v>1446</v>
      </c>
      <c r="Z197" s="15">
        <v>2</v>
      </c>
      <c r="AA197" s="15">
        <v>14971</v>
      </c>
      <c r="AB197" s="15" t="s">
        <v>317</v>
      </c>
      <c r="AC197" s="15" t="s">
        <v>1084</v>
      </c>
      <c r="AD197" s="15">
        <v>2019</v>
      </c>
      <c r="AE197" s="15" t="s">
        <v>68</v>
      </c>
      <c r="AF197" s="15"/>
      <c r="AG197" s="15"/>
      <c r="AH197" s="15"/>
      <c r="AI197" s="15"/>
      <c r="AJ197" s="15"/>
      <c r="AK197" s="15"/>
      <c r="AL197" s="16" t="str">
        <f t="shared" si="36"/>
        <v/>
      </c>
      <c r="AM197" s="16" t="str">
        <f>IF(AL197="","",COUNTIFS(AL$1:AL197,AL197))</f>
        <v/>
      </c>
      <c r="AN197" s="16" t="str">
        <f t="shared" si="37"/>
        <v>新乡市铁路第二中学录播教室桌椅项目合同公告@录播</v>
      </c>
      <c r="AO197" s="17">
        <f>IF(AN197="","",COUNTIFS(AN$1:AN197,AN197))</f>
        <v>1</v>
      </c>
      <c r="AP197" s="18" t="str">
        <f t="shared" si="38"/>
        <v>是</v>
      </c>
      <c r="AQ197" s="19" t="str">
        <f t="shared" si="39"/>
        <v/>
      </c>
      <c r="AR197" s="19" t="str">
        <f t="shared" si="40"/>
        <v/>
      </c>
      <c r="AS197" s="19" t="str">
        <f t="shared" si="41"/>
        <v/>
      </c>
      <c r="AT197" s="19" t="str">
        <f t="shared" si="42"/>
        <v/>
      </c>
      <c r="AU197" s="19" t="str">
        <f t="shared" si="43"/>
        <v/>
      </c>
      <c r="AV197" s="19" t="str">
        <f t="shared" si="44"/>
        <v/>
      </c>
      <c r="AW197" s="19" t="str">
        <f>IF(ISERROR(IF(FIND("拾",O197,1)&lt;FIND("万",O197,1),IF(ISERROR(FIND("拾",O197,FIND("万",O197,1))),"零",(MID(O,FIND("拾",O197,FIND("万",O197,1))-1,1))),MID(O197,FIND("拾",O197,1)-1,1))),"",IF(FIND("拾",O197,1)&lt;FIND("万",O197,1),IF(ISERROR(FIND("拾",O197,FIND("万",O197,1))),"",(MID(O197,FIND("拾",O197,FIND("万",O197,1))-1,1))),MID(O197,FIND("拾",O197,1)-1,1)))</f>
        <v/>
      </c>
      <c r="AX197" s="20">
        <f>IF(O197="",0,IF(ISERROR(MIDB(O197,SEARCHB("?",O197),2*LEN(O197)-LENB(O197))),IF(AQ197="",0,INDEX([1]大小写对照表!A:B,MATCH(AQ197,[1]大小写对照表!A:A,0),2)*100000000)+IF(AR197="",0,INDEX([1]大小写对照表!A:B,MATCH(AR197,[1]大小写对照表!A:A,0),2)*1000000)+IF(AS197="",0,INDEX([1]大小写对照表!A:B,MATCH(AS197,[1]大小写对照表!A:A,0),2)*100000)+IF(AT197="",0,INDEX([1]大小写对照表!A:B,MATCH(AT197,[1]大小写对照表!A:A,0),2)*10000)+IF(AU197="",0,INDEX([1]大小写对照表!A:B,MATCH(AU197,[1]大小写对照表!A:A,0),2)*1000)+IF(AV197="",0,INDEX([1]大小写对照表!A:B,MATCH(AV197,[1]大小写对照表!A:A,0),2)*100)+IF(AW197="",0,INDEX([1]大小写对照表!A:B,MATCH(AW197,[1]大小写对照表!A:A,0),2)*10),IF(ISERROR(FIND("万",O197,1)),MIDB(O197,SEARCHB("?",O197),2*LEN(O197)-LENB(O197))*1,MIDB(O197,SEARCHB("?",O197),2*LEN(O197)-LENB(O197))*10000)))</f>
        <v>0</v>
      </c>
      <c r="AY197" s="21" t="str">
        <f t="shared" si="45"/>
        <v>1月份</v>
      </c>
      <c r="AZ197" s="19" t="str">
        <f t="shared" si="46"/>
        <v>录播</v>
      </c>
      <c r="BA197" s="19" t="str">
        <f t="shared" si="47"/>
        <v/>
      </c>
    </row>
    <row r="198" spans="1:53" s="22" customFormat="1">
      <c r="A198" s="23" t="s">
        <v>1084</v>
      </c>
      <c r="B198" s="23" t="s">
        <v>1447</v>
      </c>
      <c r="C198" s="23" t="s">
        <v>55</v>
      </c>
      <c r="D198" s="23"/>
      <c r="E198" s="23" t="s">
        <v>56</v>
      </c>
      <c r="F198" s="23" t="s">
        <v>1443</v>
      </c>
      <c r="G198" s="23" t="s">
        <v>226</v>
      </c>
      <c r="H198" s="23"/>
      <c r="I198" s="23"/>
      <c r="J198" s="23"/>
      <c r="K198" s="23"/>
      <c r="L198" s="23"/>
      <c r="M198" s="23"/>
      <c r="N198" s="23" t="s">
        <v>1448</v>
      </c>
      <c r="O198" s="23"/>
      <c r="P198" s="23"/>
      <c r="Q198" s="23" t="s">
        <v>1469</v>
      </c>
      <c r="R198" s="23" t="s">
        <v>1449</v>
      </c>
      <c r="S198" s="23"/>
      <c r="T198" s="23"/>
      <c r="U198" s="23"/>
      <c r="V198" s="23"/>
      <c r="W198" s="23"/>
      <c r="X198" s="23" t="s">
        <v>65</v>
      </c>
      <c r="Y198" s="23" t="s">
        <v>1450</v>
      </c>
      <c r="Z198" s="23">
        <v>2</v>
      </c>
      <c r="AA198" s="23">
        <v>14971</v>
      </c>
      <c r="AB198" s="23" t="s">
        <v>317</v>
      </c>
      <c r="AC198" s="23" t="s">
        <v>1084</v>
      </c>
      <c r="AD198" s="23">
        <v>2019</v>
      </c>
      <c r="AE198" s="23" t="s">
        <v>68</v>
      </c>
      <c r="AF198" s="23"/>
      <c r="AG198" s="23"/>
      <c r="AH198" s="23"/>
      <c r="AI198" s="23"/>
      <c r="AJ198" s="23"/>
      <c r="AK198" s="23"/>
      <c r="AL198" s="16" t="str">
        <f t="shared" si="36"/>
        <v/>
      </c>
      <c r="AM198" s="16" t="str">
        <f>IF(AL198="","",COUNTIFS(AL$1:AL198,AL198))</f>
        <v/>
      </c>
      <c r="AN198" s="16" t="str">
        <f t="shared" si="37"/>
        <v>新乡市铁路第二中学录播教室服务器项目合同公告@录播</v>
      </c>
      <c r="AO198" s="17">
        <f>IF(AN198="","",COUNTIFS(AN$1:AN198,AN198))</f>
        <v>1</v>
      </c>
      <c r="AP198" s="18" t="str">
        <f t="shared" si="38"/>
        <v>是</v>
      </c>
      <c r="AQ198" s="19" t="str">
        <f t="shared" si="39"/>
        <v/>
      </c>
      <c r="AR198" s="19" t="str">
        <f t="shared" si="40"/>
        <v/>
      </c>
      <c r="AS198" s="19" t="str">
        <f t="shared" si="41"/>
        <v/>
      </c>
      <c r="AT198" s="19" t="str">
        <f t="shared" si="42"/>
        <v/>
      </c>
      <c r="AU198" s="19" t="str">
        <f t="shared" si="43"/>
        <v/>
      </c>
      <c r="AV198" s="19" t="str">
        <f t="shared" si="44"/>
        <v/>
      </c>
      <c r="AW198" s="19" t="str">
        <f>IF(ISERROR(IF(FIND("拾",O198,1)&lt;FIND("万",O198,1),IF(ISERROR(FIND("拾",O198,FIND("万",O198,1))),"零",(MID(O,FIND("拾",O198,FIND("万",O198,1))-1,1))),MID(O198,FIND("拾",O198,1)-1,1))),"",IF(FIND("拾",O198,1)&lt;FIND("万",O198,1),IF(ISERROR(FIND("拾",O198,FIND("万",O198,1))),"",(MID(O198,FIND("拾",O198,FIND("万",O198,1))-1,1))),MID(O198,FIND("拾",O198,1)-1,1)))</f>
        <v/>
      </c>
      <c r="AX198" s="20">
        <f>IF(O198="",0,IF(ISERROR(MIDB(O198,SEARCHB("?",O198),2*LEN(O198)-LENB(O198))),IF(AQ198="",0,INDEX([1]大小写对照表!A:B,MATCH(AQ198,[1]大小写对照表!A:A,0),2)*100000000)+IF(AR198="",0,INDEX([1]大小写对照表!A:B,MATCH(AR198,[1]大小写对照表!A:A,0),2)*1000000)+IF(AS198="",0,INDEX([1]大小写对照表!A:B,MATCH(AS198,[1]大小写对照表!A:A,0),2)*100000)+IF(AT198="",0,INDEX([1]大小写对照表!A:B,MATCH(AT198,[1]大小写对照表!A:A,0),2)*10000)+IF(AU198="",0,INDEX([1]大小写对照表!A:B,MATCH(AU198,[1]大小写对照表!A:A,0),2)*1000)+IF(AV198="",0,INDEX([1]大小写对照表!A:B,MATCH(AV198,[1]大小写对照表!A:A,0),2)*100)+IF(AW198="",0,INDEX([1]大小写对照表!A:B,MATCH(AW198,[1]大小写对照表!A:A,0),2)*10),IF(ISERROR(FIND("万",O198,1)),MIDB(O198,SEARCHB("?",O198),2*LEN(O198)-LENB(O198))*1,MIDB(O198,SEARCHB("?",O198),2*LEN(O198)-LENB(O198))*10000)))</f>
        <v>0</v>
      </c>
      <c r="AY198" s="21" t="str">
        <f t="shared" si="45"/>
        <v>1月份</v>
      </c>
      <c r="AZ198" s="19" t="str">
        <f t="shared" si="46"/>
        <v>录播</v>
      </c>
      <c r="BA198" s="19" t="str">
        <f t="shared" si="47"/>
        <v/>
      </c>
    </row>
    <row r="199" spans="1:53" s="22" customFormat="1">
      <c r="A199" s="15" t="s">
        <v>1084</v>
      </c>
      <c r="B199" s="15" t="s">
        <v>1451</v>
      </c>
      <c r="C199" s="15" t="s">
        <v>55</v>
      </c>
      <c r="D199" s="15"/>
      <c r="E199" s="15" t="s">
        <v>56</v>
      </c>
      <c r="F199" s="15" t="s">
        <v>1443</v>
      </c>
      <c r="G199" s="15" t="s">
        <v>226</v>
      </c>
      <c r="H199" s="15"/>
      <c r="I199" s="15"/>
      <c r="J199" s="15"/>
      <c r="K199" s="15"/>
      <c r="L199" s="15"/>
      <c r="M199" s="15"/>
      <c r="N199" s="15" t="s">
        <v>1452</v>
      </c>
      <c r="O199" s="15"/>
      <c r="P199" s="15"/>
      <c r="Q199" s="15" t="s">
        <v>1453</v>
      </c>
      <c r="R199" s="15" t="s">
        <v>1454</v>
      </c>
      <c r="S199" s="15"/>
      <c r="T199" s="15"/>
      <c r="U199" s="15"/>
      <c r="V199" s="15"/>
      <c r="W199" s="15"/>
      <c r="X199" s="15" t="s">
        <v>65</v>
      </c>
      <c r="Y199" s="15" t="s">
        <v>1455</v>
      </c>
      <c r="Z199" s="15">
        <v>2</v>
      </c>
      <c r="AA199" s="15">
        <v>14971</v>
      </c>
      <c r="AB199" s="15" t="s">
        <v>317</v>
      </c>
      <c r="AC199" s="15" t="s">
        <v>1084</v>
      </c>
      <c r="AD199" s="15">
        <v>2019</v>
      </c>
      <c r="AE199" s="15" t="s">
        <v>68</v>
      </c>
      <c r="AF199" s="15"/>
      <c r="AG199" s="15"/>
      <c r="AH199" s="15"/>
      <c r="AI199" s="15"/>
      <c r="AJ199" s="15"/>
      <c r="AK199" s="15"/>
      <c r="AL199" s="16" t="str">
        <f t="shared" si="36"/>
        <v/>
      </c>
      <c r="AM199" s="16" t="str">
        <f>IF(AL199="","",COUNTIFS(AL$1:AL199,AL199))</f>
        <v/>
      </c>
      <c r="AN199" s="16" t="str">
        <f t="shared" si="37"/>
        <v>新乡市铁路第二中学录播教室电脑项目合同公告@录播</v>
      </c>
      <c r="AO199" s="17">
        <f>IF(AN199="","",COUNTIFS(AN$1:AN199,AN199))</f>
        <v>1</v>
      </c>
      <c r="AP199" s="18" t="str">
        <f t="shared" si="38"/>
        <v>是</v>
      </c>
      <c r="AQ199" s="19" t="str">
        <f t="shared" si="39"/>
        <v/>
      </c>
      <c r="AR199" s="19" t="str">
        <f t="shared" si="40"/>
        <v/>
      </c>
      <c r="AS199" s="19" t="str">
        <f t="shared" si="41"/>
        <v/>
      </c>
      <c r="AT199" s="19" t="str">
        <f t="shared" si="42"/>
        <v/>
      </c>
      <c r="AU199" s="19" t="str">
        <f t="shared" si="43"/>
        <v/>
      </c>
      <c r="AV199" s="19" t="str">
        <f t="shared" si="44"/>
        <v/>
      </c>
      <c r="AW199" s="19" t="str">
        <f>IF(ISERROR(IF(FIND("拾",O199,1)&lt;FIND("万",O199,1),IF(ISERROR(FIND("拾",O199,FIND("万",O199,1))),"零",(MID(O,FIND("拾",O199,FIND("万",O199,1))-1,1))),MID(O199,FIND("拾",O199,1)-1,1))),"",IF(FIND("拾",O199,1)&lt;FIND("万",O199,1),IF(ISERROR(FIND("拾",O199,FIND("万",O199,1))),"",(MID(O199,FIND("拾",O199,FIND("万",O199,1))-1,1))),MID(O199,FIND("拾",O199,1)-1,1)))</f>
        <v/>
      </c>
      <c r="AX199" s="20">
        <f>IF(O199="",0,IF(ISERROR(MIDB(O199,SEARCHB("?",O199),2*LEN(O199)-LENB(O199))),IF(AQ199="",0,INDEX([1]大小写对照表!A:B,MATCH(AQ199,[1]大小写对照表!A:A,0),2)*100000000)+IF(AR199="",0,INDEX([1]大小写对照表!A:B,MATCH(AR199,[1]大小写对照表!A:A,0),2)*1000000)+IF(AS199="",0,INDEX([1]大小写对照表!A:B,MATCH(AS199,[1]大小写对照表!A:A,0),2)*100000)+IF(AT199="",0,INDEX([1]大小写对照表!A:B,MATCH(AT199,[1]大小写对照表!A:A,0),2)*10000)+IF(AU199="",0,INDEX([1]大小写对照表!A:B,MATCH(AU199,[1]大小写对照表!A:A,0),2)*1000)+IF(AV199="",0,INDEX([1]大小写对照表!A:B,MATCH(AV199,[1]大小写对照表!A:A,0),2)*100)+IF(AW199="",0,INDEX([1]大小写对照表!A:B,MATCH(AW199,[1]大小写对照表!A:A,0),2)*10),IF(ISERROR(FIND("万",O199,1)),MIDB(O199,SEARCHB("?",O199),2*LEN(O199)-LENB(O199))*1,MIDB(O199,SEARCHB("?",O199),2*LEN(O199)-LENB(O199))*10000)))</f>
        <v>0</v>
      </c>
      <c r="AY199" s="21" t="str">
        <f t="shared" si="45"/>
        <v>1月份</v>
      </c>
      <c r="AZ199" s="19" t="str">
        <f t="shared" si="46"/>
        <v>录播</v>
      </c>
      <c r="BA199" s="19" t="str">
        <f t="shared" si="47"/>
        <v/>
      </c>
    </row>
    <row r="200" spans="1:53">
      <c r="A200" s="7" t="s">
        <v>1084</v>
      </c>
      <c r="B200" s="7" t="s">
        <v>1456</v>
      </c>
      <c r="C200" s="7" t="s">
        <v>55</v>
      </c>
      <c r="D200" s="7"/>
      <c r="E200" s="7" t="s">
        <v>311</v>
      </c>
      <c r="F200" s="7" t="s">
        <v>1457</v>
      </c>
      <c r="G200" s="7" t="s">
        <v>226</v>
      </c>
      <c r="H200" s="7"/>
      <c r="I200" s="7"/>
      <c r="J200" s="7"/>
      <c r="K200" s="7"/>
      <c r="L200" s="7" t="s">
        <v>1458</v>
      </c>
      <c r="M200" s="7" t="s">
        <v>1459</v>
      </c>
      <c r="N200" s="7" t="s">
        <v>1460</v>
      </c>
      <c r="O200" s="7" t="s">
        <v>1461</v>
      </c>
      <c r="P200" s="7"/>
      <c r="Q200" s="7" t="s">
        <v>1462</v>
      </c>
      <c r="R200" s="7" t="s">
        <v>1463</v>
      </c>
      <c r="S200" s="7" t="s">
        <v>1464</v>
      </c>
      <c r="T200" s="7" t="s">
        <v>1465</v>
      </c>
      <c r="U200" s="7"/>
      <c r="V200" s="7"/>
      <c r="W200" s="7"/>
      <c r="X200" s="7" t="s">
        <v>244</v>
      </c>
      <c r="Y200" s="7" t="s">
        <v>1466</v>
      </c>
      <c r="Z200" s="7">
        <v>3</v>
      </c>
      <c r="AA200" s="7">
        <v>14971</v>
      </c>
      <c r="AB200" s="7" t="s">
        <v>317</v>
      </c>
      <c r="AC200" s="7" t="s">
        <v>1084</v>
      </c>
      <c r="AD200" s="7">
        <v>2019</v>
      </c>
      <c r="AE200" s="7" t="s">
        <v>68</v>
      </c>
      <c r="AF200" s="7"/>
      <c r="AG200" s="7"/>
      <c r="AH200" s="7"/>
      <c r="AI200" s="7"/>
      <c r="AJ200" s="7"/>
      <c r="AK200" s="7"/>
      <c r="AL200" s="8" t="str">
        <f t="shared" si="36"/>
        <v/>
      </c>
      <c r="AM200" s="8" t="str">
        <f>IF(AL200="","",COUNTIFS(AL$1:AL200,AL200))</f>
        <v/>
      </c>
      <c r="AN200" s="8" t="str">
        <f t="shared" si="37"/>
        <v>湖北长江报刊传媒（集团）有限公司“全媒体中心”多功能厅LED大屏和音响、录播室设备及工程改造、机房改造硬件平台采购项目中标结果公示@录播</v>
      </c>
      <c r="AO200" s="9">
        <f>IF(AN200="","",COUNTIFS(AN$1:AN200,AN200))</f>
        <v>1</v>
      </c>
      <c r="AP200" s="10" t="str">
        <f t="shared" si="38"/>
        <v>是</v>
      </c>
      <c r="AQ200" s="11" t="str">
        <f t="shared" si="39"/>
        <v/>
      </c>
      <c r="AR200" s="11" t="str">
        <f t="shared" si="40"/>
        <v/>
      </c>
      <c r="AS200" s="11" t="str">
        <f t="shared" si="41"/>
        <v/>
      </c>
      <c r="AT200" s="11" t="str">
        <f t="shared" si="42"/>
        <v/>
      </c>
      <c r="AU200" s="11" t="str">
        <f t="shared" si="43"/>
        <v/>
      </c>
      <c r="AV200" s="11" t="str">
        <f t="shared" si="44"/>
        <v/>
      </c>
      <c r="AW200" s="11" t="str">
        <f>IF(ISERROR(IF(FIND("拾",O200,1)&lt;FIND("万",O200,1),IF(ISERROR(FIND("拾",O200,FIND("万",O200,1))),"零",(MID(O,FIND("拾",O200,FIND("万",O200,1))-1,1))),MID(O200,FIND("拾",O200,1)-1,1))),"",IF(FIND("拾",O200,1)&lt;FIND("万",O200,1),IF(ISERROR(FIND("拾",O200,FIND("万",O200,1))),"",(MID(O200,FIND("拾",O200,FIND("万",O200,1))-1,1))),MID(O200,FIND("拾",O200,1)-1,1)))</f>
        <v/>
      </c>
      <c r="AX200" s="12">
        <f>IF(O200="",0,IF(ISERROR(MIDB(O200,SEARCHB("?",O200),2*LEN(O200)-LENB(O200))),IF(AQ200="",0,INDEX([1]大小写对照表!A:B,MATCH(AQ200,[1]大小写对照表!A:A,0),2)*100000000)+IF(AR200="",0,INDEX([1]大小写对照表!A:B,MATCH(AR200,[1]大小写对照表!A:A,0),2)*1000000)+IF(AS200="",0,INDEX([1]大小写对照表!A:B,MATCH(AS200,[1]大小写对照表!A:A,0),2)*100000)+IF(AT200="",0,INDEX([1]大小写对照表!A:B,MATCH(AT200,[1]大小写对照表!A:A,0),2)*10000)+IF(AU200="",0,INDEX([1]大小写对照表!A:B,MATCH(AU200,[1]大小写对照表!A:A,0),2)*1000)+IF(AV200="",0,INDEX([1]大小写对照表!A:B,MATCH(AV200,[1]大小写对照表!A:A,0),2)*100)+IF(AW200="",0,INDEX([1]大小写对照表!A:B,MATCH(AW200,[1]大小写对照表!A:A,0),2)*10),IF(ISERROR(FIND("万",O200,1)),MIDB(O200,SEARCHB("?",O200),2*LEN(O200)-LENB(O200))*1,MIDB(O200,SEARCHB("?",O200),2*LEN(O200)-LENB(O200))*10000)))</f>
        <v>478000</v>
      </c>
      <c r="AY200" s="13" t="str">
        <f t="shared" si="45"/>
        <v>1月份</v>
      </c>
      <c r="AZ200" s="11" t="str">
        <f t="shared" si="46"/>
        <v>录播</v>
      </c>
      <c r="BA200" s="11" t="str">
        <f t="shared" si="47"/>
        <v/>
      </c>
    </row>
    <row r="201" spans="1:53">
      <c r="A201" s="14" t="s">
        <v>1084</v>
      </c>
      <c r="B201" s="14" t="s">
        <v>1473</v>
      </c>
      <c r="C201" s="14" t="s">
        <v>55</v>
      </c>
      <c r="D201" s="14" t="s">
        <v>1474</v>
      </c>
      <c r="E201" s="14" t="s">
        <v>830</v>
      </c>
      <c r="F201" s="14" t="s">
        <v>1475</v>
      </c>
      <c r="G201" s="14" t="s">
        <v>226</v>
      </c>
      <c r="H201" s="14"/>
      <c r="I201" s="14"/>
      <c r="J201" s="14"/>
      <c r="K201" s="14"/>
      <c r="L201" s="14" t="s">
        <v>1476</v>
      </c>
      <c r="M201" s="14" t="s">
        <v>1477</v>
      </c>
      <c r="N201" s="14" t="s">
        <v>1478</v>
      </c>
      <c r="O201" s="14"/>
      <c r="P201" s="14"/>
      <c r="Q201" s="14" t="s">
        <v>1479</v>
      </c>
      <c r="R201" s="14" t="s">
        <v>1480</v>
      </c>
      <c r="S201" s="14" t="s">
        <v>1481</v>
      </c>
      <c r="T201" s="14"/>
      <c r="U201" s="14"/>
      <c r="V201" s="14"/>
      <c r="W201" s="14"/>
      <c r="X201" s="14" t="s">
        <v>65</v>
      </c>
      <c r="Y201" s="14" t="s">
        <v>1482</v>
      </c>
      <c r="Z201" s="14">
        <v>4</v>
      </c>
      <c r="AA201" s="14">
        <v>4</v>
      </c>
      <c r="AB201" s="14" t="s">
        <v>67</v>
      </c>
      <c r="AC201" s="14"/>
      <c r="AD201" s="14">
        <v>2019</v>
      </c>
      <c r="AE201" s="14" t="s">
        <v>68</v>
      </c>
      <c r="AF201" s="14"/>
      <c r="AG201" s="14"/>
      <c r="AH201" s="14"/>
      <c r="AI201" s="14"/>
      <c r="AJ201" s="14"/>
      <c r="AK201" s="14"/>
      <c r="AL201" s="8" t="str">
        <f t="shared" si="36"/>
        <v>XYG-2018-32-892-@录播</v>
      </c>
      <c r="AM201" s="8">
        <f>IF(AL201="","",COUNTIFS(AL$1:AL201,AL201))</f>
        <v>1</v>
      </c>
      <c r="AN201" s="8" t="str">
        <f t="shared" si="37"/>
        <v>仁怀市盐津二小科学实验设备采购项目中标（成交）公告@录播</v>
      </c>
      <c r="AO201" s="9">
        <f>IF(AN201="","",COUNTIFS(AN$1:AN201,AN201))</f>
        <v>1</v>
      </c>
      <c r="AP201" s="10" t="str">
        <f t="shared" si="38"/>
        <v>是</v>
      </c>
      <c r="AQ201" s="11" t="str">
        <f t="shared" si="39"/>
        <v/>
      </c>
      <c r="AR201" s="11" t="str">
        <f t="shared" si="40"/>
        <v/>
      </c>
      <c r="AS201" s="11" t="str">
        <f t="shared" si="41"/>
        <v/>
      </c>
      <c r="AT201" s="11" t="str">
        <f t="shared" si="42"/>
        <v/>
      </c>
      <c r="AU201" s="11" t="str">
        <f t="shared" si="43"/>
        <v/>
      </c>
      <c r="AV201" s="11" t="str">
        <f t="shared" si="44"/>
        <v/>
      </c>
      <c r="AW201" s="11" t="str">
        <f>IF(ISERROR(IF(FIND("拾",O201,1)&lt;FIND("万",O201,1),IF(ISERROR(FIND("拾",O201,FIND("万",O201,1))),"零",(MID(O,FIND("拾",O201,FIND("万",O201,1))-1,1))),MID(O201,FIND("拾",O201,1)-1,1))),"",IF(FIND("拾",O201,1)&lt;FIND("万",O201,1),IF(ISERROR(FIND("拾",O201,FIND("万",O201,1))),"",(MID(O201,FIND("拾",O201,FIND("万",O201,1))-1,1))),MID(O201,FIND("拾",O201,1)-1,1)))</f>
        <v/>
      </c>
      <c r="AX201" s="12">
        <f>IF(O201="",0,IF(ISERROR(MIDB(O201,SEARCHB("?",O201),2*LEN(O201)-LENB(O201))),IF(AQ201="",0,INDEX([1]大小写对照表!A:B,MATCH(AQ201,[1]大小写对照表!A:A,0),2)*100000000)+IF(AR201="",0,INDEX([1]大小写对照表!A:B,MATCH(AR201,[1]大小写对照表!A:A,0),2)*1000000)+IF(AS201="",0,INDEX([1]大小写对照表!A:B,MATCH(AS201,[1]大小写对照表!A:A,0),2)*100000)+IF(AT201="",0,INDEX([1]大小写对照表!A:B,MATCH(AT201,[1]大小写对照表!A:A,0),2)*10000)+IF(AU201="",0,INDEX([1]大小写对照表!A:B,MATCH(AU201,[1]大小写对照表!A:A,0),2)*1000)+IF(AV201="",0,INDEX([1]大小写对照表!A:B,MATCH(AV201,[1]大小写对照表!A:A,0),2)*100)+IF(AW201="",0,INDEX([1]大小写对照表!A:B,MATCH(AW201,[1]大小写对照表!A:A,0),2)*10),IF(ISERROR(FIND("万",O201,1)),MIDB(O201,SEARCHB("?",O201),2*LEN(O201)-LENB(O201))*1,MIDB(O201,SEARCHB("?",O201),2*LEN(O201)-LENB(O201))*10000)))</f>
        <v>0</v>
      </c>
      <c r="AY201" s="13" t="str">
        <f t="shared" si="45"/>
        <v>1月份</v>
      </c>
      <c r="AZ201" s="11" t="str">
        <f t="shared" si="46"/>
        <v>录播</v>
      </c>
      <c r="BA201" s="11" t="str">
        <f t="shared" si="47"/>
        <v/>
      </c>
    </row>
    <row r="202" spans="1:53">
      <c r="A202" s="7" t="s">
        <v>1084</v>
      </c>
      <c r="B202" s="7" t="s">
        <v>1483</v>
      </c>
      <c r="C202" s="7" t="s">
        <v>55</v>
      </c>
      <c r="D202" s="7" t="s">
        <v>1484</v>
      </c>
      <c r="E202" s="7" t="s">
        <v>83</v>
      </c>
      <c r="F202" s="7" t="s">
        <v>1405</v>
      </c>
      <c r="G202" s="7" t="s">
        <v>226</v>
      </c>
      <c r="H202" s="7"/>
      <c r="I202" s="7"/>
      <c r="J202" s="7"/>
      <c r="K202" s="7"/>
      <c r="L202" s="7" t="s">
        <v>1485</v>
      </c>
      <c r="M202" s="7" t="s">
        <v>1486</v>
      </c>
      <c r="N202" s="7" t="s">
        <v>1487</v>
      </c>
      <c r="O202" s="7"/>
      <c r="P202" s="7"/>
      <c r="Q202" s="7" t="s">
        <v>1488</v>
      </c>
      <c r="R202" s="7" t="s">
        <v>1489</v>
      </c>
      <c r="S202" s="7"/>
      <c r="T202" s="7"/>
      <c r="U202" s="7"/>
      <c r="V202" s="7"/>
      <c r="W202" s="7"/>
      <c r="X202" s="7" t="s">
        <v>79</v>
      </c>
      <c r="Y202" s="7" t="s">
        <v>1490</v>
      </c>
      <c r="Z202" s="7">
        <v>2</v>
      </c>
      <c r="AA202" s="7">
        <v>10</v>
      </c>
      <c r="AB202" s="7" t="s">
        <v>317</v>
      </c>
      <c r="AC202" s="7" t="s">
        <v>1084</v>
      </c>
      <c r="AD202" s="7">
        <v>2019</v>
      </c>
      <c r="AE202" s="7" t="s">
        <v>68</v>
      </c>
      <c r="AF202" s="7"/>
      <c r="AG202" s="7"/>
      <c r="AH202" s="7"/>
      <c r="AI202" s="7"/>
      <c r="AJ202" s="7"/>
      <c r="AK202" s="7"/>
      <c r="AL202" s="8" t="str">
        <f t="shared" si="36"/>
        <v>WYYGCG[2019]@录播</v>
      </c>
      <c r="AM202" s="8">
        <f>IF(AL202="","",COUNTIFS(AL$1:AL202,AL202))</f>
        <v>1</v>
      </c>
      <c r="AN202" s="8" t="str">
        <f t="shared" si="37"/>
        <v>[婺源县]江西省上饶市婺源县阳光招标采购代理有限公司关于婺源县教育体育局录播教室、创客教室教学设备采购项目（招标编号：WYYGCG[2019]—WJ005）成交结果公告@录播</v>
      </c>
      <c r="AO202" s="9">
        <f>IF(AN202="","",COUNTIFS(AN$1:AN202,AN202))</f>
        <v>1</v>
      </c>
      <c r="AP202" s="10" t="str">
        <f t="shared" si="38"/>
        <v>是</v>
      </c>
      <c r="AQ202" s="11" t="str">
        <f t="shared" si="39"/>
        <v/>
      </c>
      <c r="AR202" s="11" t="str">
        <f t="shared" si="40"/>
        <v/>
      </c>
      <c r="AS202" s="11" t="str">
        <f t="shared" si="41"/>
        <v/>
      </c>
      <c r="AT202" s="11" t="str">
        <f t="shared" si="42"/>
        <v/>
      </c>
      <c r="AU202" s="11" t="str">
        <f t="shared" si="43"/>
        <v/>
      </c>
      <c r="AV202" s="11" t="str">
        <f t="shared" si="44"/>
        <v/>
      </c>
      <c r="AW202" s="11" t="str">
        <f>IF(ISERROR(IF(FIND("拾",O202,1)&lt;FIND("万",O202,1),IF(ISERROR(FIND("拾",O202,FIND("万",O202,1))),"零",(MID(O,FIND("拾",O202,FIND("万",O202,1))-1,1))),MID(O202,FIND("拾",O202,1)-1,1))),"",IF(FIND("拾",O202,1)&lt;FIND("万",O202,1),IF(ISERROR(FIND("拾",O202,FIND("万",O202,1))),"",(MID(O202,FIND("拾",O202,FIND("万",O202,1))-1,1))),MID(O202,FIND("拾",O202,1)-1,1)))</f>
        <v/>
      </c>
      <c r="AX202" s="12">
        <f>IF(O202="",0,IF(ISERROR(MIDB(O202,SEARCHB("?",O202),2*LEN(O202)-LENB(O202))),IF(AQ202="",0,INDEX([1]大小写对照表!A:B,MATCH(AQ202,[1]大小写对照表!A:A,0),2)*100000000)+IF(AR202="",0,INDEX([1]大小写对照表!A:B,MATCH(AR202,[1]大小写对照表!A:A,0),2)*1000000)+IF(AS202="",0,INDEX([1]大小写对照表!A:B,MATCH(AS202,[1]大小写对照表!A:A,0),2)*100000)+IF(AT202="",0,INDEX([1]大小写对照表!A:B,MATCH(AT202,[1]大小写对照表!A:A,0),2)*10000)+IF(AU202="",0,INDEX([1]大小写对照表!A:B,MATCH(AU202,[1]大小写对照表!A:A,0),2)*1000)+IF(AV202="",0,INDEX([1]大小写对照表!A:B,MATCH(AV202,[1]大小写对照表!A:A,0),2)*100)+IF(AW202="",0,INDEX([1]大小写对照表!A:B,MATCH(AW202,[1]大小写对照表!A:A,0),2)*10),IF(ISERROR(FIND("万",O202,1)),MIDB(O202,SEARCHB("?",O202),2*LEN(O202)-LENB(O202))*1,MIDB(O202,SEARCHB("?",O202),2*LEN(O202)-LENB(O202))*10000)))</f>
        <v>0</v>
      </c>
      <c r="AY202" s="13" t="str">
        <f t="shared" si="45"/>
        <v>1月份</v>
      </c>
      <c r="AZ202" s="11" t="str">
        <f t="shared" si="46"/>
        <v>录播</v>
      </c>
      <c r="BA202" s="11" t="str">
        <f t="shared" si="47"/>
        <v/>
      </c>
    </row>
    <row r="203" spans="1:53">
      <c r="A203" s="14" t="s">
        <v>1084</v>
      </c>
      <c r="B203" s="14" t="s">
        <v>1491</v>
      </c>
      <c r="C203" s="14" t="s">
        <v>55</v>
      </c>
      <c r="D203" s="14" t="s">
        <v>1492</v>
      </c>
      <c r="E203" s="14" t="s">
        <v>1125</v>
      </c>
      <c r="F203" s="14" t="s">
        <v>1126</v>
      </c>
      <c r="G203" s="14" t="s">
        <v>226</v>
      </c>
      <c r="H203" s="14"/>
      <c r="I203" s="14"/>
      <c r="J203" s="14"/>
      <c r="K203" s="14"/>
      <c r="L203" s="14" t="s">
        <v>1493</v>
      </c>
      <c r="M203" s="14" t="s">
        <v>1494</v>
      </c>
      <c r="N203" s="14" t="s">
        <v>1495</v>
      </c>
      <c r="O203" s="14" t="s">
        <v>1496</v>
      </c>
      <c r="P203" s="14"/>
      <c r="Q203" s="14" t="s">
        <v>1497</v>
      </c>
      <c r="R203" s="14" t="s">
        <v>1498</v>
      </c>
      <c r="S203" s="14"/>
      <c r="T203" s="14"/>
      <c r="U203" s="14"/>
      <c r="V203" s="14"/>
      <c r="W203" s="14"/>
      <c r="X203" s="14" t="s">
        <v>79</v>
      </c>
      <c r="Y203" s="14" t="s">
        <v>1499</v>
      </c>
      <c r="Z203" s="14">
        <v>2</v>
      </c>
      <c r="AA203" s="14">
        <v>8</v>
      </c>
      <c r="AB203" s="14" t="s">
        <v>67</v>
      </c>
      <c r="AC203" s="14"/>
      <c r="AD203" s="14">
        <v>2019</v>
      </c>
      <c r="AE203" s="14" t="s">
        <v>68</v>
      </c>
      <c r="AF203" s="14"/>
      <c r="AG203" s="14"/>
      <c r="AH203" s="14"/>
      <c r="AI203" s="14"/>
      <c r="AJ203" s="14"/>
      <c r="AK203" s="14"/>
      <c r="AL203" s="8" t="str">
        <f t="shared" si="36"/>
        <v>ZBZB-2018-794@录播</v>
      </c>
      <c r="AM203" s="8">
        <f>IF(AL203="","",COUNTIFS(AL$1:AL203,AL203))</f>
        <v>1</v>
      </c>
      <c r="AN203" s="8" t="str">
        <f t="shared" si="37"/>
        <v>关于凤县教育体育局教育信息化建设项目的采购结果公告@录播</v>
      </c>
      <c r="AO203" s="9">
        <f>IF(AN203="","",COUNTIFS(AN$1:AN203,AN203))</f>
        <v>1</v>
      </c>
      <c r="AP203" s="10" t="str">
        <f t="shared" si="38"/>
        <v>是</v>
      </c>
      <c r="AQ203" s="11" t="str">
        <f t="shared" si="39"/>
        <v/>
      </c>
      <c r="AR203" s="11" t="str">
        <f t="shared" si="40"/>
        <v/>
      </c>
      <c r="AS203" s="11" t="str">
        <f t="shared" si="41"/>
        <v/>
      </c>
      <c r="AT203" s="11" t="str">
        <f t="shared" si="42"/>
        <v/>
      </c>
      <c r="AU203" s="11" t="str">
        <f t="shared" si="43"/>
        <v/>
      </c>
      <c r="AV203" s="11" t="str">
        <f t="shared" si="44"/>
        <v/>
      </c>
      <c r="AW203" s="11" t="str">
        <f>IF(ISERROR(IF(FIND("拾",O203,1)&lt;FIND("万",O203,1),IF(ISERROR(FIND("拾",O203,FIND("万",O203,1))),"零",(MID(O,FIND("拾",O203,FIND("万",O203,1))-1,1))),MID(O203,FIND("拾",O203,1)-1,1))),"",IF(FIND("拾",O203,1)&lt;FIND("万",O203,1),IF(ISERROR(FIND("拾",O203,FIND("万",O203,1))),"",(MID(O203,FIND("拾",O203,FIND("万",O203,1))-1,1))),MID(O203,FIND("拾",O203,1)-1,1)))</f>
        <v/>
      </c>
      <c r="AX203" s="12">
        <f>IF(O203="",0,IF(ISERROR(MIDB(O203,SEARCHB("?",O203),2*LEN(O203)-LENB(O203))),IF(AQ203="",0,INDEX([1]大小写对照表!A:B,MATCH(AQ203,[1]大小写对照表!A:A,0),2)*100000000)+IF(AR203="",0,INDEX([1]大小写对照表!A:B,MATCH(AR203,[1]大小写对照表!A:A,0),2)*1000000)+IF(AS203="",0,INDEX([1]大小写对照表!A:B,MATCH(AS203,[1]大小写对照表!A:A,0),2)*100000)+IF(AT203="",0,INDEX([1]大小写对照表!A:B,MATCH(AT203,[1]大小写对照表!A:A,0),2)*10000)+IF(AU203="",0,INDEX([1]大小写对照表!A:B,MATCH(AU203,[1]大小写对照表!A:A,0),2)*1000)+IF(AV203="",0,INDEX([1]大小写对照表!A:B,MATCH(AV203,[1]大小写对照表!A:A,0),2)*100)+IF(AW203="",0,INDEX([1]大小写对照表!A:B,MATCH(AW203,[1]大小写对照表!A:A,0),2)*10),IF(ISERROR(FIND("万",O203,1)),MIDB(O203,SEARCHB("?",O203),2*LEN(O203)-LENB(O203))*1,MIDB(O203,SEARCHB("?",O203),2*LEN(O203)-LENB(O203))*10000)))</f>
        <v>36712000</v>
      </c>
      <c r="AY203" s="13" t="str">
        <f t="shared" si="45"/>
        <v>1月份</v>
      </c>
      <c r="AZ203" s="11" t="str">
        <f t="shared" si="46"/>
        <v>录播</v>
      </c>
      <c r="BA203" s="11" t="str">
        <f t="shared" si="47"/>
        <v/>
      </c>
    </row>
    <row r="204" spans="1:53">
      <c r="A204" s="7" t="s">
        <v>1084</v>
      </c>
      <c r="B204" s="7" t="s">
        <v>246</v>
      </c>
      <c r="C204" s="7" t="s">
        <v>55</v>
      </c>
      <c r="D204" s="7" t="s">
        <v>154</v>
      </c>
      <c r="E204" s="7" t="s">
        <v>155</v>
      </c>
      <c r="F204" s="7" t="s">
        <v>156</v>
      </c>
      <c r="G204" s="7" t="s">
        <v>226</v>
      </c>
      <c r="H204" s="7"/>
      <c r="I204" s="7"/>
      <c r="J204" s="7"/>
      <c r="K204" s="7"/>
      <c r="L204" s="7" t="s">
        <v>157</v>
      </c>
      <c r="M204" s="7" t="s">
        <v>158</v>
      </c>
      <c r="N204" s="7" t="s">
        <v>159</v>
      </c>
      <c r="O204" s="7" t="s">
        <v>247</v>
      </c>
      <c r="P204" s="7"/>
      <c r="Q204" s="7" t="s">
        <v>1500</v>
      </c>
      <c r="R204" s="7" t="s">
        <v>162</v>
      </c>
      <c r="S204" s="7" t="s">
        <v>163</v>
      </c>
      <c r="T204" s="7" t="s">
        <v>164</v>
      </c>
      <c r="U204" s="7"/>
      <c r="V204" s="7"/>
      <c r="W204" s="7"/>
      <c r="X204" s="7" t="s">
        <v>65</v>
      </c>
      <c r="Y204" s="7" t="s">
        <v>165</v>
      </c>
      <c r="Z204" s="7">
        <v>12</v>
      </c>
      <c r="AA204" s="7">
        <v>8</v>
      </c>
      <c r="AB204" s="7" t="s">
        <v>317</v>
      </c>
      <c r="AC204" s="7" t="s">
        <v>1084</v>
      </c>
      <c r="AD204" s="7">
        <v>2019</v>
      </c>
      <c r="AE204" s="7" t="s">
        <v>68</v>
      </c>
      <c r="AF204" s="7" t="s">
        <v>166</v>
      </c>
      <c r="AG204" s="7"/>
      <c r="AH204" s="7"/>
      <c r="AI204" s="7"/>
      <c r="AJ204" s="7"/>
      <c r="AK204" s="7"/>
      <c r="AL204" s="8" t="str">
        <f t="shared" si="36"/>
        <v>TPDL-2019-C02@录播</v>
      </c>
      <c r="AM204" s="8">
        <f>IF(AL204="","",COUNTIFS(AL$1:AL204,AL204))</f>
        <v>2</v>
      </c>
      <c r="AN204" s="8" t="str">
        <f t="shared" si="37"/>
        <v>大理新世纪中学智慧录播教室设备采购项目中标公示@录播</v>
      </c>
      <c r="AO204" s="9">
        <f>IF(AN204="","",COUNTIFS(AN$1:AN204,AN204))</f>
        <v>1</v>
      </c>
      <c r="AP204" s="10" t="str">
        <f t="shared" si="38"/>
        <v/>
      </c>
      <c r="AQ204" s="11" t="str">
        <f t="shared" si="39"/>
        <v/>
      </c>
      <c r="AR204" s="11" t="str">
        <f t="shared" si="40"/>
        <v/>
      </c>
      <c r="AS204" s="11" t="str">
        <f t="shared" si="41"/>
        <v/>
      </c>
      <c r="AT204" s="11" t="str">
        <f t="shared" si="42"/>
        <v/>
      </c>
      <c r="AU204" s="11" t="str">
        <f t="shared" si="43"/>
        <v/>
      </c>
      <c r="AV204" s="11" t="str">
        <f t="shared" si="44"/>
        <v/>
      </c>
      <c r="AW204" s="11" t="str">
        <f>IF(ISERROR(IF(FIND("拾",O204,1)&lt;FIND("万",O204,1),IF(ISERROR(FIND("拾",O204,FIND("万",O204,1))),"零",(MID(O,FIND("拾",O204,FIND("万",O204,1))-1,1))),MID(O204,FIND("拾",O204,1)-1,1))),"",IF(FIND("拾",O204,1)&lt;FIND("万",O204,1),IF(ISERROR(FIND("拾",O204,FIND("万",O204,1))),"",(MID(O204,FIND("拾",O204,FIND("万",O204,1))-1,1))),MID(O204,FIND("拾",O204,1)-1,1)))</f>
        <v/>
      </c>
      <c r="AX204" s="12">
        <f>IF(O204="",0,IF(ISERROR(MIDB(O204,SEARCHB("?",O204),2*LEN(O204)-LENB(O204))),IF(AQ204="",0,INDEX([1]大小写对照表!A:B,MATCH(AQ204,[1]大小写对照表!A:A,0),2)*100000000)+IF(AR204="",0,INDEX([1]大小写对照表!A:B,MATCH(AR204,[1]大小写对照表!A:A,0),2)*1000000)+IF(AS204="",0,INDEX([1]大小写对照表!A:B,MATCH(AS204,[1]大小写对照表!A:A,0),2)*100000)+IF(AT204="",0,INDEX([1]大小写对照表!A:B,MATCH(AT204,[1]大小写对照表!A:A,0),2)*10000)+IF(AU204="",0,INDEX([1]大小写对照表!A:B,MATCH(AU204,[1]大小写对照表!A:A,0),2)*1000)+IF(AV204="",0,INDEX([1]大小写对照表!A:B,MATCH(AV204,[1]大小写对照表!A:A,0),2)*100)+IF(AW204="",0,INDEX([1]大小写对照表!A:B,MATCH(AW204,[1]大小写对照表!A:A,0),2)*10),IF(ISERROR(FIND("万",O204,1)),MIDB(O204,SEARCHB("?",O204),2*LEN(O204)-LENB(O204))*1,MIDB(O204,SEARCHB("?",O204),2*LEN(O204)-LENB(O204))*10000)))</f>
        <v>594860</v>
      </c>
      <c r="AY204" s="13" t="str">
        <f t="shared" si="45"/>
        <v>1月份</v>
      </c>
      <c r="AZ204" s="11" t="str">
        <f t="shared" si="46"/>
        <v>录播</v>
      </c>
      <c r="BA204" s="11" t="str">
        <f t="shared" si="47"/>
        <v/>
      </c>
    </row>
    <row r="205" spans="1:53">
      <c r="A205" s="14" t="s">
        <v>1084</v>
      </c>
      <c r="B205" s="14" t="s">
        <v>1501</v>
      </c>
      <c r="C205" s="14" t="s">
        <v>55</v>
      </c>
      <c r="D205" s="14" t="s">
        <v>1502</v>
      </c>
      <c r="E205" s="14" t="s">
        <v>1427</v>
      </c>
      <c r="F205" s="14" t="s">
        <v>1428</v>
      </c>
      <c r="G205" s="14" t="s">
        <v>226</v>
      </c>
      <c r="H205" s="14"/>
      <c r="I205" s="14"/>
      <c r="J205" s="14"/>
      <c r="K205" s="14"/>
      <c r="L205" s="14"/>
      <c r="M205" s="14"/>
      <c r="N205" s="14" t="s">
        <v>1503</v>
      </c>
      <c r="O205" s="14">
        <v>4186600</v>
      </c>
      <c r="P205" s="14"/>
      <c r="Q205" s="14" t="s">
        <v>1504</v>
      </c>
      <c r="R205" s="14" t="s">
        <v>1505</v>
      </c>
      <c r="S205" s="14"/>
      <c r="T205" s="14"/>
      <c r="U205" s="14"/>
      <c r="V205" s="14"/>
      <c r="W205" s="14"/>
      <c r="X205" s="14" t="s">
        <v>65</v>
      </c>
      <c r="Y205" s="14" t="s">
        <v>1506</v>
      </c>
      <c r="Z205" s="14">
        <v>2</v>
      </c>
      <c r="AA205" s="14">
        <v>4</v>
      </c>
      <c r="AB205" s="14" t="s">
        <v>317</v>
      </c>
      <c r="AC205" s="14" t="s">
        <v>1084</v>
      </c>
      <c r="AD205" s="14">
        <v>2019</v>
      </c>
      <c r="AE205" s="14" t="s">
        <v>68</v>
      </c>
      <c r="AF205" s="14"/>
      <c r="AG205" s="14"/>
      <c r="AH205" s="14"/>
      <c r="AI205" s="14"/>
      <c r="AJ205" s="14"/>
      <c r="AK205" s="14"/>
      <c r="AL205" s="8" t="str">
        <f t="shared" si="36"/>
        <v>5113812019000003@录播</v>
      </c>
      <c r="AM205" s="8">
        <f>IF(AL205="","",COUNTIFS(AL$1:AL205,AL205))</f>
        <v>1</v>
      </c>
      <c r="AN205" s="8" t="str">
        <f t="shared" si="37"/>
        <v>四川省南充市阆中市师范学校智能黑板和录播教室项目采购公开招标中标公告@录播</v>
      </c>
      <c r="AO205" s="9">
        <f>IF(AN205="","",COUNTIFS(AN$1:AN205,AN205))</f>
        <v>1</v>
      </c>
      <c r="AP205" s="10" t="str">
        <f t="shared" si="38"/>
        <v>是</v>
      </c>
      <c r="AQ205" s="11" t="str">
        <f t="shared" si="39"/>
        <v/>
      </c>
      <c r="AR205" s="11" t="str">
        <f t="shared" si="40"/>
        <v/>
      </c>
      <c r="AS205" s="11" t="str">
        <f t="shared" si="41"/>
        <v/>
      </c>
      <c r="AT205" s="11" t="str">
        <f t="shared" si="42"/>
        <v/>
      </c>
      <c r="AU205" s="11" t="str">
        <f t="shared" si="43"/>
        <v/>
      </c>
      <c r="AV205" s="11" t="str">
        <f t="shared" si="44"/>
        <v/>
      </c>
      <c r="AW205" s="11" t="str">
        <f>IF(ISERROR(IF(FIND("拾",O205,1)&lt;FIND("万",O205,1),IF(ISERROR(FIND("拾",O205,FIND("万",O205,1))),"零",(MID(O,FIND("拾",O205,FIND("万",O205,1))-1,1))),MID(O205,FIND("拾",O205,1)-1,1))),"",IF(FIND("拾",O205,1)&lt;FIND("万",O205,1),IF(ISERROR(FIND("拾",O205,FIND("万",O205,1))),"",(MID(O205,FIND("拾",O205,FIND("万",O205,1))-1,1))),MID(O205,FIND("拾",O205,1)-1,1)))</f>
        <v/>
      </c>
      <c r="AX205" s="12">
        <f>IF(O205="",0,IF(ISERROR(MIDB(O205,SEARCHB("?",O205),2*LEN(O205)-LENB(O205))),IF(AQ205="",0,INDEX([1]大小写对照表!A:B,MATCH(AQ205,[1]大小写对照表!A:A,0),2)*100000000)+IF(AR205="",0,INDEX([1]大小写对照表!A:B,MATCH(AR205,[1]大小写对照表!A:A,0),2)*1000000)+IF(AS205="",0,INDEX([1]大小写对照表!A:B,MATCH(AS205,[1]大小写对照表!A:A,0),2)*100000)+IF(AT205="",0,INDEX([1]大小写对照表!A:B,MATCH(AT205,[1]大小写对照表!A:A,0),2)*10000)+IF(AU205="",0,INDEX([1]大小写对照表!A:B,MATCH(AU205,[1]大小写对照表!A:A,0),2)*1000)+IF(AV205="",0,INDEX([1]大小写对照表!A:B,MATCH(AV205,[1]大小写对照表!A:A,0),2)*100)+IF(AW205="",0,INDEX([1]大小写对照表!A:B,MATCH(AW205,[1]大小写对照表!A:A,0),2)*10),IF(ISERROR(FIND("万",O205,1)),MIDB(O205,SEARCHB("?",O205),2*LEN(O205)-LENB(O205))*1,MIDB(O205,SEARCHB("?",O205),2*LEN(O205)-LENB(O205))*10000)))</f>
        <v>4186600</v>
      </c>
      <c r="AY205" s="13" t="str">
        <f t="shared" si="45"/>
        <v>1月份</v>
      </c>
      <c r="AZ205" s="11" t="str">
        <f t="shared" si="46"/>
        <v>录播</v>
      </c>
      <c r="BA205" s="11" t="str">
        <f t="shared" si="47"/>
        <v/>
      </c>
    </row>
    <row r="206" spans="1:53">
      <c r="A206" s="7" t="s">
        <v>1084</v>
      </c>
      <c r="B206" s="7" t="s">
        <v>1507</v>
      </c>
      <c r="C206" s="7" t="s">
        <v>55</v>
      </c>
      <c r="D206" s="7" t="s">
        <v>1508</v>
      </c>
      <c r="E206" s="7" t="s">
        <v>696</v>
      </c>
      <c r="F206" s="7" t="s">
        <v>1509</v>
      </c>
      <c r="G206" s="7" t="s">
        <v>226</v>
      </c>
      <c r="H206" s="7"/>
      <c r="I206" s="7"/>
      <c r="J206" s="7"/>
      <c r="K206" s="7"/>
      <c r="L206" s="7" t="s">
        <v>1510</v>
      </c>
      <c r="M206" s="7" t="s">
        <v>1511</v>
      </c>
      <c r="N206" s="7" t="s">
        <v>1512</v>
      </c>
      <c r="O206" s="7" t="s">
        <v>1513</v>
      </c>
      <c r="P206" s="7"/>
      <c r="Q206" s="7" t="s">
        <v>1514</v>
      </c>
      <c r="R206" s="7" t="s">
        <v>1515</v>
      </c>
      <c r="S206" s="7" t="s">
        <v>1516</v>
      </c>
      <c r="T206" s="7" t="s">
        <v>1517</v>
      </c>
      <c r="U206" s="7"/>
      <c r="V206" s="7"/>
      <c r="W206" s="7"/>
      <c r="X206" s="7" t="s">
        <v>65</v>
      </c>
      <c r="Y206" s="7" t="s">
        <v>1518</v>
      </c>
      <c r="Z206" s="7">
        <v>8</v>
      </c>
      <c r="AA206" s="7">
        <v>10</v>
      </c>
      <c r="AB206" s="7" t="s">
        <v>317</v>
      </c>
      <c r="AC206" s="7" t="s">
        <v>1084</v>
      </c>
      <c r="AD206" s="7">
        <v>2019</v>
      </c>
      <c r="AE206" s="7" t="s">
        <v>68</v>
      </c>
      <c r="AF206" s="7"/>
      <c r="AG206" s="7"/>
      <c r="AH206" s="7"/>
      <c r="AI206" s="7"/>
      <c r="AJ206" s="7"/>
      <c r="AK206" s="7"/>
      <c r="AL206" s="8" t="str">
        <f t="shared" si="36"/>
        <v>ZGZB[@录播</v>
      </c>
      <c r="AM206" s="8">
        <f>IF(AL206="","",COUNTIFS(AL$1:AL206,AL206))</f>
        <v>1</v>
      </c>
      <c r="AN206" s="8" t="str">
        <f t="shared" si="37"/>
        <v>七台河市特殊教育学校移动便携式录播设备采购成交公告@录播</v>
      </c>
      <c r="AO206" s="9">
        <f>IF(AN206="","",COUNTIFS(AN$1:AN206,AN206))</f>
        <v>1</v>
      </c>
      <c r="AP206" s="10" t="str">
        <f t="shared" si="38"/>
        <v>是</v>
      </c>
      <c r="AQ206" s="11" t="str">
        <f t="shared" si="39"/>
        <v/>
      </c>
      <c r="AR206" s="11" t="str">
        <f t="shared" si="40"/>
        <v/>
      </c>
      <c r="AS206" s="11" t="str">
        <f t="shared" si="41"/>
        <v>壹</v>
      </c>
      <c r="AT206" s="11" t="str">
        <f t="shared" si="42"/>
        <v>贰</v>
      </c>
      <c r="AU206" s="11" t="str">
        <f t="shared" si="43"/>
        <v>陆</v>
      </c>
      <c r="AV206" s="11" t="str">
        <f t="shared" si="44"/>
        <v>捌</v>
      </c>
      <c r="AW206" s="11" t="str">
        <f>IF(ISERROR(IF(FIND("拾",O206,1)&lt;FIND("万",O206,1),IF(ISERROR(FIND("拾",O206,FIND("万",O206,1))),"零",(MID(O,FIND("拾",O206,FIND("万",O206,1))-1,1))),MID(O206,FIND("拾",O206,1)-1,1))),"",IF(FIND("拾",O206,1)&lt;FIND("万",O206,1),IF(ISERROR(FIND("拾",O206,FIND("万",O206,1))),"",(MID(O206,FIND("拾",O206,FIND("万",O206,1))-1,1))),MID(O206,FIND("拾",O206,1)-1,1)))</f>
        <v/>
      </c>
      <c r="AX206" s="12">
        <f>IF(O206="",0,IF(ISERROR(MIDB(O206,SEARCHB("?",O206),2*LEN(O206)-LENB(O206))),IF(AQ206="",0,INDEX([1]大小写对照表!A:B,MATCH(AQ206,[1]大小写对照表!A:A,0),2)*100000000)+IF(AR206="",0,INDEX([1]大小写对照表!A:B,MATCH(AR206,[1]大小写对照表!A:A,0),2)*1000000)+IF(AS206="",0,INDEX([1]大小写对照表!A:B,MATCH(AS206,[1]大小写对照表!A:A,0),2)*100000)+IF(AT206="",0,INDEX([1]大小写对照表!A:B,MATCH(AT206,[1]大小写对照表!A:A,0),2)*10000)+IF(AU206="",0,INDEX([1]大小写对照表!A:B,MATCH(AU206,[1]大小写对照表!A:A,0),2)*1000)+IF(AV206="",0,INDEX([1]大小写对照表!A:B,MATCH(AV206,[1]大小写对照表!A:A,0),2)*100)+IF(AW206="",0,INDEX([1]大小写对照表!A:B,MATCH(AW206,[1]大小写对照表!A:A,0),2)*10),IF(ISERROR(FIND("万",O206,1)),MIDB(O206,SEARCHB("?",O206),2*LEN(O206)-LENB(O206))*1,MIDB(O206,SEARCHB("?",O206),2*LEN(O206)-LENB(O206))*10000)))</f>
        <v>126800</v>
      </c>
      <c r="AY206" s="13" t="str">
        <f t="shared" si="45"/>
        <v>1月份</v>
      </c>
      <c r="AZ206" s="11" t="str">
        <f t="shared" si="46"/>
        <v>录播</v>
      </c>
      <c r="BA206" s="11" t="str">
        <f t="shared" si="47"/>
        <v/>
      </c>
    </row>
    <row r="207" spans="1:53">
      <c r="A207" s="14" t="s">
        <v>1084</v>
      </c>
      <c r="B207" s="14" t="s">
        <v>1519</v>
      </c>
      <c r="C207" s="14" t="s">
        <v>55</v>
      </c>
      <c r="D207" s="14"/>
      <c r="E207" s="14" t="s">
        <v>56</v>
      </c>
      <c r="F207" s="14" t="s">
        <v>1520</v>
      </c>
      <c r="G207" s="14" t="s">
        <v>1521</v>
      </c>
      <c r="H207" s="14"/>
      <c r="I207" s="14"/>
      <c r="J207" s="14"/>
      <c r="K207" s="14"/>
      <c r="L207" s="14"/>
      <c r="M207" s="14"/>
      <c r="N207" s="14" t="s">
        <v>1522</v>
      </c>
      <c r="O207" s="14"/>
      <c r="P207" s="14"/>
      <c r="Q207" s="14" t="s">
        <v>1523</v>
      </c>
      <c r="R207" s="14" t="s">
        <v>1524</v>
      </c>
      <c r="S207" s="14"/>
      <c r="T207" s="14"/>
      <c r="U207" s="14"/>
      <c r="V207" s="14"/>
      <c r="W207" s="14"/>
      <c r="X207" s="14" t="s">
        <v>65</v>
      </c>
      <c r="Y207" s="14" t="s">
        <v>1525</v>
      </c>
      <c r="Z207" s="14">
        <v>2</v>
      </c>
      <c r="AA207" s="14">
        <v>14971</v>
      </c>
      <c r="AB207" s="14" t="s">
        <v>317</v>
      </c>
      <c r="AC207" s="14" t="s">
        <v>1084</v>
      </c>
      <c r="AD207" s="14">
        <v>2019</v>
      </c>
      <c r="AE207" s="14" t="s">
        <v>68</v>
      </c>
      <c r="AF207" s="14"/>
      <c r="AG207" s="14"/>
      <c r="AH207" s="14"/>
      <c r="AI207" s="14"/>
      <c r="AJ207" s="14"/>
      <c r="AK207" s="14"/>
      <c r="AL207" s="8" t="str">
        <f t="shared" si="36"/>
        <v/>
      </c>
      <c r="AM207" s="8" t="str">
        <f>IF(AL207="","",COUNTIFS(AL$1:AL207,AL207))</f>
        <v/>
      </c>
      <c r="AN207" s="8" t="str">
        <f t="shared" si="37"/>
        <v>2018年安阳县学校录播教室采购项目供货合同合同公告@录播</v>
      </c>
      <c r="AO207" s="9">
        <f>IF(AN207="","",COUNTIFS(AN$1:AN207,AN207))</f>
        <v>1</v>
      </c>
      <c r="AP207" s="10" t="str">
        <f t="shared" si="38"/>
        <v>是</v>
      </c>
      <c r="AQ207" s="11" t="str">
        <f t="shared" si="39"/>
        <v/>
      </c>
      <c r="AR207" s="11" t="str">
        <f t="shared" si="40"/>
        <v/>
      </c>
      <c r="AS207" s="11" t="str">
        <f t="shared" si="41"/>
        <v/>
      </c>
      <c r="AT207" s="11" t="str">
        <f t="shared" si="42"/>
        <v/>
      </c>
      <c r="AU207" s="11" t="str">
        <f t="shared" si="43"/>
        <v/>
      </c>
      <c r="AV207" s="11" t="str">
        <f t="shared" si="44"/>
        <v/>
      </c>
      <c r="AW207" s="11" t="str">
        <f>IF(ISERROR(IF(FIND("拾",O207,1)&lt;FIND("万",O207,1),IF(ISERROR(FIND("拾",O207,FIND("万",O207,1))),"零",(MID(O,FIND("拾",O207,FIND("万",O207,1))-1,1))),MID(O207,FIND("拾",O207,1)-1,1))),"",IF(FIND("拾",O207,1)&lt;FIND("万",O207,1),IF(ISERROR(FIND("拾",O207,FIND("万",O207,1))),"",(MID(O207,FIND("拾",O207,FIND("万",O207,1))-1,1))),MID(O207,FIND("拾",O207,1)-1,1)))</f>
        <v/>
      </c>
      <c r="AX207" s="12">
        <f>IF(O207="",0,IF(ISERROR(MIDB(O207,SEARCHB("?",O207),2*LEN(O207)-LENB(O207))),IF(AQ207="",0,INDEX([1]大小写对照表!A:B,MATCH(AQ207,[1]大小写对照表!A:A,0),2)*100000000)+IF(AR207="",0,INDEX([1]大小写对照表!A:B,MATCH(AR207,[1]大小写对照表!A:A,0),2)*1000000)+IF(AS207="",0,INDEX([1]大小写对照表!A:B,MATCH(AS207,[1]大小写对照表!A:A,0),2)*100000)+IF(AT207="",0,INDEX([1]大小写对照表!A:B,MATCH(AT207,[1]大小写对照表!A:A,0),2)*10000)+IF(AU207="",0,INDEX([1]大小写对照表!A:B,MATCH(AU207,[1]大小写对照表!A:A,0),2)*1000)+IF(AV207="",0,INDEX([1]大小写对照表!A:B,MATCH(AV207,[1]大小写对照表!A:A,0),2)*100)+IF(AW207="",0,INDEX([1]大小写对照表!A:B,MATCH(AW207,[1]大小写对照表!A:A,0),2)*10),IF(ISERROR(FIND("万",O207,1)),MIDB(O207,SEARCHB("?",O207),2*LEN(O207)-LENB(O207))*1,MIDB(O207,SEARCHB("?",O207),2*LEN(O207)-LENB(O207))*10000)))</f>
        <v>0</v>
      </c>
      <c r="AY207" s="13" t="str">
        <f t="shared" si="45"/>
        <v>1月份</v>
      </c>
      <c r="AZ207" s="11" t="str">
        <f t="shared" si="46"/>
        <v>录播</v>
      </c>
      <c r="BA207" s="11" t="str">
        <f t="shared" si="47"/>
        <v/>
      </c>
    </row>
    <row r="208" spans="1:53">
      <c r="A208" s="7" t="s">
        <v>1084</v>
      </c>
      <c r="B208" s="7" t="s">
        <v>1526</v>
      </c>
      <c r="C208" s="7" t="s">
        <v>55</v>
      </c>
      <c r="D208" s="7"/>
      <c r="E208" s="7" t="s">
        <v>425</v>
      </c>
      <c r="F208" s="7" t="s">
        <v>1527</v>
      </c>
      <c r="G208" s="7" t="s">
        <v>1521</v>
      </c>
      <c r="H208" s="7"/>
      <c r="I208" s="7"/>
      <c r="J208" s="7"/>
      <c r="K208" s="7"/>
      <c r="L208" s="7"/>
      <c r="M208" s="7"/>
      <c r="N208" s="7"/>
      <c r="O208" s="7"/>
      <c r="P208" s="7"/>
      <c r="Q208" s="7" t="s">
        <v>1528</v>
      </c>
      <c r="R208" s="7"/>
      <c r="S208" s="7"/>
      <c r="T208" s="7"/>
      <c r="U208" s="7"/>
      <c r="V208" s="7"/>
      <c r="W208" s="7"/>
      <c r="X208" s="7" t="s">
        <v>315</v>
      </c>
      <c r="Y208" s="7" t="s">
        <v>1529</v>
      </c>
      <c r="Z208" s="7">
        <v>2</v>
      </c>
      <c r="AA208" s="7">
        <v>14971</v>
      </c>
      <c r="AB208" s="7" t="s">
        <v>317</v>
      </c>
      <c r="AC208" s="7" t="s">
        <v>1084</v>
      </c>
      <c r="AD208" s="7">
        <v>2019</v>
      </c>
      <c r="AE208" s="7" t="s">
        <v>68</v>
      </c>
      <c r="AF208" s="7"/>
      <c r="AG208" s="7"/>
      <c r="AH208" s="7"/>
      <c r="AI208" s="7"/>
      <c r="AJ208" s="7"/>
      <c r="AK208" s="7"/>
      <c r="AL208" s="8" t="str">
        <f t="shared" si="36"/>
        <v/>
      </c>
      <c r="AM208" s="8" t="str">
        <f>IF(AL208="","",COUNTIFS(AL$1:AL208,AL208))</f>
        <v/>
      </c>
      <c r="AN208" s="8" t="str">
        <f t="shared" si="37"/>
        <v>甘肃西北师大附中录播教室建设及多媒体教室改造项目中标候选人公示@录播</v>
      </c>
      <c r="AO208" s="9">
        <f>IF(AN208="","",COUNTIFS(AN$1:AN208,AN208))</f>
        <v>1</v>
      </c>
      <c r="AP208" s="10" t="str">
        <f t="shared" si="38"/>
        <v>是</v>
      </c>
      <c r="AQ208" s="11" t="str">
        <f t="shared" si="39"/>
        <v/>
      </c>
      <c r="AR208" s="11" t="str">
        <f t="shared" si="40"/>
        <v/>
      </c>
      <c r="AS208" s="11" t="str">
        <f t="shared" si="41"/>
        <v/>
      </c>
      <c r="AT208" s="11" t="str">
        <f t="shared" si="42"/>
        <v/>
      </c>
      <c r="AU208" s="11" t="str">
        <f t="shared" si="43"/>
        <v/>
      </c>
      <c r="AV208" s="11" t="str">
        <f t="shared" si="44"/>
        <v/>
      </c>
      <c r="AW208" s="11" t="str">
        <f>IF(ISERROR(IF(FIND("拾",O208,1)&lt;FIND("万",O208,1),IF(ISERROR(FIND("拾",O208,FIND("万",O208,1))),"零",(MID(O,FIND("拾",O208,FIND("万",O208,1))-1,1))),MID(O208,FIND("拾",O208,1)-1,1))),"",IF(FIND("拾",O208,1)&lt;FIND("万",O208,1),IF(ISERROR(FIND("拾",O208,FIND("万",O208,1))),"",(MID(O208,FIND("拾",O208,FIND("万",O208,1))-1,1))),MID(O208,FIND("拾",O208,1)-1,1)))</f>
        <v/>
      </c>
      <c r="AX208" s="12">
        <f>IF(O208="",0,IF(ISERROR(MIDB(O208,SEARCHB("?",O208),2*LEN(O208)-LENB(O208))),IF(AQ208="",0,INDEX([1]大小写对照表!A:B,MATCH(AQ208,[1]大小写对照表!A:A,0),2)*100000000)+IF(AR208="",0,INDEX([1]大小写对照表!A:B,MATCH(AR208,[1]大小写对照表!A:A,0),2)*1000000)+IF(AS208="",0,INDEX([1]大小写对照表!A:B,MATCH(AS208,[1]大小写对照表!A:A,0),2)*100000)+IF(AT208="",0,INDEX([1]大小写对照表!A:B,MATCH(AT208,[1]大小写对照表!A:A,0),2)*10000)+IF(AU208="",0,INDEX([1]大小写对照表!A:B,MATCH(AU208,[1]大小写对照表!A:A,0),2)*1000)+IF(AV208="",0,INDEX([1]大小写对照表!A:B,MATCH(AV208,[1]大小写对照表!A:A,0),2)*100)+IF(AW208="",0,INDEX([1]大小写对照表!A:B,MATCH(AW208,[1]大小写对照表!A:A,0),2)*10),IF(ISERROR(FIND("万",O208,1)),MIDB(O208,SEARCHB("?",O208),2*LEN(O208)-LENB(O208))*1,MIDB(O208,SEARCHB("?",O208),2*LEN(O208)-LENB(O208))*10000)))</f>
        <v>0</v>
      </c>
      <c r="AY208" s="13" t="str">
        <f t="shared" si="45"/>
        <v>1月份</v>
      </c>
      <c r="AZ208" s="11" t="str">
        <f t="shared" si="46"/>
        <v>录播</v>
      </c>
      <c r="BA208" s="11" t="str">
        <f t="shared" si="47"/>
        <v/>
      </c>
    </row>
    <row r="209" spans="1:53">
      <c r="A209" s="14" t="s">
        <v>1084</v>
      </c>
      <c r="B209" s="14" t="s">
        <v>1530</v>
      </c>
      <c r="C209" s="14" t="s">
        <v>55</v>
      </c>
      <c r="D209" s="14"/>
      <c r="E209" s="14" t="s">
        <v>56</v>
      </c>
      <c r="F209" s="14" t="s">
        <v>1531</v>
      </c>
      <c r="G209" s="14" t="s">
        <v>252</v>
      </c>
      <c r="H209" s="14"/>
      <c r="I209" s="14"/>
      <c r="J209" s="14"/>
      <c r="K209" s="14"/>
      <c r="L209" s="14" t="s">
        <v>1532</v>
      </c>
      <c r="M209" s="14" t="s">
        <v>1533</v>
      </c>
      <c r="N209" s="14" t="s">
        <v>1534</v>
      </c>
      <c r="O209" s="14" t="s">
        <v>1535</v>
      </c>
      <c r="P209" s="14"/>
      <c r="Q209" s="14" t="s">
        <v>1536</v>
      </c>
      <c r="R209" s="14" t="s">
        <v>1537</v>
      </c>
      <c r="S209" s="14"/>
      <c r="T209" s="14"/>
      <c r="U209" s="14"/>
      <c r="V209" s="14"/>
      <c r="W209" s="14"/>
      <c r="X209" s="14" t="s">
        <v>326</v>
      </c>
      <c r="Y209" s="14" t="s">
        <v>1538</v>
      </c>
      <c r="Z209" s="14">
        <v>4</v>
      </c>
      <c r="AA209" s="14">
        <v>14971</v>
      </c>
      <c r="AB209" s="14" t="s">
        <v>67</v>
      </c>
      <c r="AC209" s="14"/>
      <c r="AD209" s="14">
        <v>2019</v>
      </c>
      <c r="AE209" s="14" t="s">
        <v>68</v>
      </c>
      <c r="AF209" s="14"/>
      <c r="AG209" s="14"/>
      <c r="AH209" s="14"/>
      <c r="AI209" s="14"/>
      <c r="AJ209" s="14"/>
      <c r="AK209" s="14"/>
      <c r="AL209" s="8" t="str">
        <f t="shared" si="36"/>
        <v/>
      </c>
      <c r="AM209" s="8" t="str">
        <f>IF(AL209="","",COUNTIFS(AL$1:AL209,AL209))</f>
        <v/>
      </c>
      <c r="AN209" s="8" t="str">
        <f t="shared" si="37"/>
        <v>焦作大学关于焦作大学智慧教室项目（三次）的成交公告@录播</v>
      </c>
      <c r="AO209" s="9">
        <f>IF(AN209="","",COUNTIFS(AN$1:AN209,AN209))</f>
        <v>1</v>
      </c>
      <c r="AP209" s="10" t="str">
        <f t="shared" si="38"/>
        <v>是</v>
      </c>
      <c r="AQ209" s="11" t="str">
        <f t="shared" si="39"/>
        <v/>
      </c>
      <c r="AR209" s="11" t="str">
        <f t="shared" si="40"/>
        <v/>
      </c>
      <c r="AS209" s="11" t="str">
        <f t="shared" si="41"/>
        <v/>
      </c>
      <c r="AT209" s="11" t="str">
        <f t="shared" si="42"/>
        <v/>
      </c>
      <c r="AU209" s="11" t="str">
        <f t="shared" si="43"/>
        <v/>
      </c>
      <c r="AV209" s="11" t="str">
        <f t="shared" si="44"/>
        <v/>
      </c>
      <c r="AW209" s="11" t="str">
        <f>IF(ISERROR(IF(FIND("拾",O209,1)&lt;FIND("万",O209,1),IF(ISERROR(FIND("拾",O209,FIND("万",O209,1))),"零",(MID(O,FIND("拾",O209,FIND("万",O209,1))-1,1))),MID(O209,FIND("拾",O209,1)-1,1))),"",IF(FIND("拾",O209,1)&lt;FIND("万",O209,1),IF(ISERROR(FIND("拾",O209,FIND("万",O209,1))),"",(MID(O209,FIND("拾",O209,FIND("万",O209,1))-1,1))),MID(O209,FIND("拾",O209,1)-1,1)))</f>
        <v/>
      </c>
      <c r="AX209" s="12">
        <f>IF(O209="",0,IF(ISERROR(MIDB(O209,SEARCHB("?",O209),2*LEN(O209)-LENB(O209))),IF(AQ209="",0,INDEX([1]大小写对照表!A:B,MATCH(AQ209,[1]大小写对照表!A:A,0),2)*100000000)+IF(AR209="",0,INDEX([1]大小写对照表!A:B,MATCH(AR209,[1]大小写对照表!A:A,0),2)*1000000)+IF(AS209="",0,INDEX([1]大小写对照表!A:B,MATCH(AS209,[1]大小写对照表!A:A,0),2)*100000)+IF(AT209="",0,INDEX([1]大小写对照表!A:B,MATCH(AT209,[1]大小写对照表!A:A,0),2)*10000)+IF(AU209="",0,INDEX([1]大小写对照表!A:B,MATCH(AU209,[1]大小写对照表!A:A,0),2)*1000)+IF(AV209="",0,INDEX([1]大小写对照表!A:B,MATCH(AV209,[1]大小写对照表!A:A,0),2)*100)+IF(AW209="",0,INDEX([1]大小写对照表!A:B,MATCH(AW209,[1]大小写对照表!A:A,0),2)*10),IF(ISERROR(FIND("万",O209,1)),MIDB(O209,SEARCHB("?",O209),2*LEN(O209)-LENB(O209))*1,MIDB(O209,SEARCHB("?",O209),2*LEN(O209)-LENB(O209))*10000)))</f>
        <v>988600</v>
      </c>
      <c r="AY209" s="13" t="str">
        <f t="shared" si="45"/>
        <v>1月份</v>
      </c>
      <c r="AZ209" s="11" t="str">
        <f t="shared" si="46"/>
        <v>录播</v>
      </c>
      <c r="BA209" s="11" t="str">
        <f t="shared" si="47"/>
        <v/>
      </c>
    </row>
    <row r="210" spans="1:53">
      <c r="A210" s="7" t="s">
        <v>1084</v>
      </c>
      <c r="B210" s="7" t="s">
        <v>1539</v>
      </c>
      <c r="C210" s="7" t="s">
        <v>55</v>
      </c>
      <c r="D210" s="7" t="s">
        <v>1540</v>
      </c>
      <c r="E210" s="7" t="s">
        <v>809</v>
      </c>
      <c r="F210" s="7" t="s">
        <v>1541</v>
      </c>
      <c r="G210" s="7" t="s">
        <v>252</v>
      </c>
      <c r="H210" s="7"/>
      <c r="I210" s="7"/>
      <c r="J210" s="7"/>
      <c r="K210" s="7"/>
      <c r="L210" s="7" t="s">
        <v>1542</v>
      </c>
      <c r="M210" s="7"/>
      <c r="N210" s="7" t="s">
        <v>1543</v>
      </c>
      <c r="O210" s="7" t="s">
        <v>1544</v>
      </c>
      <c r="P210" s="7"/>
      <c r="Q210" s="7" t="s">
        <v>1545</v>
      </c>
      <c r="R210" s="7" t="s">
        <v>1546</v>
      </c>
      <c r="S210" s="7"/>
      <c r="T210" s="7"/>
      <c r="U210" s="7"/>
      <c r="V210" s="7"/>
      <c r="W210" s="7"/>
      <c r="X210" s="7" t="s">
        <v>65</v>
      </c>
      <c r="Y210" s="7" t="s">
        <v>1547</v>
      </c>
      <c r="Z210" s="7">
        <v>2</v>
      </c>
      <c r="AA210" s="7">
        <v>2</v>
      </c>
      <c r="AB210" s="7" t="s">
        <v>317</v>
      </c>
      <c r="AC210" s="7" t="s">
        <v>1084</v>
      </c>
      <c r="AD210" s="7">
        <v>2019</v>
      </c>
      <c r="AE210" s="7" t="s">
        <v>68</v>
      </c>
      <c r="AF210" s="7"/>
      <c r="AG210" s="7"/>
      <c r="AH210" s="7"/>
      <c r="AI210" s="7"/>
      <c r="AJ210" s="7"/>
      <c r="AK210" s="7"/>
      <c r="AL210" s="8" t="str">
        <f t="shared" si="36"/>
        <v>Z1309001818341091-1@录播</v>
      </c>
      <c r="AM210" s="8">
        <f>IF(AL210="","",COUNTIFS(AL$1:AL210,AL210))</f>
        <v>1</v>
      </c>
      <c r="AN210" s="8" t="str">
        <f t="shared" si="37"/>
        <v>沧州市教育局石油分局录播教室设备采购项目A包C包@录播</v>
      </c>
      <c r="AO210" s="9">
        <f>IF(AN210="","",COUNTIFS(AN$1:AN210,AN210))</f>
        <v>1</v>
      </c>
      <c r="AP210" s="10" t="str">
        <f t="shared" si="38"/>
        <v>是</v>
      </c>
      <c r="AQ210" s="11" t="str">
        <f t="shared" si="39"/>
        <v/>
      </c>
      <c r="AR210" s="11" t="str">
        <f t="shared" si="40"/>
        <v/>
      </c>
      <c r="AS210" s="11" t="str">
        <f t="shared" si="41"/>
        <v/>
      </c>
      <c r="AT210" s="11" t="str">
        <f t="shared" si="42"/>
        <v/>
      </c>
      <c r="AU210" s="11" t="str">
        <f t="shared" si="43"/>
        <v/>
      </c>
      <c r="AV210" s="11" t="str">
        <f t="shared" si="44"/>
        <v/>
      </c>
      <c r="AW210" s="11" t="str">
        <f>IF(ISERROR(IF(FIND("拾",O210,1)&lt;FIND("万",O210,1),IF(ISERROR(FIND("拾",O210,FIND("万",O210,1))),"零",(MID(O,FIND("拾",O210,FIND("万",O210,1))-1,1))),MID(O210,FIND("拾",O210,1)-1,1))),"",IF(FIND("拾",O210,1)&lt;FIND("万",O210,1),IF(ISERROR(FIND("拾",O210,FIND("万",O210,1))),"",(MID(O210,FIND("拾",O210,FIND("万",O210,1))-1,1))),MID(O210,FIND("拾",O210,1)-1,1)))</f>
        <v/>
      </c>
      <c r="AX210" s="12">
        <f>IF(O210="",0,IF(ISERROR(MIDB(O210,SEARCHB("?",O210),2*LEN(O210)-LENB(O210))),IF(AQ210="",0,INDEX([1]大小写对照表!A:B,MATCH(AQ210,[1]大小写对照表!A:A,0),2)*100000000)+IF(AR210="",0,INDEX([1]大小写对照表!A:B,MATCH(AR210,[1]大小写对照表!A:A,0),2)*1000000)+IF(AS210="",0,INDEX([1]大小写对照表!A:B,MATCH(AS210,[1]大小写对照表!A:A,0),2)*100000)+IF(AT210="",0,INDEX([1]大小写对照表!A:B,MATCH(AT210,[1]大小写对照表!A:A,0),2)*10000)+IF(AU210="",0,INDEX([1]大小写对照表!A:B,MATCH(AU210,[1]大小写对照表!A:A,0),2)*1000)+IF(AV210="",0,INDEX([1]大小写对照表!A:B,MATCH(AV210,[1]大小写对照表!A:A,0),2)*100)+IF(AW210="",0,INDEX([1]大小写对照表!A:B,MATCH(AW210,[1]大小写对照表!A:A,0),2)*10),IF(ISERROR(FIND("万",O210,1)),MIDB(O210,SEARCHB("?",O210),2*LEN(O210)-LENB(O210))*1,MIDB(O210,SEARCHB("?",O210),2*LEN(O210)-LENB(O210))*10000)))</f>
        <v>622340</v>
      </c>
      <c r="AY210" s="13" t="str">
        <f t="shared" si="45"/>
        <v>1月份</v>
      </c>
      <c r="AZ210" s="11" t="str">
        <f t="shared" si="46"/>
        <v>录播</v>
      </c>
      <c r="BA210" s="11" t="str">
        <f t="shared" si="47"/>
        <v/>
      </c>
    </row>
    <row r="211" spans="1:53">
      <c r="A211" s="14" t="s">
        <v>1084</v>
      </c>
      <c r="B211" s="14" t="s">
        <v>1419</v>
      </c>
      <c r="C211" s="14" t="s">
        <v>55</v>
      </c>
      <c r="D211" s="14"/>
      <c r="E211" s="14" t="s">
        <v>627</v>
      </c>
      <c r="F211" s="14" t="s">
        <v>1420</v>
      </c>
      <c r="G211" s="14" t="s">
        <v>252</v>
      </c>
      <c r="H211" s="14"/>
      <c r="I211" s="14"/>
      <c r="J211" s="14"/>
      <c r="K211" s="14"/>
      <c r="L211" s="14"/>
      <c r="M211" s="14"/>
      <c r="N211" s="14" t="s">
        <v>1422</v>
      </c>
      <c r="O211" s="14"/>
      <c r="P211" s="14"/>
      <c r="Q211" s="14" t="s">
        <v>1548</v>
      </c>
      <c r="R211" s="14" t="s">
        <v>1424</v>
      </c>
      <c r="S211" s="14"/>
      <c r="T211" s="14"/>
      <c r="U211" s="14"/>
      <c r="V211" s="14"/>
      <c r="W211" s="14"/>
      <c r="X211" s="14" t="s">
        <v>65</v>
      </c>
      <c r="Y211" s="14" t="s">
        <v>1419</v>
      </c>
      <c r="Z211" s="14">
        <v>16</v>
      </c>
      <c r="AA211" s="14">
        <v>14971</v>
      </c>
      <c r="AB211" s="14" t="s">
        <v>317</v>
      </c>
      <c r="AC211" s="14" t="s">
        <v>1084</v>
      </c>
      <c r="AD211" s="14">
        <v>2019</v>
      </c>
      <c r="AE211" s="14" t="s">
        <v>68</v>
      </c>
      <c r="AF211" s="14"/>
      <c r="AG211" s="14"/>
      <c r="AH211" s="14"/>
      <c r="AI211" s="14"/>
      <c r="AJ211" s="14"/>
      <c r="AK211" s="14"/>
      <c r="AL211" s="8" t="str">
        <f t="shared" si="36"/>
        <v/>
      </c>
      <c r="AM211" s="8" t="str">
        <f>IF(AL211="","",COUNTIFS(AL$1:AL211,AL211))</f>
        <v/>
      </c>
      <c r="AN211" s="8" t="str">
        <f t="shared" si="37"/>
        <v>教室录播系统采购@录播</v>
      </c>
      <c r="AO211" s="9">
        <f>IF(AN211="","",COUNTIFS(AN$1:AN211,AN211))</f>
        <v>2</v>
      </c>
      <c r="AP211" s="10" t="str">
        <f t="shared" si="38"/>
        <v/>
      </c>
      <c r="AQ211" s="11" t="str">
        <f t="shared" si="39"/>
        <v/>
      </c>
      <c r="AR211" s="11" t="str">
        <f t="shared" si="40"/>
        <v/>
      </c>
      <c r="AS211" s="11" t="str">
        <f t="shared" si="41"/>
        <v/>
      </c>
      <c r="AT211" s="11" t="str">
        <f t="shared" si="42"/>
        <v/>
      </c>
      <c r="AU211" s="11" t="str">
        <f t="shared" si="43"/>
        <v/>
      </c>
      <c r="AV211" s="11" t="str">
        <f t="shared" si="44"/>
        <v/>
      </c>
      <c r="AW211" s="11" t="str">
        <f>IF(ISERROR(IF(FIND("拾",O211,1)&lt;FIND("万",O211,1),IF(ISERROR(FIND("拾",O211,FIND("万",O211,1))),"零",(MID(O,FIND("拾",O211,FIND("万",O211,1))-1,1))),MID(O211,FIND("拾",O211,1)-1,1))),"",IF(FIND("拾",O211,1)&lt;FIND("万",O211,1),IF(ISERROR(FIND("拾",O211,FIND("万",O211,1))),"",(MID(O211,FIND("拾",O211,FIND("万",O211,1))-1,1))),MID(O211,FIND("拾",O211,1)-1,1)))</f>
        <v/>
      </c>
      <c r="AX211" s="12">
        <f>IF(O211="",0,IF(ISERROR(MIDB(O211,SEARCHB("?",O211),2*LEN(O211)-LENB(O211))),IF(AQ211="",0,INDEX([1]大小写对照表!A:B,MATCH(AQ211,[1]大小写对照表!A:A,0),2)*100000000)+IF(AR211="",0,INDEX([1]大小写对照表!A:B,MATCH(AR211,[1]大小写对照表!A:A,0),2)*1000000)+IF(AS211="",0,INDEX([1]大小写对照表!A:B,MATCH(AS211,[1]大小写对照表!A:A,0),2)*100000)+IF(AT211="",0,INDEX([1]大小写对照表!A:B,MATCH(AT211,[1]大小写对照表!A:A,0),2)*10000)+IF(AU211="",0,INDEX([1]大小写对照表!A:B,MATCH(AU211,[1]大小写对照表!A:A,0),2)*1000)+IF(AV211="",0,INDEX([1]大小写对照表!A:B,MATCH(AV211,[1]大小写对照表!A:A,0),2)*100)+IF(AW211="",0,INDEX([1]大小写对照表!A:B,MATCH(AW211,[1]大小写对照表!A:A,0),2)*10),IF(ISERROR(FIND("万",O211,1)),MIDB(O211,SEARCHB("?",O211),2*LEN(O211)-LENB(O211))*1,MIDB(O211,SEARCHB("?",O211),2*LEN(O211)-LENB(O211))*10000)))</f>
        <v>0</v>
      </c>
      <c r="AY211" s="13" t="str">
        <f t="shared" si="45"/>
        <v>1月份</v>
      </c>
      <c r="AZ211" s="11" t="str">
        <f t="shared" si="46"/>
        <v>录播</v>
      </c>
      <c r="BA211" s="11" t="str">
        <f t="shared" si="47"/>
        <v/>
      </c>
    </row>
    <row r="212" spans="1:53">
      <c r="A212" s="7" t="s">
        <v>1084</v>
      </c>
      <c r="B212" s="7" t="s">
        <v>1549</v>
      </c>
      <c r="C212" s="7" t="s">
        <v>55</v>
      </c>
      <c r="D212" s="7" t="s">
        <v>1550</v>
      </c>
      <c r="E212" s="7" t="s">
        <v>71</v>
      </c>
      <c r="F212" s="7" t="s">
        <v>1551</v>
      </c>
      <c r="G212" s="7" t="s">
        <v>252</v>
      </c>
      <c r="H212" s="7"/>
      <c r="I212" s="7"/>
      <c r="J212" s="7"/>
      <c r="K212" s="7"/>
      <c r="L212" s="7" t="s">
        <v>1552</v>
      </c>
      <c r="M212" s="7" t="s">
        <v>1553</v>
      </c>
      <c r="N212" s="7" t="s">
        <v>1554</v>
      </c>
      <c r="O212" s="7" t="s">
        <v>1555</v>
      </c>
      <c r="P212" s="7"/>
      <c r="Q212" s="7" t="s">
        <v>1556</v>
      </c>
      <c r="R212" s="7" t="s">
        <v>1557</v>
      </c>
      <c r="S212" s="7"/>
      <c r="T212" s="7"/>
      <c r="U212" s="7"/>
      <c r="V212" s="7"/>
      <c r="W212" s="7"/>
      <c r="X212" s="7" t="s">
        <v>65</v>
      </c>
      <c r="Y212" s="7" t="s">
        <v>1558</v>
      </c>
      <c r="Z212" s="7">
        <v>2</v>
      </c>
      <c r="AA212" s="7">
        <v>6</v>
      </c>
      <c r="AB212" s="7" t="s">
        <v>67</v>
      </c>
      <c r="AC212" s="7"/>
      <c r="AD212" s="7">
        <v>2019</v>
      </c>
      <c r="AE212" s="7" t="s">
        <v>68</v>
      </c>
      <c r="AF212" s="7"/>
      <c r="AG212" s="7"/>
      <c r="AH212" s="7"/>
      <c r="AI212" s="7"/>
      <c r="AJ212" s="7"/>
      <c r="AK212" s="7"/>
      <c r="AL212" s="8" t="str">
        <f t="shared" si="36"/>
        <v>GXZC2019-03J@录播</v>
      </c>
      <c r="AM212" s="8">
        <f>IF(AL212="","",COUNTIFS(AL$1:AL212,AL212))</f>
        <v>1</v>
      </c>
      <c r="AN212" s="8" t="str">
        <f t="shared" si="37"/>
        <v>南宁市林峰路小学中标/成交公告@录播</v>
      </c>
      <c r="AO212" s="9">
        <f>IF(AN212="","",COUNTIFS(AN$1:AN212,AN212))</f>
        <v>1</v>
      </c>
      <c r="AP212" s="10" t="str">
        <f t="shared" si="38"/>
        <v>是</v>
      </c>
      <c r="AQ212" s="11" t="str">
        <f t="shared" si="39"/>
        <v/>
      </c>
      <c r="AR212" s="11" t="str">
        <f t="shared" si="40"/>
        <v/>
      </c>
      <c r="AS212" s="11" t="str">
        <f t="shared" si="41"/>
        <v>肆</v>
      </c>
      <c r="AT212" s="11" t="str">
        <f t="shared" si="42"/>
        <v>肆</v>
      </c>
      <c r="AU212" s="11" t="str">
        <f t="shared" si="43"/>
        <v>陆</v>
      </c>
      <c r="AV212" s="11" t="str">
        <f t="shared" si="44"/>
        <v>捌</v>
      </c>
      <c r="AW212" s="11" t="str">
        <f>IF(ISERROR(IF(FIND("拾",O212,1)&lt;FIND("万",O212,1),IF(ISERROR(FIND("拾",O212,FIND("万",O212,1))),"零",(MID(O,FIND("拾",O212,FIND("万",O212,1))-1,1))),MID(O212,FIND("拾",O212,1)-1,1))),"",IF(FIND("拾",O212,1)&lt;FIND("万",O212,1),IF(ISERROR(FIND("拾",O212,FIND("万",O212,1))),"",(MID(O212,FIND("拾",O212,FIND("万",O212,1))-1,1))),MID(O212,FIND("拾",O212,1)-1,1)))</f>
        <v/>
      </c>
      <c r="AX212" s="12">
        <f>IF(O212="",0,IF(ISERROR(MIDB(O212,SEARCHB("?",O212),2*LEN(O212)-LENB(O212))),IF(AQ212="",0,INDEX([1]大小写对照表!A:B,MATCH(AQ212,[1]大小写对照表!A:A,0),2)*100000000)+IF(AR212="",0,INDEX([1]大小写对照表!A:B,MATCH(AR212,[1]大小写对照表!A:A,0),2)*1000000)+IF(AS212="",0,INDEX([1]大小写对照表!A:B,MATCH(AS212,[1]大小写对照表!A:A,0),2)*100000)+IF(AT212="",0,INDEX([1]大小写对照表!A:B,MATCH(AT212,[1]大小写对照表!A:A,0),2)*10000)+IF(AU212="",0,INDEX([1]大小写对照表!A:B,MATCH(AU212,[1]大小写对照表!A:A,0),2)*1000)+IF(AV212="",0,INDEX([1]大小写对照表!A:B,MATCH(AV212,[1]大小写对照表!A:A,0),2)*100)+IF(AW212="",0,INDEX([1]大小写对照表!A:B,MATCH(AW212,[1]大小写对照表!A:A,0),2)*10),IF(ISERROR(FIND("万",O212,1)),MIDB(O212,SEARCHB("?",O212),2*LEN(O212)-LENB(O212))*1,MIDB(O212,SEARCHB("?",O212),2*LEN(O212)-LENB(O212))*10000)))</f>
        <v>446800</v>
      </c>
      <c r="AY212" s="13" t="str">
        <f t="shared" si="45"/>
        <v>1月份</v>
      </c>
      <c r="AZ212" s="11" t="str">
        <f t="shared" si="46"/>
        <v>录播</v>
      </c>
      <c r="BA212" s="11" t="str">
        <f t="shared" si="47"/>
        <v/>
      </c>
    </row>
    <row r="213" spans="1:53">
      <c r="A213" s="14" t="s">
        <v>1084</v>
      </c>
      <c r="B213" s="14" t="s">
        <v>1559</v>
      </c>
      <c r="C213" s="14" t="s">
        <v>55</v>
      </c>
      <c r="D213" s="14" t="s">
        <v>1550</v>
      </c>
      <c r="E213" s="14" t="s">
        <v>71</v>
      </c>
      <c r="F213" s="14" t="s">
        <v>1551</v>
      </c>
      <c r="G213" s="14" t="s">
        <v>252</v>
      </c>
      <c r="H213" s="14"/>
      <c r="I213" s="14"/>
      <c r="J213" s="14"/>
      <c r="K213" s="14"/>
      <c r="L213" s="14" t="s">
        <v>1552</v>
      </c>
      <c r="M213" s="14" t="s">
        <v>1553</v>
      </c>
      <c r="N213" s="14" t="s">
        <v>1554</v>
      </c>
      <c r="O213" s="14" t="s">
        <v>1560</v>
      </c>
      <c r="P213" s="14"/>
      <c r="Q213" s="14" t="s">
        <v>1561</v>
      </c>
      <c r="R213" s="14" t="s">
        <v>1557</v>
      </c>
      <c r="S213" s="14"/>
      <c r="T213" s="14"/>
      <c r="U213" s="14"/>
      <c r="V213" s="14"/>
      <c r="W213" s="14"/>
      <c r="X213" s="14" t="s">
        <v>65</v>
      </c>
      <c r="Y213" s="14" t="s">
        <v>1562</v>
      </c>
      <c r="Z213" s="14">
        <v>2</v>
      </c>
      <c r="AA213" s="14">
        <v>6</v>
      </c>
      <c r="AB213" s="14" t="s">
        <v>317</v>
      </c>
      <c r="AC213" s="14" t="s">
        <v>1084</v>
      </c>
      <c r="AD213" s="14">
        <v>2019</v>
      </c>
      <c r="AE213" s="14" t="s">
        <v>68</v>
      </c>
      <c r="AF213" s="14"/>
      <c r="AG213" s="14"/>
      <c r="AH213" s="14"/>
      <c r="AI213" s="14"/>
      <c r="AJ213" s="14"/>
      <c r="AK213" s="14"/>
      <c r="AL213" s="8" t="str">
        <f t="shared" si="36"/>
        <v>GXZC2019-03J@录播</v>
      </c>
      <c r="AM213" s="8">
        <f>IF(AL213="","",COUNTIFS(AL$1:AL213,AL213))</f>
        <v>2</v>
      </c>
      <c r="AN213" s="8" t="str">
        <f t="shared" si="37"/>
        <v>南宁市林峰路小学录播教室设备采购项目中标/成交公告@录播</v>
      </c>
      <c r="AO213" s="9">
        <f>IF(AN213="","",COUNTIFS(AN$1:AN213,AN213))</f>
        <v>1</v>
      </c>
      <c r="AP213" s="10" t="str">
        <f t="shared" si="38"/>
        <v/>
      </c>
      <c r="AQ213" s="11" t="str">
        <f t="shared" si="39"/>
        <v/>
      </c>
      <c r="AR213" s="11" t="str">
        <f t="shared" si="40"/>
        <v/>
      </c>
      <c r="AS213" s="11" t="str">
        <f t="shared" si="41"/>
        <v>肆</v>
      </c>
      <c r="AT213" s="11" t="str">
        <f t="shared" si="42"/>
        <v>肆</v>
      </c>
      <c r="AU213" s="11" t="str">
        <f t="shared" si="43"/>
        <v>陆</v>
      </c>
      <c r="AV213" s="11" t="str">
        <f t="shared" si="44"/>
        <v>捌</v>
      </c>
      <c r="AW213" s="11" t="str">
        <f>IF(ISERROR(IF(FIND("拾",O213,1)&lt;FIND("万",O213,1),IF(ISERROR(FIND("拾",O213,FIND("万",O213,1))),"零",(MID(O,FIND("拾",O213,FIND("万",O213,1))-1,1))),MID(O213,FIND("拾",O213,1)-1,1))),"",IF(FIND("拾",O213,1)&lt;FIND("万",O213,1),IF(ISERROR(FIND("拾",O213,FIND("万",O213,1))),"",(MID(O213,FIND("拾",O213,FIND("万",O213,1))-1,1))),MID(O213,FIND("拾",O213,1)-1,1)))</f>
        <v/>
      </c>
      <c r="AX213" s="12">
        <f>IF(O213="",0,IF(ISERROR(MIDB(O213,SEARCHB("?",O213),2*LEN(O213)-LENB(O213))),IF(AQ213="",0,INDEX([1]大小写对照表!A:B,MATCH(AQ213,[1]大小写对照表!A:A,0),2)*100000000)+IF(AR213="",0,INDEX([1]大小写对照表!A:B,MATCH(AR213,[1]大小写对照表!A:A,0),2)*1000000)+IF(AS213="",0,INDEX([1]大小写对照表!A:B,MATCH(AS213,[1]大小写对照表!A:A,0),2)*100000)+IF(AT213="",0,INDEX([1]大小写对照表!A:B,MATCH(AT213,[1]大小写对照表!A:A,0),2)*10000)+IF(AU213="",0,INDEX([1]大小写对照表!A:B,MATCH(AU213,[1]大小写对照表!A:A,0),2)*1000)+IF(AV213="",0,INDEX([1]大小写对照表!A:B,MATCH(AV213,[1]大小写对照表!A:A,0),2)*100)+IF(AW213="",0,INDEX([1]大小写对照表!A:B,MATCH(AW213,[1]大小写对照表!A:A,0),2)*10),IF(ISERROR(FIND("万",O213,1)),MIDB(O213,SEARCHB("?",O213),2*LEN(O213)-LENB(O213))*1,MIDB(O213,SEARCHB("?",O213),2*LEN(O213)-LENB(O213))*10000)))</f>
        <v>446800</v>
      </c>
      <c r="AY213" s="13" t="str">
        <f t="shared" si="45"/>
        <v>1月份</v>
      </c>
      <c r="AZ213" s="11" t="str">
        <f t="shared" si="46"/>
        <v>录播</v>
      </c>
      <c r="BA213" s="11" t="str">
        <f t="shared" si="47"/>
        <v/>
      </c>
    </row>
    <row r="214" spans="1:53">
      <c r="A214" s="7" t="s">
        <v>1084</v>
      </c>
      <c r="B214" s="7" t="s">
        <v>1563</v>
      </c>
      <c r="C214" s="7" t="s">
        <v>55</v>
      </c>
      <c r="D214" s="7"/>
      <c r="E214" s="7" t="s">
        <v>1125</v>
      </c>
      <c r="F214" s="7" t="s">
        <v>1126</v>
      </c>
      <c r="G214" s="7" t="s">
        <v>252</v>
      </c>
      <c r="H214" s="7"/>
      <c r="I214" s="7"/>
      <c r="J214" s="7"/>
      <c r="K214" s="7"/>
      <c r="L214" s="7"/>
      <c r="M214" s="7"/>
      <c r="N214" s="7" t="s">
        <v>1564</v>
      </c>
      <c r="O214" s="7"/>
      <c r="P214" s="7"/>
      <c r="Q214" s="7" t="s">
        <v>1565</v>
      </c>
      <c r="R214" s="7" t="s">
        <v>1566</v>
      </c>
      <c r="S214" s="7"/>
      <c r="T214" s="7"/>
      <c r="U214" s="7"/>
      <c r="V214" s="7"/>
      <c r="W214" s="7"/>
      <c r="X214" s="7" t="s">
        <v>65</v>
      </c>
      <c r="Y214" s="7" t="s">
        <v>1567</v>
      </c>
      <c r="Z214" s="7">
        <v>4</v>
      </c>
      <c r="AA214" s="7">
        <v>14971</v>
      </c>
      <c r="AB214" s="7" t="s">
        <v>317</v>
      </c>
      <c r="AC214" s="7" t="s">
        <v>1084</v>
      </c>
      <c r="AD214" s="7">
        <v>2019</v>
      </c>
      <c r="AE214" s="7" t="s">
        <v>68</v>
      </c>
      <c r="AF214" s="7"/>
      <c r="AG214" s="7"/>
      <c r="AH214" s="7"/>
      <c r="AI214" s="7"/>
      <c r="AJ214" s="7"/>
      <c r="AK214" s="7"/>
      <c r="AL214" s="8" t="str">
        <f t="shared" si="36"/>
        <v/>
      </c>
      <c r="AM214" s="8" t="str">
        <f>IF(AL214="","",COUNTIFS(AL$1:AL214,AL214))</f>
        <v/>
      </c>
      <c r="AN214" s="8" t="str">
        <f t="shared" si="37"/>
        <v>陕西能源职业技术学院数媒工作坊—VR大赛设备、录播/直播间采购项目（二次）@录播</v>
      </c>
      <c r="AO214" s="9">
        <f>IF(AN214="","",COUNTIFS(AN$1:AN214,AN214))</f>
        <v>1</v>
      </c>
      <c r="AP214" s="10" t="str">
        <f t="shared" si="38"/>
        <v>是</v>
      </c>
      <c r="AQ214" s="11" t="str">
        <f t="shared" si="39"/>
        <v/>
      </c>
      <c r="AR214" s="11" t="str">
        <f t="shared" si="40"/>
        <v/>
      </c>
      <c r="AS214" s="11" t="str">
        <f t="shared" si="41"/>
        <v/>
      </c>
      <c r="AT214" s="11" t="str">
        <f t="shared" si="42"/>
        <v/>
      </c>
      <c r="AU214" s="11" t="str">
        <f t="shared" si="43"/>
        <v/>
      </c>
      <c r="AV214" s="11" t="str">
        <f t="shared" si="44"/>
        <v/>
      </c>
      <c r="AW214" s="11" t="str">
        <f>IF(ISERROR(IF(FIND("拾",O214,1)&lt;FIND("万",O214,1),IF(ISERROR(FIND("拾",O214,FIND("万",O214,1))),"零",(MID(O,FIND("拾",O214,FIND("万",O214,1))-1,1))),MID(O214,FIND("拾",O214,1)-1,1))),"",IF(FIND("拾",O214,1)&lt;FIND("万",O214,1),IF(ISERROR(FIND("拾",O214,FIND("万",O214,1))),"",(MID(O214,FIND("拾",O214,FIND("万",O214,1))-1,1))),MID(O214,FIND("拾",O214,1)-1,1)))</f>
        <v/>
      </c>
      <c r="AX214" s="12">
        <f>IF(O214="",0,IF(ISERROR(MIDB(O214,SEARCHB("?",O214),2*LEN(O214)-LENB(O214))),IF(AQ214="",0,INDEX([1]大小写对照表!A:B,MATCH(AQ214,[1]大小写对照表!A:A,0),2)*100000000)+IF(AR214="",0,INDEX([1]大小写对照表!A:B,MATCH(AR214,[1]大小写对照表!A:A,0),2)*1000000)+IF(AS214="",0,INDEX([1]大小写对照表!A:B,MATCH(AS214,[1]大小写对照表!A:A,0),2)*100000)+IF(AT214="",0,INDEX([1]大小写对照表!A:B,MATCH(AT214,[1]大小写对照表!A:A,0),2)*10000)+IF(AU214="",0,INDEX([1]大小写对照表!A:B,MATCH(AU214,[1]大小写对照表!A:A,0),2)*1000)+IF(AV214="",0,INDEX([1]大小写对照表!A:B,MATCH(AV214,[1]大小写对照表!A:A,0),2)*100)+IF(AW214="",0,INDEX([1]大小写对照表!A:B,MATCH(AW214,[1]大小写对照表!A:A,0),2)*10),IF(ISERROR(FIND("万",O214,1)),MIDB(O214,SEARCHB("?",O214),2*LEN(O214)-LENB(O214))*1,MIDB(O214,SEARCHB("?",O214),2*LEN(O214)-LENB(O214))*10000)))</f>
        <v>0</v>
      </c>
      <c r="AY214" s="13" t="str">
        <f t="shared" si="45"/>
        <v>1月份</v>
      </c>
      <c r="AZ214" s="11" t="str">
        <f t="shared" si="46"/>
        <v>录播</v>
      </c>
      <c r="BA214" s="11" t="str">
        <f t="shared" si="47"/>
        <v/>
      </c>
    </row>
    <row r="215" spans="1:53">
      <c r="A215" s="14" t="s">
        <v>1084</v>
      </c>
      <c r="B215" s="14" t="s">
        <v>1563</v>
      </c>
      <c r="C215" s="14" t="s">
        <v>55</v>
      </c>
      <c r="D215" s="14"/>
      <c r="E215" s="14" t="s">
        <v>1125</v>
      </c>
      <c r="F215" s="14" t="s">
        <v>1568</v>
      </c>
      <c r="G215" s="14" t="s">
        <v>252</v>
      </c>
      <c r="H215" s="14"/>
      <c r="I215" s="14"/>
      <c r="J215" s="14"/>
      <c r="K215" s="14"/>
      <c r="L215" s="14"/>
      <c r="M215" s="14"/>
      <c r="N215" s="14" t="s">
        <v>1569</v>
      </c>
      <c r="O215" s="14"/>
      <c r="P215" s="14"/>
      <c r="Q215" s="14" t="s">
        <v>1570</v>
      </c>
      <c r="R215" s="14" t="s">
        <v>1571</v>
      </c>
      <c r="S215" s="14"/>
      <c r="T215" s="14"/>
      <c r="U215" s="14"/>
      <c r="V215" s="14"/>
      <c r="W215" s="14"/>
      <c r="X215" s="14" t="s">
        <v>65</v>
      </c>
      <c r="Y215" s="14" t="s">
        <v>1567</v>
      </c>
      <c r="Z215" s="14">
        <v>4</v>
      </c>
      <c r="AA215" s="14">
        <v>14971</v>
      </c>
      <c r="AB215" s="14" t="s">
        <v>317</v>
      </c>
      <c r="AC215" s="14" t="s">
        <v>1084</v>
      </c>
      <c r="AD215" s="14">
        <v>2019</v>
      </c>
      <c r="AE215" s="14" t="s">
        <v>68</v>
      </c>
      <c r="AF215" s="14"/>
      <c r="AG215" s="14"/>
      <c r="AH215" s="14"/>
      <c r="AI215" s="14"/>
      <c r="AJ215" s="14"/>
      <c r="AK215" s="14"/>
      <c r="AL215" s="8" t="str">
        <f t="shared" si="36"/>
        <v/>
      </c>
      <c r="AM215" s="8" t="str">
        <f>IF(AL215="","",COUNTIFS(AL$1:AL215,AL215))</f>
        <v/>
      </c>
      <c r="AN215" s="8" t="str">
        <f t="shared" si="37"/>
        <v>陕西能源职业技术学院数媒工作坊—VR大赛设备、录播/直播间采购项目（二次）@录播</v>
      </c>
      <c r="AO215" s="9">
        <f>IF(AN215="","",COUNTIFS(AN$1:AN215,AN215))</f>
        <v>2</v>
      </c>
      <c r="AP215" s="10" t="str">
        <f t="shared" si="38"/>
        <v/>
      </c>
      <c r="AQ215" s="11" t="str">
        <f t="shared" si="39"/>
        <v/>
      </c>
      <c r="AR215" s="11" t="str">
        <f t="shared" si="40"/>
        <v/>
      </c>
      <c r="AS215" s="11" t="str">
        <f t="shared" si="41"/>
        <v/>
      </c>
      <c r="AT215" s="11" t="str">
        <f t="shared" si="42"/>
        <v/>
      </c>
      <c r="AU215" s="11" t="str">
        <f t="shared" si="43"/>
        <v/>
      </c>
      <c r="AV215" s="11" t="str">
        <f t="shared" si="44"/>
        <v/>
      </c>
      <c r="AW215" s="11" t="str">
        <f>IF(ISERROR(IF(FIND("拾",O215,1)&lt;FIND("万",O215,1),IF(ISERROR(FIND("拾",O215,FIND("万",O215,1))),"零",(MID(O,FIND("拾",O215,FIND("万",O215,1))-1,1))),MID(O215,FIND("拾",O215,1)-1,1))),"",IF(FIND("拾",O215,1)&lt;FIND("万",O215,1),IF(ISERROR(FIND("拾",O215,FIND("万",O215,1))),"",(MID(O215,FIND("拾",O215,FIND("万",O215,1))-1,1))),MID(O215,FIND("拾",O215,1)-1,1)))</f>
        <v/>
      </c>
      <c r="AX215" s="12">
        <f>IF(O215="",0,IF(ISERROR(MIDB(O215,SEARCHB("?",O215),2*LEN(O215)-LENB(O215))),IF(AQ215="",0,INDEX([1]大小写对照表!A:B,MATCH(AQ215,[1]大小写对照表!A:A,0),2)*100000000)+IF(AR215="",0,INDEX([1]大小写对照表!A:B,MATCH(AR215,[1]大小写对照表!A:A,0),2)*1000000)+IF(AS215="",0,INDEX([1]大小写对照表!A:B,MATCH(AS215,[1]大小写对照表!A:A,0),2)*100000)+IF(AT215="",0,INDEX([1]大小写对照表!A:B,MATCH(AT215,[1]大小写对照表!A:A,0),2)*10000)+IF(AU215="",0,INDEX([1]大小写对照表!A:B,MATCH(AU215,[1]大小写对照表!A:A,0),2)*1000)+IF(AV215="",0,INDEX([1]大小写对照表!A:B,MATCH(AV215,[1]大小写对照表!A:A,0),2)*100)+IF(AW215="",0,INDEX([1]大小写对照表!A:B,MATCH(AW215,[1]大小写对照表!A:A,0),2)*10),IF(ISERROR(FIND("万",O215,1)),MIDB(O215,SEARCHB("?",O215),2*LEN(O215)-LENB(O215))*1,MIDB(O215,SEARCHB("?",O215),2*LEN(O215)-LENB(O215))*10000)))</f>
        <v>0</v>
      </c>
      <c r="AY215" s="13" t="str">
        <f t="shared" si="45"/>
        <v>1月份</v>
      </c>
      <c r="AZ215" s="11" t="str">
        <f t="shared" si="46"/>
        <v>录播</v>
      </c>
      <c r="BA215" s="11" t="str">
        <f t="shared" si="47"/>
        <v/>
      </c>
    </row>
    <row r="216" spans="1:53">
      <c r="A216" s="7" t="s">
        <v>1084</v>
      </c>
      <c r="B216" s="7" t="s">
        <v>1572</v>
      </c>
      <c r="C216" s="7" t="s">
        <v>55</v>
      </c>
      <c r="D216" s="7" t="s">
        <v>1573</v>
      </c>
      <c r="E216" s="7" t="s">
        <v>809</v>
      </c>
      <c r="F216" s="7" t="s">
        <v>1541</v>
      </c>
      <c r="G216" s="7" t="s">
        <v>252</v>
      </c>
      <c r="H216" s="7"/>
      <c r="I216" s="7"/>
      <c r="J216" s="7"/>
      <c r="K216" s="7"/>
      <c r="L216" s="7" t="s">
        <v>1542</v>
      </c>
      <c r="M216" s="7" t="s">
        <v>1574</v>
      </c>
      <c r="N216" s="7"/>
      <c r="O216" s="7"/>
      <c r="P216" s="7"/>
      <c r="Q216" s="7" t="s">
        <v>1575</v>
      </c>
      <c r="R216" s="7"/>
      <c r="S216" s="7"/>
      <c r="T216" s="7"/>
      <c r="U216" s="7"/>
      <c r="V216" s="7"/>
      <c r="W216" s="7"/>
      <c r="X216" s="7" t="s">
        <v>79</v>
      </c>
      <c r="Y216" s="7" t="s">
        <v>1576</v>
      </c>
      <c r="Z216" s="7">
        <v>2</v>
      </c>
      <c r="AA216" s="7">
        <v>10</v>
      </c>
      <c r="AB216" s="7" t="s">
        <v>317</v>
      </c>
      <c r="AC216" s="7" t="s">
        <v>1084</v>
      </c>
      <c r="AD216" s="7">
        <v>2019</v>
      </c>
      <c r="AE216" s="7" t="s">
        <v>68</v>
      </c>
      <c r="AF216" s="7"/>
      <c r="AG216" s="7"/>
      <c r="AH216" s="7"/>
      <c r="AI216" s="7"/>
      <c r="AJ216" s="7"/>
      <c r="AK216" s="7"/>
      <c r="AL216" s="8" t="str">
        <f t="shared" si="36"/>
        <v>Z130900181834@录播</v>
      </c>
      <c r="AM216" s="8">
        <f>IF(AL216="","",COUNTIFS(AL$1:AL216,AL216))</f>
        <v>1</v>
      </c>
      <c r="AN216" s="8" t="str">
        <f t="shared" si="37"/>
        <v>沧州市教育局石油分局石油分局录播教室设备采购公开招标A包：华北油田井下学校、华北油田采一小学精品互动录播教室@录播</v>
      </c>
      <c r="AO216" s="9">
        <f>IF(AN216="","",COUNTIFS(AN$1:AN216,AN216))</f>
        <v>1</v>
      </c>
      <c r="AP216" s="10" t="str">
        <f t="shared" si="38"/>
        <v>是</v>
      </c>
      <c r="AQ216" s="11" t="str">
        <f t="shared" si="39"/>
        <v/>
      </c>
      <c r="AR216" s="11" t="str">
        <f t="shared" si="40"/>
        <v/>
      </c>
      <c r="AS216" s="11" t="str">
        <f t="shared" si="41"/>
        <v/>
      </c>
      <c r="AT216" s="11" t="str">
        <f t="shared" si="42"/>
        <v/>
      </c>
      <c r="AU216" s="11" t="str">
        <f t="shared" si="43"/>
        <v/>
      </c>
      <c r="AV216" s="11" t="str">
        <f t="shared" si="44"/>
        <v/>
      </c>
      <c r="AW216" s="11" t="str">
        <f>IF(ISERROR(IF(FIND("拾",O216,1)&lt;FIND("万",O216,1),IF(ISERROR(FIND("拾",O216,FIND("万",O216,1))),"零",(MID(O,FIND("拾",O216,FIND("万",O216,1))-1,1))),MID(O216,FIND("拾",O216,1)-1,1))),"",IF(FIND("拾",O216,1)&lt;FIND("万",O216,1),IF(ISERROR(FIND("拾",O216,FIND("万",O216,1))),"",(MID(O216,FIND("拾",O216,FIND("万",O216,1))-1,1))),MID(O216,FIND("拾",O216,1)-1,1)))</f>
        <v/>
      </c>
      <c r="AX216" s="12">
        <f>IF(O216="",0,IF(ISERROR(MIDB(O216,SEARCHB("?",O216),2*LEN(O216)-LENB(O216))),IF(AQ216="",0,INDEX([1]大小写对照表!A:B,MATCH(AQ216,[1]大小写对照表!A:A,0),2)*100000000)+IF(AR216="",0,INDEX([1]大小写对照表!A:B,MATCH(AR216,[1]大小写对照表!A:A,0),2)*1000000)+IF(AS216="",0,INDEX([1]大小写对照表!A:B,MATCH(AS216,[1]大小写对照表!A:A,0),2)*100000)+IF(AT216="",0,INDEX([1]大小写对照表!A:B,MATCH(AT216,[1]大小写对照表!A:A,0),2)*10000)+IF(AU216="",0,INDEX([1]大小写对照表!A:B,MATCH(AU216,[1]大小写对照表!A:A,0),2)*1000)+IF(AV216="",0,INDEX([1]大小写对照表!A:B,MATCH(AV216,[1]大小写对照表!A:A,0),2)*100)+IF(AW216="",0,INDEX([1]大小写对照表!A:B,MATCH(AW216,[1]大小写对照表!A:A,0),2)*10),IF(ISERROR(FIND("万",O216,1)),MIDB(O216,SEARCHB("?",O216),2*LEN(O216)-LENB(O216))*1,MIDB(O216,SEARCHB("?",O216),2*LEN(O216)-LENB(O216))*10000)))</f>
        <v>0</v>
      </c>
      <c r="AY216" s="13" t="str">
        <f t="shared" si="45"/>
        <v>1月份</v>
      </c>
      <c r="AZ216" s="11" t="str">
        <f t="shared" si="46"/>
        <v>录播</v>
      </c>
      <c r="BA216" s="11" t="str">
        <f t="shared" si="47"/>
        <v/>
      </c>
    </row>
    <row r="217" spans="1:53">
      <c r="A217" s="14" t="s">
        <v>1084</v>
      </c>
      <c r="B217" s="14" t="s">
        <v>1577</v>
      </c>
      <c r="C217" s="14" t="s">
        <v>55</v>
      </c>
      <c r="D217" s="14" t="s">
        <v>1573</v>
      </c>
      <c r="E217" s="14" t="s">
        <v>809</v>
      </c>
      <c r="F217" s="14" t="s">
        <v>1541</v>
      </c>
      <c r="G217" s="14" t="s">
        <v>252</v>
      </c>
      <c r="H217" s="14"/>
      <c r="I217" s="14"/>
      <c r="J217" s="14"/>
      <c r="K217" s="14"/>
      <c r="L217" s="14" t="s">
        <v>1542</v>
      </c>
      <c r="M217" s="14" t="s">
        <v>1574</v>
      </c>
      <c r="N217" s="14"/>
      <c r="O217" s="14"/>
      <c r="P217" s="14"/>
      <c r="Q217" s="14" t="s">
        <v>1578</v>
      </c>
      <c r="R217" s="14"/>
      <c r="S217" s="14"/>
      <c r="T217" s="14"/>
      <c r="U217" s="14"/>
      <c r="V217" s="14"/>
      <c r="W217" s="14"/>
      <c r="X217" s="14" t="s">
        <v>79</v>
      </c>
      <c r="Y217" s="14" t="s">
        <v>1579</v>
      </c>
      <c r="Z217" s="14">
        <v>2</v>
      </c>
      <c r="AA217" s="14">
        <v>10</v>
      </c>
      <c r="AB217" s="14" t="s">
        <v>317</v>
      </c>
      <c r="AC217" s="14" t="s">
        <v>1084</v>
      </c>
      <c r="AD217" s="14">
        <v>2019</v>
      </c>
      <c r="AE217" s="14" t="s">
        <v>68</v>
      </c>
      <c r="AF217" s="14"/>
      <c r="AG217" s="14"/>
      <c r="AH217" s="14"/>
      <c r="AI217" s="14"/>
      <c r="AJ217" s="14"/>
      <c r="AK217" s="14"/>
      <c r="AL217" s="8" t="str">
        <f t="shared" si="36"/>
        <v>Z130900181834@录播</v>
      </c>
      <c r="AM217" s="8">
        <f>IF(AL217="","",COUNTIFS(AL$1:AL217,AL217))</f>
        <v>2</v>
      </c>
      <c r="AN217" s="8" t="str">
        <f t="shared" si="37"/>
        <v>沧州市教育局石油分局石油分局录播教室设备采购公开招标C包：华北油田东风中学、华北油田东风小学、华北油田钻二小学精品录播教室@录播</v>
      </c>
      <c r="AO217" s="9">
        <f>IF(AN217="","",COUNTIFS(AN$1:AN217,AN217))</f>
        <v>1</v>
      </c>
      <c r="AP217" s="10" t="str">
        <f t="shared" si="38"/>
        <v/>
      </c>
      <c r="AQ217" s="11" t="str">
        <f t="shared" si="39"/>
        <v/>
      </c>
      <c r="AR217" s="11" t="str">
        <f t="shared" si="40"/>
        <v/>
      </c>
      <c r="AS217" s="11" t="str">
        <f t="shared" si="41"/>
        <v/>
      </c>
      <c r="AT217" s="11" t="str">
        <f t="shared" si="42"/>
        <v/>
      </c>
      <c r="AU217" s="11" t="str">
        <f t="shared" si="43"/>
        <v/>
      </c>
      <c r="AV217" s="11" t="str">
        <f t="shared" si="44"/>
        <v/>
      </c>
      <c r="AW217" s="11" t="str">
        <f>IF(ISERROR(IF(FIND("拾",O217,1)&lt;FIND("万",O217,1),IF(ISERROR(FIND("拾",O217,FIND("万",O217,1))),"零",(MID(O,FIND("拾",O217,FIND("万",O217,1))-1,1))),MID(O217,FIND("拾",O217,1)-1,1))),"",IF(FIND("拾",O217,1)&lt;FIND("万",O217,1),IF(ISERROR(FIND("拾",O217,FIND("万",O217,1))),"",(MID(O217,FIND("拾",O217,FIND("万",O217,1))-1,1))),MID(O217,FIND("拾",O217,1)-1,1)))</f>
        <v/>
      </c>
      <c r="AX217" s="12">
        <f>IF(O217="",0,IF(ISERROR(MIDB(O217,SEARCHB("?",O217),2*LEN(O217)-LENB(O217))),IF(AQ217="",0,INDEX([1]大小写对照表!A:B,MATCH(AQ217,[1]大小写对照表!A:A,0),2)*100000000)+IF(AR217="",0,INDEX([1]大小写对照表!A:B,MATCH(AR217,[1]大小写对照表!A:A,0),2)*1000000)+IF(AS217="",0,INDEX([1]大小写对照表!A:B,MATCH(AS217,[1]大小写对照表!A:A,0),2)*100000)+IF(AT217="",0,INDEX([1]大小写对照表!A:B,MATCH(AT217,[1]大小写对照表!A:A,0),2)*10000)+IF(AU217="",0,INDEX([1]大小写对照表!A:B,MATCH(AU217,[1]大小写对照表!A:A,0),2)*1000)+IF(AV217="",0,INDEX([1]大小写对照表!A:B,MATCH(AV217,[1]大小写对照表!A:A,0),2)*100)+IF(AW217="",0,INDEX([1]大小写对照表!A:B,MATCH(AW217,[1]大小写对照表!A:A,0),2)*10),IF(ISERROR(FIND("万",O217,1)),MIDB(O217,SEARCHB("?",O217),2*LEN(O217)-LENB(O217))*1,MIDB(O217,SEARCHB("?",O217),2*LEN(O217)-LENB(O217))*10000)))</f>
        <v>0</v>
      </c>
      <c r="AY217" s="13" t="str">
        <f t="shared" si="45"/>
        <v>1月份</v>
      </c>
      <c r="AZ217" s="11" t="str">
        <f t="shared" si="46"/>
        <v>录播</v>
      </c>
      <c r="BA217" s="11" t="str">
        <f t="shared" si="47"/>
        <v/>
      </c>
    </row>
    <row r="218" spans="1:53">
      <c r="A218" s="7" t="s">
        <v>1084</v>
      </c>
      <c r="B218" s="7" t="s">
        <v>1580</v>
      </c>
      <c r="C218" s="7" t="s">
        <v>55</v>
      </c>
      <c r="D218" s="7" t="s">
        <v>1581</v>
      </c>
      <c r="E218" s="7" t="s">
        <v>830</v>
      </c>
      <c r="F218" s="7" t="s">
        <v>1475</v>
      </c>
      <c r="G218" s="7" t="s">
        <v>252</v>
      </c>
      <c r="H218" s="7"/>
      <c r="I218" s="7"/>
      <c r="J218" s="7"/>
      <c r="K218" s="7"/>
      <c r="L218" s="7" t="s">
        <v>1582</v>
      </c>
      <c r="M218" s="7" t="s">
        <v>1583</v>
      </c>
      <c r="N218" s="7" t="s">
        <v>1584</v>
      </c>
      <c r="O218" s="7"/>
      <c r="P218" s="7"/>
      <c r="Q218" s="7" t="s">
        <v>1585</v>
      </c>
      <c r="R218" s="7" t="s">
        <v>1586</v>
      </c>
      <c r="S218" s="7"/>
      <c r="T218" s="7"/>
      <c r="U218" s="7"/>
      <c r="V218" s="7"/>
      <c r="W218" s="7"/>
      <c r="X218" s="7" t="s">
        <v>65</v>
      </c>
      <c r="Y218" s="7" t="s">
        <v>1587</v>
      </c>
      <c r="Z218" s="7">
        <v>10</v>
      </c>
      <c r="AA218" s="7">
        <v>10</v>
      </c>
      <c r="AB218" s="7" t="s">
        <v>317</v>
      </c>
      <c r="AC218" s="7" t="s">
        <v>1084</v>
      </c>
      <c r="AD218" s="7">
        <v>2019</v>
      </c>
      <c r="AE218" s="7" t="s">
        <v>68</v>
      </c>
      <c r="AF218" s="7"/>
      <c r="AG218" s="7"/>
      <c r="AH218" s="7"/>
      <c r="AI218" s="7"/>
      <c r="AJ218" s="7"/>
      <c r="AK218" s="7"/>
      <c r="AL218" s="8" t="str">
        <f t="shared" si="36"/>
        <v>GZXLCG-2019-002@录播</v>
      </c>
      <c r="AM218" s="8">
        <f>IF(AL218="","",COUNTIFS(AL$1:AL218,AL218))</f>
        <v>1</v>
      </c>
      <c r="AN218" s="8" t="str">
        <f t="shared" si="37"/>
        <v>贵阳市盲聋哑学校购置录播教室会议室设备项目@录播</v>
      </c>
      <c r="AO218" s="9">
        <f>IF(AN218="","",COUNTIFS(AN$1:AN218,AN218))</f>
        <v>1</v>
      </c>
      <c r="AP218" s="10" t="str">
        <f t="shared" si="38"/>
        <v>是</v>
      </c>
      <c r="AQ218" s="11" t="str">
        <f t="shared" si="39"/>
        <v/>
      </c>
      <c r="AR218" s="11" t="str">
        <f t="shared" si="40"/>
        <v/>
      </c>
      <c r="AS218" s="11" t="str">
        <f t="shared" si="41"/>
        <v/>
      </c>
      <c r="AT218" s="11" t="str">
        <f t="shared" si="42"/>
        <v/>
      </c>
      <c r="AU218" s="11" t="str">
        <f t="shared" si="43"/>
        <v/>
      </c>
      <c r="AV218" s="11" t="str">
        <f t="shared" si="44"/>
        <v/>
      </c>
      <c r="AW218" s="11" t="str">
        <f>IF(ISERROR(IF(FIND("拾",O218,1)&lt;FIND("万",O218,1),IF(ISERROR(FIND("拾",O218,FIND("万",O218,1))),"零",(MID(O,FIND("拾",O218,FIND("万",O218,1))-1,1))),MID(O218,FIND("拾",O218,1)-1,1))),"",IF(FIND("拾",O218,1)&lt;FIND("万",O218,1),IF(ISERROR(FIND("拾",O218,FIND("万",O218,1))),"",(MID(O218,FIND("拾",O218,FIND("万",O218,1))-1,1))),MID(O218,FIND("拾",O218,1)-1,1)))</f>
        <v/>
      </c>
      <c r="AX218" s="12">
        <f>IF(O218="",0,IF(ISERROR(MIDB(O218,SEARCHB("?",O218),2*LEN(O218)-LENB(O218))),IF(AQ218="",0,INDEX([1]大小写对照表!A:B,MATCH(AQ218,[1]大小写对照表!A:A,0),2)*100000000)+IF(AR218="",0,INDEX([1]大小写对照表!A:B,MATCH(AR218,[1]大小写对照表!A:A,0),2)*1000000)+IF(AS218="",0,INDEX([1]大小写对照表!A:B,MATCH(AS218,[1]大小写对照表!A:A,0),2)*100000)+IF(AT218="",0,INDEX([1]大小写对照表!A:B,MATCH(AT218,[1]大小写对照表!A:A,0),2)*10000)+IF(AU218="",0,INDEX([1]大小写对照表!A:B,MATCH(AU218,[1]大小写对照表!A:A,0),2)*1000)+IF(AV218="",0,INDEX([1]大小写对照表!A:B,MATCH(AV218,[1]大小写对照表!A:A,0),2)*100)+IF(AW218="",0,INDEX([1]大小写对照表!A:B,MATCH(AW218,[1]大小写对照表!A:A,0),2)*10),IF(ISERROR(FIND("万",O218,1)),MIDB(O218,SEARCHB("?",O218),2*LEN(O218)-LENB(O218))*1,MIDB(O218,SEARCHB("?",O218),2*LEN(O218)-LENB(O218))*10000)))</f>
        <v>0</v>
      </c>
      <c r="AY218" s="13" t="str">
        <f t="shared" si="45"/>
        <v>1月份</v>
      </c>
      <c r="AZ218" s="11" t="str">
        <f t="shared" si="46"/>
        <v>录播</v>
      </c>
      <c r="BA218" s="11" t="str">
        <f t="shared" si="47"/>
        <v/>
      </c>
    </row>
    <row r="219" spans="1:53">
      <c r="A219" s="14" t="s">
        <v>1084</v>
      </c>
      <c r="B219" s="14" t="s">
        <v>1588</v>
      </c>
      <c r="C219" s="14" t="s">
        <v>55</v>
      </c>
      <c r="D219" s="14"/>
      <c r="E219" s="14" t="s">
        <v>425</v>
      </c>
      <c r="F219" s="14" t="s">
        <v>1589</v>
      </c>
      <c r="G219" s="14" t="s">
        <v>252</v>
      </c>
      <c r="H219" s="14"/>
      <c r="I219" s="14"/>
      <c r="J219" s="14"/>
      <c r="K219" s="14"/>
      <c r="L219" s="14"/>
      <c r="M219" s="14"/>
      <c r="N219" s="14" t="s">
        <v>1590</v>
      </c>
      <c r="O219" s="14" t="s">
        <v>1591</v>
      </c>
      <c r="P219" s="14"/>
      <c r="Q219" s="14" t="s">
        <v>1592</v>
      </c>
      <c r="R219" s="14" t="s">
        <v>1593</v>
      </c>
      <c r="S219" s="14" t="s">
        <v>1594</v>
      </c>
      <c r="T219" s="14"/>
      <c r="U219" s="14"/>
      <c r="V219" s="14"/>
      <c r="W219" s="14"/>
      <c r="X219" s="14" t="s">
        <v>65</v>
      </c>
      <c r="Y219" s="14" t="s">
        <v>1595</v>
      </c>
      <c r="Z219" s="14">
        <v>4</v>
      </c>
      <c r="AA219" s="14">
        <v>14971</v>
      </c>
      <c r="AB219" s="14" t="s">
        <v>317</v>
      </c>
      <c r="AC219" s="14" t="s">
        <v>1084</v>
      </c>
      <c r="AD219" s="14">
        <v>2019</v>
      </c>
      <c r="AE219" s="14" t="s">
        <v>68</v>
      </c>
      <c r="AF219" s="14"/>
      <c r="AG219" s="14"/>
      <c r="AH219" s="14"/>
      <c r="AI219" s="14"/>
      <c r="AJ219" s="14"/>
      <c r="AK219" s="14"/>
      <c r="AL219" s="8" t="str">
        <f t="shared" si="36"/>
        <v/>
      </c>
      <c r="AM219" s="8" t="str">
        <f>IF(AL219="","",COUNTIFS(AL$1:AL219,AL219))</f>
        <v/>
      </c>
      <c r="AN219" s="8" t="str">
        <f t="shared" si="37"/>
        <v>西北师大附中录播教室建设及多媒体教室改造项目中标候选人公示@录播</v>
      </c>
      <c r="AO219" s="9">
        <f>IF(AN219="","",COUNTIFS(AN$1:AN219,AN219))</f>
        <v>1</v>
      </c>
      <c r="AP219" s="10" t="str">
        <f t="shared" si="38"/>
        <v>是</v>
      </c>
      <c r="AQ219" s="11" t="str">
        <f t="shared" si="39"/>
        <v/>
      </c>
      <c r="AR219" s="11" t="str">
        <f t="shared" si="40"/>
        <v/>
      </c>
      <c r="AS219" s="11" t="str">
        <f t="shared" si="41"/>
        <v/>
      </c>
      <c r="AT219" s="11" t="str">
        <f t="shared" si="42"/>
        <v/>
      </c>
      <c r="AU219" s="11" t="str">
        <f t="shared" si="43"/>
        <v/>
      </c>
      <c r="AV219" s="11" t="str">
        <f t="shared" si="44"/>
        <v/>
      </c>
      <c r="AW219" s="11" t="str">
        <f>IF(ISERROR(IF(FIND("拾",O219,1)&lt;FIND("万",O219,1),IF(ISERROR(FIND("拾",O219,FIND("万",O219,1))),"零",(MID(O,FIND("拾",O219,FIND("万",O219,1))-1,1))),MID(O219,FIND("拾",O219,1)-1,1))),"",IF(FIND("拾",O219,1)&lt;FIND("万",O219,1),IF(ISERROR(FIND("拾",O219,FIND("万",O219,1))),"",(MID(O219,FIND("拾",O219,FIND("万",O219,1))-1,1))),MID(O219,FIND("拾",O219,1)-1,1)))</f>
        <v/>
      </c>
      <c r="AX219" s="12">
        <f>IF(O219="",0,IF(ISERROR(MIDB(O219,SEARCHB("?",O219),2*LEN(O219)-LENB(O219))),IF(AQ219="",0,INDEX([1]大小写对照表!A:B,MATCH(AQ219,[1]大小写对照表!A:A,0),2)*100000000)+IF(AR219="",0,INDEX([1]大小写对照表!A:B,MATCH(AR219,[1]大小写对照表!A:A,0),2)*1000000)+IF(AS219="",0,INDEX([1]大小写对照表!A:B,MATCH(AS219,[1]大小写对照表!A:A,0),2)*100000)+IF(AT219="",0,INDEX([1]大小写对照表!A:B,MATCH(AT219,[1]大小写对照表!A:A,0),2)*10000)+IF(AU219="",0,INDEX([1]大小写对照表!A:B,MATCH(AU219,[1]大小写对照表!A:A,0),2)*1000)+IF(AV219="",0,INDEX([1]大小写对照表!A:B,MATCH(AV219,[1]大小写对照表!A:A,0),2)*100)+IF(AW219="",0,INDEX([1]大小写对照表!A:B,MATCH(AW219,[1]大小写对照表!A:A,0),2)*10),IF(ISERROR(FIND("万",O219,1)),MIDB(O219,SEARCHB("?",O219),2*LEN(O219)-LENB(O219))*1,MIDB(O219,SEARCHB("?",O219),2*LEN(O219)-LENB(O219))*10000)))</f>
        <v>4659050</v>
      </c>
      <c r="AY219" s="13" t="str">
        <f t="shared" si="45"/>
        <v>1月份</v>
      </c>
      <c r="AZ219" s="11" t="str">
        <f t="shared" si="46"/>
        <v>录播</v>
      </c>
      <c r="BA219" s="11" t="str">
        <f t="shared" si="47"/>
        <v/>
      </c>
    </row>
    <row r="220" spans="1:53">
      <c r="A220" s="7" t="s">
        <v>1084</v>
      </c>
      <c r="B220" s="7" t="s">
        <v>1596</v>
      </c>
      <c r="C220" s="7" t="s">
        <v>55</v>
      </c>
      <c r="D220" s="7" t="s">
        <v>1597</v>
      </c>
      <c r="E220" s="7" t="s">
        <v>809</v>
      </c>
      <c r="F220" s="7" t="s">
        <v>1541</v>
      </c>
      <c r="G220" s="7" t="s">
        <v>252</v>
      </c>
      <c r="H220" s="7"/>
      <c r="I220" s="7"/>
      <c r="J220" s="7"/>
      <c r="K220" s="7"/>
      <c r="L220" s="7" t="s">
        <v>1598</v>
      </c>
      <c r="M220" s="7" t="s">
        <v>1574</v>
      </c>
      <c r="N220" s="7" t="s">
        <v>1543</v>
      </c>
      <c r="O220" s="7" t="s">
        <v>1599</v>
      </c>
      <c r="P220" s="7"/>
      <c r="Q220" s="7" t="s">
        <v>1600</v>
      </c>
      <c r="R220" s="7" t="s">
        <v>1546</v>
      </c>
      <c r="S220" s="7"/>
      <c r="T220" s="7"/>
      <c r="U220" s="7"/>
      <c r="V220" s="7"/>
      <c r="W220" s="7"/>
      <c r="X220" s="7" t="s">
        <v>79</v>
      </c>
      <c r="Y220" s="7" t="s">
        <v>1601</v>
      </c>
      <c r="Z220" s="7">
        <v>2</v>
      </c>
      <c r="AA220" s="7">
        <v>2</v>
      </c>
      <c r="AB220" s="7" t="s">
        <v>317</v>
      </c>
      <c r="AC220" s="7" t="s">
        <v>1084</v>
      </c>
      <c r="AD220" s="7">
        <v>2019</v>
      </c>
      <c r="AE220" s="7" t="s">
        <v>68</v>
      </c>
      <c r="AF220" s="7"/>
      <c r="AG220" s="7"/>
      <c r="AH220" s="7"/>
      <c r="AI220" s="7"/>
      <c r="AJ220" s="7"/>
      <c r="AK220" s="7"/>
      <c r="AL220" s="8" t="str">
        <f t="shared" si="36"/>
        <v>HB2018093620020008@录播</v>
      </c>
      <c r="AM220" s="8">
        <f>IF(AL220="","",COUNTIFS(AL$1:AL220,AL220))</f>
        <v>1</v>
      </c>
      <c r="AN220" s="8" t="str">
        <f t="shared" si="37"/>
        <v>沧州市教育局石油分局石油分局录播教室设备采购A包C包（二次）中标公告@录播</v>
      </c>
      <c r="AO220" s="9">
        <f>IF(AN220="","",COUNTIFS(AN$1:AN220,AN220))</f>
        <v>1</v>
      </c>
      <c r="AP220" s="10" t="str">
        <f t="shared" si="38"/>
        <v>是</v>
      </c>
      <c r="AQ220" s="11" t="str">
        <f t="shared" si="39"/>
        <v/>
      </c>
      <c r="AR220" s="11" t="str">
        <f t="shared" si="40"/>
        <v/>
      </c>
      <c r="AS220" s="11" t="str">
        <f t="shared" si="41"/>
        <v/>
      </c>
      <c r="AT220" s="11" t="str">
        <f t="shared" si="42"/>
        <v/>
      </c>
      <c r="AU220" s="11" t="str">
        <f t="shared" si="43"/>
        <v/>
      </c>
      <c r="AV220" s="11" t="str">
        <f t="shared" si="44"/>
        <v/>
      </c>
      <c r="AW220" s="11" t="str">
        <f>IF(ISERROR(IF(FIND("拾",O220,1)&lt;FIND("万",O220,1),IF(ISERROR(FIND("拾",O220,FIND("万",O220,1))),"零",(MID(O,FIND("拾",O220,FIND("万",O220,1))-1,1))),MID(O220,FIND("拾",O220,1)-1,1))),"",IF(FIND("拾",O220,1)&lt;FIND("万",O220,1),IF(ISERROR(FIND("拾",O220,FIND("万",O220,1))),"",(MID(O220,FIND("拾",O220,FIND("万",O220,1))-1,1))),MID(O220,FIND("拾",O220,1)-1,1)))</f>
        <v/>
      </c>
      <c r="AX220" s="12">
        <f>IF(O220="",0,IF(ISERROR(MIDB(O220,SEARCHB("?",O220),2*LEN(O220)-LENB(O220))),IF(AQ220="",0,INDEX([1]大小写对照表!A:B,MATCH(AQ220,[1]大小写对照表!A:A,0),2)*100000000)+IF(AR220="",0,INDEX([1]大小写对照表!A:B,MATCH(AR220,[1]大小写对照表!A:A,0),2)*1000000)+IF(AS220="",0,INDEX([1]大小写对照表!A:B,MATCH(AS220,[1]大小写对照表!A:A,0),2)*100000)+IF(AT220="",0,INDEX([1]大小写对照表!A:B,MATCH(AT220,[1]大小写对照表!A:A,0),2)*10000)+IF(AU220="",0,INDEX([1]大小写对照表!A:B,MATCH(AU220,[1]大小写对照表!A:A,0),2)*1000)+IF(AV220="",0,INDEX([1]大小写对照表!A:B,MATCH(AV220,[1]大小写对照表!A:A,0),2)*100)+IF(AW220="",0,INDEX([1]大小写对照表!A:B,MATCH(AW220,[1]大小写对照表!A:A,0),2)*10),IF(ISERROR(FIND("万",O220,1)),MIDB(O220,SEARCHB("?",O220),2*LEN(O220)-LENB(O220))*1,MIDB(O220,SEARCHB("?",O220),2*LEN(O220)-LENB(O220))*10000)))</f>
        <v>949020</v>
      </c>
      <c r="AY220" s="13" t="str">
        <f t="shared" si="45"/>
        <v>1月份</v>
      </c>
      <c r="AZ220" s="11" t="str">
        <f t="shared" si="46"/>
        <v>录播</v>
      </c>
      <c r="BA220" s="11" t="str">
        <f t="shared" si="47"/>
        <v/>
      </c>
    </row>
    <row r="221" spans="1:53">
      <c r="A221" s="14" t="s">
        <v>1084</v>
      </c>
      <c r="B221" s="14" t="s">
        <v>1602</v>
      </c>
      <c r="C221" s="14" t="s">
        <v>55</v>
      </c>
      <c r="D221" s="14"/>
      <c r="E221" s="14" t="s">
        <v>311</v>
      </c>
      <c r="F221" s="14" t="s">
        <v>1603</v>
      </c>
      <c r="G221" s="14" t="s">
        <v>252</v>
      </c>
      <c r="H221" s="14"/>
      <c r="I221" s="14"/>
      <c r="J221" s="14"/>
      <c r="K221" s="14"/>
      <c r="L221" s="14"/>
      <c r="M221" s="14"/>
      <c r="N221" s="14" t="s">
        <v>1604</v>
      </c>
      <c r="O221" s="14" t="s">
        <v>1605</v>
      </c>
      <c r="P221" s="14"/>
      <c r="Q221" s="14" t="s">
        <v>1606</v>
      </c>
      <c r="R221" s="14" t="s">
        <v>1607</v>
      </c>
      <c r="S221" s="14"/>
      <c r="T221" s="14"/>
      <c r="U221" s="14"/>
      <c r="V221" s="14"/>
      <c r="W221" s="14"/>
      <c r="X221" s="14" t="s">
        <v>315</v>
      </c>
      <c r="Y221" s="14" t="s">
        <v>1608</v>
      </c>
      <c r="Z221" s="14">
        <v>2</v>
      </c>
      <c r="AA221" s="14">
        <v>14971</v>
      </c>
      <c r="AB221" s="14" t="s">
        <v>317</v>
      </c>
      <c r="AC221" s="14" t="s">
        <v>1084</v>
      </c>
      <c r="AD221" s="14">
        <v>2019</v>
      </c>
      <c r="AE221" s="14" t="s">
        <v>68</v>
      </c>
      <c r="AF221" s="14"/>
      <c r="AG221" s="14"/>
      <c r="AH221" s="14"/>
      <c r="AI221" s="14"/>
      <c r="AJ221" s="14"/>
      <c r="AK221" s="14"/>
      <c r="AL221" s="8" t="str">
        <f t="shared" si="36"/>
        <v/>
      </c>
      <c r="AM221" s="8" t="str">
        <f>IF(AL221="","",COUNTIFS(AL$1:AL221,AL221))</f>
        <v/>
      </c>
      <c r="AN221" s="8" t="str">
        <f t="shared" si="37"/>
        <v>录播教室办公椅-供应商十堰博泰办公家具有限公司@录播</v>
      </c>
      <c r="AO221" s="9">
        <f>IF(AN221="","",COUNTIFS(AN$1:AN221,AN221))</f>
        <v>1</v>
      </c>
      <c r="AP221" s="10" t="str">
        <f t="shared" si="38"/>
        <v>是</v>
      </c>
      <c r="AQ221" s="11" t="str">
        <f t="shared" si="39"/>
        <v/>
      </c>
      <c r="AR221" s="11" t="str">
        <f t="shared" si="40"/>
        <v/>
      </c>
      <c r="AS221" s="11" t="str">
        <f t="shared" si="41"/>
        <v/>
      </c>
      <c r="AT221" s="11" t="str">
        <f t="shared" si="42"/>
        <v/>
      </c>
      <c r="AU221" s="11" t="str">
        <f t="shared" si="43"/>
        <v/>
      </c>
      <c r="AV221" s="11" t="str">
        <f t="shared" si="44"/>
        <v/>
      </c>
      <c r="AW221" s="11" t="str">
        <f>IF(ISERROR(IF(FIND("拾",O221,1)&lt;FIND("万",O221,1),IF(ISERROR(FIND("拾",O221,FIND("万",O221,1))),"零",(MID(O,FIND("拾",O221,FIND("万",O221,1))-1,1))),MID(O221,FIND("拾",O221,1)-1,1))),"",IF(FIND("拾",O221,1)&lt;FIND("万",O221,1),IF(ISERROR(FIND("拾",O221,FIND("万",O221,1))),"",(MID(O221,FIND("拾",O221,FIND("万",O221,1))-1,1))),MID(O221,FIND("拾",O221,1)-1,1)))</f>
        <v/>
      </c>
      <c r="AX221" s="12">
        <f>IF(O221="",0,IF(ISERROR(MIDB(O221,SEARCHB("?",O221),2*LEN(O221)-LENB(O221))),IF(AQ221="",0,INDEX([1]大小写对照表!A:B,MATCH(AQ221,[1]大小写对照表!A:A,0),2)*100000000)+IF(AR221="",0,INDEX([1]大小写对照表!A:B,MATCH(AR221,[1]大小写对照表!A:A,0),2)*1000000)+IF(AS221="",0,INDEX([1]大小写对照表!A:B,MATCH(AS221,[1]大小写对照表!A:A,0),2)*100000)+IF(AT221="",0,INDEX([1]大小写对照表!A:B,MATCH(AT221,[1]大小写对照表!A:A,0),2)*10000)+IF(AU221="",0,INDEX([1]大小写对照表!A:B,MATCH(AU221,[1]大小写对照表!A:A,0),2)*1000)+IF(AV221="",0,INDEX([1]大小写对照表!A:B,MATCH(AV221,[1]大小写对照表!A:A,0),2)*100)+IF(AW221="",0,INDEX([1]大小写对照表!A:B,MATCH(AW221,[1]大小写对照表!A:A,0),2)*10),IF(ISERROR(FIND("万",O221,1)),MIDB(O221,SEARCHB("?",O221),2*LEN(O221)-LENB(O221))*1,MIDB(O221,SEARCHB("?",O221),2*LEN(O221)-LENB(O221))*10000)))</f>
        <v>4340</v>
      </c>
      <c r="AY221" s="13" t="str">
        <f t="shared" si="45"/>
        <v>1月份</v>
      </c>
      <c r="AZ221" s="11" t="str">
        <f t="shared" si="46"/>
        <v>录播</v>
      </c>
      <c r="BA221" s="11" t="str">
        <f t="shared" si="47"/>
        <v/>
      </c>
    </row>
    <row r="222" spans="1:53">
      <c r="A222" s="7" t="s">
        <v>1084</v>
      </c>
      <c r="B222" s="7" t="s">
        <v>1609</v>
      </c>
      <c r="C222" s="7" t="s">
        <v>55</v>
      </c>
      <c r="D222" s="7" t="s">
        <v>1610</v>
      </c>
      <c r="E222" s="7" t="s">
        <v>582</v>
      </c>
      <c r="F222" s="7" t="s">
        <v>1611</v>
      </c>
      <c r="G222" s="7" t="s">
        <v>252</v>
      </c>
      <c r="H222" s="7"/>
      <c r="I222" s="7"/>
      <c r="J222" s="7"/>
      <c r="K222" s="7"/>
      <c r="L222" s="7" t="s">
        <v>1612</v>
      </c>
      <c r="M222" s="7" t="s">
        <v>1613</v>
      </c>
      <c r="N222" s="7" t="s">
        <v>1614</v>
      </c>
      <c r="O222" s="7"/>
      <c r="P222" s="7"/>
      <c r="Q222" s="7" t="s">
        <v>1615</v>
      </c>
      <c r="R222" s="7" t="s">
        <v>1616</v>
      </c>
      <c r="S222" s="7"/>
      <c r="T222" s="7"/>
      <c r="U222" s="7"/>
      <c r="V222" s="7"/>
      <c r="W222" s="7"/>
      <c r="X222" s="7" t="s">
        <v>65</v>
      </c>
      <c r="Y222" s="7" t="s">
        <v>1617</v>
      </c>
      <c r="Z222" s="7">
        <v>2</v>
      </c>
      <c r="AA222" s="7">
        <v>2</v>
      </c>
      <c r="AB222" s="7" t="s">
        <v>317</v>
      </c>
      <c r="AC222" s="7" t="s">
        <v>1084</v>
      </c>
      <c r="AD222" s="7">
        <v>2019</v>
      </c>
      <c r="AE222" s="7" t="s">
        <v>68</v>
      </c>
      <c r="AF222" s="7"/>
      <c r="AG222" s="7"/>
      <c r="AH222" s="7"/>
      <c r="AI222" s="7"/>
      <c r="AJ222" s="7"/>
      <c r="AK222" s="7"/>
      <c r="AL222" s="8" t="str">
        <f t="shared" si="36"/>
        <v>DJG201831@录播</v>
      </c>
      <c r="AM222" s="8">
        <f>IF(AL222="","",COUNTIFS(AL$1:AL222,AL222))</f>
        <v>1</v>
      </c>
      <c r="AN222" s="8" t="str">
        <f t="shared" si="37"/>
        <v>衢州市实验学校录播教室建设设备采购项目的合同公示@录播</v>
      </c>
      <c r="AO222" s="9">
        <f>IF(AN222="","",COUNTIFS(AN$1:AN222,AN222))</f>
        <v>1</v>
      </c>
      <c r="AP222" s="10" t="str">
        <f t="shared" si="38"/>
        <v>是</v>
      </c>
      <c r="AQ222" s="11" t="str">
        <f t="shared" si="39"/>
        <v/>
      </c>
      <c r="AR222" s="11" t="str">
        <f t="shared" si="40"/>
        <v/>
      </c>
      <c r="AS222" s="11" t="str">
        <f t="shared" si="41"/>
        <v/>
      </c>
      <c r="AT222" s="11" t="str">
        <f t="shared" si="42"/>
        <v/>
      </c>
      <c r="AU222" s="11" t="str">
        <f t="shared" si="43"/>
        <v/>
      </c>
      <c r="AV222" s="11" t="str">
        <f t="shared" si="44"/>
        <v/>
      </c>
      <c r="AW222" s="11" t="str">
        <f>IF(ISERROR(IF(FIND("拾",O222,1)&lt;FIND("万",O222,1),IF(ISERROR(FIND("拾",O222,FIND("万",O222,1))),"零",(MID(O,FIND("拾",O222,FIND("万",O222,1))-1,1))),MID(O222,FIND("拾",O222,1)-1,1))),"",IF(FIND("拾",O222,1)&lt;FIND("万",O222,1),IF(ISERROR(FIND("拾",O222,FIND("万",O222,1))),"",(MID(O222,FIND("拾",O222,FIND("万",O222,1))-1,1))),MID(O222,FIND("拾",O222,1)-1,1)))</f>
        <v/>
      </c>
      <c r="AX222" s="12">
        <f>IF(O222="",0,IF(ISERROR(MIDB(O222,SEARCHB("?",O222),2*LEN(O222)-LENB(O222))),IF(AQ222="",0,INDEX([1]大小写对照表!A:B,MATCH(AQ222,[1]大小写对照表!A:A,0),2)*100000000)+IF(AR222="",0,INDEX([1]大小写对照表!A:B,MATCH(AR222,[1]大小写对照表!A:A,0),2)*1000000)+IF(AS222="",0,INDEX([1]大小写对照表!A:B,MATCH(AS222,[1]大小写对照表!A:A,0),2)*100000)+IF(AT222="",0,INDEX([1]大小写对照表!A:B,MATCH(AT222,[1]大小写对照表!A:A,0),2)*10000)+IF(AU222="",0,INDEX([1]大小写对照表!A:B,MATCH(AU222,[1]大小写对照表!A:A,0),2)*1000)+IF(AV222="",0,INDEX([1]大小写对照表!A:B,MATCH(AV222,[1]大小写对照表!A:A,0),2)*100)+IF(AW222="",0,INDEX([1]大小写对照表!A:B,MATCH(AW222,[1]大小写对照表!A:A,0),2)*10),IF(ISERROR(FIND("万",O222,1)),MIDB(O222,SEARCHB("?",O222),2*LEN(O222)-LENB(O222))*1,MIDB(O222,SEARCHB("?",O222),2*LEN(O222)-LENB(O222))*10000)))</f>
        <v>0</v>
      </c>
      <c r="AY222" s="13" t="str">
        <f t="shared" si="45"/>
        <v>1月份</v>
      </c>
      <c r="AZ222" s="11" t="str">
        <f t="shared" si="46"/>
        <v>录播</v>
      </c>
      <c r="BA222" s="11" t="str">
        <f t="shared" si="47"/>
        <v/>
      </c>
    </row>
    <row r="223" spans="1:53">
      <c r="A223" s="14" t="s">
        <v>1084</v>
      </c>
      <c r="B223" s="14" t="s">
        <v>1618</v>
      </c>
      <c r="C223" s="14" t="s">
        <v>55</v>
      </c>
      <c r="D223" s="14" t="s">
        <v>1619</v>
      </c>
      <c r="E223" s="14" t="s">
        <v>1125</v>
      </c>
      <c r="F223" s="14" t="s">
        <v>1620</v>
      </c>
      <c r="G223" s="14" t="s">
        <v>252</v>
      </c>
      <c r="H223" s="14"/>
      <c r="I223" s="14"/>
      <c r="J223" s="14"/>
      <c r="K223" s="14"/>
      <c r="L223" s="14" t="s">
        <v>1621</v>
      </c>
      <c r="M223" s="14"/>
      <c r="N223" s="14" t="s">
        <v>1622</v>
      </c>
      <c r="O223" s="14"/>
      <c r="P223" s="14"/>
      <c r="Q223" s="14" t="s">
        <v>1623</v>
      </c>
      <c r="R223" s="14" t="s">
        <v>1624</v>
      </c>
      <c r="S223" s="14"/>
      <c r="T223" s="14"/>
      <c r="U223" s="14"/>
      <c r="V223" s="14"/>
      <c r="W223" s="14"/>
      <c r="X223" s="14" t="s">
        <v>79</v>
      </c>
      <c r="Y223" s="14" t="s">
        <v>1625</v>
      </c>
      <c r="Z223" s="14">
        <v>2</v>
      </c>
      <c r="AA223" s="14">
        <v>6</v>
      </c>
      <c r="AB223" s="14" t="s">
        <v>317</v>
      </c>
      <c r="AC223" s="14" t="s">
        <v>1084</v>
      </c>
      <c r="AD223" s="14">
        <v>2019</v>
      </c>
      <c r="AE223" s="14" t="s">
        <v>68</v>
      </c>
      <c r="AF223" s="14"/>
      <c r="AG223" s="14"/>
      <c r="AH223" s="14"/>
      <c r="AI223" s="14"/>
      <c r="AJ223" s="14"/>
      <c r="AK223" s="14"/>
      <c r="AL223" s="8" t="str">
        <f t="shared" si="36"/>
        <v>MSZBSJ2019001@录播</v>
      </c>
      <c r="AM223" s="8">
        <f>IF(AL223="","",COUNTIFS(AL$1:AL223,AL223))</f>
        <v>1</v>
      </c>
      <c r="AN223" s="8" t="str">
        <f t="shared" si="37"/>
        <v>关于安康人民广播电台多功能录播间升级改造项目的采购结果公告@录播</v>
      </c>
      <c r="AO223" s="9">
        <f>IF(AN223="","",COUNTIFS(AN$1:AN223,AN223))</f>
        <v>1</v>
      </c>
      <c r="AP223" s="10" t="str">
        <f t="shared" si="38"/>
        <v>是</v>
      </c>
      <c r="AQ223" s="11" t="str">
        <f t="shared" si="39"/>
        <v/>
      </c>
      <c r="AR223" s="11" t="str">
        <f t="shared" si="40"/>
        <v/>
      </c>
      <c r="AS223" s="11" t="str">
        <f t="shared" si="41"/>
        <v/>
      </c>
      <c r="AT223" s="11" t="str">
        <f t="shared" si="42"/>
        <v/>
      </c>
      <c r="AU223" s="11" t="str">
        <f t="shared" si="43"/>
        <v/>
      </c>
      <c r="AV223" s="11" t="str">
        <f t="shared" si="44"/>
        <v/>
      </c>
      <c r="AW223" s="11" t="str">
        <f>IF(ISERROR(IF(FIND("拾",O223,1)&lt;FIND("万",O223,1),IF(ISERROR(FIND("拾",O223,FIND("万",O223,1))),"零",(MID(O,FIND("拾",O223,FIND("万",O223,1))-1,1))),MID(O223,FIND("拾",O223,1)-1,1))),"",IF(FIND("拾",O223,1)&lt;FIND("万",O223,1),IF(ISERROR(FIND("拾",O223,FIND("万",O223,1))),"",(MID(O223,FIND("拾",O223,FIND("万",O223,1))-1,1))),MID(O223,FIND("拾",O223,1)-1,1)))</f>
        <v/>
      </c>
      <c r="AX223" s="12">
        <f>IF(O223="",0,IF(ISERROR(MIDB(O223,SEARCHB("?",O223),2*LEN(O223)-LENB(O223))),IF(AQ223="",0,INDEX([1]大小写对照表!A:B,MATCH(AQ223,[1]大小写对照表!A:A,0),2)*100000000)+IF(AR223="",0,INDEX([1]大小写对照表!A:B,MATCH(AR223,[1]大小写对照表!A:A,0),2)*1000000)+IF(AS223="",0,INDEX([1]大小写对照表!A:B,MATCH(AS223,[1]大小写对照表!A:A,0),2)*100000)+IF(AT223="",0,INDEX([1]大小写对照表!A:B,MATCH(AT223,[1]大小写对照表!A:A,0),2)*10000)+IF(AU223="",0,INDEX([1]大小写对照表!A:B,MATCH(AU223,[1]大小写对照表!A:A,0),2)*1000)+IF(AV223="",0,INDEX([1]大小写对照表!A:B,MATCH(AV223,[1]大小写对照表!A:A,0),2)*100)+IF(AW223="",0,INDEX([1]大小写对照表!A:B,MATCH(AW223,[1]大小写对照表!A:A,0),2)*10),IF(ISERROR(FIND("万",O223,1)),MIDB(O223,SEARCHB("?",O223),2*LEN(O223)-LENB(O223))*1,MIDB(O223,SEARCHB("?",O223),2*LEN(O223)-LENB(O223))*10000)))</f>
        <v>0</v>
      </c>
      <c r="AY223" s="13" t="str">
        <f t="shared" si="45"/>
        <v>1月份</v>
      </c>
      <c r="AZ223" s="11" t="str">
        <f t="shared" si="46"/>
        <v>录播</v>
      </c>
      <c r="BA223" s="11" t="str">
        <f t="shared" si="47"/>
        <v/>
      </c>
    </row>
    <row r="224" spans="1:53">
      <c r="A224" s="7" t="s">
        <v>1084</v>
      </c>
      <c r="B224" s="7" t="s">
        <v>1626</v>
      </c>
      <c r="C224" s="7" t="s">
        <v>55</v>
      </c>
      <c r="D224" s="7" t="s">
        <v>1627</v>
      </c>
      <c r="E224" s="7" t="s">
        <v>236</v>
      </c>
      <c r="F224" s="7" t="s">
        <v>237</v>
      </c>
      <c r="G224" s="7" t="s">
        <v>252</v>
      </c>
      <c r="H224" s="7"/>
      <c r="I224" s="7"/>
      <c r="J224" s="7"/>
      <c r="K224" s="7"/>
      <c r="L224" s="7" t="s">
        <v>1628</v>
      </c>
      <c r="M224" s="7" t="s">
        <v>1629</v>
      </c>
      <c r="N224" s="7" t="s">
        <v>1630</v>
      </c>
      <c r="O224" s="7" t="s">
        <v>1631</v>
      </c>
      <c r="P224" s="7"/>
      <c r="Q224" s="7" t="s">
        <v>1632</v>
      </c>
      <c r="R224" s="7" t="s">
        <v>1633</v>
      </c>
      <c r="S224" s="7" t="s">
        <v>1634</v>
      </c>
      <c r="T224" s="7"/>
      <c r="U224" s="7"/>
      <c r="V224" s="7"/>
      <c r="W224" s="7"/>
      <c r="X224" s="7" t="s">
        <v>326</v>
      </c>
      <c r="Y224" s="7" t="s">
        <v>1635</v>
      </c>
      <c r="Z224" s="7">
        <v>3</v>
      </c>
      <c r="AA224" s="7">
        <v>2</v>
      </c>
      <c r="AB224" s="7" t="s">
        <v>67</v>
      </c>
      <c r="AC224" s="7"/>
      <c r="AD224" s="7">
        <v>2019</v>
      </c>
      <c r="AE224" s="7" t="s">
        <v>68</v>
      </c>
      <c r="AF224" s="7" t="s">
        <v>69</v>
      </c>
      <c r="AG224" s="7"/>
      <c r="AH224" s="7"/>
      <c r="AI224" s="7"/>
      <c r="AJ224" s="7"/>
      <c r="AK224" s="7"/>
      <c r="AL224" s="8" t="str">
        <f t="shared" si="36"/>
        <v>0702-1841CITC2G161）@录播</v>
      </c>
      <c r="AM224" s="8">
        <f>IF(AL224="","",COUNTIFS(AL$1:AL224,AL224))</f>
        <v>1</v>
      </c>
      <c r="AN224" s="8" t="str">
        <f t="shared" si="37"/>
        <v>北京语言大学图书馆智慧空间设备采购项目中标公告@录播</v>
      </c>
      <c r="AO224" s="9">
        <f>IF(AN224="","",COUNTIFS(AN$1:AN224,AN224))</f>
        <v>1</v>
      </c>
      <c r="AP224" s="10" t="str">
        <f t="shared" si="38"/>
        <v>是</v>
      </c>
      <c r="AQ224" s="11" t="str">
        <f t="shared" si="39"/>
        <v/>
      </c>
      <c r="AR224" s="11" t="str">
        <f t="shared" si="40"/>
        <v/>
      </c>
      <c r="AS224" s="11" t="str">
        <f t="shared" si="41"/>
        <v/>
      </c>
      <c r="AT224" s="11" t="str">
        <f t="shared" si="42"/>
        <v/>
      </c>
      <c r="AU224" s="11" t="str">
        <f t="shared" si="43"/>
        <v/>
      </c>
      <c r="AV224" s="11" t="str">
        <f t="shared" si="44"/>
        <v/>
      </c>
      <c r="AW224" s="11" t="str">
        <f>IF(ISERROR(IF(FIND("拾",O224,1)&lt;FIND("万",O224,1),IF(ISERROR(FIND("拾",O224,FIND("万",O224,1))),"零",(MID(O,FIND("拾",O224,FIND("万",O224,1))-1,1))),MID(O224,FIND("拾",O224,1)-1,1))),"",IF(FIND("拾",O224,1)&lt;FIND("万",O224,1),IF(ISERROR(FIND("拾",O224,FIND("万",O224,1))),"",(MID(O224,FIND("拾",O224,FIND("万",O224,1))-1,1))),MID(O224,FIND("拾",O224,1)-1,1)))</f>
        <v/>
      </c>
      <c r="AX224" s="12">
        <f>IF(O224="",0,IF(ISERROR(MIDB(O224,SEARCHB("?",O224),2*LEN(O224)-LENB(O224))),IF(AQ224="",0,INDEX([1]大小写对照表!A:B,MATCH(AQ224,[1]大小写对照表!A:A,0),2)*100000000)+IF(AR224="",0,INDEX([1]大小写对照表!A:B,MATCH(AR224,[1]大小写对照表!A:A,0),2)*1000000)+IF(AS224="",0,INDEX([1]大小写对照表!A:B,MATCH(AS224,[1]大小写对照表!A:A,0),2)*100000)+IF(AT224="",0,INDEX([1]大小写对照表!A:B,MATCH(AT224,[1]大小写对照表!A:A,0),2)*10000)+IF(AU224="",0,INDEX([1]大小写对照表!A:B,MATCH(AU224,[1]大小写对照表!A:A,0),2)*1000)+IF(AV224="",0,INDEX([1]大小写对照表!A:B,MATCH(AV224,[1]大小写对照表!A:A,0),2)*100)+IF(AW224="",0,INDEX([1]大小写对照表!A:B,MATCH(AW224,[1]大小写对照表!A:A,0),2)*10),IF(ISERROR(FIND("万",O224,1)),MIDB(O224,SEARCHB("?",O224),2*LEN(O224)-LENB(O224))*1,MIDB(O224,SEARCHB("?",O224),2*LEN(O224)-LENB(O224))*10000)))</f>
        <v>5378000</v>
      </c>
      <c r="AY224" s="13" t="str">
        <f t="shared" si="45"/>
        <v>1月份</v>
      </c>
      <c r="AZ224" s="11" t="str">
        <f t="shared" si="46"/>
        <v>录播</v>
      </c>
      <c r="BA224" s="11" t="str">
        <f t="shared" si="47"/>
        <v/>
      </c>
    </row>
    <row r="225" spans="1:53">
      <c r="A225" s="14" t="s">
        <v>1084</v>
      </c>
      <c r="B225" s="14" t="s">
        <v>1636</v>
      </c>
      <c r="C225" s="14" t="s">
        <v>55</v>
      </c>
      <c r="D225" s="14" t="s">
        <v>1581</v>
      </c>
      <c r="E225" s="14" t="s">
        <v>830</v>
      </c>
      <c r="F225" s="14" t="s">
        <v>1475</v>
      </c>
      <c r="G225" s="14" t="s">
        <v>252</v>
      </c>
      <c r="H225" s="14"/>
      <c r="I225" s="14"/>
      <c r="J225" s="14"/>
      <c r="K225" s="14"/>
      <c r="L225" s="14" t="s">
        <v>1582</v>
      </c>
      <c r="M225" s="14" t="s">
        <v>1583</v>
      </c>
      <c r="N225" s="14" t="s">
        <v>1584</v>
      </c>
      <c r="O225" s="14"/>
      <c r="P225" s="14"/>
      <c r="Q225" s="14" t="s">
        <v>1637</v>
      </c>
      <c r="R225" s="14" t="s">
        <v>1586</v>
      </c>
      <c r="S225" s="14"/>
      <c r="T225" s="14"/>
      <c r="U225" s="14"/>
      <c r="V225" s="14"/>
      <c r="W225" s="14"/>
      <c r="X225" s="14" t="s">
        <v>65</v>
      </c>
      <c r="Y225" s="14" t="s">
        <v>1638</v>
      </c>
      <c r="Z225" s="14">
        <v>2</v>
      </c>
      <c r="AA225" s="14">
        <v>10</v>
      </c>
      <c r="AB225" s="14" t="s">
        <v>317</v>
      </c>
      <c r="AC225" s="14" t="s">
        <v>1084</v>
      </c>
      <c r="AD225" s="14">
        <v>2019</v>
      </c>
      <c r="AE225" s="14" t="s">
        <v>68</v>
      </c>
      <c r="AF225" s="14"/>
      <c r="AG225" s="14"/>
      <c r="AH225" s="14"/>
      <c r="AI225" s="14"/>
      <c r="AJ225" s="14"/>
      <c r="AK225" s="14"/>
      <c r="AL225" s="8" t="str">
        <f t="shared" si="36"/>
        <v>GZXLCG-2019-002@录播</v>
      </c>
      <c r="AM225" s="8">
        <f>IF(AL225="","",COUNTIFS(AL$1:AL225,AL225))</f>
        <v>2</v>
      </c>
      <c r="AN225" s="8" t="str">
        <f t="shared" si="37"/>
        <v>贵阳市盲聋哑学校购置录播教室会议室设备项目中标（成交）公告@录播</v>
      </c>
      <c r="AO225" s="9">
        <f>IF(AN225="","",COUNTIFS(AN$1:AN225,AN225))</f>
        <v>1</v>
      </c>
      <c r="AP225" s="10" t="str">
        <f t="shared" si="38"/>
        <v/>
      </c>
      <c r="AQ225" s="11" t="str">
        <f t="shared" si="39"/>
        <v/>
      </c>
      <c r="AR225" s="11" t="str">
        <f t="shared" si="40"/>
        <v/>
      </c>
      <c r="AS225" s="11" t="str">
        <f t="shared" si="41"/>
        <v/>
      </c>
      <c r="AT225" s="11" t="str">
        <f t="shared" si="42"/>
        <v/>
      </c>
      <c r="AU225" s="11" t="str">
        <f t="shared" si="43"/>
        <v/>
      </c>
      <c r="AV225" s="11" t="str">
        <f t="shared" si="44"/>
        <v/>
      </c>
      <c r="AW225" s="11" t="str">
        <f>IF(ISERROR(IF(FIND("拾",O225,1)&lt;FIND("万",O225,1),IF(ISERROR(FIND("拾",O225,FIND("万",O225,1))),"零",(MID(O,FIND("拾",O225,FIND("万",O225,1))-1,1))),MID(O225,FIND("拾",O225,1)-1,1))),"",IF(FIND("拾",O225,1)&lt;FIND("万",O225,1),IF(ISERROR(FIND("拾",O225,FIND("万",O225,1))),"",(MID(O225,FIND("拾",O225,FIND("万",O225,1))-1,1))),MID(O225,FIND("拾",O225,1)-1,1)))</f>
        <v/>
      </c>
      <c r="AX225" s="12">
        <f>IF(O225="",0,IF(ISERROR(MIDB(O225,SEARCHB("?",O225),2*LEN(O225)-LENB(O225))),IF(AQ225="",0,INDEX([1]大小写对照表!A:B,MATCH(AQ225,[1]大小写对照表!A:A,0),2)*100000000)+IF(AR225="",0,INDEX([1]大小写对照表!A:B,MATCH(AR225,[1]大小写对照表!A:A,0),2)*1000000)+IF(AS225="",0,INDEX([1]大小写对照表!A:B,MATCH(AS225,[1]大小写对照表!A:A,0),2)*100000)+IF(AT225="",0,INDEX([1]大小写对照表!A:B,MATCH(AT225,[1]大小写对照表!A:A,0),2)*10000)+IF(AU225="",0,INDEX([1]大小写对照表!A:B,MATCH(AU225,[1]大小写对照表!A:A,0),2)*1000)+IF(AV225="",0,INDEX([1]大小写对照表!A:B,MATCH(AV225,[1]大小写对照表!A:A,0),2)*100)+IF(AW225="",0,INDEX([1]大小写对照表!A:B,MATCH(AW225,[1]大小写对照表!A:A,0),2)*10),IF(ISERROR(FIND("万",O225,1)),MIDB(O225,SEARCHB("?",O225),2*LEN(O225)-LENB(O225))*1,MIDB(O225,SEARCHB("?",O225),2*LEN(O225)-LENB(O225))*10000)))</f>
        <v>0</v>
      </c>
      <c r="AY225" s="13" t="str">
        <f t="shared" si="45"/>
        <v>1月份</v>
      </c>
      <c r="AZ225" s="11" t="str">
        <f t="shared" si="46"/>
        <v>录播</v>
      </c>
      <c r="BA225" s="11" t="str">
        <f t="shared" si="47"/>
        <v/>
      </c>
    </row>
    <row r="226" spans="1:53">
      <c r="A226" s="7" t="s">
        <v>1084</v>
      </c>
      <c r="B226" s="7" t="s">
        <v>1639</v>
      </c>
      <c r="C226" s="7" t="s">
        <v>55</v>
      </c>
      <c r="D226" s="7" t="s">
        <v>1640</v>
      </c>
      <c r="E226" s="7" t="s">
        <v>1125</v>
      </c>
      <c r="F226" s="7" t="s">
        <v>1126</v>
      </c>
      <c r="G226" s="7" t="s">
        <v>252</v>
      </c>
      <c r="H226" s="7"/>
      <c r="I226" s="7"/>
      <c r="J226" s="7"/>
      <c r="K226" s="7"/>
      <c r="L226" s="7" t="s">
        <v>1641</v>
      </c>
      <c r="M226" s="7" t="s">
        <v>1642</v>
      </c>
      <c r="N226" s="7" t="s">
        <v>1643</v>
      </c>
      <c r="O226" s="7" t="s">
        <v>1644</v>
      </c>
      <c r="P226" s="7"/>
      <c r="Q226" s="7" t="s">
        <v>1645</v>
      </c>
      <c r="R226" s="7" t="s">
        <v>1646</v>
      </c>
      <c r="S226" s="7" t="s">
        <v>1647</v>
      </c>
      <c r="T226" s="7" t="s">
        <v>1648</v>
      </c>
      <c r="U226" s="7"/>
      <c r="V226" s="7"/>
      <c r="W226" s="7"/>
      <c r="X226" s="7" t="s">
        <v>79</v>
      </c>
      <c r="Y226" s="7" t="s">
        <v>1649</v>
      </c>
      <c r="Z226" s="7">
        <v>2</v>
      </c>
      <c r="AA226" s="7">
        <v>4</v>
      </c>
      <c r="AB226" s="7" t="s">
        <v>317</v>
      </c>
      <c r="AC226" s="7" t="s">
        <v>1084</v>
      </c>
      <c r="AD226" s="7">
        <v>2019</v>
      </c>
      <c r="AE226" s="7" t="s">
        <v>68</v>
      </c>
      <c r="AF226" s="7"/>
      <c r="AG226" s="7"/>
      <c r="AH226" s="7"/>
      <c r="AI226" s="7"/>
      <c r="AJ226" s="7"/>
      <c r="AK226" s="7"/>
      <c r="AL226" s="8" t="str">
        <f t="shared" si="36"/>
        <v>HRCZB@录播</v>
      </c>
      <c r="AM226" s="8">
        <f>IF(AL226="","",COUNTIFS(AL$1:AL226,AL226))</f>
        <v>1</v>
      </c>
      <c r="AN226" s="8" t="str">
        <f t="shared" si="37"/>
        <v>关于周至县2018年中小学网络互动课程录播教室建设项目的采购结果公告@录播</v>
      </c>
      <c r="AO226" s="9">
        <f>IF(AN226="","",COUNTIFS(AN$1:AN226,AN226))</f>
        <v>1</v>
      </c>
      <c r="AP226" s="10" t="str">
        <f t="shared" si="38"/>
        <v>是</v>
      </c>
      <c r="AQ226" s="11" t="str">
        <f t="shared" si="39"/>
        <v/>
      </c>
      <c r="AR226" s="11" t="str">
        <f t="shared" si="40"/>
        <v/>
      </c>
      <c r="AS226" s="11" t="str">
        <f t="shared" si="41"/>
        <v/>
      </c>
      <c r="AT226" s="11" t="str">
        <f t="shared" si="42"/>
        <v/>
      </c>
      <c r="AU226" s="11" t="str">
        <f t="shared" si="43"/>
        <v/>
      </c>
      <c r="AV226" s="11" t="str">
        <f t="shared" si="44"/>
        <v/>
      </c>
      <c r="AW226" s="11" t="str">
        <f>IF(ISERROR(IF(FIND("拾",O226,1)&lt;FIND("万",O226,1),IF(ISERROR(FIND("拾",O226,FIND("万",O226,1))),"零",(MID(O,FIND("拾",O226,FIND("万",O226,1))-1,1))),MID(O226,FIND("拾",O226,1)-1,1))),"",IF(FIND("拾",O226,1)&lt;FIND("万",O226,1),IF(ISERROR(FIND("拾",O226,FIND("万",O226,1))),"",(MID(O226,FIND("拾",O226,FIND("万",O226,1))-1,1))),MID(O226,FIND("拾",O226,1)-1,1)))</f>
        <v/>
      </c>
      <c r="AX226" s="12">
        <f>IF(O226="",0,IF(ISERROR(MIDB(O226,SEARCHB("?",O226),2*LEN(O226)-LENB(O226))),IF(AQ226="",0,INDEX([1]大小写对照表!A:B,MATCH(AQ226,[1]大小写对照表!A:A,0),2)*100000000)+IF(AR226="",0,INDEX([1]大小写对照表!A:B,MATCH(AR226,[1]大小写对照表!A:A,0),2)*1000000)+IF(AS226="",0,INDEX([1]大小写对照表!A:B,MATCH(AS226,[1]大小写对照表!A:A,0),2)*100000)+IF(AT226="",0,INDEX([1]大小写对照表!A:B,MATCH(AT226,[1]大小写对照表!A:A,0),2)*10000)+IF(AU226="",0,INDEX([1]大小写对照表!A:B,MATCH(AU226,[1]大小写对照表!A:A,0),2)*1000)+IF(AV226="",0,INDEX([1]大小写对照表!A:B,MATCH(AV226,[1]大小写对照表!A:A,0),2)*100)+IF(AW226="",0,INDEX([1]大小写对照表!A:B,MATCH(AW226,[1]大小写对照表!A:A,0),2)*10),IF(ISERROR(FIND("万",O226,1)),MIDB(O226,SEARCHB("?",O226),2*LEN(O226)-LENB(O226))*1,MIDB(O226,SEARCHB("?",O226),2*LEN(O226)-LENB(O226))*10000)))</f>
        <v>4917600</v>
      </c>
      <c r="AY226" s="13" t="str">
        <f t="shared" si="45"/>
        <v>1月份</v>
      </c>
      <c r="AZ226" s="11" t="str">
        <f t="shared" si="46"/>
        <v>录播</v>
      </c>
      <c r="BA226" s="11" t="str">
        <f t="shared" si="47"/>
        <v/>
      </c>
    </row>
    <row r="227" spans="1:53">
      <c r="A227" s="14" t="s">
        <v>1084</v>
      </c>
      <c r="B227" s="14" t="s">
        <v>1650</v>
      </c>
      <c r="C227" s="14" t="s">
        <v>55</v>
      </c>
      <c r="D227" s="14" t="s">
        <v>1651</v>
      </c>
      <c r="E227" s="14" t="s">
        <v>215</v>
      </c>
      <c r="F227" s="14" t="s">
        <v>1652</v>
      </c>
      <c r="G227" s="14" t="s">
        <v>252</v>
      </c>
      <c r="H227" s="14"/>
      <c r="I227" s="14"/>
      <c r="J227" s="14"/>
      <c r="K227" s="14"/>
      <c r="L227" s="14" t="s">
        <v>1653</v>
      </c>
      <c r="M227" s="14" t="s">
        <v>1654</v>
      </c>
      <c r="N227" s="14"/>
      <c r="O227" s="14" t="s">
        <v>1655</v>
      </c>
      <c r="P227" s="14"/>
      <c r="Q227" s="14" t="s">
        <v>1656</v>
      </c>
      <c r="R227" s="14"/>
      <c r="S227" s="14"/>
      <c r="T227" s="14"/>
      <c r="U227" s="14"/>
      <c r="V227" s="14"/>
      <c r="W227" s="14"/>
      <c r="X227" s="14" t="s">
        <v>65</v>
      </c>
      <c r="Y227" s="14" t="s">
        <v>1657</v>
      </c>
      <c r="Z227" s="14">
        <v>2</v>
      </c>
      <c r="AA227" s="14">
        <v>2</v>
      </c>
      <c r="AB227" s="14" t="s">
        <v>317</v>
      </c>
      <c r="AC227" s="14" t="s">
        <v>1084</v>
      </c>
      <c r="AD227" s="14">
        <v>2019</v>
      </c>
      <c r="AE227" s="14" t="s">
        <v>68</v>
      </c>
      <c r="AF227" s="14"/>
      <c r="AG227" s="14"/>
      <c r="AH227" s="14"/>
      <c r="AI227" s="14"/>
      <c r="AJ227" s="14"/>
      <c r="AK227" s="14"/>
      <c r="AL227" s="8" t="str">
        <f t="shared" si="36"/>
        <v>SDGP371426201802000066@录播</v>
      </c>
      <c r="AM227" s="8">
        <f>IF(AL227="","",COUNTIFS(AL$1:AL227,AL227))</f>
        <v>1</v>
      </c>
      <c r="AN227" s="8" t="str">
        <f t="shared" si="37"/>
        <v>平原县龙门街道办事处郭刘小学录播室及校园电台项目(二包)合同公示@录播</v>
      </c>
      <c r="AO227" s="9">
        <f>IF(AN227="","",COUNTIFS(AN$1:AN227,AN227))</f>
        <v>1</v>
      </c>
      <c r="AP227" s="10" t="str">
        <f t="shared" si="38"/>
        <v>是</v>
      </c>
      <c r="AQ227" s="11" t="str">
        <f t="shared" si="39"/>
        <v/>
      </c>
      <c r="AR227" s="11" t="str">
        <f t="shared" si="40"/>
        <v/>
      </c>
      <c r="AS227" s="11" t="str">
        <f t="shared" si="41"/>
        <v/>
      </c>
      <c r="AT227" s="11" t="str">
        <f t="shared" si="42"/>
        <v/>
      </c>
      <c r="AU227" s="11" t="str">
        <f t="shared" si="43"/>
        <v/>
      </c>
      <c r="AV227" s="11" t="str">
        <f t="shared" si="44"/>
        <v/>
      </c>
      <c r="AW227" s="11" t="str">
        <f>IF(ISERROR(IF(FIND("拾",O227,1)&lt;FIND("万",O227,1),IF(ISERROR(FIND("拾",O227,FIND("万",O227,1))),"零",(MID(O,FIND("拾",O227,FIND("万",O227,1))-1,1))),MID(O227,FIND("拾",O227,1)-1,1))),"",IF(FIND("拾",O227,1)&lt;FIND("万",O227,1),IF(ISERROR(FIND("拾",O227,FIND("万",O227,1))),"",(MID(O227,FIND("拾",O227,FIND("万",O227,1))-1,1))),MID(O227,FIND("拾",O227,1)-1,1)))</f>
        <v/>
      </c>
      <c r="AX227" s="12">
        <f>IF(O227="",0,IF(ISERROR(MIDB(O227,SEARCHB("?",O227),2*LEN(O227)-LENB(O227))),IF(AQ227="",0,INDEX([1]大小写对照表!A:B,MATCH(AQ227,[1]大小写对照表!A:A,0),2)*100000000)+IF(AR227="",0,INDEX([1]大小写对照表!A:B,MATCH(AR227,[1]大小写对照表!A:A,0),2)*1000000)+IF(AS227="",0,INDEX([1]大小写对照表!A:B,MATCH(AS227,[1]大小写对照表!A:A,0),2)*100000)+IF(AT227="",0,INDEX([1]大小写对照表!A:B,MATCH(AT227,[1]大小写对照表!A:A,0),2)*10000)+IF(AU227="",0,INDEX([1]大小写对照表!A:B,MATCH(AU227,[1]大小写对照表!A:A,0),2)*1000)+IF(AV227="",0,INDEX([1]大小写对照表!A:B,MATCH(AV227,[1]大小写对照表!A:A,0),2)*100)+IF(AW227="",0,INDEX([1]大小写对照表!A:B,MATCH(AW227,[1]大小写对照表!A:A,0),2)*10),IF(ISERROR(FIND("万",O227,1)),MIDB(O227,SEARCHB("?",O227),2*LEN(O227)-LENB(O227))*1,MIDB(O227,SEARCHB("?",O227),2*LEN(O227)-LENB(O227))*10000)))</f>
        <v>187000</v>
      </c>
      <c r="AY227" s="13" t="str">
        <f t="shared" si="45"/>
        <v>1月份</v>
      </c>
      <c r="AZ227" s="11" t="str">
        <f t="shared" si="46"/>
        <v>录播</v>
      </c>
      <c r="BA227" s="11" t="str">
        <f t="shared" si="47"/>
        <v/>
      </c>
    </row>
    <row r="228" spans="1:53">
      <c r="A228" s="7" t="s">
        <v>1084</v>
      </c>
      <c r="B228" s="7" t="s">
        <v>1658</v>
      </c>
      <c r="C228" s="7" t="s">
        <v>55</v>
      </c>
      <c r="D228" s="7" t="s">
        <v>1573</v>
      </c>
      <c r="E228" s="7" t="s">
        <v>809</v>
      </c>
      <c r="F228" s="7" t="s">
        <v>1541</v>
      </c>
      <c r="G228" s="7" t="s">
        <v>252</v>
      </c>
      <c r="H228" s="7"/>
      <c r="I228" s="7"/>
      <c r="J228" s="7"/>
      <c r="K228" s="7"/>
      <c r="L228" s="7" t="s">
        <v>1542</v>
      </c>
      <c r="M228" s="7" t="s">
        <v>1574</v>
      </c>
      <c r="N228" s="7" t="s">
        <v>1543</v>
      </c>
      <c r="O228" s="7"/>
      <c r="P228" s="7"/>
      <c r="Q228" s="7" t="s">
        <v>1659</v>
      </c>
      <c r="R228" s="7" t="s">
        <v>1546</v>
      </c>
      <c r="S228" s="7"/>
      <c r="T228" s="7"/>
      <c r="U228" s="7"/>
      <c r="V228" s="7"/>
      <c r="W228" s="7"/>
      <c r="X228" s="7" t="s">
        <v>79</v>
      </c>
      <c r="Y228" s="7" t="s">
        <v>1660</v>
      </c>
      <c r="Z228" s="7">
        <v>10</v>
      </c>
      <c r="AA228" s="7">
        <v>10</v>
      </c>
      <c r="AB228" s="7" t="s">
        <v>317</v>
      </c>
      <c r="AC228" s="7" t="s">
        <v>1084</v>
      </c>
      <c r="AD228" s="7">
        <v>2019</v>
      </c>
      <c r="AE228" s="7" t="s">
        <v>68</v>
      </c>
      <c r="AF228" s="7"/>
      <c r="AG228" s="7"/>
      <c r="AH228" s="7"/>
      <c r="AI228" s="7"/>
      <c r="AJ228" s="7"/>
      <c r="AK228" s="7"/>
      <c r="AL228" s="8" t="str">
        <f t="shared" si="36"/>
        <v>Z130900181834@录播</v>
      </c>
      <c r="AM228" s="8">
        <f>IF(AL228="","",COUNTIFS(AL$1:AL228,AL228))</f>
        <v>3</v>
      </c>
      <c r="AN228" s="8" t="str">
        <f t="shared" si="37"/>
        <v>沧州市教育局石油分局石油分局录播教室设备采购公开招标中标结果公示@录播</v>
      </c>
      <c r="AO228" s="9">
        <f>IF(AN228="","",COUNTIFS(AN$1:AN228,AN228))</f>
        <v>1</v>
      </c>
      <c r="AP228" s="10" t="str">
        <f t="shared" si="38"/>
        <v/>
      </c>
      <c r="AQ228" s="11" t="str">
        <f t="shared" si="39"/>
        <v/>
      </c>
      <c r="AR228" s="11" t="str">
        <f t="shared" si="40"/>
        <v/>
      </c>
      <c r="AS228" s="11" t="str">
        <f t="shared" si="41"/>
        <v/>
      </c>
      <c r="AT228" s="11" t="str">
        <f t="shared" si="42"/>
        <v/>
      </c>
      <c r="AU228" s="11" t="str">
        <f t="shared" si="43"/>
        <v/>
      </c>
      <c r="AV228" s="11" t="str">
        <f t="shared" si="44"/>
        <v/>
      </c>
      <c r="AW228" s="11" t="str">
        <f>IF(ISERROR(IF(FIND("拾",O228,1)&lt;FIND("万",O228,1),IF(ISERROR(FIND("拾",O228,FIND("万",O228,1))),"零",(MID(O,FIND("拾",O228,FIND("万",O228,1))-1,1))),MID(O228,FIND("拾",O228,1)-1,1))),"",IF(FIND("拾",O228,1)&lt;FIND("万",O228,1),IF(ISERROR(FIND("拾",O228,FIND("万",O228,1))),"",(MID(O228,FIND("拾",O228,FIND("万",O228,1))-1,1))),MID(O228,FIND("拾",O228,1)-1,1)))</f>
        <v/>
      </c>
      <c r="AX228" s="12">
        <f>IF(O228="",0,IF(ISERROR(MIDB(O228,SEARCHB("?",O228),2*LEN(O228)-LENB(O228))),IF(AQ228="",0,INDEX([1]大小写对照表!A:B,MATCH(AQ228,[1]大小写对照表!A:A,0),2)*100000000)+IF(AR228="",0,INDEX([1]大小写对照表!A:B,MATCH(AR228,[1]大小写对照表!A:A,0),2)*1000000)+IF(AS228="",0,INDEX([1]大小写对照表!A:B,MATCH(AS228,[1]大小写对照表!A:A,0),2)*100000)+IF(AT228="",0,INDEX([1]大小写对照表!A:B,MATCH(AT228,[1]大小写对照表!A:A,0),2)*10000)+IF(AU228="",0,INDEX([1]大小写对照表!A:B,MATCH(AU228,[1]大小写对照表!A:A,0),2)*1000)+IF(AV228="",0,INDEX([1]大小写对照表!A:B,MATCH(AV228,[1]大小写对照表!A:A,0),2)*100)+IF(AW228="",0,INDEX([1]大小写对照表!A:B,MATCH(AW228,[1]大小写对照表!A:A,0),2)*10),IF(ISERROR(FIND("万",O228,1)),MIDB(O228,SEARCHB("?",O228),2*LEN(O228)-LENB(O228))*1,MIDB(O228,SEARCHB("?",O228),2*LEN(O228)-LENB(O228))*10000)))</f>
        <v>0</v>
      </c>
      <c r="AY228" s="13" t="str">
        <f t="shared" si="45"/>
        <v>1月份</v>
      </c>
      <c r="AZ228" s="11" t="str">
        <f t="shared" si="46"/>
        <v>录播</v>
      </c>
      <c r="BA228" s="11" t="str">
        <f t="shared" si="47"/>
        <v/>
      </c>
    </row>
    <row r="229" spans="1:53">
      <c r="A229" s="14" t="s">
        <v>1084</v>
      </c>
      <c r="B229" s="14" t="s">
        <v>1661</v>
      </c>
      <c r="C229" s="14" t="s">
        <v>55</v>
      </c>
      <c r="D229" s="14" t="s">
        <v>1662</v>
      </c>
      <c r="E229" s="14" t="s">
        <v>276</v>
      </c>
      <c r="F229" s="14" t="s">
        <v>1663</v>
      </c>
      <c r="G229" s="14" t="s">
        <v>252</v>
      </c>
      <c r="H229" s="14"/>
      <c r="I229" s="14" t="s">
        <v>1664</v>
      </c>
      <c r="J229" s="14"/>
      <c r="K229" s="14" t="s">
        <v>1665</v>
      </c>
      <c r="L229" s="14"/>
      <c r="M229" s="14"/>
      <c r="N229" s="14"/>
      <c r="O229" s="14"/>
      <c r="P229" s="14"/>
      <c r="Q229" s="14" t="s">
        <v>1666</v>
      </c>
      <c r="R229" s="14"/>
      <c r="S229" s="14"/>
      <c r="T229" s="14"/>
      <c r="U229" s="14"/>
      <c r="V229" s="14"/>
      <c r="W229" s="14"/>
      <c r="X229" s="14" t="s">
        <v>65</v>
      </c>
      <c r="Y229" s="14" t="s">
        <v>1667</v>
      </c>
      <c r="Z229" s="14">
        <v>13</v>
      </c>
      <c r="AA229" s="14">
        <v>10</v>
      </c>
      <c r="AB229" s="14" t="s">
        <v>317</v>
      </c>
      <c r="AC229" s="14" t="s">
        <v>1084</v>
      </c>
      <c r="AD229" s="14">
        <v>2019</v>
      </c>
      <c r="AE229" s="14" t="s">
        <v>68</v>
      </c>
      <c r="AF229" s="14"/>
      <c r="AG229" s="14"/>
      <c r="AH229" s="14"/>
      <c r="AI229" s="14"/>
      <c r="AJ229" s="14"/>
      <c r="AK229" s="14"/>
      <c r="AL229" s="8" t="str">
        <f t="shared" si="36"/>
        <v>CG18-32-0139@录播</v>
      </c>
      <c r="AM229" s="8">
        <f>IF(AL229="","",COUNTIFS(AL$1:AL229,AL229))</f>
        <v>1</v>
      </c>
      <c r="AN229" s="8" t="str">
        <f t="shared" si="37"/>
        <v>购置数字化幼儿园移动录播及创客玩具设备@录播</v>
      </c>
      <c r="AO229" s="9">
        <f>IF(AN229="","",COUNTIFS(AN$1:AN229,AN229))</f>
        <v>1</v>
      </c>
      <c r="AP229" s="10" t="str">
        <f t="shared" si="38"/>
        <v>是</v>
      </c>
      <c r="AQ229" s="11" t="str">
        <f t="shared" si="39"/>
        <v/>
      </c>
      <c r="AR229" s="11" t="str">
        <f t="shared" si="40"/>
        <v/>
      </c>
      <c r="AS229" s="11" t="str">
        <f t="shared" si="41"/>
        <v/>
      </c>
      <c r="AT229" s="11" t="str">
        <f t="shared" si="42"/>
        <v/>
      </c>
      <c r="AU229" s="11" t="str">
        <f t="shared" si="43"/>
        <v/>
      </c>
      <c r="AV229" s="11" t="str">
        <f t="shared" si="44"/>
        <v/>
      </c>
      <c r="AW229" s="11" t="str">
        <f>IF(ISERROR(IF(FIND("拾",O229,1)&lt;FIND("万",O229,1),IF(ISERROR(FIND("拾",O229,FIND("万",O229,1))),"零",(MID(O,FIND("拾",O229,FIND("万",O229,1))-1,1))),MID(O229,FIND("拾",O229,1)-1,1))),"",IF(FIND("拾",O229,1)&lt;FIND("万",O229,1),IF(ISERROR(FIND("拾",O229,FIND("万",O229,1))),"",(MID(O229,FIND("拾",O229,FIND("万",O229,1))-1,1))),MID(O229,FIND("拾",O229,1)-1,1)))</f>
        <v/>
      </c>
      <c r="AX229" s="12">
        <f>IF(O229="",0,IF(ISERROR(MIDB(O229,SEARCHB("?",O229),2*LEN(O229)-LENB(O229))),IF(AQ229="",0,INDEX([1]大小写对照表!A:B,MATCH(AQ229,[1]大小写对照表!A:A,0),2)*100000000)+IF(AR229="",0,INDEX([1]大小写对照表!A:B,MATCH(AR229,[1]大小写对照表!A:A,0),2)*1000000)+IF(AS229="",0,INDEX([1]大小写对照表!A:B,MATCH(AS229,[1]大小写对照表!A:A,0),2)*100000)+IF(AT229="",0,INDEX([1]大小写对照表!A:B,MATCH(AT229,[1]大小写对照表!A:A,0),2)*10000)+IF(AU229="",0,INDEX([1]大小写对照表!A:B,MATCH(AU229,[1]大小写对照表!A:A,0),2)*1000)+IF(AV229="",0,INDEX([1]大小写对照表!A:B,MATCH(AV229,[1]大小写对照表!A:A,0),2)*100)+IF(AW229="",0,INDEX([1]大小写对照表!A:B,MATCH(AW229,[1]大小写对照表!A:A,0),2)*10),IF(ISERROR(FIND("万",O229,1)),MIDB(O229,SEARCHB("?",O229),2*LEN(O229)-LENB(O229))*1,MIDB(O229,SEARCHB("?",O229),2*LEN(O229)-LENB(O229))*10000)))</f>
        <v>0</v>
      </c>
      <c r="AY229" s="13" t="str">
        <f t="shared" si="45"/>
        <v>1月份</v>
      </c>
      <c r="AZ229" s="11" t="str">
        <f t="shared" si="46"/>
        <v>录播</v>
      </c>
      <c r="BA229" s="11" t="str">
        <f t="shared" si="47"/>
        <v/>
      </c>
    </row>
    <row r="230" spans="1:53">
      <c r="A230" s="7" t="s">
        <v>1084</v>
      </c>
      <c r="B230" s="7" t="s">
        <v>1668</v>
      </c>
      <c r="C230" s="7" t="s">
        <v>55</v>
      </c>
      <c r="D230" s="7"/>
      <c r="E230" s="7" t="s">
        <v>425</v>
      </c>
      <c r="F230" s="7" t="s">
        <v>1669</v>
      </c>
      <c r="G230" s="7" t="s">
        <v>252</v>
      </c>
      <c r="H230" s="7"/>
      <c r="I230" s="7"/>
      <c r="J230" s="7"/>
      <c r="K230" s="7"/>
      <c r="L230" s="7" t="s">
        <v>1670</v>
      </c>
      <c r="M230" s="7" t="s">
        <v>1671</v>
      </c>
      <c r="N230" s="7" t="s">
        <v>1672</v>
      </c>
      <c r="O230" s="7" t="s">
        <v>1673</v>
      </c>
      <c r="P230" s="7"/>
      <c r="Q230" s="7" t="s">
        <v>1674</v>
      </c>
      <c r="R230" s="7" t="s">
        <v>1675</v>
      </c>
      <c r="S230" s="7"/>
      <c r="T230" s="7"/>
      <c r="U230" s="7"/>
      <c r="V230" s="7"/>
      <c r="W230" s="7"/>
      <c r="X230" s="7" t="s">
        <v>65</v>
      </c>
      <c r="Y230" s="7" t="s">
        <v>1676</v>
      </c>
      <c r="Z230" s="7">
        <v>8</v>
      </c>
      <c r="AA230" s="7">
        <v>14971</v>
      </c>
      <c r="AB230" s="7" t="s">
        <v>317</v>
      </c>
      <c r="AC230" s="7" t="s">
        <v>1084</v>
      </c>
      <c r="AD230" s="7">
        <v>2019</v>
      </c>
      <c r="AE230" s="7" t="s">
        <v>68</v>
      </c>
      <c r="AF230" s="7"/>
      <c r="AG230" s="7"/>
      <c r="AH230" s="7"/>
      <c r="AI230" s="7"/>
      <c r="AJ230" s="7"/>
      <c r="AK230" s="7"/>
      <c r="AL230" s="8" t="str">
        <f t="shared" si="36"/>
        <v/>
      </c>
      <c r="AM230" s="8" t="str">
        <f>IF(AL230="","",COUNTIFS(AL$1:AL230,AL230))</f>
        <v/>
      </c>
      <c r="AN230" s="8" t="str">
        <f t="shared" si="37"/>
        <v>夏河县拉卜楞镇九甲小学录播教室设备采购项目中标公告@录播</v>
      </c>
      <c r="AO230" s="9">
        <f>IF(AN230="","",COUNTIFS(AN$1:AN230,AN230))</f>
        <v>1</v>
      </c>
      <c r="AP230" s="10" t="str">
        <f t="shared" si="38"/>
        <v>是</v>
      </c>
      <c r="AQ230" s="11" t="str">
        <f t="shared" si="39"/>
        <v/>
      </c>
      <c r="AR230" s="11" t="str">
        <f t="shared" si="40"/>
        <v/>
      </c>
      <c r="AS230" s="11" t="str">
        <f t="shared" si="41"/>
        <v/>
      </c>
      <c r="AT230" s="11" t="str">
        <f t="shared" si="42"/>
        <v/>
      </c>
      <c r="AU230" s="11" t="str">
        <f t="shared" si="43"/>
        <v/>
      </c>
      <c r="AV230" s="11" t="str">
        <f t="shared" si="44"/>
        <v/>
      </c>
      <c r="AW230" s="11" t="str">
        <f>IF(ISERROR(IF(FIND("拾",O230,1)&lt;FIND("万",O230,1),IF(ISERROR(FIND("拾",O230,FIND("万",O230,1))),"零",(MID(O,FIND("拾",O230,FIND("万",O230,1))-1,1))),MID(O230,FIND("拾",O230,1)-1,1))),"",IF(FIND("拾",O230,1)&lt;FIND("万",O230,1),IF(ISERROR(FIND("拾",O230,FIND("万",O230,1))),"",(MID(O230,FIND("拾",O230,FIND("万",O230,1))-1,1))),MID(O230,FIND("拾",O230,1)-1,1)))</f>
        <v/>
      </c>
      <c r="AX230" s="12">
        <f>IF(O230="",0,IF(ISERROR(MIDB(O230,SEARCHB("?",O230),2*LEN(O230)-LENB(O230))),IF(AQ230="",0,INDEX([1]大小写对照表!A:B,MATCH(AQ230,[1]大小写对照表!A:A,0),2)*100000000)+IF(AR230="",0,INDEX([1]大小写对照表!A:B,MATCH(AR230,[1]大小写对照表!A:A,0),2)*1000000)+IF(AS230="",0,INDEX([1]大小写对照表!A:B,MATCH(AS230,[1]大小写对照表!A:A,0),2)*100000)+IF(AT230="",0,INDEX([1]大小写对照表!A:B,MATCH(AT230,[1]大小写对照表!A:A,0),2)*10000)+IF(AU230="",0,INDEX([1]大小写对照表!A:B,MATCH(AU230,[1]大小写对照表!A:A,0),2)*1000)+IF(AV230="",0,INDEX([1]大小写对照表!A:B,MATCH(AV230,[1]大小写对照表!A:A,0),2)*100)+IF(AW230="",0,INDEX([1]大小写对照表!A:B,MATCH(AW230,[1]大小写对照表!A:A,0),2)*10),IF(ISERROR(FIND("万",O230,1)),MIDB(O230,SEARCHB("?",O230),2*LEN(O230)-LENB(O230))*1,MIDB(O230,SEARCHB("?",O230),2*LEN(O230)-LENB(O230))*10000)))</f>
        <v>483966</v>
      </c>
      <c r="AY230" s="13" t="str">
        <f t="shared" si="45"/>
        <v>1月份</v>
      </c>
      <c r="AZ230" s="11" t="str">
        <f t="shared" si="46"/>
        <v>录播</v>
      </c>
      <c r="BA230" s="11" t="str">
        <f t="shared" si="47"/>
        <v/>
      </c>
    </row>
    <row r="231" spans="1:53">
      <c r="A231" s="14" t="s">
        <v>1084</v>
      </c>
      <c r="B231" s="14" t="s">
        <v>1677</v>
      </c>
      <c r="C231" s="14" t="s">
        <v>55</v>
      </c>
      <c r="D231" s="14"/>
      <c r="E231" s="14" t="s">
        <v>83</v>
      </c>
      <c r="F231" s="14" t="s">
        <v>1678</v>
      </c>
      <c r="G231" s="14" t="s">
        <v>252</v>
      </c>
      <c r="H231" s="14"/>
      <c r="I231" s="14"/>
      <c r="J231" s="14"/>
      <c r="K231" s="14"/>
      <c r="L231" s="14" t="s">
        <v>533</v>
      </c>
      <c r="M231" s="14" t="s">
        <v>1679</v>
      </c>
      <c r="N231" s="14" t="s">
        <v>1680</v>
      </c>
      <c r="O231" s="14"/>
      <c r="P231" s="14"/>
      <c r="Q231" s="14" t="s">
        <v>1681</v>
      </c>
      <c r="R231" s="14" t="s">
        <v>1682</v>
      </c>
      <c r="S231" s="14"/>
      <c r="T231" s="14"/>
      <c r="U231" s="14"/>
      <c r="V231" s="14"/>
      <c r="W231" s="14"/>
      <c r="X231" s="14" t="s">
        <v>65</v>
      </c>
      <c r="Y231" s="14" t="s">
        <v>1683</v>
      </c>
      <c r="Z231" s="14">
        <v>4</v>
      </c>
      <c r="AA231" s="14">
        <v>14971</v>
      </c>
      <c r="AB231" s="14" t="s">
        <v>317</v>
      </c>
      <c r="AC231" s="14" t="s">
        <v>1084</v>
      </c>
      <c r="AD231" s="14">
        <v>2019</v>
      </c>
      <c r="AE231" s="14" t="s">
        <v>68</v>
      </c>
      <c r="AF231" s="14"/>
      <c r="AG231" s="14"/>
      <c r="AH231" s="14"/>
      <c r="AI231" s="14"/>
      <c r="AJ231" s="14"/>
      <c r="AK231" s="14"/>
      <c r="AL231" s="8" t="str">
        <f t="shared" si="36"/>
        <v/>
      </c>
      <c r="AM231" s="8" t="str">
        <f>IF(AL231="","",COUNTIFS(AL$1:AL231,AL231))</f>
        <v/>
      </c>
      <c r="AN231" s="8" t="str">
        <f t="shared" si="37"/>
        <v>[丰城市]江西弘和招标代理有限公司关于丰城市剑声中学录播教室采购项目（招标编号：弘和-FC2019-003）竞争性谈判预中标公告@录播</v>
      </c>
      <c r="AO231" s="9">
        <f>IF(AN231="","",COUNTIFS(AN$1:AN231,AN231))</f>
        <v>1</v>
      </c>
      <c r="AP231" s="10" t="str">
        <f t="shared" si="38"/>
        <v>是</v>
      </c>
      <c r="AQ231" s="11" t="str">
        <f t="shared" si="39"/>
        <v/>
      </c>
      <c r="AR231" s="11" t="str">
        <f t="shared" si="40"/>
        <v/>
      </c>
      <c r="AS231" s="11" t="str">
        <f t="shared" si="41"/>
        <v/>
      </c>
      <c r="AT231" s="11" t="str">
        <f t="shared" si="42"/>
        <v/>
      </c>
      <c r="AU231" s="11" t="str">
        <f t="shared" si="43"/>
        <v/>
      </c>
      <c r="AV231" s="11" t="str">
        <f t="shared" si="44"/>
        <v/>
      </c>
      <c r="AW231" s="11" t="str">
        <f>IF(ISERROR(IF(FIND("拾",O231,1)&lt;FIND("万",O231,1),IF(ISERROR(FIND("拾",O231,FIND("万",O231,1))),"零",(MID(O,FIND("拾",O231,FIND("万",O231,1))-1,1))),MID(O231,FIND("拾",O231,1)-1,1))),"",IF(FIND("拾",O231,1)&lt;FIND("万",O231,1),IF(ISERROR(FIND("拾",O231,FIND("万",O231,1))),"",(MID(O231,FIND("拾",O231,FIND("万",O231,1))-1,1))),MID(O231,FIND("拾",O231,1)-1,1)))</f>
        <v/>
      </c>
      <c r="AX231" s="12">
        <f>IF(O231="",0,IF(ISERROR(MIDB(O231,SEARCHB("?",O231),2*LEN(O231)-LENB(O231))),IF(AQ231="",0,INDEX([1]大小写对照表!A:B,MATCH(AQ231,[1]大小写对照表!A:A,0),2)*100000000)+IF(AR231="",0,INDEX([1]大小写对照表!A:B,MATCH(AR231,[1]大小写对照表!A:A,0),2)*1000000)+IF(AS231="",0,INDEX([1]大小写对照表!A:B,MATCH(AS231,[1]大小写对照表!A:A,0),2)*100000)+IF(AT231="",0,INDEX([1]大小写对照表!A:B,MATCH(AT231,[1]大小写对照表!A:A,0),2)*10000)+IF(AU231="",0,INDEX([1]大小写对照表!A:B,MATCH(AU231,[1]大小写对照表!A:A,0),2)*1000)+IF(AV231="",0,INDEX([1]大小写对照表!A:B,MATCH(AV231,[1]大小写对照表!A:A,0),2)*100)+IF(AW231="",0,INDEX([1]大小写对照表!A:B,MATCH(AW231,[1]大小写对照表!A:A,0),2)*10),IF(ISERROR(FIND("万",O231,1)),MIDB(O231,SEARCHB("?",O231),2*LEN(O231)-LENB(O231))*1,MIDB(O231,SEARCHB("?",O231),2*LEN(O231)-LENB(O231))*10000)))</f>
        <v>0</v>
      </c>
      <c r="AY231" s="13" t="str">
        <f t="shared" si="45"/>
        <v>1月份</v>
      </c>
      <c r="AZ231" s="11" t="str">
        <f t="shared" si="46"/>
        <v>录播</v>
      </c>
      <c r="BA231" s="11" t="str">
        <f t="shared" si="47"/>
        <v/>
      </c>
    </row>
    <row r="232" spans="1:53">
      <c r="A232" s="7" t="s">
        <v>1084</v>
      </c>
      <c r="B232" s="7" t="s">
        <v>1684</v>
      </c>
      <c r="C232" s="7" t="s">
        <v>55</v>
      </c>
      <c r="D232" s="7" t="s">
        <v>1685</v>
      </c>
      <c r="E232" s="7" t="s">
        <v>602</v>
      </c>
      <c r="F232" s="7" t="s">
        <v>1686</v>
      </c>
      <c r="G232" s="7" t="s">
        <v>252</v>
      </c>
      <c r="H232" s="7"/>
      <c r="I232" s="7"/>
      <c r="J232" s="7"/>
      <c r="K232" s="7"/>
      <c r="L232" s="7" t="s">
        <v>1687</v>
      </c>
      <c r="M232" s="7" t="s">
        <v>1688</v>
      </c>
      <c r="N232" s="7" t="s">
        <v>1689</v>
      </c>
      <c r="O232" s="7" t="s">
        <v>1690</v>
      </c>
      <c r="P232" s="7"/>
      <c r="Q232" s="7" t="s">
        <v>1691</v>
      </c>
      <c r="R232" s="7" t="s">
        <v>1692</v>
      </c>
      <c r="S232" s="7"/>
      <c r="T232" s="7"/>
      <c r="U232" s="7"/>
      <c r="V232" s="7"/>
      <c r="W232" s="7"/>
      <c r="X232" s="7" t="s">
        <v>65</v>
      </c>
      <c r="Y232" s="7" t="s">
        <v>1693</v>
      </c>
      <c r="Z232" s="7">
        <v>8</v>
      </c>
      <c r="AA232" s="7">
        <v>2</v>
      </c>
      <c r="AB232" s="7" t="s">
        <v>67</v>
      </c>
      <c r="AC232" s="7"/>
      <c r="AD232" s="7">
        <v>2019</v>
      </c>
      <c r="AE232" s="7" t="s">
        <v>68</v>
      </c>
      <c r="AF232" s="7"/>
      <c r="AG232" s="7"/>
      <c r="AH232" s="7"/>
      <c r="AI232" s="7"/>
      <c r="AJ232" s="7"/>
      <c r="AK232" s="7" t="s">
        <v>652</v>
      </c>
      <c r="AL232" s="8" t="str">
        <f t="shared" si="36"/>
        <v>SZHC2019-WJ-T-002@录播</v>
      </c>
      <c r="AM232" s="8">
        <f>IF(AL232="","",COUNTIFS(AL$1:AL232,AL232))</f>
        <v>1</v>
      </c>
      <c r="AN232" s="8" t="str">
        <f t="shared" si="37"/>
        <v>吴江经济技术开发区山湖花园小学关于学校专用设备的成交公告@录播</v>
      </c>
      <c r="AO232" s="9">
        <f>IF(AN232="","",COUNTIFS(AN$1:AN232,AN232))</f>
        <v>1</v>
      </c>
      <c r="AP232" s="10" t="str">
        <f t="shared" si="38"/>
        <v>是</v>
      </c>
      <c r="AQ232" s="11" t="str">
        <f t="shared" si="39"/>
        <v/>
      </c>
      <c r="AR232" s="11" t="str">
        <f t="shared" si="40"/>
        <v/>
      </c>
      <c r="AS232" s="11" t="str">
        <f t="shared" si="41"/>
        <v>捌</v>
      </c>
      <c r="AT232" s="11" t="str">
        <f t="shared" si="42"/>
        <v/>
      </c>
      <c r="AU232" s="11" t="str">
        <f t="shared" si="43"/>
        <v>叁</v>
      </c>
      <c r="AV232" s="11" t="str">
        <f t="shared" si="44"/>
        <v>捌</v>
      </c>
      <c r="AW232" s="11" t="str">
        <f>IF(ISERROR(IF(FIND("拾",O232,1)&lt;FIND("万",O232,1),IF(ISERROR(FIND("拾",O232,FIND("万",O232,1))),"零",(MID(O,FIND("拾",O232,FIND("万",O232,1))-1,1))),MID(O232,FIND("拾",O232,1)-1,1))),"",IF(FIND("拾",O232,1)&lt;FIND("万",O232,1),IF(ISERROR(FIND("拾",O232,FIND("万",O232,1))),"",(MID(O232,FIND("拾",O232,FIND("万",O232,1))-1,1))),MID(O232,FIND("拾",O232,1)-1,1)))</f>
        <v/>
      </c>
      <c r="AX232" s="12">
        <f>IF(O232="",0,IF(ISERROR(MIDB(O232,SEARCHB("?",O232),2*LEN(O232)-LENB(O232))),IF(AQ232="",0,INDEX([1]大小写对照表!A:B,MATCH(AQ232,[1]大小写对照表!A:A,0),2)*100000000)+IF(AR232="",0,INDEX([1]大小写对照表!A:B,MATCH(AR232,[1]大小写对照表!A:A,0),2)*1000000)+IF(AS232="",0,INDEX([1]大小写对照表!A:B,MATCH(AS232,[1]大小写对照表!A:A,0),2)*100000)+IF(AT232="",0,INDEX([1]大小写对照表!A:B,MATCH(AT232,[1]大小写对照表!A:A,0),2)*10000)+IF(AU232="",0,INDEX([1]大小写对照表!A:B,MATCH(AU232,[1]大小写对照表!A:A,0),2)*1000)+IF(AV232="",0,INDEX([1]大小写对照表!A:B,MATCH(AV232,[1]大小写对照表!A:A,0),2)*100)+IF(AW232="",0,INDEX([1]大小写对照表!A:B,MATCH(AW232,[1]大小写对照表!A:A,0),2)*10),IF(ISERROR(FIND("万",O232,1)),MIDB(O232,SEARCHB("?",O232),2*LEN(O232)-LENB(O232))*1,MIDB(O232,SEARCHB("?",O232),2*LEN(O232)-LENB(O232))*10000)))</f>
        <v>803800</v>
      </c>
      <c r="AY232" s="13" t="str">
        <f t="shared" si="45"/>
        <v>1月份</v>
      </c>
      <c r="AZ232" s="11" t="str">
        <f t="shared" si="46"/>
        <v>录播</v>
      </c>
      <c r="BA232" s="11" t="str">
        <f t="shared" si="47"/>
        <v/>
      </c>
    </row>
    <row r="233" spans="1:53">
      <c r="A233" s="14" t="s">
        <v>1372</v>
      </c>
      <c r="B233" s="14" t="s">
        <v>249</v>
      </c>
      <c r="C233" s="14" t="s">
        <v>55</v>
      </c>
      <c r="D233" s="14" t="s">
        <v>250</v>
      </c>
      <c r="E233" s="14" t="s">
        <v>155</v>
      </c>
      <c r="F233" s="14" t="s">
        <v>251</v>
      </c>
      <c r="G233" s="14" t="s">
        <v>252</v>
      </c>
      <c r="H233" s="14"/>
      <c r="I233" s="14"/>
      <c r="J233" s="14"/>
      <c r="K233" s="14"/>
      <c r="L233" s="14" t="s">
        <v>253</v>
      </c>
      <c r="M233" s="14" t="s">
        <v>254</v>
      </c>
      <c r="N233" s="14" t="s">
        <v>255</v>
      </c>
      <c r="O233" s="14" t="s">
        <v>256</v>
      </c>
      <c r="P233" s="14"/>
      <c r="Q233" s="14" t="s">
        <v>257</v>
      </c>
      <c r="R233" s="14" t="s">
        <v>258</v>
      </c>
      <c r="S233" s="14"/>
      <c r="T233" s="14"/>
      <c r="U233" s="14"/>
      <c r="V233" s="14"/>
      <c r="W233" s="14"/>
      <c r="X233" s="14" t="s">
        <v>65</v>
      </c>
      <c r="Y233" s="14" t="s">
        <v>259</v>
      </c>
      <c r="Z233" s="14">
        <v>7</v>
      </c>
      <c r="AA233" s="14">
        <v>3</v>
      </c>
      <c r="AB233" s="14" t="s">
        <v>67</v>
      </c>
      <c r="AC233" s="14"/>
      <c r="AD233" s="14">
        <v>2019</v>
      </c>
      <c r="AE233" s="14" t="s">
        <v>68</v>
      </c>
      <c r="AF233" s="14"/>
      <c r="AG233" s="14"/>
      <c r="AH233" s="14"/>
      <c r="AI233" s="14"/>
      <c r="AJ233" s="14"/>
      <c r="AK233" s="14"/>
      <c r="AL233" s="8" t="str">
        <f t="shared" si="36"/>
        <v>YNKMXCJ201900101）@录播,常态化录播</v>
      </c>
      <c r="AM233" s="8">
        <f>IF(AL233="","",COUNTIFS(AL$1:AL233,AL233))</f>
        <v>1</v>
      </c>
      <c r="AN233" s="8" t="str">
        <f t="shared" si="37"/>
        <v>昆明市西山区城市希望小学教学专用仪器（信息化建设）项目结果公告@录播,常态化录播</v>
      </c>
      <c r="AO233" s="9">
        <f>IF(AN233="","",COUNTIFS(AN$1:AN233,AN233))</f>
        <v>1</v>
      </c>
      <c r="AP233" s="10" t="str">
        <f t="shared" si="38"/>
        <v>是</v>
      </c>
      <c r="AQ233" s="11" t="str">
        <f t="shared" si="39"/>
        <v/>
      </c>
      <c r="AR233" s="11" t="str">
        <f t="shared" si="40"/>
        <v/>
      </c>
      <c r="AS233" s="11" t="str">
        <f t="shared" si="41"/>
        <v/>
      </c>
      <c r="AT233" s="11" t="str">
        <f t="shared" si="42"/>
        <v/>
      </c>
      <c r="AU233" s="11" t="str">
        <f t="shared" si="43"/>
        <v/>
      </c>
      <c r="AV233" s="11" t="str">
        <f t="shared" si="44"/>
        <v/>
      </c>
      <c r="AW233" s="11" t="str">
        <f>IF(ISERROR(IF(FIND("拾",O233,1)&lt;FIND("万",O233,1),IF(ISERROR(FIND("拾",O233,FIND("万",O233,1))),"零",(MID(O,FIND("拾",O233,FIND("万",O233,1))-1,1))),MID(O233,FIND("拾",O233,1)-1,1))),"",IF(FIND("拾",O233,1)&lt;FIND("万",O233,1),IF(ISERROR(FIND("拾",O233,FIND("万",O233,1))),"",(MID(O233,FIND("拾",O233,FIND("万",O233,1))-1,1))),MID(O233,FIND("拾",O233,1)-1,1)))</f>
        <v/>
      </c>
      <c r="AX233" s="12">
        <f>IF(O233="",0,IF(ISERROR(MIDB(O233,SEARCHB("?",O233),2*LEN(O233)-LENB(O233))),IF(AQ233="",0,INDEX([1]大小写对照表!A:B,MATCH(AQ233,[1]大小写对照表!A:A,0),2)*100000000)+IF(AR233="",0,INDEX([1]大小写对照表!A:B,MATCH(AR233,[1]大小写对照表!A:A,0),2)*1000000)+IF(AS233="",0,INDEX([1]大小写对照表!A:B,MATCH(AS233,[1]大小写对照表!A:A,0),2)*100000)+IF(AT233="",0,INDEX([1]大小写对照表!A:B,MATCH(AT233,[1]大小写对照表!A:A,0),2)*10000)+IF(AU233="",0,INDEX([1]大小写对照表!A:B,MATCH(AU233,[1]大小写对照表!A:A,0),2)*1000)+IF(AV233="",0,INDEX([1]大小写对照表!A:B,MATCH(AV233,[1]大小写对照表!A:A,0),2)*100)+IF(AW233="",0,INDEX([1]大小写对照表!A:B,MATCH(AW233,[1]大小写对照表!A:A,0),2)*10),IF(ISERROR(FIND("万",O233,1)),MIDB(O233,SEARCHB("?",O233),2*LEN(O233)-LENB(O233))*1,MIDB(O233,SEARCHB("?",O233),2*LEN(O233)-LENB(O233))*10000)))</f>
        <v>963900</v>
      </c>
      <c r="AY233" s="13" t="str">
        <f t="shared" si="45"/>
        <v>1月份</v>
      </c>
      <c r="AZ233" s="11" t="str">
        <f t="shared" si="46"/>
        <v>录播</v>
      </c>
      <c r="BA233" s="11" t="str">
        <f t="shared" si="47"/>
        <v>常态化录播</v>
      </c>
    </row>
    <row r="234" spans="1:53">
      <c r="A234" s="7" t="s">
        <v>1084</v>
      </c>
      <c r="B234" s="7" t="s">
        <v>1694</v>
      </c>
      <c r="C234" s="7" t="s">
        <v>55</v>
      </c>
      <c r="D234" s="7"/>
      <c r="E234" s="7" t="s">
        <v>56</v>
      </c>
      <c r="F234" s="7" t="s">
        <v>1531</v>
      </c>
      <c r="G234" s="7" t="s">
        <v>252</v>
      </c>
      <c r="H234" s="7"/>
      <c r="I234" s="7"/>
      <c r="J234" s="7"/>
      <c r="K234" s="7"/>
      <c r="L234" s="7"/>
      <c r="M234" s="7"/>
      <c r="N234" s="7" t="s">
        <v>1695</v>
      </c>
      <c r="O234" s="7"/>
      <c r="P234" s="7"/>
      <c r="Q234" s="7" t="s">
        <v>1696</v>
      </c>
      <c r="R234" s="7" t="s">
        <v>1697</v>
      </c>
      <c r="S234" s="7"/>
      <c r="T234" s="7"/>
      <c r="U234" s="7"/>
      <c r="V234" s="7"/>
      <c r="W234" s="7"/>
      <c r="X234" s="7" t="s">
        <v>65</v>
      </c>
      <c r="Y234" s="7" t="s">
        <v>1698</v>
      </c>
      <c r="Z234" s="7">
        <v>2</v>
      </c>
      <c r="AA234" s="7">
        <v>14971</v>
      </c>
      <c r="AB234" s="7" t="s">
        <v>317</v>
      </c>
      <c r="AC234" s="7" t="s">
        <v>1084</v>
      </c>
      <c r="AD234" s="7">
        <v>2019</v>
      </c>
      <c r="AE234" s="7" t="s">
        <v>68</v>
      </c>
      <c r="AF234" s="7"/>
      <c r="AG234" s="7"/>
      <c r="AH234" s="7"/>
      <c r="AI234" s="7"/>
      <c r="AJ234" s="7"/>
      <c r="AK234" s="7"/>
      <c r="AL234" s="8" t="str">
        <f t="shared" si="36"/>
        <v/>
      </c>
      <c r="AM234" s="8" t="str">
        <f>IF(AL234="","",COUNTIFS(AL$1:AL234,AL234))</f>
        <v/>
      </c>
      <c r="AN234" s="8" t="str">
        <f t="shared" si="37"/>
        <v>三十三中录播室采购合同公告@录播</v>
      </c>
      <c r="AO234" s="9">
        <f>IF(AN234="","",COUNTIFS(AN$1:AN234,AN234))</f>
        <v>1</v>
      </c>
      <c r="AP234" s="10" t="str">
        <f t="shared" si="38"/>
        <v>是</v>
      </c>
      <c r="AQ234" s="11" t="str">
        <f t="shared" si="39"/>
        <v/>
      </c>
      <c r="AR234" s="11" t="str">
        <f t="shared" si="40"/>
        <v/>
      </c>
      <c r="AS234" s="11" t="str">
        <f t="shared" si="41"/>
        <v/>
      </c>
      <c r="AT234" s="11" t="str">
        <f t="shared" si="42"/>
        <v/>
      </c>
      <c r="AU234" s="11" t="str">
        <f t="shared" si="43"/>
        <v/>
      </c>
      <c r="AV234" s="11" t="str">
        <f t="shared" si="44"/>
        <v/>
      </c>
      <c r="AW234" s="11" t="str">
        <f>IF(ISERROR(IF(FIND("拾",O234,1)&lt;FIND("万",O234,1),IF(ISERROR(FIND("拾",O234,FIND("万",O234,1))),"零",(MID(O,FIND("拾",O234,FIND("万",O234,1))-1,1))),MID(O234,FIND("拾",O234,1)-1,1))),"",IF(FIND("拾",O234,1)&lt;FIND("万",O234,1),IF(ISERROR(FIND("拾",O234,FIND("万",O234,1))),"",(MID(O234,FIND("拾",O234,FIND("万",O234,1))-1,1))),MID(O234,FIND("拾",O234,1)-1,1)))</f>
        <v/>
      </c>
      <c r="AX234" s="12">
        <f>IF(O234="",0,IF(ISERROR(MIDB(O234,SEARCHB("?",O234),2*LEN(O234)-LENB(O234))),IF(AQ234="",0,INDEX([1]大小写对照表!A:B,MATCH(AQ234,[1]大小写对照表!A:A,0),2)*100000000)+IF(AR234="",0,INDEX([1]大小写对照表!A:B,MATCH(AR234,[1]大小写对照表!A:A,0),2)*1000000)+IF(AS234="",0,INDEX([1]大小写对照表!A:B,MATCH(AS234,[1]大小写对照表!A:A,0),2)*100000)+IF(AT234="",0,INDEX([1]大小写对照表!A:B,MATCH(AT234,[1]大小写对照表!A:A,0),2)*10000)+IF(AU234="",0,INDEX([1]大小写对照表!A:B,MATCH(AU234,[1]大小写对照表!A:A,0),2)*1000)+IF(AV234="",0,INDEX([1]大小写对照表!A:B,MATCH(AV234,[1]大小写对照表!A:A,0),2)*100)+IF(AW234="",0,INDEX([1]大小写对照表!A:B,MATCH(AW234,[1]大小写对照表!A:A,0),2)*10),IF(ISERROR(FIND("万",O234,1)),MIDB(O234,SEARCHB("?",O234),2*LEN(O234)-LENB(O234))*1,MIDB(O234,SEARCHB("?",O234),2*LEN(O234)-LENB(O234))*10000)))</f>
        <v>0</v>
      </c>
      <c r="AY234" s="13" t="str">
        <f t="shared" si="45"/>
        <v>1月份</v>
      </c>
      <c r="AZ234" s="11" t="str">
        <f t="shared" si="46"/>
        <v>录播</v>
      </c>
      <c r="BA234" s="11" t="str">
        <f t="shared" si="47"/>
        <v/>
      </c>
    </row>
    <row r="235" spans="1:53">
      <c r="A235" s="14" t="s">
        <v>1084</v>
      </c>
      <c r="B235" s="14" t="s">
        <v>1699</v>
      </c>
      <c r="C235" s="14" t="s">
        <v>55</v>
      </c>
      <c r="D235" s="14" t="s">
        <v>1700</v>
      </c>
      <c r="E235" s="14" t="s">
        <v>168</v>
      </c>
      <c r="F235" s="14" t="s">
        <v>1701</v>
      </c>
      <c r="G235" s="14" t="s">
        <v>252</v>
      </c>
      <c r="H235" s="14"/>
      <c r="I235" s="14"/>
      <c r="J235" s="14"/>
      <c r="K235" s="14"/>
      <c r="L235" s="14" t="s">
        <v>1702</v>
      </c>
      <c r="M235" s="14" t="s">
        <v>1703</v>
      </c>
      <c r="N235" s="14" t="s">
        <v>1704</v>
      </c>
      <c r="O235" s="14" t="s">
        <v>1091</v>
      </c>
      <c r="P235" s="14"/>
      <c r="Q235" s="14" t="s">
        <v>1705</v>
      </c>
      <c r="R235" s="14" t="s">
        <v>1706</v>
      </c>
      <c r="S235" s="14"/>
      <c r="T235" s="14"/>
      <c r="U235" s="14"/>
      <c r="V235" s="14"/>
      <c r="W235" s="14"/>
      <c r="X235" s="14" t="s">
        <v>65</v>
      </c>
      <c r="Y235" s="14" t="s">
        <v>1707</v>
      </c>
      <c r="Z235" s="14">
        <v>8</v>
      </c>
      <c r="AA235" s="14">
        <v>6</v>
      </c>
      <c r="AB235" s="14" t="s">
        <v>317</v>
      </c>
      <c r="AC235" s="14" t="s">
        <v>1084</v>
      </c>
      <c r="AD235" s="14">
        <v>2019</v>
      </c>
      <c r="AE235" s="14" t="s">
        <v>68</v>
      </c>
      <c r="AF235" s="14" t="s">
        <v>129</v>
      </c>
      <c r="AG235" s="14"/>
      <c r="AH235" s="14"/>
      <c r="AI235" s="14"/>
      <c r="AJ235" s="14"/>
      <c r="AK235" s="14"/>
      <c r="AL235" s="8" t="str">
        <f t="shared" si="36"/>
        <v>[350900]FJTH[XJ]2019002@录播</v>
      </c>
      <c r="AM235" s="8">
        <f>IF(AL235="","",COUNTIFS(AL$1:AL235,AL235))</f>
        <v>1</v>
      </c>
      <c r="AN235" s="8" t="str">
        <f t="shared" si="37"/>
        <v>宁德市高级中学高清互动录播室设备采购项目结果公告@录播</v>
      </c>
      <c r="AO235" s="9">
        <f>IF(AN235="","",COUNTIFS(AN$1:AN235,AN235))</f>
        <v>1</v>
      </c>
      <c r="AP235" s="10" t="str">
        <f t="shared" si="38"/>
        <v>是</v>
      </c>
      <c r="AQ235" s="11" t="str">
        <f t="shared" si="39"/>
        <v/>
      </c>
      <c r="AR235" s="11" t="str">
        <f t="shared" si="40"/>
        <v/>
      </c>
      <c r="AS235" s="11" t="str">
        <f t="shared" si="41"/>
        <v/>
      </c>
      <c r="AT235" s="11" t="str">
        <f t="shared" si="42"/>
        <v/>
      </c>
      <c r="AU235" s="11" t="str">
        <f t="shared" si="43"/>
        <v/>
      </c>
      <c r="AV235" s="11" t="str">
        <f t="shared" si="44"/>
        <v/>
      </c>
      <c r="AW235" s="11" t="str">
        <f>IF(ISERROR(IF(FIND("拾",O235,1)&lt;FIND("万",O235,1),IF(ISERROR(FIND("拾",O235,FIND("万",O235,1))),"零",(MID(O,FIND("拾",O235,FIND("万",O235,1))-1,1))),MID(O235,FIND("拾",O235,1)-1,1))),"",IF(FIND("拾",O235,1)&lt;FIND("万",O235,1),IF(ISERROR(FIND("拾",O235,FIND("万",O235,1))),"",(MID(O235,FIND("拾",O235,FIND("万",O235,1))-1,1))),MID(O235,FIND("拾",O235,1)-1,1)))</f>
        <v/>
      </c>
      <c r="AX235" s="12">
        <f>IF(O235="",0,IF(ISERROR(MIDB(O235,SEARCHB("?",O235),2*LEN(O235)-LENB(O235))),IF(AQ235="",0,INDEX([1]大小写对照表!A:B,MATCH(AQ235,[1]大小写对照表!A:A,0),2)*100000000)+IF(AR235="",0,INDEX([1]大小写对照表!A:B,MATCH(AR235,[1]大小写对照表!A:A,0),2)*1000000)+IF(AS235="",0,INDEX([1]大小写对照表!A:B,MATCH(AS235,[1]大小写对照表!A:A,0),2)*100000)+IF(AT235="",0,INDEX([1]大小写对照表!A:B,MATCH(AT235,[1]大小写对照表!A:A,0),2)*10000)+IF(AU235="",0,INDEX([1]大小写对照表!A:B,MATCH(AU235,[1]大小写对照表!A:A,0),2)*1000)+IF(AV235="",0,INDEX([1]大小写对照表!A:B,MATCH(AV235,[1]大小写对照表!A:A,0),2)*100)+IF(AW235="",0,INDEX([1]大小写对照表!A:B,MATCH(AW235,[1]大小写对照表!A:A,0),2)*10),IF(ISERROR(FIND("万",O235,1)),MIDB(O235,SEARCHB("?",O235),2*LEN(O235)-LENB(O235))*1,MIDB(O235,SEARCHB("?",O235),2*LEN(O235)-LENB(O235))*10000)))</f>
        <v>415000</v>
      </c>
      <c r="AY235" s="13" t="str">
        <f t="shared" si="45"/>
        <v>1月份</v>
      </c>
      <c r="AZ235" s="11" t="str">
        <f t="shared" si="46"/>
        <v>录播</v>
      </c>
      <c r="BA235" s="11" t="str">
        <f t="shared" si="47"/>
        <v/>
      </c>
    </row>
    <row r="236" spans="1:53">
      <c r="A236" s="7" t="s">
        <v>1084</v>
      </c>
      <c r="B236" s="7" t="s">
        <v>1708</v>
      </c>
      <c r="C236" s="7" t="s">
        <v>55</v>
      </c>
      <c r="D236" s="7" t="s">
        <v>1662</v>
      </c>
      <c r="E236" s="7" t="s">
        <v>276</v>
      </c>
      <c r="F236" s="7" t="s">
        <v>1709</v>
      </c>
      <c r="G236" s="7" t="s">
        <v>252</v>
      </c>
      <c r="H236" s="7"/>
      <c r="I236" s="7"/>
      <c r="J236" s="7"/>
      <c r="K236" s="7"/>
      <c r="L236" s="7"/>
      <c r="M236" s="7"/>
      <c r="N236" s="7"/>
      <c r="O236" s="7"/>
      <c r="P236" s="7"/>
      <c r="Q236" s="7" t="s">
        <v>1710</v>
      </c>
      <c r="R236" s="7"/>
      <c r="S236" s="7"/>
      <c r="T236" s="7"/>
      <c r="U236" s="7"/>
      <c r="V236" s="7"/>
      <c r="W236" s="7"/>
      <c r="X236" s="7" t="s">
        <v>65</v>
      </c>
      <c r="Y236" s="7" t="s">
        <v>1711</v>
      </c>
      <c r="Z236" s="7">
        <v>4</v>
      </c>
      <c r="AA236" s="7">
        <v>10</v>
      </c>
      <c r="AB236" s="7" t="s">
        <v>67</v>
      </c>
      <c r="AC236" s="7"/>
      <c r="AD236" s="7">
        <v>2019</v>
      </c>
      <c r="AE236" s="7" t="s">
        <v>68</v>
      </c>
      <c r="AF236" s="7"/>
      <c r="AG236" s="7"/>
      <c r="AH236" s="7"/>
      <c r="AI236" s="7"/>
      <c r="AJ236" s="7"/>
      <c r="AK236" s="7"/>
      <c r="AL236" s="8" t="str">
        <f t="shared" si="36"/>
        <v>CG18-32-0139@录播</v>
      </c>
      <c r="AM236" s="8">
        <f>IF(AL236="","",COUNTIFS(AL$1:AL236,AL236))</f>
        <v>2</v>
      </c>
      <c r="AN236" s="8" t="str">
        <f t="shared" si="37"/>
        <v>铁西教育局（开发区）采购视频处理器项目@录播</v>
      </c>
      <c r="AO236" s="9">
        <f>IF(AN236="","",COUNTIFS(AN$1:AN236,AN236))</f>
        <v>1</v>
      </c>
      <c r="AP236" s="10" t="str">
        <f t="shared" si="38"/>
        <v/>
      </c>
      <c r="AQ236" s="11" t="str">
        <f t="shared" si="39"/>
        <v/>
      </c>
      <c r="AR236" s="11" t="str">
        <f t="shared" si="40"/>
        <v/>
      </c>
      <c r="AS236" s="11" t="str">
        <f t="shared" si="41"/>
        <v/>
      </c>
      <c r="AT236" s="11" t="str">
        <f t="shared" si="42"/>
        <v/>
      </c>
      <c r="AU236" s="11" t="str">
        <f t="shared" si="43"/>
        <v/>
      </c>
      <c r="AV236" s="11" t="str">
        <f t="shared" si="44"/>
        <v/>
      </c>
      <c r="AW236" s="11" t="str">
        <f>IF(ISERROR(IF(FIND("拾",O236,1)&lt;FIND("万",O236,1),IF(ISERROR(FIND("拾",O236,FIND("万",O236,1))),"零",(MID(O,FIND("拾",O236,FIND("万",O236,1))-1,1))),MID(O236,FIND("拾",O236,1)-1,1))),"",IF(FIND("拾",O236,1)&lt;FIND("万",O236,1),IF(ISERROR(FIND("拾",O236,FIND("万",O236,1))),"",(MID(O236,FIND("拾",O236,FIND("万",O236,1))-1,1))),MID(O236,FIND("拾",O236,1)-1,1)))</f>
        <v/>
      </c>
      <c r="AX236" s="12">
        <f>IF(O236="",0,IF(ISERROR(MIDB(O236,SEARCHB("?",O236),2*LEN(O236)-LENB(O236))),IF(AQ236="",0,INDEX([1]大小写对照表!A:B,MATCH(AQ236,[1]大小写对照表!A:A,0),2)*100000000)+IF(AR236="",0,INDEX([1]大小写对照表!A:B,MATCH(AR236,[1]大小写对照表!A:A,0),2)*1000000)+IF(AS236="",0,INDEX([1]大小写对照表!A:B,MATCH(AS236,[1]大小写对照表!A:A,0),2)*100000)+IF(AT236="",0,INDEX([1]大小写对照表!A:B,MATCH(AT236,[1]大小写对照表!A:A,0),2)*10000)+IF(AU236="",0,INDEX([1]大小写对照表!A:B,MATCH(AU236,[1]大小写对照表!A:A,0),2)*1000)+IF(AV236="",0,INDEX([1]大小写对照表!A:B,MATCH(AV236,[1]大小写对照表!A:A,0),2)*100)+IF(AW236="",0,INDEX([1]大小写对照表!A:B,MATCH(AW236,[1]大小写对照表!A:A,0),2)*10),IF(ISERROR(FIND("万",O236,1)),MIDB(O236,SEARCHB("?",O236),2*LEN(O236)-LENB(O236))*1,MIDB(O236,SEARCHB("?",O236),2*LEN(O236)-LENB(O236))*10000)))</f>
        <v>0</v>
      </c>
      <c r="AY236" s="13" t="str">
        <f t="shared" si="45"/>
        <v>1月份</v>
      </c>
      <c r="AZ236" s="11" t="str">
        <f t="shared" si="46"/>
        <v>录播</v>
      </c>
      <c r="BA236" s="11" t="str">
        <f t="shared" si="47"/>
        <v/>
      </c>
    </row>
    <row r="237" spans="1:53">
      <c r="A237" s="14" t="s">
        <v>1084</v>
      </c>
      <c r="B237" s="14" t="s">
        <v>1712</v>
      </c>
      <c r="C237" s="14" t="s">
        <v>55</v>
      </c>
      <c r="D237" s="14" t="s">
        <v>1713</v>
      </c>
      <c r="E237" s="14" t="s">
        <v>168</v>
      </c>
      <c r="F237" s="14" t="s">
        <v>1701</v>
      </c>
      <c r="G237" s="14" t="s">
        <v>252</v>
      </c>
      <c r="H237" s="14"/>
      <c r="I237" s="14"/>
      <c r="J237" s="14"/>
      <c r="K237" s="14"/>
      <c r="L237" s="14" t="s">
        <v>1702</v>
      </c>
      <c r="M237" s="14" t="s">
        <v>1703</v>
      </c>
      <c r="N237" s="14" t="s">
        <v>1704</v>
      </c>
      <c r="O237" s="14" t="s">
        <v>1091</v>
      </c>
      <c r="P237" s="14"/>
      <c r="Q237" s="14" t="s">
        <v>1714</v>
      </c>
      <c r="R237" s="14" t="s">
        <v>1706</v>
      </c>
      <c r="S237" s="14"/>
      <c r="T237" s="14"/>
      <c r="U237" s="14"/>
      <c r="V237" s="14"/>
      <c r="W237" s="14"/>
      <c r="X237" s="14" t="s">
        <v>65</v>
      </c>
      <c r="Y237" s="14" t="s">
        <v>1707</v>
      </c>
      <c r="Z237" s="14">
        <v>8</v>
      </c>
      <c r="AA237" s="14">
        <v>2</v>
      </c>
      <c r="AB237" s="14" t="s">
        <v>317</v>
      </c>
      <c r="AC237" s="14" t="s">
        <v>1084</v>
      </c>
      <c r="AD237" s="14">
        <v>2019</v>
      </c>
      <c r="AE237" s="14" t="s">
        <v>68</v>
      </c>
      <c r="AF237" s="14" t="s">
        <v>129</v>
      </c>
      <c r="AG237" s="14"/>
      <c r="AH237" s="14"/>
      <c r="AI237" s="14"/>
      <c r="AJ237" s="14"/>
      <c r="AK237" s="14"/>
      <c r="AL237" s="8" t="str">
        <f t="shared" si="36"/>
        <v>[350900]FJTH[XJ]2019002）@录播</v>
      </c>
      <c r="AM237" s="8">
        <f>IF(AL237="","",COUNTIFS(AL$1:AL237,AL237))</f>
        <v>1</v>
      </c>
      <c r="AN237" s="8" t="str">
        <f t="shared" si="37"/>
        <v>宁德市高级中学高清互动录播室设备采购项目成交公告@录播</v>
      </c>
      <c r="AO237" s="9">
        <f>IF(AN237="","",COUNTIFS(AN$1:AN237,AN237))</f>
        <v>1</v>
      </c>
      <c r="AP237" s="10" t="str">
        <f t="shared" si="38"/>
        <v>是</v>
      </c>
      <c r="AQ237" s="11" t="str">
        <f t="shared" si="39"/>
        <v/>
      </c>
      <c r="AR237" s="11" t="str">
        <f t="shared" si="40"/>
        <v/>
      </c>
      <c r="AS237" s="11" t="str">
        <f t="shared" si="41"/>
        <v/>
      </c>
      <c r="AT237" s="11" t="str">
        <f t="shared" si="42"/>
        <v/>
      </c>
      <c r="AU237" s="11" t="str">
        <f t="shared" si="43"/>
        <v/>
      </c>
      <c r="AV237" s="11" t="str">
        <f t="shared" si="44"/>
        <v/>
      </c>
      <c r="AW237" s="11" t="str">
        <f>IF(ISERROR(IF(FIND("拾",O237,1)&lt;FIND("万",O237,1),IF(ISERROR(FIND("拾",O237,FIND("万",O237,1))),"零",(MID(O,FIND("拾",O237,FIND("万",O237,1))-1,1))),MID(O237,FIND("拾",O237,1)-1,1))),"",IF(FIND("拾",O237,1)&lt;FIND("万",O237,1),IF(ISERROR(FIND("拾",O237,FIND("万",O237,1))),"",(MID(O237,FIND("拾",O237,FIND("万",O237,1))-1,1))),MID(O237,FIND("拾",O237,1)-1,1)))</f>
        <v/>
      </c>
      <c r="AX237" s="12">
        <f>IF(O237="",0,IF(ISERROR(MIDB(O237,SEARCHB("?",O237),2*LEN(O237)-LENB(O237))),IF(AQ237="",0,INDEX([1]大小写对照表!A:B,MATCH(AQ237,[1]大小写对照表!A:A,0),2)*100000000)+IF(AR237="",0,INDEX([1]大小写对照表!A:B,MATCH(AR237,[1]大小写对照表!A:A,0),2)*1000000)+IF(AS237="",0,INDEX([1]大小写对照表!A:B,MATCH(AS237,[1]大小写对照表!A:A,0),2)*100000)+IF(AT237="",0,INDEX([1]大小写对照表!A:B,MATCH(AT237,[1]大小写对照表!A:A,0),2)*10000)+IF(AU237="",0,INDEX([1]大小写对照表!A:B,MATCH(AU237,[1]大小写对照表!A:A,0),2)*1000)+IF(AV237="",0,INDEX([1]大小写对照表!A:B,MATCH(AV237,[1]大小写对照表!A:A,0),2)*100)+IF(AW237="",0,INDEX([1]大小写对照表!A:B,MATCH(AW237,[1]大小写对照表!A:A,0),2)*10),IF(ISERROR(FIND("万",O237,1)),MIDB(O237,SEARCHB("?",O237),2*LEN(O237)-LENB(O237))*1,MIDB(O237,SEARCHB("?",O237),2*LEN(O237)-LENB(O237))*10000)))</f>
        <v>415000</v>
      </c>
      <c r="AY237" s="13" t="str">
        <f t="shared" si="45"/>
        <v>1月份</v>
      </c>
      <c r="AZ237" s="11" t="str">
        <f t="shared" si="46"/>
        <v>录播</v>
      </c>
      <c r="BA237" s="11" t="str">
        <f t="shared" si="47"/>
        <v/>
      </c>
    </row>
    <row r="238" spans="1:53">
      <c r="A238" s="7" t="s">
        <v>1084</v>
      </c>
      <c r="B238" s="7" t="s">
        <v>260</v>
      </c>
      <c r="C238" s="7" t="s">
        <v>55</v>
      </c>
      <c r="D238" s="7" t="s">
        <v>261</v>
      </c>
      <c r="E238" s="7" t="s">
        <v>94</v>
      </c>
      <c r="F238" s="7" t="s">
        <v>262</v>
      </c>
      <c r="G238" s="7" t="s">
        <v>252</v>
      </c>
      <c r="H238" s="7"/>
      <c r="I238" s="7"/>
      <c r="J238" s="7"/>
      <c r="K238" s="7"/>
      <c r="L238" s="7" t="s">
        <v>263</v>
      </c>
      <c r="M238" s="7" t="s">
        <v>264</v>
      </c>
      <c r="N238" s="7" t="s">
        <v>265</v>
      </c>
      <c r="O238" s="7" t="s">
        <v>266</v>
      </c>
      <c r="P238" s="7"/>
      <c r="Q238" s="7" t="s">
        <v>267</v>
      </c>
      <c r="R238" s="7" t="s">
        <v>268</v>
      </c>
      <c r="S238" s="7" t="s">
        <v>269</v>
      </c>
      <c r="T238" s="7"/>
      <c r="U238" s="7"/>
      <c r="V238" s="7"/>
      <c r="W238" s="7"/>
      <c r="X238" s="7" t="s">
        <v>65</v>
      </c>
      <c r="Y238" s="7" t="s">
        <v>270</v>
      </c>
      <c r="Z238" s="7">
        <v>4</v>
      </c>
      <c r="AA238" s="7">
        <v>4</v>
      </c>
      <c r="AB238" s="7" t="s">
        <v>67</v>
      </c>
      <c r="AC238" s="7"/>
      <c r="AD238" s="7">
        <v>2019</v>
      </c>
      <c r="AE238" s="7" t="s">
        <v>68</v>
      </c>
      <c r="AF238" s="7" t="s">
        <v>129</v>
      </c>
      <c r="AG238" s="7"/>
      <c r="AH238" s="7"/>
      <c r="AI238" s="7"/>
      <c r="AJ238" s="7"/>
      <c r="AK238" s="7"/>
      <c r="AL238" s="8" t="str">
        <f t="shared" si="36"/>
        <v>LZC20190002@录播</v>
      </c>
      <c r="AM238" s="8">
        <f>IF(AL238="","",COUNTIFS(AL$1:AL238,AL238))</f>
        <v>1</v>
      </c>
      <c r="AN238" s="8" t="str">
        <f t="shared" si="37"/>
        <v>山西省吕梁实验中学教学云办公设备采购项目中标公告@录播</v>
      </c>
      <c r="AO238" s="9">
        <f>IF(AN238="","",COUNTIFS(AN$1:AN238,AN238))</f>
        <v>1</v>
      </c>
      <c r="AP238" s="10" t="str">
        <f t="shared" si="38"/>
        <v>是</v>
      </c>
      <c r="AQ238" s="11" t="str">
        <f t="shared" si="39"/>
        <v/>
      </c>
      <c r="AR238" s="11" t="str">
        <f t="shared" si="40"/>
        <v/>
      </c>
      <c r="AS238" s="11" t="str">
        <f t="shared" si="41"/>
        <v/>
      </c>
      <c r="AT238" s="11" t="str">
        <f t="shared" si="42"/>
        <v/>
      </c>
      <c r="AU238" s="11" t="str">
        <f t="shared" si="43"/>
        <v/>
      </c>
      <c r="AV238" s="11" t="str">
        <f t="shared" si="44"/>
        <v/>
      </c>
      <c r="AW238" s="11" t="str">
        <f>IF(ISERROR(IF(FIND("拾",O238,1)&lt;FIND("万",O238,1),IF(ISERROR(FIND("拾",O238,FIND("万",O238,1))),"零",(MID(O,FIND("拾",O238,FIND("万",O238,1))-1,1))),MID(O238,FIND("拾",O238,1)-1,1))),"",IF(FIND("拾",O238,1)&lt;FIND("万",O238,1),IF(ISERROR(FIND("拾",O238,FIND("万",O238,1))),"",(MID(O238,FIND("拾",O238,FIND("万",O238,1))-1,1))),MID(O238,FIND("拾",O238,1)-1,1)))</f>
        <v/>
      </c>
      <c r="AX238" s="12">
        <f>IF(O238="",0,IF(ISERROR(MIDB(O238,SEARCHB("?",O238),2*LEN(O238)-LENB(O238))),IF(AQ238="",0,INDEX([1]大小写对照表!A:B,MATCH(AQ238,[1]大小写对照表!A:A,0),2)*100000000)+IF(AR238="",0,INDEX([1]大小写对照表!A:B,MATCH(AR238,[1]大小写对照表!A:A,0),2)*1000000)+IF(AS238="",0,INDEX([1]大小写对照表!A:B,MATCH(AS238,[1]大小写对照表!A:A,0),2)*100000)+IF(AT238="",0,INDEX([1]大小写对照表!A:B,MATCH(AT238,[1]大小写对照表!A:A,0),2)*10000)+IF(AU238="",0,INDEX([1]大小写对照表!A:B,MATCH(AU238,[1]大小写对照表!A:A,0),2)*1000)+IF(AV238="",0,INDEX([1]大小写对照表!A:B,MATCH(AV238,[1]大小写对照表!A:A,0),2)*100)+IF(AW238="",0,INDEX([1]大小写对照表!A:B,MATCH(AW238,[1]大小写对照表!A:A,0),2)*10),IF(ISERROR(FIND("万",O238,1)),MIDB(O238,SEARCHB("?",O238),2*LEN(O238)-LENB(O238))*1,MIDB(O238,SEARCHB("?",O238),2*LEN(O238)-LENB(O238))*10000)))</f>
        <v>1079530</v>
      </c>
      <c r="AY238" s="13" t="str">
        <f t="shared" si="45"/>
        <v>1月份</v>
      </c>
      <c r="AZ238" s="11" t="str">
        <f t="shared" si="46"/>
        <v>录播</v>
      </c>
      <c r="BA238" s="11" t="str">
        <f t="shared" si="47"/>
        <v/>
      </c>
    </row>
    <row r="239" spans="1:53">
      <c r="A239" s="14" t="s">
        <v>1084</v>
      </c>
      <c r="B239" s="14" t="s">
        <v>1715</v>
      </c>
      <c r="C239" s="14" t="s">
        <v>55</v>
      </c>
      <c r="D239" s="14" t="s">
        <v>1716</v>
      </c>
      <c r="E239" s="14" t="s">
        <v>56</v>
      </c>
      <c r="F239" s="14" t="s">
        <v>388</v>
      </c>
      <c r="G239" s="14" t="s">
        <v>252</v>
      </c>
      <c r="H239" s="14"/>
      <c r="I239" s="14"/>
      <c r="J239" s="14"/>
      <c r="K239" s="14"/>
      <c r="L239" s="14" t="s">
        <v>1717</v>
      </c>
      <c r="M239" s="14" t="s">
        <v>1718</v>
      </c>
      <c r="N239" s="14" t="s">
        <v>1719</v>
      </c>
      <c r="O239" s="14"/>
      <c r="P239" s="14"/>
      <c r="Q239" s="14" t="s">
        <v>1720</v>
      </c>
      <c r="R239" s="14" t="s">
        <v>1721</v>
      </c>
      <c r="S239" s="14" t="s">
        <v>1722</v>
      </c>
      <c r="T239" s="14"/>
      <c r="U239" s="14"/>
      <c r="V239" s="14"/>
      <c r="W239" s="14"/>
      <c r="X239" s="14" t="s">
        <v>65</v>
      </c>
      <c r="Y239" s="14" t="s">
        <v>1723</v>
      </c>
      <c r="Z239" s="14">
        <v>13</v>
      </c>
      <c r="AA239" s="14">
        <v>9</v>
      </c>
      <c r="AB239" s="14" t="s">
        <v>67</v>
      </c>
      <c r="AC239" s="14"/>
      <c r="AD239" s="14">
        <v>2019</v>
      </c>
      <c r="AE239" s="14" t="s">
        <v>68</v>
      </c>
      <c r="AF239" s="14"/>
      <c r="AG239" s="14"/>
      <c r="AH239" s="14"/>
      <c r="AI239" s="14"/>
      <c r="AJ239" s="14"/>
      <c r="AK239" s="14"/>
      <c r="AL239" s="8" t="str">
        <f t="shared" si="36"/>
        <v>CDZBSG-2018-1491@录播</v>
      </c>
      <c r="AM239" s="8">
        <f>IF(AL239="","",COUNTIFS(AL$1:AL239,AL239))</f>
        <v>1</v>
      </c>
      <c r="AN239" s="8" t="str">
        <f t="shared" si="37"/>
        <v>河南省中等职业教育信息化提升工程项目结果公示@录播</v>
      </c>
      <c r="AO239" s="9">
        <f>IF(AN239="","",COUNTIFS(AN$1:AN239,AN239))</f>
        <v>1</v>
      </c>
      <c r="AP239" s="10" t="str">
        <f t="shared" si="38"/>
        <v>是</v>
      </c>
      <c r="AQ239" s="11" t="str">
        <f t="shared" si="39"/>
        <v/>
      </c>
      <c r="AR239" s="11" t="str">
        <f t="shared" si="40"/>
        <v/>
      </c>
      <c r="AS239" s="11" t="str">
        <f t="shared" si="41"/>
        <v/>
      </c>
      <c r="AT239" s="11" t="str">
        <f t="shared" si="42"/>
        <v/>
      </c>
      <c r="AU239" s="11" t="str">
        <f t="shared" si="43"/>
        <v/>
      </c>
      <c r="AV239" s="11" t="str">
        <f t="shared" si="44"/>
        <v/>
      </c>
      <c r="AW239" s="11" t="str">
        <f>IF(ISERROR(IF(FIND("拾",O239,1)&lt;FIND("万",O239,1),IF(ISERROR(FIND("拾",O239,FIND("万",O239,1))),"零",(MID(O,FIND("拾",O239,FIND("万",O239,1))-1,1))),MID(O239,FIND("拾",O239,1)-1,1))),"",IF(FIND("拾",O239,1)&lt;FIND("万",O239,1),IF(ISERROR(FIND("拾",O239,FIND("万",O239,1))),"",(MID(O239,FIND("拾",O239,FIND("万",O239,1))-1,1))),MID(O239,FIND("拾",O239,1)-1,1)))</f>
        <v/>
      </c>
      <c r="AX239" s="12">
        <f>IF(O239="",0,IF(ISERROR(MIDB(O239,SEARCHB("?",O239),2*LEN(O239)-LENB(O239))),IF(AQ239="",0,INDEX([1]大小写对照表!A:B,MATCH(AQ239,[1]大小写对照表!A:A,0),2)*100000000)+IF(AR239="",0,INDEX([1]大小写对照表!A:B,MATCH(AR239,[1]大小写对照表!A:A,0),2)*1000000)+IF(AS239="",0,INDEX([1]大小写对照表!A:B,MATCH(AS239,[1]大小写对照表!A:A,0),2)*100000)+IF(AT239="",0,INDEX([1]大小写对照表!A:B,MATCH(AT239,[1]大小写对照表!A:A,0),2)*10000)+IF(AU239="",0,INDEX([1]大小写对照表!A:B,MATCH(AU239,[1]大小写对照表!A:A,0),2)*1000)+IF(AV239="",0,INDEX([1]大小写对照表!A:B,MATCH(AV239,[1]大小写对照表!A:A,0),2)*100)+IF(AW239="",0,INDEX([1]大小写对照表!A:B,MATCH(AW239,[1]大小写对照表!A:A,0),2)*10),IF(ISERROR(FIND("万",O239,1)),MIDB(O239,SEARCHB("?",O239),2*LEN(O239)-LENB(O239))*1,MIDB(O239,SEARCHB("?",O239),2*LEN(O239)-LENB(O239))*10000)))</f>
        <v>0</v>
      </c>
      <c r="AY239" s="13" t="str">
        <f t="shared" si="45"/>
        <v>1月份</v>
      </c>
      <c r="AZ239" s="11" t="str">
        <f t="shared" si="46"/>
        <v>录播</v>
      </c>
      <c r="BA239" s="11" t="str">
        <f t="shared" si="47"/>
        <v/>
      </c>
    </row>
    <row r="240" spans="1:53">
      <c r="A240" s="7" t="s">
        <v>1084</v>
      </c>
      <c r="B240" s="7" t="s">
        <v>1724</v>
      </c>
      <c r="C240" s="7" t="s">
        <v>55</v>
      </c>
      <c r="D240" s="7" t="s">
        <v>1395</v>
      </c>
      <c r="E240" s="7" t="s">
        <v>56</v>
      </c>
      <c r="F240" s="7" t="s">
        <v>541</v>
      </c>
      <c r="G240" s="7" t="s">
        <v>252</v>
      </c>
      <c r="H240" s="7"/>
      <c r="I240" s="7"/>
      <c r="J240" s="7"/>
      <c r="K240" s="7"/>
      <c r="L240" s="7" t="s">
        <v>1396</v>
      </c>
      <c r="M240" s="7" t="s">
        <v>1397</v>
      </c>
      <c r="N240" s="7" t="s">
        <v>1398</v>
      </c>
      <c r="O240" s="7"/>
      <c r="P240" s="7"/>
      <c r="Q240" s="7" t="s">
        <v>1725</v>
      </c>
      <c r="R240" s="7" t="s">
        <v>1401</v>
      </c>
      <c r="S240" s="7"/>
      <c r="T240" s="7"/>
      <c r="U240" s="7"/>
      <c r="V240" s="7"/>
      <c r="W240" s="7"/>
      <c r="X240" s="7" t="s">
        <v>65</v>
      </c>
      <c r="Y240" s="7" t="s">
        <v>1726</v>
      </c>
      <c r="Z240" s="7">
        <v>4</v>
      </c>
      <c r="AA240" s="7">
        <v>4</v>
      </c>
      <c r="AB240" s="7" t="s">
        <v>67</v>
      </c>
      <c r="AC240" s="7"/>
      <c r="AD240" s="7">
        <v>2019</v>
      </c>
      <c r="AE240" s="7" t="s">
        <v>68</v>
      </c>
      <c r="AF240" s="7"/>
      <c r="AG240" s="7"/>
      <c r="AH240" s="7"/>
      <c r="AI240" s="7"/>
      <c r="AJ240" s="7"/>
      <c r="AK240" s="7"/>
      <c r="AL240" s="8" t="str">
        <f t="shared" si="36"/>
        <v>2018-416@录播</v>
      </c>
      <c r="AM240" s="8">
        <f>IF(AL240="","",COUNTIFS(AL$1:AL240,AL240))</f>
        <v>2</v>
      </c>
      <c r="AN240" s="8" t="str">
        <f t="shared" si="37"/>
        <v>淅川县第五高级中学教学一体机设备采购项目（第二批）-结果公告@录播</v>
      </c>
      <c r="AO240" s="9">
        <f>IF(AN240="","",COUNTIFS(AN$1:AN240,AN240))</f>
        <v>1</v>
      </c>
      <c r="AP240" s="10" t="str">
        <f t="shared" si="38"/>
        <v/>
      </c>
      <c r="AQ240" s="11" t="str">
        <f t="shared" si="39"/>
        <v/>
      </c>
      <c r="AR240" s="11" t="str">
        <f t="shared" si="40"/>
        <v/>
      </c>
      <c r="AS240" s="11" t="str">
        <f t="shared" si="41"/>
        <v/>
      </c>
      <c r="AT240" s="11" t="str">
        <f t="shared" si="42"/>
        <v/>
      </c>
      <c r="AU240" s="11" t="str">
        <f t="shared" si="43"/>
        <v/>
      </c>
      <c r="AV240" s="11" t="str">
        <f t="shared" si="44"/>
        <v/>
      </c>
      <c r="AW240" s="11" t="str">
        <f>IF(ISERROR(IF(FIND("拾",O240,1)&lt;FIND("万",O240,1),IF(ISERROR(FIND("拾",O240,FIND("万",O240,1))),"零",(MID(O,FIND("拾",O240,FIND("万",O240,1))-1,1))),MID(O240,FIND("拾",O240,1)-1,1))),"",IF(FIND("拾",O240,1)&lt;FIND("万",O240,1),IF(ISERROR(FIND("拾",O240,FIND("万",O240,1))),"",(MID(O240,FIND("拾",O240,FIND("万",O240,1))-1,1))),MID(O240,FIND("拾",O240,1)-1,1)))</f>
        <v/>
      </c>
      <c r="AX240" s="12">
        <f>IF(O240="",0,IF(ISERROR(MIDB(O240,SEARCHB("?",O240),2*LEN(O240)-LENB(O240))),IF(AQ240="",0,INDEX([1]大小写对照表!A:B,MATCH(AQ240,[1]大小写对照表!A:A,0),2)*100000000)+IF(AR240="",0,INDEX([1]大小写对照表!A:B,MATCH(AR240,[1]大小写对照表!A:A,0),2)*1000000)+IF(AS240="",0,INDEX([1]大小写对照表!A:B,MATCH(AS240,[1]大小写对照表!A:A,0),2)*100000)+IF(AT240="",0,INDEX([1]大小写对照表!A:B,MATCH(AT240,[1]大小写对照表!A:A,0),2)*10000)+IF(AU240="",0,INDEX([1]大小写对照表!A:B,MATCH(AU240,[1]大小写对照表!A:A,0),2)*1000)+IF(AV240="",0,INDEX([1]大小写对照表!A:B,MATCH(AV240,[1]大小写对照表!A:A,0),2)*100)+IF(AW240="",0,INDEX([1]大小写对照表!A:B,MATCH(AW240,[1]大小写对照表!A:A,0),2)*10),IF(ISERROR(FIND("万",O240,1)),MIDB(O240,SEARCHB("?",O240),2*LEN(O240)-LENB(O240))*1,MIDB(O240,SEARCHB("?",O240),2*LEN(O240)-LENB(O240))*10000)))</f>
        <v>0</v>
      </c>
      <c r="AY240" s="13" t="str">
        <f t="shared" si="45"/>
        <v>1月份</v>
      </c>
      <c r="AZ240" s="11" t="str">
        <f t="shared" si="46"/>
        <v>录播</v>
      </c>
      <c r="BA240" s="11" t="str">
        <f t="shared" si="47"/>
        <v/>
      </c>
    </row>
    <row r="241" spans="1:53">
      <c r="A241" s="14" t="s">
        <v>1084</v>
      </c>
      <c r="B241" s="14" t="s">
        <v>1727</v>
      </c>
      <c r="C241" s="14" t="s">
        <v>55</v>
      </c>
      <c r="D241" s="14">
        <v>350001</v>
      </c>
      <c r="E241" s="14" t="s">
        <v>168</v>
      </c>
      <c r="F241" s="14" t="s">
        <v>169</v>
      </c>
      <c r="G241" s="14" t="s">
        <v>252</v>
      </c>
      <c r="H241" s="14"/>
      <c r="I241" s="14"/>
      <c r="J241" s="14"/>
      <c r="K241" s="14"/>
      <c r="L241" s="14" t="s">
        <v>1728</v>
      </c>
      <c r="M241" s="14" t="s">
        <v>1729</v>
      </c>
      <c r="N241" s="14" t="s">
        <v>1730</v>
      </c>
      <c r="O241" s="14" t="s">
        <v>1731</v>
      </c>
      <c r="P241" s="14"/>
      <c r="Q241" s="14" t="s">
        <v>1732</v>
      </c>
      <c r="R241" s="14" t="s">
        <v>1733</v>
      </c>
      <c r="S241" s="14"/>
      <c r="T241" s="14"/>
      <c r="U241" s="14"/>
      <c r="V241" s="14"/>
      <c r="W241" s="14"/>
      <c r="X241" s="14" t="s">
        <v>79</v>
      </c>
      <c r="Y241" s="14" t="s">
        <v>1734</v>
      </c>
      <c r="Z241" s="14">
        <v>6</v>
      </c>
      <c r="AA241" s="14">
        <v>6</v>
      </c>
      <c r="AB241" s="14" t="s">
        <v>67</v>
      </c>
      <c r="AC241" s="14"/>
      <c r="AD241" s="14">
        <v>2019</v>
      </c>
      <c r="AE241" s="14" t="s">
        <v>68</v>
      </c>
      <c r="AF241" s="14"/>
      <c r="AG241" s="14"/>
      <c r="AH241" s="14"/>
      <c r="AI241" s="14"/>
      <c r="AJ241" s="14"/>
      <c r="AK241" s="14"/>
      <c r="AL241" s="8" t="str">
        <f t="shared" si="36"/>
        <v>350001@录播</v>
      </c>
      <c r="AM241" s="8">
        <f>IF(AL241="","",COUNTIFS(AL$1:AL241,AL241))</f>
        <v>1</v>
      </c>
      <c r="AN241" s="8" t="str">
        <f t="shared" si="37"/>
        <v>连江县广播电视中心项目（初步设计带方案）的中标结果公告@录播</v>
      </c>
      <c r="AO241" s="9">
        <f>IF(AN241="","",COUNTIFS(AN$1:AN241,AN241))</f>
        <v>1</v>
      </c>
      <c r="AP241" s="10" t="str">
        <f t="shared" si="38"/>
        <v>是</v>
      </c>
      <c r="AQ241" s="11" t="str">
        <f t="shared" si="39"/>
        <v/>
      </c>
      <c r="AR241" s="11" t="str">
        <f t="shared" si="40"/>
        <v/>
      </c>
      <c r="AS241" s="11" t="str">
        <f t="shared" si="41"/>
        <v/>
      </c>
      <c r="AT241" s="11" t="str">
        <f t="shared" si="42"/>
        <v/>
      </c>
      <c r="AU241" s="11" t="str">
        <f t="shared" si="43"/>
        <v/>
      </c>
      <c r="AV241" s="11" t="str">
        <f t="shared" si="44"/>
        <v/>
      </c>
      <c r="AW241" s="11" t="str">
        <f>IF(ISERROR(IF(FIND("拾",O241,1)&lt;FIND("万",O241,1),IF(ISERROR(FIND("拾",O241,FIND("万",O241,1))),"零",(MID(O,FIND("拾",O241,FIND("万",O241,1))-1,1))),MID(O241,FIND("拾",O241,1)-1,1))),"",IF(FIND("拾",O241,1)&lt;FIND("万",O241,1),IF(ISERROR(FIND("拾",O241,FIND("万",O241,1))),"",(MID(O241,FIND("拾",O241,FIND("万",O241,1))-1,1))),MID(O241,FIND("拾",O241,1)-1,1)))</f>
        <v/>
      </c>
      <c r="AX241" s="12">
        <f>IF(O241="",0,IF(ISERROR(MIDB(O241,SEARCHB("?",O241),2*LEN(O241)-LENB(O241))),IF(AQ241="",0,INDEX([1]大小写对照表!A:B,MATCH(AQ241,[1]大小写对照表!A:A,0),2)*100000000)+IF(AR241="",0,INDEX([1]大小写对照表!A:B,MATCH(AR241,[1]大小写对照表!A:A,0),2)*1000000)+IF(AS241="",0,INDEX([1]大小写对照表!A:B,MATCH(AS241,[1]大小写对照表!A:A,0),2)*100000)+IF(AT241="",0,INDEX([1]大小写对照表!A:B,MATCH(AT241,[1]大小写对照表!A:A,0),2)*10000)+IF(AU241="",0,INDEX([1]大小写对照表!A:B,MATCH(AU241,[1]大小写对照表!A:A,0),2)*1000)+IF(AV241="",0,INDEX([1]大小写对照表!A:B,MATCH(AV241,[1]大小写对照表!A:A,0),2)*100)+IF(AW241="",0,INDEX([1]大小写对照表!A:B,MATCH(AW241,[1]大小写对照表!A:A,0),2)*10),IF(ISERROR(FIND("万",O241,1)),MIDB(O241,SEARCHB("?",O241),2*LEN(O241)-LENB(O241))*1,MIDB(O241,SEARCHB("?",O241),2*LEN(O241)-LENB(O241))*10000)))</f>
        <v>30</v>
      </c>
      <c r="AY241" s="13" t="str">
        <f t="shared" si="45"/>
        <v>1月份</v>
      </c>
      <c r="AZ241" s="11" t="str">
        <f t="shared" si="46"/>
        <v>录播</v>
      </c>
      <c r="BA241" s="11" t="str">
        <f t="shared" si="47"/>
        <v/>
      </c>
    </row>
    <row r="242" spans="1:53">
      <c r="A242" s="7" t="s">
        <v>1084</v>
      </c>
      <c r="B242" s="7" t="s">
        <v>1735</v>
      </c>
      <c r="C242" s="7" t="s">
        <v>55</v>
      </c>
      <c r="D242" s="7" t="s">
        <v>1736</v>
      </c>
      <c r="E242" s="7" t="s">
        <v>94</v>
      </c>
      <c r="F242" s="7" t="s">
        <v>319</v>
      </c>
      <c r="G242" s="7" t="s">
        <v>278</v>
      </c>
      <c r="H242" s="7"/>
      <c r="I242" s="7"/>
      <c r="J242" s="7"/>
      <c r="K242" s="7"/>
      <c r="L242" s="7" t="s">
        <v>1737</v>
      </c>
      <c r="M242" s="7" t="s">
        <v>1738</v>
      </c>
      <c r="N242" s="7" t="s">
        <v>1739</v>
      </c>
      <c r="O242" s="7" t="s">
        <v>1740</v>
      </c>
      <c r="P242" s="7"/>
      <c r="Q242" s="7" t="s">
        <v>1741</v>
      </c>
      <c r="R242" s="7" t="s">
        <v>1742</v>
      </c>
      <c r="S242" s="7"/>
      <c r="T242" s="7"/>
      <c r="U242" s="7"/>
      <c r="V242" s="7"/>
      <c r="W242" s="7"/>
      <c r="X242" s="7" t="s">
        <v>65</v>
      </c>
      <c r="Y242" s="7" t="s">
        <v>1743</v>
      </c>
      <c r="Z242" s="7">
        <v>2</v>
      </c>
      <c r="AA242" s="7">
        <v>2</v>
      </c>
      <c r="AB242" s="7" t="s">
        <v>317</v>
      </c>
      <c r="AC242" s="7" t="s">
        <v>1084</v>
      </c>
      <c r="AD242" s="7">
        <v>2019</v>
      </c>
      <c r="AE242" s="7" t="s">
        <v>68</v>
      </c>
      <c r="AF242" s="7"/>
      <c r="AG242" s="7"/>
      <c r="AH242" s="7"/>
      <c r="AI242" s="7"/>
      <c r="AJ242" s="7"/>
      <c r="AK242" s="7"/>
      <c r="AL242" s="8" t="str">
        <f t="shared" si="36"/>
        <v>2018-8-57-G）@录播</v>
      </c>
      <c r="AM242" s="8">
        <f>IF(AL242="","",COUNTIFS(AL$1:AL242,AL242))</f>
        <v>1</v>
      </c>
      <c r="AN242" s="8" t="str">
        <f t="shared" si="37"/>
        <v>太原城市职业技术学院常态智能录播教室公开招标采购中标公告@录播</v>
      </c>
      <c r="AO242" s="9">
        <f>IF(AN242="","",COUNTIFS(AN$1:AN242,AN242))</f>
        <v>1</v>
      </c>
      <c r="AP242" s="10" t="str">
        <f t="shared" si="38"/>
        <v>是</v>
      </c>
      <c r="AQ242" s="11" t="str">
        <f t="shared" si="39"/>
        <v/>
      </c>
      <c r="AR242" s="11" t="str">
        <f t="shared" si="40"/>
        <v/>
      </c>
      <c r="AS242" s="11" t="str">
        <f t="shared" si="41"/>
        <v/>
      </c>
      <c r="AT242" s="11" t="str">
        <f t="shared" si="42"/>
        <v/>
      </c>
      <c r="AU242" s="11" t="str">
        <f t="shared" si="43"/>
        <v/>
      </c>
      <c r="AV242" s="11" t="str">
        <f t="shared" si="44"/>
        <v/>
      </c>
      <c r="AW242" s="11" t="str">
        <f>IF(ISERROR(IF(FIND("拾",O242,1)&lt;FIND("万",O242,1),IF(ISERROR(FIND("拾",O242,FIND("万",O242,1))),"零",(MID(O,FIND("拾",O242,FIND("万",O242,1))-1,1))),MID(O242,FIND("拾",O242,1)-1,1))),"",IF(FIND("拾",O242,1)&lt;FIND("万",O242,1),IF(ISERROR(FIND("拾",O242,FIND("万",O242,1))),"",(MID(O242,FIND("拾",O242,FIND("万",O242,1))-1,1))),MID(O242,FIND("拾",O242,1)-1,1)))</f>
        <v/>
      </c>
      <c r="AX242" s="12">
        <f>IF(O242="",0,IF(ISERROR(MIDB(O242,SEARCHB("?",O242),2*LEN(O242)-LENB(O242))),IF(AQ242="",0,INDEX([1]大小写对照表!A:B,MATCH(AQ242,[1]大小写对照表!A:A,0),2)*100000000)+IF(AR242="",0,INDEX([1]大小写对照表!A:B,MATCH(AR242,[1]大小写对照表!A:A,0),2)*1000000)+IF(AS242="",0,INDEX([1]大小写对照表!A:B,MATCH(AS242,[1]大小写对照表!A:A,0),2)*100000)+IF(AT242="",0,INDEX([1]大小写对照表!A:B,MATCH(AT242,[1]大小写对照表!A:A,0),2)*10000)+IF(AU242="",0,INDEX([1]大小写对照表!A:B,MATCH(AU242,[1]大小写对照表!A:A,0),2)*1000)+IF(AV242="",0,INDEX([1]大小写对照表!A:B,MATCH(AV242,[1]大小写对照表!A:A,0),2)*100)+IF(AW242="",0,INDEX([1]大小写对照表!A:B,MATCH(AW242,[1]大小写对照表!A:A,0),2)*10),IF(ISERROR(FIND("万",O242,1)),MIDB(O242,SEARCHB("?",O242),2*LEN(O242)-LENB(O242))*1,MIDB(O242,SEARCHB("?",O242),2*LEN(O242)-LENB(O242))*10000)))</f>
        <v>187500</v>
      </c>
      <c r="AY242" s="13" t="str">
        <f t="shared" si="45"/>
        <v>1月份</v>
      </c>
      <c r="AZ242" s="11" t="str">
        <f t="shared" si="46"/>
        <v>录播</v>
      </c>
      <c r="BA242" s="11" t="str">
        <f t="shared" si="47"/>
        <v/>
      </c>
    </row>
    <row r="243" spans="1:53">
      <c r="A243" s="14" t="s">
        <v>1084</v>
      </c>
      <c r="B243" s="14" t="s">
        <v>1744</v>
      </c>
      <c r="C243" s="14" t="s">
        <v>55</v>
      </c>
      <c r="D243" s="14"/>
      <c r="E243" s="14" t="s">
        <v>602</v>
      </c>
      <c r="F243" s="14" t="s">
        <v>1188</v>
      </c>
      <c r="G243" s="14" t="s">
        <v>278</v>
      </c>
      <c r="H243" s="14"/>
      <c r="I243" s="14"/>
      <c r="J243" s="14"/>
      <c r="K243" s="14"/>
      <c r="L243" s="14"/>
      <c r="M243" s="14"/>
      <c r="N243" s="14"/>
      <c r="O243" s="14"/>
      <c r="P243" s="14"/>
      <c r="Q243" s="14"/>
      <c r="R243" s="14"/>
      <c r="S243" s="14"/>
      <c r="T243" s="14"/>
      <c r="U243" s="14"/>
      <c r="V243" s="14"/>
      <c r="W243" s="14"/>
      <c r="X243" s="14" t="s">
        <v>315</v>
      </c>
      <c r="Y243" s="14" t="s">
        <v>1745</v>
      </c>
      <c r="Z243" s="14">
        <v>4</v>
      </c>
      <c r="AA243" s="14">
        <v>14971</v>
      </c>
      <c r="AB243" s="14" t="s">
        <v>317</v>
      </c>
      <c r="AC243" s="14" t="s">
        <v>1084</v>
      </c>
      <c r="AD243" s="14" t="s">
        <v>1746</v>
      </c>
      <c r="AE243" s="14"/>
      <c r="AF243" s="14"/>
      <c r="AG243" s="14"/>
      <c r="AH243" s="14"/>
      <c r="AI243" s="14"/>
      <c r="AJ243" s="14"/>
      <c r="AK243" s="14"/>
      <c r="AL243" s="8" t="str">
        <f t="shared" si="36"/>
        <v/>
      </c>
      <c r="AM243" s="8" t="str">
        <f>IF(AL243="","",COUNTIFS(AL$1:AL243,AL243))</f>
        <v/>
      </c>
      <c r="AN243" s="8" t="str">
        <f t="shared" si="37"/>
        <v>阜宁县三灶中心小学录播教室装修工程@录播</v>
      </c>
      <c r="AO243" s="9">
        <f>IF(AN243="","",COUNTIFS(AN$1:AN243,AN243))</f>
        <v>1</v>
      </c>
      <c r="AP243" s="10" t="str">
        <f t="shared" si="38"/>
        <v>是</v>
      </c>
      <c r="AQ243" s="11" t="str">
        <f t="shared" si="39"/>
        <v/>
      </c>
      <c r="AR243" s="11" t="str">
        <f t="shared" si="40"/>
        <v/>
      </c>
      <c r="AS243" s="11" t="str">
        <f t="shared" si="41"/>
        <v/>
      </c>
      <c r="AT243" s="11" t="str">
        <f t="shared" si="42"/>
        <v/>
      </c>
      <c r="AU243" s="11" t="str">
        <f t="shared" si="43"/>
        <v/>
      </c>
      <c r="AV243" s="11" t="str">
        <f t="shared" si="44"/>
        <v/>
      </c>
      <c r="AW243" s="11" t="str">
        <f>IF(ISERROR(IF(FIND("拾",O243,1)&lt;FIND("万",O243,1),IF(ISERROR(FIND("拾",O243,FIND("万",O243,1))),"零",(MID(O,FIND("拾",O243,FIND("万",O243,1))-1,1))),MID(O243,FIND("拾",O243,1)-1,1))),"",IF(FIND("拾",O243,1)&lt;FIND("万",O243,1),IF(ISERROR(FIND("拾",O243,FIND("万",O243,1))),"",(MID(O243,FIND("拾",O243,FIND("万",O243,1))-1,1))),MID(O243,FIND("拾",O243,1)-1,1)))</f>
        <v/>
      </c>
      <c r="AX243" s="12">
        <f>IF(O243="",0,IF(ISERROR(MIDB(O243,SEARCHB("?",O243),2*LEN(O243)-LENB(O243))),IF(AQ243="",0,INDEX([1]大小写对照表!A:B,MATCH(AQ243,[1]大小写对照表!A:A,0),2)*100000000)+IF(AR243="",0,INDEX([1]大小写对照表!A:B,MATCH(AR243,[1]大小写对照表!A:A,0),2)*1000000)+IF(AS243="",0,INDEX([1]大小写对照表!A:B,MATCH(AS243,[1]大小写对照表!A:A,0),2)*100000)+IF(AT243="",0,INDEX([1]大小写对照表!A:B,MATCH(AT243,[1]大小写对照表!A:A,0),2)*10000)+IF(AU243="",0,INDEX([1]大小写对照表!A:B,MATCH(AU243,[1]大小写对照表!A:A,0),2)*1000)+IF(AV243="",0,INDEX([1]大小写对照表!A:B,MATCH(AV243,[1]大小写对照表!A:A,0),2)*100)+IF(AW243="",0,INDEX([1]大小写对照表!A:B,MATCH(AW243,[1]大小写对照表!A:A,0),2)*10),IF(ISERROR(FIND("万",O243,1)),MIDB(O243,SEARCHB("?",O243),2*LEN(O243)-LENB(O243))*1,MIDB(O243,SEARCHB("?",O243),2*LEN(O243)-LENB(O243))*10000)))</f>
        <v>0</v>
      </c>
      <c r="AY243" s="13" t="str">
        <f t="shared" si="45"/>
        <v>1月份</v>
      </c>
      <c r="AZ243" s="11" t="str">
        <f t="shared" si="46"/>
        <v>录播</v>
      </c>
      <c r="BA243" s="11" t="str">
        <f t="shared" si="47"/>
        <v/>
      </c>
    </row>
    <row r="244" spans="1:53">
      <c r="A244" s="7" t="s">
        <v>1084</v>
      </c>
      <c r="B244" s="7" t="s">
        <v>1747</v>
      </c>
      <c r="C244" s="7" t="s">
        <v>55</v>
      </c>
      <c r="D244" s="7" t="s">
        <v>1748</v>
      </c>
      <c r="E244" s="7" t="s">
        <v>168</v>
      </c>
      <c r="F244" s="7" t="s">
        <v>225</v>
      </c>
      <c r="G244" s="7" t="s">
        <v>278</v>
      </c>
      <c r="H244" s="7"/>
      <c r="I244" s="7"/>
      <c r="J244" s="7"/>
      <c r="K244" s="7"/>
      <c r="L244" s="7"/>
      <c r="M244" s="7"/>
      <c r="N244" s="7"/>
      <c r="O244" s="7"/>
      <c r="P244" s="7"/>
      <c r="Q244" s="7" t="s">
        <v>1749</v>
      </c>
      <c r="R244" s="7"/>
      <c r="S244" s="7"/>
      <c r="T244" s="7"/>
      <c r="U244" s="7"/>
      <c r="V244" s="7"/>
      <c r="W244" s="7"/>
      <c r="X244" s="7" t="s">
        <v>326</v>
      </c>
      <c r="Y244" s="7" t="s">
        <v>1750</v>
      </c>
      <c r="Z244" s="7">
        <v>3</v>
      </c>
      <c r="AA244" s="7">
        <v>3</v>
      </c>
      <c r="AB244" s="7" t="s">
        <v>67</v>
      </c>
      <c r="AC244" s="7"/>
      <c r="AD244" s="7">
        <v>2019</v>
      </c>
      <c r="AE244" s="7" t="s">
        <v>68</v>
      </c>
      <c r="AF244" s="7" t="s">
        <v>138</v>
      </c>
      <c r="AG244" s="7" t="s">
        <v>130</v>
      </c>
      <c r="AH244" s="7"/>
      <c r="AI244" s="7"/>
      <c r="AJ244" s="7"/>
      <c r="AK244" s="7"/>
      <c r="AL244" s="8" t="str">
        <f t="shared" si="36"/>
        <v>[350100]ZDZB[GK]2018010-1@录播</v>
      </c>
      <c r="AM244" s="8">
        <f>IF(AL244="","",COUNTIFS(AL$1:AL244,AL244))</f>
        <v>1</v>
      </c>
      <c r="AN244" s="8" t="str">
        <f t="shared" si="37"/>
        <v>闽江师范高等专科学校教育研究院教研演播室和微格研训室建设设备采购项目@录播</v>
      </c>
      <c r="AO244" s="9">
        <f>IF(AN244="","",COUNTIFS(AN$1:AN244,AN244))</f>
        <v>1</v>
      </c>
      <c r="AP244" s="10" t="str">
        <f t="shared" si="38"/>
        <v>是</v>
      </c>
      <c r="AQ244" s="11" t="str">
        <f t="shared" si="39"/>
        <v/>
      </c>
      <c r="AR244" s="11" t="str">
        <f t="shared" si="40"/>
        <v/>
      </c>
      <c r="AS244" s="11" t="str">
        <f t="shared" si="41"/>
        <v/>
      </c>
      <c r="AT244" s="11" t="str">
        <f t="shared" si="42"/>
        <v/>
      </c>
      <c r="AU244" s="11" t="str">
        <f t="shared" si="43"/>
        <v/>
      </c>
      <c r="AV244" s="11" t="str">
        <f t="shared" si="44"/>
        <v/>
      </c>
      <c r="AW244" s="11" t="str">
        <f>IF(ISERROR(IF(FIND("拾",O244,1)&lt;FIND("万",O244,1),IF(ISERROR(FIND("拾",O244,FIND("万",O244,1))),"零",(MID(O,FIND("拾",O244,FIND("万",O244,1))-1,1))),MID(O244,FIND("拾",O244,1)-1,1))),"",IF(FIND("拾",O244,1)&lt;FIND("万",O244,1),IF(ISERROR(FIND("拾",O244,FIND("万",O244,1))),"",(MID(O244,FIND("拾",O244,FIND("万",O244,1))-1,1))),MID(O244,FIND("拾",O244,1)-1,1)))</f>
        <v/>
      </c>
      <c r="AX244" s="12">
        <f>IF(O244="",0,IF(ISERROR(MIDB(O244,SEARCHB("?",O244),2*LEN(O244)-LENB(O244))),IF(AQ244="",0,INDEX([1]大小写对照表!A:B,MATCH(AQ244,[1]大小写对照表!A:A,0),2)*100000000)+IF(AR244="",0,INDEX([1]大小写对照表!A:B,MATCH(AR244,[1]大小写对照表!A:A,0),2)*1000000)+IF(AS244="",0,INDEX([1]大小写对照表!A:B,MATCH(AS244,[1]大小写对照表!A:A,0),2)*100000)+IF(AT244="",0,INDEX([1]大小写对照表!A:B,MATCH(AT244,[1]大小写对照表!A:A,0),2)*10000)+IF(AU244="",0,INDEX([1]大小写对照表!A:B,MATCH(AU244,[1]大小写对照表!A:A,0),2)*1000)+IF(AV244="",0,INDEX([1]大小写对照表!A:B,MATCH(AV244,[1]大小写对照表!A:A,0),2)*100)+IF(AW244="",0,INDEX([1]大小写对照表!A:B,MATCH(AW244,[1]大小写对照表!A:A,0),2)*10),IF(ISERROR(FIND("万",O244,1)),MIDB(O244,SEARCHB("?",O244),2*LEN(O244)-LENB(O244))*1,MIDB(O244,SEARCHB("?",O244),2*LEN(O244)-LENB(O244))*10000)))</f>
        <v>0</v>
      </c>
      <c r="AY244" s="13" t="str">
        <f t="shared" si="45"/>
        <v>1月份</v>
      </c>
      <c r="AZ244" s="11" t="str">
        <f t="shared" si="46"/>
        <v>录播</v>
      </c>
      <c r="BA244" s="11" t="str">
        <f t="shared" si="47"/>
        <v/>
      </c>
    </row>
    <row r="245" spans="1:53">
      <c r="A245" s="14" t="s">
        <v>1084</v>
      </c>
      <c r="B245" s="14" t="s">
        <v>1751</v>
      </c>
      <c r="C245" s="14" t="s">
        <v>55</v>
      </c>
      <c r="D245" s="14"/>
      <c r="E245" s="14" t="s">
        <v>56</v>
      </c>
      <c r="F245" s="14" t="s">
        <v>302</v>
      </c>
      <c r="G245" s="14" t="s">
        <v>278</v>
      </c>
      <c r="H245" s="14"/>
      <c r="I245" s="14"/>
      <c r="J245" s="14"/>
      <c r="K245" s="14"/>
      <c r="L245" s="14" t="s">
        <v>1752</v>
      </c>
      <c r="M245" s="14" t="s">
        <v>1753</v>
      </c>
      <c r="N245" s="14" t="s">
        <v>1754</v>
      </c>
      <c r="O245" s="14"/>
      <c r="P245" s="14"/>
      <c r="Q245" s="14" t="s">
        <v>1755</v>
      </c>
      <c r="R245" s="14" t="s">
        <v>1756</v>
      </c>
      <c r="S245" s="14"/>
      <c r="T245" s="14"/>
      <c r="U245" s="14"/>
      <c r="V245" s="14"/>
      <c r="W245" s="14"/>
      <c r="X245" s="14" t="s">
        <v>65</v>
      </c>
      <c r="Y245" s="14" t="s">
        <v>1757</v>
      </c>
      <c r="Z245" s="14">
        <v>2</v>
      </c>
      <c r="AA245" s="14">
        <v>14971</v>
      </c>
      <c r="AB245" s="14" t="s">
        <v>67</v>
      </c>
      <c r="AC245" s="14"/>
      <c r="AD245" s="14">
        <v>2019</v>
      </c>
      <c r="AE245" s="14" t="s">
        <v>68</v>
      </c>
      <c r="AF245" s="14" t="s">
        <v>129</v>
      </c>
      <c r="AG245" s="14"/>
      <c r="AH245" s="14"/>
      <c r="AI245" s="14"/>
      <c r="AJ245" s="14"/>
      <c r="AK245" s="14"/>
      <c r="AL245" s="8" t="str">
        <f t="shared" si="36"/>
        <v/>
      </c>
      <c r="AM245" s="8" t="str">
        <f>IF(AL245="","",COUNTIFS(AL$1:AL245,AL245))</f>
        <v/>
      </c>
      <c r="AN245" s="8" t="str">
        <f t="shared" si="37"/>
        <v>郑州铁路职业技术学院基础护理实训基地改造项目成交结果公告@录播</v>
      </c>
      <c r="AO245" s="9">
        <f>IF(AN245="","",COUNTIFS(AN$1:AN245,AN245))</f>
        <v>1</v>
      </c>
      <c r="AP245" s="10" t="str">
        <f t="shared" si="38"/>
        <v>是</v>
      </c>
      <c r="AQ245" s="11" t="str">
        <f t="shared" si="39"/>
        <v/>
      </c>
      <c r="AR245" s="11" t="str">
        <f t="shared" si="40"/>
        <v/>
      </c>
      <c r="AS245" s="11" t="str">
        <f t="shared" si="41"/>
        <v/>
      </c>
      <c r="AT245" s="11" t="str">
        <f t="shared" si="42"/>
        <v/>
      </c>
      <c r="AU245" s="11" t="str">
        <f t="shared" si="43"/>
        <v/>
      </c>
      <c r="AV245" s="11" t="str">
        <f t="shared" si="44"/>
        <v/>
      </c>
      <c r="AW245" s="11" t="str">
        <f>IF(ISERROR(IF(FIND("拾",O245,1)&lt;FIND("万",O245,1),IF(ISERROR(FIND("拾",O245,FIND("万",O245,1))),"零",(MID(O,FIND("拾",O245,FIND("万",O245,1))-1,1))),MID(O245,FIND("拾",O245,1)-1,1))),"",IF(FIND("拾",O245,1)&lt;FIND("万",O245,1),IF(ISERROR(FIND("拾",O245,FIND("万",O245,1))),"",(MID(O245,FIND("拾",O245,FIND("万",O245,1))-1,1))),MID(O245,FIND("拾",O245,1)-1,1)))</f>
        <v/>
      </c>
      <c r="AX245" s="12">
        <f>IF(O245="",0,IF(ISERROR(MIDB(O245,SEARCHB("?",O245),2*LEN(O245)-LENB(O245))),IF(AQ245="",0,INDEX([1]大小写对照表!A:B,MATCH(AQ245,[1]大小写对照表!A:A,0),2)*100000000)+IF(AR245="",0,INDEX([1]大小写对照表!A:B,MATCH(AR245,[1]大小写对照表!A:A,0),2)*1000000)+IF(AS245="",0,INDEX([1]大小写对照表!A:B,MATCH(AS245,[1]大小写对照表!A:A,0),2)*100000)+IF(AT245="",0,INDEX([1]大小写对照表!A:B,MATCH(AT245,[1]大小写对照表!A:A,0),2)*10000)+IF(AU245="",0,INDEX([1]大小写对照表!A:B,MATCH(AU245,[1]大小写对照表!A:A,0),2)*1000)+IF(AV245="",0,INDEX([1]大小写对照表!A:B,MATCH(AV245,[1]大小写对照表!A:A,0),2)*100)+IF(AW245="",0,INDEX([1]大小写对照表!A:B,MATCH(AW245,[1]大小写对照表!A:A,0),2)*10),IF(ISERROR(FIND("万",O245,1)),MIDB(O245,SEARCHB("?",O245),2*LEN(O245)-LENB(O245))*1,MIDB(O245,SEARCHB("?",O245),2*LEN(O245)-LENB(O245))*10000)))</f>
        <v>0</v>
      </c>
      <c r="AY245" s="13" t="str">
        <f t="shared" si="45"/>
        <v>1月份</v>
      </c>
      <c r="AZ245" s="11" t="str">
        <f t="shared" si="46"/>
        <v>录播</v>
      </c>
      <c r="BA245" s="11" t="str">
        <f t="shared" si="47"/>
        <v/>
      </c>
    </row>
    <row r="246" spans="1:53">
      <c r="A246" s="7" t="s">
        <v>1084</v>
      </c>
      <c r="B246" s="7" t="s">
        <v>1758</v>
      </c>
      <c r="C246" s="7" t="s">
        <v>55</v>
      </c>
      <c r="D246" s="7" t="s">
        <v>1759</v>
      </c>
      <c r="E246" s="7" t="s">
        <v>1244</v>
      </c>
      <c r="F246" s="7" t="s">
        <v>1760</v>
      </c>
      <c r="G246" s="7" t="s">
        <v>278</v>
      </c>
      <c r="H246" s="7"/>
      <c r="I246" s="7"/>
      <c r="J246" s="7"/>
      <c r="K246" s="7"/>
      <c r="L246" s="7" t="s">
        <v>1761</v>
      </c>
      <c r="M246" s="7" t="s">
        <v>1762</v>
      </c>
      <c r="N246" s="7"/>
      <c r="O246" s="7"/>
      <c r="P246" s="7"/>
      <c r="Q246" s="7" t="s">
        <v>1763</v>
      </c>
      <c r="R246" s="7"/>
      <c r="S246" s="7"/>
      <c r="T246" s="7"/>
      <c r="U246" s="7"/>
      <c r="V246" s="7"/>
      <c r="W246" s="7"/>
      <c r="X246" s="7" t="s">
        <v>65</v>
      </c>
      <c r="Y246" s="7" t="s">
        <v>1764</v>
      </c>
      <c r="Z246" s="7">
        <v>6</v>
      </c>
      <c r="AA246" s="7">
        <v>6</v>
      </c>
      <c r="AB246" s="7" t="s">
        <v>317</v>
      </c>
      <c r="AC246" s="7" t="s">
        <v>1084</v>
      </c>
      <c r="AD246" s="7">
        <v>2019</v>
      </c>
      <c r="AE246" s="7" t="s">
        <v>68</v>
      </c>
      <c r="AF246" s="7"/>
      <c r="AG246" s="7"/>
      <c r="AH246" s="7"/>
      <c r="AI246" s="7"/>
      <c r="AJ246" s="7"/>
      <c r="AK246" s="7"/>
      <c r="AL246" s="8" t="str">
        <f t="shared" si="36"/>
        <v>18A0428@录播</v>
      </c>
      <c r="AM246" s="8">
        <f>IF(AL246="","",COUNTIFS(AL$1:AL246,AL246))</f>
        <v>1</v>
      </c>
      <c r="AN246" s="8" t="str">
        <f t="shared" si="37"/>
        <v>开州区铁桥初级中学精品录播教室设备中标结果@录播</v>
      </c>
      <c r="AO246" s="9">
        <f>IF(AN246="","",COUNTIFS(AN$1:AN246,AN246))</f>
        <v>1</v>
      </c>
      <c r="AP246" s="10" t="str">
        <f t="shared" si="38"/>
        <v>是</v>
      </c>
      <c r="AQ246" s="11" t="str">
        <f t="shared" si="39"/>
        <v/>
      </c>
      <c r="AR246" s="11" t="str">
        <f t="shared" si="40"/>
        <v/>
      </c>
      <c r="AS246" s="11" t="str">
        <f t="shared" si="41"/>
        <v/>
      </c>
      <c r="AT246" s="11" t="str">
        <f t="shared" si="42"/>
        <v/>
      </c>
      <c r="AU246" s="11" t="str">
        <f t="shared" si="43"/>
        <v/>
      </c>
      <c r="AV246" s="11" t="str">
        <f t="shared" si="44"/>
        <v/>
      </c>
      <c r="AW246" s="11" t="str">
        <f>IF(ISERROR(IF(FIND("拾",O246,1)&lt;FIND("万",O246,1),IF(ISERROR(FIND("拾",O246,FIND("万",O246,1))),"零",(MID(O,FIND("拾",O246,FIND("万",O246,1))-1,1))),MID(O246,FIND("拾",O246,1)-1,1))),"",IF(FIND("拾",O246,1)&lt;FIND("万",O246,1),IF(ISERROR(FIND("拾",O246,FIND("万",O246,1))),"",(MID(O246,FIND("拾",O246,FIND("万",O246,1))-1,1))),MID(O246,FIND("拾",O246,1)-1,1)))</f>
        <v/>
      </c>
      <c r="AX246" s="12">
        <f>IF(O246="",0,IF(ISERROR(MIDB(O246,SEARCHB("?",O246),2*LEN(O246)-LENB(O246))),IF(AQ246="",0,INDEX([1]大小写对照表!A:B,MATCH(AQ246,[1]大小写对照表!A:A,0),2)*100000000)+IF(AR246="",0,INDEX([1]大小写对照表!A:B,MATCH(AR246,[1]大小写对照表!A:A,0),2)*1000000)+IF(AS246="",0,INDEX([1]大小写对照表!A:B,MATCH(AS246,[1]大小写对照表!A:A,0),2)*100000)+IF(AT246="",0,INDEX([1]大小写对照表!A:B,MATCH(AT246,[1]大小写对照表!A:A,0),2)*10000)+IF(AU246="",0,INDEX([1]大小写对照表!A:B,MATCH(AU246,[1]大小写对照表!A:A,0),2)*1000)+IF(AV246="",0,INDEX([1]大小写对照表!A:B,MATCH(AV246,[1]大小写对照表!A:A,0),2)*100)+IF(AW246="",0,INDEX([1]大小写对照表!A:B,MATCH(AW246,[1]大小写对照表!A:A,0),2)*10),IF(ISERROR(FIND("万",O246,1)),MIDB(O246,SEARCHB("?",O246),2*LEN(O246)-LENB(O246))*1,MIDB(O246,SEARCHB("?",O246),2*LEN(O246)-LENB(O246))*10000)))</f>
        <v>0</v>
      </c>
      <c r="AY246" s="13" t="str">
        <f t="shared" si="45"/>
        <v>1月份</v>
      </c>
      <c r="AZ246" s="11" t="str">
        <f t="shared" si="46"/>
        <v>录播</v>
      </c>
      <c r="BA246" s="11" t="str">
        <f t="shared" si="47"/>
        <v/>
      </c>
    </row>
    <row r="247" spans="1:53">
      <c r="A247" s="14" t="s">
        <v>1084</v>
      </c>
      <c r="B247" s="14" t="s">
        <v>1765</v>
      </c>
      <c r="C247" s="14" t="s">
        <v>55</v>
      </c>
      <c r="D247" s="14" t="s">
        <v>1766</v>
      </c>
      <c r="E247" s="14" t="s">
        <v>830</v>
      </c>
      <c r="F247" s="14" t="s">
        <v>1475</v>
      </c>
      <c r="G247" s="14" t="s">
        <v>278</v>
      </c>
      <c r="H247" s="14"/>
      <c r="I247" s="14"/>
      <c r="J247" s="14"/>
      <c r="K247" s="14"/>
      <c r="L247" s="14" t="s">
        <v>1767</v>
      </c>
      <c r="M247" s="14" t="s">
        <v>1768</v>
      </c>
      <c r="N247" s="14"/>
      <c r="O247" s="14"/>
      <c r="P247" s="14"/>
      <c r="Q247" s="14" t="s">
        <v>1769</v>
      </c>
      <c r="R247" s="14"/>
      <c r="S247" s="14"/>
      <c r="T247" s="14"/>
      <c r="U247" s="14"/>
      <c r="V247" s="14"/>
      <c r="W247" s="14"/>
      <c r="X247" s="14" t="s">
        <v>65</v>
      </c>
      <c r="Y247" s="14" t="s">
        <v>1768</v>
      </c>
      <c r="Z247" s="14">
        <v>22</v>
      </c>
      <c r="AA247" s="14">
        <v>8</v>
      </c>
      <c r="AB247" s="14" t="s">
        <v>67</v>
      </c>
      <c r="AC247" s="14"/>
      <c r="AD247" s="14">
        <v>2019</v>
      </c>
      <c r="AE247" s="14" t="s">
        <v>68</v>
      </c>
      <c r="AF247" s="14"/>
      <c r="AG247" s="14"/>
      <c r="AH247" s="14"/>
      <c r="AI247" s="14"/>
      <c r="AJ247" s="14"/>
      <c r="AK247" s="14"/>
      <c r="AL247" s="8" t="str">
        <f t="shared" si="36"/>
        <v>GZWH-2019-1231@录播</v>
      </c>
      <c r="AM247" s="8">
        <f>IF(AL247="","",COUNTIFS(AL$1:AL247,AL247))</f>
        <v>1</v>
      </c>
      <c r="AN247" s="8" t="str">
        <f t="shared" si="37"/>
        <v>贵州水利水电职业技术学院智慧教室项目@录播</v>
      </c>
      <c r="AO247" s="9">
        <f>IF(AN247="","",COUNTIFS(AN$1:AN247,AN247))</f>
        <v>1</v>
      </c>
      <c r="AP247" s="10" t="str">
        <f t="shared" si="38"/>
        <v>是</v>
      </c>
      <c r="AQ247" s="11" t="str">
        <f t="shared" si="39"/>
        <v/>
      </c>
      <c r="AR247" s="11" t="str">
        <f t="shared" si="40"/>
        <v/>
      </c>
      <c r="AS247" s="11" t="str">
        <f t="shared" si="41"/>
        <v/>
      </c>
      <c r="AT247" s="11" t="str">
        <f t="shared" si="42"/>
        <v/>
      </c>
      <c r="AU247" s="11" t="str">
        <f t="shared" si="43"/>
        <v/>
      </c>
      <c r="AV247" s="11" t="str">
        <f t="shared" si="44"/>
        <v/>
      </c>
      <c r="AW247" s="11" t="str">
        <f>IF(ISERROR(IF(FIND("拾",O247,1)&lt;FIND("万",O247,1),IF(ISERROR(FIND("拾",O247,FIND("万",O247,1))),"零",(MID(O,FIND("拾",O247,FIND("万",O247,1))-1,1))),MID(O247,FIND("拾",O247,1)-1,1))),"",IF(FIND("拾",O247,1)&lt;FIND("万",O247,1),IF(ISERROR(FIND("拾",O247,FIND("万",O247,1))),"",(MID(O247,FIND("拾",O247,FIND("万",O247,1))-1,1))),MID(O247,FIND("拾",O247,1)-1,1)))</f>
        <v/>
      </c>
      <c r="AX247" s="12">
        <f>IF(O247="",0,IF(ISERROR(MIDB(O247,SEARCHB("?",O247),2*LEN(O247)-LENB(O247))),IF(AQ247="",0,INDEX([1]大小写对照表!A:B,MATCH(AQ247,[1]大小写对照表!A:A,0),2)*100000000)+IF(AR247="",0,INDEX([1]大小写对照表!A:B,MATCH(AR247,[1]大小写对照表!A:A,0),2)*1000000)+IF(AS247="",0,INDEX([1]大小写对照表!A:B,MATCH(AS247,[1]大小写对照表!A:A,0),2)*100000)+IF(AT247="",0,INDEX([1]大小写对照表!A:B,MATCH(AT247,[1]大小写对照表!A:A,0),2)*10000)+IF(AU247="",0,INDEX([1]大小写对照表!A:B,MATCH(AU247,[1]大小写对照表!A:A,0),2)*1000)+IF(AV247="",0,INDEX([1]大小写对照表!A:B,MATCH(AV247,[1]大小写对照表!A:A,0),2)*100)+IF(AW247="",0,INDEX([1]大小写对照表!A:B,MATCH(AW247,[1]大小写对照表!A:A,0),2)*10),IF(ISERROR(FIND("万",O247,1)),MIDB(O247,SEARCHB("?",O247),2*LEN(O247)-LENB(O247))*1,MIDB(O247,SEARCHB("?",O247),2*LEN(O247)-LENB(O247))*10000)))</f>
        <v>0</v>
      </c>
      <c r="AY247" s="13" t="str">
        <f t="shared" si="45"/>
        <v>1月份</v>
      </c>
      <c r="AZ247" s="11" t="str">
        <f t="shared" si="46"/>
        <v>录播</v>
      </c>
      <c r="BA247" s="11" t="str">
        <f t="shared" si="47"/>
        <v/>
      </c>
    </row>
    <row r="248" spans="1:53">
      <c r="A248" s="7" t="s">
        <v>1084</v>
      </c>
      <c r="B248" s="7" t="s">
        <v>1770</v>
      </c>
      <c r="C248" s="7" t="s">
        <v>55</v>
      </c>
      <c r="D248" s="7" t="s">
        <v>1766</v>
      </c>
      <c r="E248" s="7" t="s">
        <v>830</v>
      </c>
      <c r="F248" s="7" t="s">
        <v>1475</v>
      </c>
      <c r="G248" s="7" t="s">
        <v>278</v>
      </c>
      <c r="H248" s="7"/>
      <c r="I248" s="7"/>
      <c r="J248" s="7"/>
      <c r="K248" s="7"/>
      <c r="L248" s="7" t="s">
        <v>1767</v>
      </c>
      <c r="M248" s="7" t="s">
        <v>1768</v>
      </c>
      <c r="N248" s="7"/>
      <c r="O248" s="7"/>
      <c r="P248" s="7"/>
      <c r="Q248" s="7" t="s">
        <v>1771</v>
      </c>
      <c r="R248" s="7"/>
      <c r="S248" s="7"/>
      <c r="T248" s="7"/>
      <c r="U248" s="7"/>
      <c r="V248" s="7"/>
      <c r="W248" s="7"/>
      <c r="X248" s="7" t="s">
        <v>65</v>
      </c>
      <c r="Y248" s="7" t="s">
        <v>1772</v>
      </c>
      <c r="Z248" s="7">
        <v>2</v>
      </c>
      <c r="AA248" s="7">
        <v>8</v>
      </c>
      <c r="AB248" s="7" t="s">
        <v>67</v>
      </c>
      <c r="AC248" s="7"/>
      <c r="AD248" s="7">
        <v>2019</v>
      </c>
      <c r="AE248" s="7" t="s">
        <v>68</v>
      </c>
      <c r="AF248" s="7"/>
      <c r="AG248" s="7"/>
      <c r="AH248" s="7"/>
      <c r="AI248" s="7"/>
      <c r="AJ248" s="7"/>
      <c r="AK248" s="7"/>
      <c r="AL248" s="8" t="str">
        <f t="shared" si="36"/>
        <v>GZWH-2019-1231@录播</v>
      </c>
      <c r="AM248" s="8">
        <f>IF(AL248="","",COUNTIFS(AL$1:AL248,AL248))</f>
        <v>2</v>
      </c>
      <c r="AN248" s="8" t="str">
        <f t="shared" si="37"/>
        <v>贵州水利水电职业技术学院智慧教室项目中标（成交）公告@录播</v>
      </c>
      <c r="AO248" s="9">
        <f>IF(AN248="","",COUNTIFS(AN$1:AN248,AN248))</f>
        <v>1</v>
      </c>
      <c r="AP248" s="10" t="str">
        <f t="shared" si="38"/>
        <v/>
      </c>
      <c r="AQ248" s="11" t="str">
        <f t="shared" si="39"/>
        <v/>
      </c>
      <c r="AR248" s="11" t="str">
        <f t="shared" si="40"/>
        <v/>
      </c>
      <c r="AS248" s="11" t="str">
        <f t="shared" si="41"/>
        <v/>
      </c>
      <c r="AT248" s="11" t="str">
        <f t="shared" si="42"/>
        <v/>
      </c>
      <c r="AU248" s="11" t="str">
        <f t="shared" si="43"/>
        <v/>
      </c>
      <c r="AV248" s="11" t="str">
        <f t="shared" si="44"/>
        <v/>
      </c>
      <c r="AW248" s="11" t="str">
        <f>IF(ISERROR(IF(FIND("拾",O248,1)&lt;FIND("万",O248,1),IF(ISERROR(FIND("拾",O248,FIND("万",O248,1))),"零",(MID(O,FIND("拾",O248,FIND("万",O248,1))-1,1))),MID(O248,FIND("拾",O248,1)-1,1))),"",IF(FIND("拾",O248,1)&lt;FIND("万",O248,1),IF(ISERROR(FIND("拾",O248,FIND("万",O248,1))),"",(MID(O248,FIND("拾",O248,FIND("万",O248,1))-1,1))),MID(O248,FIND("拾",O248,1)-1,1)))</f>
        <v/>
      </c>
      <c r="AX248" s="12">
        <f>IF(O248="",0,IF(ISERROR(MIDB(O248,SEARCHB("?",O248),2*LEN(O248)-LENB(O248))),IF(AQ248="",0,INDEX([1]大小写对照表!A:B,MATCH(AQ248,[1]大小写对照表!A:A,0),2)*100000000)+IF(AR248="",0,INDEX([1]大小写对照表!A:B,MATCH(AR248,[1]大小写对照表!A:A,0),2)*1000000)+IF(AS248="",0,INDEX([1]大小写对照表!A:B,MATCH(AS248,[1]大小写对照表!A:A,0),2)*100000)+IF(AT248="",0,INDEX([1]大小写对照表!A:B,MATCH(AT248,[1]大小写对照表!A:A,0),2)*10000)+IF(AU248="",0,INDEX([1]大小写对照表!A:B,MATCH(AU248,[1]大小写对照表!A:A,0),2)*1000)+IF(AV248="",0,INDEX([1]大小写对照表!A:B,MATCH(AV248,[1]大小写对照表!A:A,0),2)*100)+IF(AW248="",0,INDEX([1]大小写对照表!A:B,MATCH(AW248,[1]大小写对照表!A:A,0),2)*10),IF(ISERROR(FIND("万",O248,1)),MIDB(O248,SEARCHB("?",O248),2*LEN(O248)-LENB(O248))*1,MIDB(O248,SEARCHB("?",O248),2*LEN(O248)-LENB(O248))*10000)))</f>
        <v>0</v>
      </c>
      <c r="AY248" s="13" t="str">
        <f t="shared" si="45"/>
        <v>1月份</v>
      </c>
      <c r="AZ248" s="11" t="str">
        <f t="shared" si="46"/>
        <v>录播</v>
      </c>
      <c r="BA248" s="11" t="str">
        <f t="shared" si="47"/>
        <v/>
      </c>
    </row>
    <row r="249" spans="1:53">
      <c r="A249" s="14" t="s">
        <v>1084</v>
      </c>
      <c r="B249" s="14" t="s">
        <v>1773</v>
      </c>
      <c r="C249" s="14" t="s">
        <v>55</v>
      </c>
      <c r="D249" s="14" t="s">
        <v>1774</v>
      </c>
      <c r="E249" s="14" t="s">
        <v>627</v>
      </c>
      <c r="F249" s="14" t="s">
        <v>1775</v>
      </c>
      <c r="G249" s="14" t="s">
        <v>278</v>
      </c>
      <c r="H249" s="14"/>
      <c r="I249" s="14"/>
      <c r="J249" s="14"/>
      <c r="K249" s="14"/>
      <c r="L249" s="14"/>
      <c r="M249" s="14" t="s">
        <v>1776</v>
      </c>
      <c r="N249" s="14" t="s">
        <v>1777</v>
      </c>
      <c r="O249" s="14"/>
      <c r="P249" s="14"/>
      <c r="Q249" s="14" t="s">
        <v>1778</v>
      </c>
      <c r="R249" s="14" t="s">
        <v>1779</v>
      </c>
      <c r="S249" s="14"/>
      <c r="T249" s="14"/>
      <c r="U249" s="14"/>
      <c r="V249" s="14"/>
      <c r="W249" s="14"/>
      <c r="X249" s="14" t="s">
        <v>65</v>
      </c>
      <c r="Y249" s="14" t="s">
        <v>1780</v>
      </c>
      <c r="Z249" s="14">
        <v>4</v>
      </c>
      <c r="AA249" s="14">
        <v>2</v>
      </c>
      <c r="AB249" s="14" t="s">
        <v>67</v>
      </c>
      <c r="AC249" s="14"/>
      <c r="AD249" s="14">
        <v>2019</v>
      </c>
      <c r="AE249" s="14" t="s">
        <v>68</v>
      </c>
      <c r="AF249" s="14"/>
      <c r="AG249" s="14"/>
      <c r="AH249" s="14"/>
      <c r="AI249" s="14"/>
      <c r="AJ249" s="14"/>
      <c r="AK249" s="14"/>
      <c r="AL249" s="8" t="str">
        <f t="shared" si="36"/>
        <v>445100-201810-CZS110-0005@录播</v>
      </c>
      <c r="AM249" s="8">
        <f>IF(AL249="","",COUNTIFS(AL$1:AL249,AL249))</f>
        <v>1</v>
      </c>
      <c r="AN249" s="8" t="str">
        <f t="shared" si="37"/>
        <v>潮州市实验学校潮州市实验学校装修工程定点采购合同采购合同@录播</v>
      </c>
      <c r="AO249" s="9">
        <f>IF(AN249="","",COUNTIFS(AN$1:AN249,AN249))</f>
        <v>1</v>
      </c>
      <c r="AP249" s="10" t="str">
        <f t="shared" si="38"/>
        <v>是</v>
      </c>
      <c r="AQ249" s="11" t="str">
        <f t="shared" si="39"/>
        <v/>
      </c>
      <c r="AR249" s="11" t="str">
        <f t="shared" si="40"/>
        <v/>
      </c>
      <c r="AS249" s="11" t="str">
        <f t="shared" si="41"/>
        <v/>
      </c>
      <c r="AT249" s="11" t="str">
        <f t="shared" si="42"/>
        <v/>
      </c>
      <c r="AU249" s="11" t="str">
        <f t="shared" si="43"/>
        <v/>
      </c>
      <c r="AV249" s="11" t="str">
        <f t="shared" si="44"/>
        <v/>
      </c>
      <c r="AW249" s="11" t="str">
        <f>IF(ISERROR(IF(FIND("拾",O249,1)&lt;FIND("万",O249,1),IF(ISERROR(FIND("拾",O249,FIND("万",O249,1))),"零",(MID(O,FIND("拾",O249,FIND("万",O249,1))-1,1))),MID(O249,FIND("拾",O249,1)-1,1))),"",IF(FIND("拾",O249,1)&lt;FIND("万",O249,1),IF(ISERROR(FIND("拾",O249,FIND("万",O249,1))),"",(MID(O249,FIND("拾",O249,FIND("万",O249,1))-1,1))),MID(O249,FIND("拾",O249,1)-1,1)))</f>
        <v/>
      </c>
      <c r="AX249" s="12">
        <f>IF(O249="",0,IF(ISERROR(MIDB(O249,SEARCHB("?",O249),2*LEN(O249)-LENB(O249))),IF(AQ249="",0,INDEX([1]大小写对照表!A:B,MATCH(AQ249,[1]大小写对照表!A:A,0),2)*100000000)+IF(AR249="",0,INDEX([1]大小写对照表!A:B,MATCH(AR249,[1]大小写对照表!A:A,0),2)*1000000)+IF(AS249="",0,INDEX([1]大小写对照表!A:B,MATCH(AS249,[1]大小写对照表!A:A,0),2)*100000)+IF(AT249="",0,INDEX([1]大小写对照表!A:B,MATCH(AT249,[1]大小写对照表!A:A,0),2)*10000)+IF(AU249="",0,INDEX([1]大小写对照表!A:B,MATCH(AU249,[1]大小写对照表!A:A,0),2)*1000)+IF(AV249="",0,INDEX([1]大小写对照表!A:B,MATCH(AV249,[1]大小写对照表!A:A,0),2)*100)+IF(AW249="",0,INDEX([1]大小写对照表!A:B,MATCH(AW249,[1]大小写对照表!A:A,0),2)*10),IF(ISERROR(FIND("万",O249,1)),MIDB(O249,SEARCHB("?",O249),2*LEN(O249)-LENB(O249))*1,MIDB(O249,SEARCHB("?",O249),2*LEN(O249)-LENB(O249))*10000)))</f>
        <v>0</v>
      </c>
      <c r="AY249" s="13" t="str">
        <f t="shared" si="45"/>
        <v>1月份</v>
      </c>
      <c r="AZ249" s="11" t="str">
        <f t="shared" si="46"/>
        <v>录播</v>
      </c>
      <c r="BA249" s="11" t="str">
        <f t="shared" si="47"/>
        <v/>
      </c>
    </row>
    <row r="250" spans="1:53">
      <c r="A250" s="7" t="s">
        <v>1084</v>
      </c>
      <c r="B250" s="7" t="s">
        <v>1781</v>
      </c>
      <c r="C250" s="7" t="s">
        <v>55</v>
      </c>
      <c r="D250" s="7"/>
      <c r="E250" s="7" t="s">
        <v>1427</v>
      </c>
      <c r="F250" s="7" t="s">
        <v>1428</v>
      </c>
      <c r="G250" s="7" t="s">
        <v>278</v>
      </c>
      <c r="H250" s="7"/>
      <c r="I250" s="7"/>
      <c r="J250" s="7"/>
      <c r="K250" s="7"/>
      <c r="L250" s="7"/>
      <c r="M250" s="7"/>
      <c r="N250" s="7"/>
      <c r="O250" s="7">
        <v>159975</v>
      </c>
      <c r="P250" s="7"/>
      <c r="Q250" s="7" t="s">
        <v>1782</v>
      </c>
      <c r="R250" s="7"/>
      <c r="S250" s="7"/>
      <c r="T250" s="7"/>
      <c r="U250" s="7"/>
      <c r="V250" s="7"/>
      <c r="W250" s="7"/>
      <c r="X250" s="7" t="s">
        <v>65</v>
      </c>
      <c r="Y250" s="7" t="s">
        <v>1783</v>
      </c>
      <c r="Z250" s="7">
        <v>4</v>
      </c>
      <c r="AA250" s="7">
        <v>14971</v>
      </c>
      <c r="AB250" s="7" t="s">
        <v>317</v>
      </c>
      <c r="AC250" s="7" t="s">
        <v>1084</v>
      </c>
      <c r="AD250" s="7">
        <v>2019</v>
      </c>
      <c r="AE250" s="7" t="s">
        <v>68</v>
      </c>
      <c r="AF250" s="7"/>
      <c r="AG250" s="7"/>
      <c r="AH250" s="7"/>
      <c r="AI250" s="7"/>
      <c r="AJ250" s="7"/>
      <c r="AK250" s="7"/>
      <c r="AL250" s="8" t="str">
        <f t="shared" si="36"/>
        <v/>
      </c>
      <c r="AM250" s="8" t="str">
        <f>IF(AL250="","",COUNTIFS(AL$1:AL250,AL250))</f>
        <v/>
      </c>
      <c r="AN250" s="8" t="str">
        <f t="shared" si="37"/>
        <v>四川省南充市嘉陵区第一中学移动录播采购询价成交公告@录播</v>
      </c>
      <c r="AO250" s="9">
        <f>IF(AN250="","",COUNTIFS(AN$1:AN250,AN250))</f>
        <v>1</v>
      </c>
      <c r="AP250" s="10" t="str">
        <f t="shared" si="38"/>
        <v>是</v>
      </c>
      <c r="AQ250" s="11" t="str">
        <f t="shared" si="39"/>
        <v/>
      </c>
      <c r="AR250" s="11" t="str">
        <f t="shared" si="40"/>
        <v/>
      </c>
      <c r="AS250" s="11" t="str">
        <f t="shared" si="41"/>
        <v/>
      </c>
      <c r="AT250" s="11" t="str">
        <f t="shared" si="42"/>
        <v/>
      </c>
      <c r="AU250" s="11" t="str">
        <f t="shared" si="43"/>
        <v/>
      </c>
      <c r="AV250" s="11" t="str">
        <f t="shared" si="44"/>
        <v/>
      </c>
      <c r="AW250" s="11" t="str">
        <f>IF(ISERROR(IF(FIND("拾",O250,1)&lt;FIND("万",O250,1),IF(ISERROR(FIND("拾",O250,FIND("万",O250,1))),"零",(MID(O,FIND("拾",O250,FIND("万",O250,1))-1,1))),MID(O250,FIND("拾",O250,1)-1,1))),"",IF(FIND("拾",O250,1)&lt;FIND("万",O250,1),IF(ISERROR(FIND("拾",O250,FIND("万",O250,1))),"",(MID(O250,FIND("拾",O250,FIND("万",O250,1))-1,1))),MID(O250,FIND("拾",O250,1)-1,1)))</f>
        <v/>
      </c>
      <c r="AX250" s="12">
        <f>IF(O250="",0,IF(ISERROR(MIDB(O250,SEARCHB("?",O250),2*LEN(O250)-LENB(O250))),IF(AQ250="",0,INDEX([1]大小写对照表!A:B,MATCH(AQ250,[1]大小写对照表!A:A,0),2)*100000000)+IF(AR250="",0,INDEX([1]大小写对照表!A:B,MATCH(AR250,[1]大小写对照表!A:A,0),2)*1000000)+IF(AS250="",0,INDEX([1]大小写对照表!A:B,MATCH(AS250,[1]大小写对照表!A:A,0),2)*100000)+IF(AT250="",0,INDEX([1]大小写对照表!A:B,MATCH(AT250,[1]大小写对照表!A:A,0),2)*10000)+IF(AU250="",0,INDEX([1]大小写对照表!A:B,MATCH(AU250,[1]大小写对照表!A:A,0),2)*1000)+IF(AV250="",0,INDEX([1]大小写对照表!A:B,MATCH(AV250,[1]大小写对照表!A:A,0),2)*100)+IF(AW250="",0,INDEX([1]大小写对照表!A:B,MATCH(AW250,[1]大小写对照表!A:A,0),2)*10),IF(ISERROR(FIND("万",O250,1)),MIDB(O250,SEARCHB("?",O250),2*LEN(O250)-LENB(O250))*1,MIDB(O250,SEARCHB("?",O250),2*LEN(O250)-LENB(O250))*10000)))</f>
        <v>159975</v>
      </c>
      <c r="AY250" s="13" t="str">
        <f t="shared" si="45"/>
        <v>1月份</v>
      </c>
      <c r="AZ250" s="11" t="str">
        <f t="shared" si="46"/>
        <v>录播</v>
      </c>
      <c r="BA250" s="11" t="str">
        <f t="shared" si="47"/>
        <v/>
      </c>
    </row>
    <row r="251" spans="1:53">
      <c r="A251" s="14" t="s">
        <v>1084</v>
      </c>
      <c r="B251" s="14" t="s">
        <v>1784</v>
      </c>
      <c r="C251" s="14" t="s">
        <v>55</v>
      </c>
      <c r="D251" s="14"/>
      <c r="E251" s="14" t="s">
        <v>627</v>
      </c>
      <c r="F251" s="14" t="s">
        <v>1775</v>
      </c>
      <c r="G251" s="14" t="s">
        <v>278</v>
      </c>
      <c r="H251" s="14"/>
      <c r="I251" s="14"/>
      <c r="J251" s="14"/>
      <c r="K251" s="14"/>
      <c r="L251" s="14"/>
      <c r="M251" s="14" t="s">
        <v>1776</v>
      </c>
      <c r="N251" s="14" t="s">
        <v>1777</v>
      </c>
      <c r="O251" s="14"/>
      <c r="P251" s="14"/>
      <c r="Q251" s="14" t="s">
        <v>1785</v>
      </c>
      <c r="R251" s="14" t="s">
        <v>1779</v>
      </c>
      <c r="S251" s="14"/>
      <c r="T251" s="14"/>
      <c r="U251" s="14"/>
      <c r="V251" s="14"/>
      <c r="W251" s="14"/>
      <c r="X251" s="14" t="s">
        <v>65</v>
      </c>
      <c r="Y251" s="14" t="s">
        <v>1780</v>
      </c>
      <c r="Z251" s="14">
        <v>4</v>
      </c>
      <c r="AA251" s="14">
        <v>14971</v>
      </c>
      <c r="AB251" s="14" t="s">
        <v>67</v>
      </c>
      <c r="AC251" s="14"/>
      <c r="AD251" s="14">
        <v>2019</v>
      </c>
      <c r="AE251" s="14" t="s">
        <v>68</v>
      </c>
      <c r="AF251" s="14"/>
      <c r="AG251" s="14"/>
      <c r="AH251" s="14"/>
      <c r="AI251" s="14"/>
      <c r="AJ251" s="14"/>
      <c r="AK251" s="14"/>
      <c r="AL251" s="8" t="str">
        <f t="shared" si="36"/>
        <v/>
      </c>
      <c r="AM251" s="8" t="str">
        <f>IF(AL251="","",COUNTIFS(AL$1:AL251,AL251))</f>
        <v/>
      </c>
      <c r="AN251" s="8" t="str">
        <f t="shared" si="37"/>
        <v>潮州市实验学校潮州市实验学校装修工程定点采购合同验收报告@录播</v>
      </c>
      <c r="AO251" s="9">
        <f>IF(AN251="","",COUNTIFS(AN$1:AN251,AN251))</f>
        <v>1</v>
      </c>
      <c r="AP251" s="10" t="str">
        <f t="shared" si="38"/>
        <v>是</v>
      </c>
      <c r="AQ251" s="11" t="str">
        <f t="shared" si="39"/>
        <v/>
      </c>
      <c r="AR251" s="11" t="str">
        <f t="shared" si="40"/>
        <v/>
      </c>
      <c r="AS251" s="11" t="str">
        <f t="shared" si="41"/>
        <v/>
      </c>
      <c r="AT251" s="11" t="str">
        <f t="shared" si="42"/>
        <v/>
      </c>
      <c r="AU251" s="11" t="str">
        <f t="shared" si="43"/>
        <v/>
      </c>
      <c r="AV251" s="11" t="str">
        <f t="shared" si="44"/>
        <v/>
      </c>
      <c r="AW251" s="11" t="str">
        <f>IF(ISERROR(IF(FIND("拾",O251,1)&lt;FIND("万",O251,1),IF(ISERROR(FIND("拾",O251,FIND("万",O251,1))),"零",(MID(O,FIND("拾",O251,FIND("万",O251,1))-1,1))),MID(O251,FIND("拾",O251,1)-1,1))),"",IF(FIND("拾",O251,1)&lt;FIND("万",O251,1),IF(ISERROR(FIND("拾",O251,FIND("万",O251,1))),"",(MID(O251,FIND("拾",O251,FIND("万",O251,1))-1,1))),MID(O251,FIND("拾",O251,1)-1,1)))</f>
        <v/>
      </c>
      <c r="AX251" s="12">
        <f>IF(O251="",0,IF(ISERROR(MIDB(O251,SEARCHB("?",O251),2*LEN(O251)-LENB(O251))),IF(AQ251="",0,INDEX([1]大小写对照表!A:B,MATCH(AQ251,[1]大小写对照表!A:A,0),2)*100000000)+IF(AR251="",0,INDEX([1]大小写对照表!A:B,MATCH(AR251,[1]大小写对照表!A:A,0),2)*1000000)+IF(AS251="",0,INDEX([1]大小写对照表!A:B,MATCH(AS251,[1]大小写对照表!A:A,0),2)*100000)+IF(AT251="",0,INDEX([1]大小写对照表!A:B,MATCH(AT251,[1]大小写对照表!A:A,0),2)*10000)+IF(AU251="",0,INDEX([1]大小写对照表!A:B,MATCH(AU251,[1]大小写对照表!A:A,0),2)*1000)+IF(AV251="",0,INDEX([1]大小写对照表!A:B,MATCH(AV251,[1]大小写对照表!A:A,0),2)*100)+IF(AW251="",0,INDEX([1]大小写对照表!A:B,MATCH(AW251,[1]大小写对照表!A:A,0),2)*10),IF(ISERROR(FIND("万",O251,1)),MIDB(O251,SEARCHB("?",O251),2*LEN(O251)-LENB(O251))*1,MIDB(O251,SEARCHB("?",O251),2*LEN(O251)-LENB(O251))*10000)))</f>
        <v>0</v>
      </c>
      <c r="AY251" s="13" t="str">
        <f t="shared" si="45"/>
        <v>1月份</v>
      </c>
      <c r="AZ251" s="11" t="str">
        <f t="shared" si="46"/>
        <v>录播</v>
      </c>
      <c r="BA251" s="11" t="str">
        <f t="shared" si="47"/>
        <v/>
      </c>
    </row>
    <row r="252" spans="1:53">
      <c r="A252" s="7" t="s">
        <v>1084</v>
      </c>
      <c r="B252" s="7" t="s">
        <v>1786</v>
      </c>
      <c r="C252" s="7" t="s">
        <v>55</v>
      </c>
      <c r="D252" s="7" t="s">
        <v>1787</v>
      </c>
      <c r="E252" s="7" t="s">
        <v>83</v>
      </c>
      <c r="F252" s="7" t="s">
        <v>1788</v>
      </c>
      <c r="G252" s="7" t="s">
        <v>278</v>
      </c>
      <c r="H252" s="7"/>
      <c r="I252" s="7"/>
      <c r="J252" s="7"/>
      <c r="K252" s="7"/>
      <c r="L252" s="7" t="s">
        <v>1789</v>
      </c>
      <c r="M252" s="7" t="s">
        <v>1790</v>
      </c>
      <c r="N252" s="7" t="s">
        <v>1791</v>
      </c>
      <c r="O252" s="7"/>
      <c r="P252" s="7"/>
      <c r="Q252" s="7" t="s">
        <v>1792</v>
      </c>
      <c r="R252" s="7" t="s">
        <v>1793</v>
      </c>
      <c r="S252" s="7"/>
      <c r="T252" s="7"/>
      <c r="U252" s="7"/>
      <c r="V252" s="7"/>
      <c r="W252" s="7"/>
      <c r="X252" s="7" t="s">
        <v>79</v>
      </c>
      <c r="Y252" s="7" t="s">
        <v>1794</v>
      </c>
      <c r="Z252" s="7">
        <v>2</v>
      </c>
      <c r="AA252" s="7">
        <v>4</v>
      </c>
      <c r="AB252" s="7" t="s">
        <v>317</v>
      </c>
      <c r="AC252" s="7" t="s">
        <v>1084</v>
      </c>
      <c r="AD252" s="7">
        <v>2019</v>
      </c>
      <c r="AE252" s="7" t="s">
        <v>68</v>
      </c>
      <c r="AF252" s="7"/>
      <c r="AG252" s="7"/>
      <c r="AH252" s="7"/>
      <c r="AI252" s="7"/>
      <c r="AJ252" s="7"/>
      <c r="AK252" s="7"/>
      <c r="AL252" s="8" t="str">
        <f t="shared" si="36"/>
        <v>JC2018-12-N01）@录播</v>
      </c>
      <c r="AM252" s="8">
        <f>IF(AL252="","",COUNTIFS(AL$1:AL252,AL252))</f>
        <v>1</v>
      </c>
      <c r="AN252" s="8" t="str">
        <f t="shared" si="37"/>
        <v>[新余市本级]江西杰诚招标代理有限公司关于新余市教育局市直学校录播教室采购项目（招标编号:JC2018-12-N01）电子化公开招标结果公示@录播</v>
      </c>
      <c r="AO252" s="9">
        <f>IF(AN252="","",COUNTIFS(AN$1:AN252,AN252))</f>
        <v>1</v>
      </c>
      <c r="AP252" s="10" t="str">
        <f t="shared" si="38"/>
        <v>是</v>
      </c>
      <c r="AQ252" s="11" t="str">
        <f t="shared" si="39"/>
        <v/>
      </c>
      <c r="AR252" s="11" t="str">
        <f t="shared" si="40"/>
        <v/>
      </c>
      <c r="AS252" s="11" t="str">
        <f t="shared" si="41"/>
        <v/>
      </c>
      <c r="AT252" s="11" t="str">
        <f t="shared" si="42"/>
        <v/>
      </c>
      <c r="AU252" s="11" t="str">
        <f t="shared" si="43"/>
        <v/>
      </c>
      <c r="AV252" s="11" t="str">
        <f t="shared" si="44"/>
        <v/>
      </c>
      <c r="AW252" s="11" t="str">
        <f>IF(ISERROR(IF(FIND("拾",O252,1)&lt;FIND("万",O252,1),IF(ISERROR(FIND("拾",O252,FIND("万",O252,1))),"零",(MID(O,FIND("拾",O252,FIND("万",O252,1))-1,1))),MID(O252,FIND("拾",O252,1)-1,1))),"",IF(FIND("拾",O252,1)&lt;FIND("万",O252,1),IF(ISERROR(FIND("拾",O252,FIND("万",O252,1))),"",(MID(O252,FIND("拾",O252,FIND("万",O252,1))-1,1))),MID(O252,FIND("拾",O252,1)-1,1)))</f>
        <v/>
      </c>
      <c r="AX252" s="12">
        <f>IF(O252="",0,IF(ISERROR(MIDB(O252,SEARCHB("?",O252),2*LEN(O252)-LENB(O252))),IF(AQ252="",0,INDEX([1]大小写对照表!A:B,MATCH(AQ252,[1]大小写对照表!A:A,0),2)*100000000)+IF(AR252="",0,INDEX([1]大小写对照表!A:B,MATCH(AR252,[1]大小写对照表!A:A,0),2)*1000000)+IF(AS252="",0,INDEX([1]大小写对照表!A:B,MATCH(AS252,[1]大小写对照表!A:A,0),2)*100000)+IF(AT252="",0,INDEX([1]大小写对照表!A:B,MATCH(AT252,[1]大小写对照表!A:A,0),2)*10000)+IF(AU252="",0,INDEX([1]大小写对照表!A:B,MATCH(AU252,[1]大小写对照表!A:A,0),2)*1000)+IF(AV252="",0,INDEX([1]大小写对照表!A:B,MATCH(AV252,[1]大小写对照表!A:A,0),2)*100)+IF(AW252="",0,INDEX([1]大小写对照表!A:B,MATCH(AW252,[1]大小写对照表!A:A,0),2)*10),IF(ISERROR(FIND("万",O252,1)),MIDB(O252,SEARCHB("?",O252),2*LEN(O252)-LENB(O252))*1,MIDB(O252,SEARCHB("?",O252),2*LEN(O252)-LENB(O252))*10000)))</f>
        <v>0</v>
      </c>
      <c r="AY252" s="13" t="str">
        <f t="shared" si="45"/>
        <v>1月份</v>
      </c>
      <c r="AZ252" s="11" t="str">
        <f t="shared" si="46"/>
        <v>录播</v>
      </c>
      <c r="BA252" s="11" t="str">
        <f t="shared" si="47"/>
        <v/>
      </c>
    </row>
    <row r="253" spans="1:53">
      <c r="A253" s="14" t="s">
        <v>1084</v>
      </c>
      <c r="B253" s="14" t="s">
        <v>1795</v>
      </c>
      <c r="C253" s="14" t="s">
        <v>55</v>
      </c>
      <c r="D253" s="14" t="s">
        <v>1796</v>
      </c>
      <c r="E253" s="14" t="s">
        <v>809</v>
      </c>
      <c r="F253" s="14" t="s">
        <v>1797</v>
      </c>
      <c r="G253" s="14" t="s">
        <v>278</v>
      </c>
      <c r="H253" s="14"/>
      <c r="I253" s="14"/>
      <c r="J253" s="14"/>
      <c r="K253" s="14"/>
      <c r="L253" s="14" t="s">
        <v>1798</v>
      </c>
      <c r="M253" s="14" t="s">
        <v>1799</v>
      </c>
      <c r="N253" s="14" t="s">
        <v>1800</v>
      </c>
      <c r="O253" s="14" t="s">
        <v>1801</v>
      </c>
      <c r="P253" s="14"/>
      <c r="Q253" s="14" t="s">
        <v>1802</v>
      </c>
      <c r="R253" s="14" t="s">
        <v>1803</v>
      </c>
      <c r="S253" s="14"/>
      <c r="T253" s="14"/>
      <c r="U253" s="14"/>
      <c r="V253" s="14"/>
      <c r="W253" s="14"/>
      <c r="X253" s="14" t="s">
        <v>65</v>
      </c>
      <c r="Y253" s="14" t="s">
        <v>1804</v>
      </c>
      <c r="Z253" s="14">
        <v>2</v>
      </c>
      <c r="AA253" s="14">
        <v>2</v>
      </c>
      <c r="AB253" s="14" t="s">
        <v>67</v>
      </c>
      <c r="AC253" s="14"/>
      <c r="AD253" s="14">
        <v>2019</v>
      </c>
      <c r="AE253" s="14" t="s">
        <v>68</v>
      </c>
      <c r="AF253" s="14" t="s">
        <v>128</v>
      </c>
      <c r="AG253" s="14"/>
      <c r="AH253" s="14"/>
      <c r="AI253" s="14"/>
      <c r="AJ253" s="14"/>
      <c r="AK253" s="14"/>
      <c r="AL253" s="8" t="str">
        <f t="shared" si="36"/>
        <v>HB2018123600110003@录播</v>
      </c>
      <c r="AM253" s="8">
        <f>IF(AL253="","",COUNTIFS(AL$1:AL253,AL253))</f>
        <v>1</v>
      </c>
      <c r="AN253" s="8" t="str">
        <f t="shared" si="37"/>
        <v>蔚县特殊教育学校蔚县特殊教育学校教育设备政府采购项目中标公告@录播</v>
      </c>
      <c r="AO253" s="9">
        <f>IF(AN253="","",COUNTIFS(AN$1:AN253,AN253))</f>
        <v>1</v>
      </c>
      <c r="AP253" s="10" t="str">
        <f t="shared" si="38"/>
        <v>是</v>
      </c>
      <c r="AQ253" s="11" t="str">
        <f t="shared" si="39"/>
        <v/>
      </c>
      <c r="AR253" s="11" t="str">
        <f t="shared" si="40"/>
        <v/>
      </c>
      <c r="AS253" s="11" t="str">
        <f t="shared" si="41"/>
        <v/>
      </c>
      <c r="AT253" s="11" t="str">
        <f t="shared" si="42"/>
        <v/>
      </c>
      <c r="AU253" s="11" t="str">
        <f t="shared" si="43"/>
        <v/>
      </c>
      <c r="AV253" s="11" t="str">
        <f t="shared" si="44"/>
        <v/>
      </c>
      <c r="AW253" s="11" t="str">
        <f>IF(ISERROR(IF(FIND("拾",O253,1)&lt;FIND("万",O253,1),IF(ISERROR(FIND("拾",O253,FIND("万",O253,1))),"零",(MID(O,FIND("拾",O253,FIND("万",O253,1))-1,1))),MID(O253,FIND("拾",O253,1)-1,1))),"",IF(FIND("拾",O253,1)&lt;FIND("万",O253,1),IF(ISERROR(FIND("拾",O253,FIND("万",O253,1))),"",(MID(O253,FIND("拾",O253,FIND("万",O253,1))-1,1))),MID(O253,FIND("拾",O253,1)-1,1)))</f>
        <v/>
      </c>
      <c r="AX253" s="12">
        <f>IF(O253="",0,IF(ISERROR(MIDB(O253,SEARCHB("?",O253),2*LEN(O253)-LENB(O253))),IF(AQ253="",0,INDEX([1]大小写对照表!A:B,MATCH(AQ253,[1]大小写对照表!A:A,0),2)*100000000)+IF(AR253="",0,INDEX([1]大小写对照表!A:B,MATCH(AR253,[1]大小写对照表!A:A,0),2)*1000000)+IF(AS253="",0,INDEX([1]大小写对照表!A:B,MATCH(AS253,[1]大小写对照表!A:A,0),2)*100000)+IF(AT253="",0,INDEX([1]大小写对照表!A:B,MATCH(AT253,[1]大小写对照表!A:A,0),2)*10000)+IF(AU253="",0,INDEX([1]大小写对照表!A:B,MATCH(AU253,[1]大小写对照表!A:A,0),2)*1000)+IF(AV253="",0,INDEX([1]大小写对照表!A:B,MATCH(AV253,[1]大小写对照表!A:A,0),2)*100)+IF(AW253="",0,INDEX([1]大小写对照表!A:B,MATCH(AW253,[1]大小写对照表!A:A,0),2)*10),IF(ISERROR(FIND("万",O253,1)),MIDB(O253,SEARCHB("?",O253),2*LEN(O253)-LENB(O253))*1,MIDB(O253,SEARCHB("?",O253),2*LEN(O253)-LENB(O253))*10000)))</f>
        <v>208900</v>
      </c>
      <c r="AY253" s="13" t="str">
        <f t="shared" si="45"/>
        <v>1月份</v>
      </c>
      <c r="AZ253" s="11" t="str">
        <f t="shared" si="46"/>
        <v>录播</v>
      </c>
      <c r="BA253" s="11" t="str">
        <f t="shared" si="47"/>
        <v/>
      </c>
    </row>
    <row r="254" spans="1:53">
      <c r="A254" s="7" t="s">
        <v>1084</v>
      </c>
      <c r="B254" s="7" t="s">
        <v>1805</v>
      </c>
      <c r="C254" s="7" t="s">
        <v>55</v>
      </c>
      <c r="D254" s="7" t="s">
        <v>1806</v>
      </c>
      <c r="E254" s="7" t="s">
        <v>168</v>
      </c>
      <c r="F254" s="7" t="s">
        <v>1087</v>
      </c>
      <c r="G254" s="7" t="s">
        <v>278</v>
      </c>
      <c r="H254" s="7"/>
      <c r="I254" s="7"/>
      <c r="J254" s="7"/>
      <c r="K254" s="7"/>
      <c r="L254" s="7" t="s">
        <v>1807</v>
      </c>
      <c r="M254" s="7" t="s">
        <v>1808</v>
      </c>
      <c r="N254" s="7" t="s">
        <v>1809</v>
      </c>
      <c r="O254" s="7" t="s">
        <v>1810</v>
      </c>
      <c r="P254" s="7"/>
      <c r="Q254" s="7" t="s">
        <v>1811</v>
      </c>
      <c r="R254" s="7" t="s">
        <v>1812</v>
      </c>
      <c r="S254" s="7"/>
      <c r="T254" s="7"/>
      <c r="U254" s="7"/>
      <c r="V254" s="7"/>
      <c r="W254" s="7"/>
      <c r="X254" s="7" t="s">
        <v>65</v>
      </c>
      <c r="Y254" s="7" t="s">
        <v>1813</v>
      </c>
      <c r="Z254" s="7">
        <v>10</v>
      </c>
      <c r="AA254" s="7">
        <v>6</v>
      </c>
      <c r="AB254" s="7" t="s">
        <v>317</v>
      </c>
      <c r="AC254" s="7" t="s">
        <v>1084</v>
      </c>
      <c r="AD254" s="7">
        <v>2019</v>
      </c>
      <c r="AE254" s="7" t="s">
        <v>68</v>
      </c>
      <c r="AF254" s="7"/>
      <c r="AG254" s="7"/>
      <c r="AH254" s="7"/>
      <c r="AI254" s="7"/>
      <c r="AJ254" s="7"/>
      <c r="AK254" s="7"/>
      <c r="AL254" s="8" t="str">
        <f t="shared" si="36"/>
        <v>[350191]XCG[XJ]2019001@录播</v>
      </c>
      <c r="AM254" s="8">
        <f>IF(AL254="","",COUNTIFS(AL$1:AL254,AL254))</f>
        <v>1</v>
      </c>
      <c r="AN254" s="8" t="str">
        <f t="shared" si="37"/>
        <v>福州高新区第一中心小学录播教室设备采购结果公告@录播</v>
      </c>
      <c r="AO254" s="9">
        <f>IF(AN254="","",COUNTIFS(AN$1:AN254,AN254))</f>
        <v>1</v>
      </c>
      <c r="AP254" s="10" t="str">
        <f t="shared" si="38"/>
        <v>是</v>
      </c>
      <c r="AQ254" s="11" t="str">
        <f t="shared" si="39"/>
        <v/>
      </c>
      <c r="AR254" s="11" t="str">
        <f t="shared" si="40"/>
        <v/>
      </c>
      <c r="AS254" s="11" t="str">
        <f t="shared" si="41"/>
        <v/>
      </c>
      <c r="AT254" s="11" t="str">
        <f t="shared" si="42"/>
        <v/>
      </c>
      <c r="AU254" s="11" t="str">
        <f t="shared" si="43"/>
        <v/>
      </c>
      <c r="AV254" s="11" t="str">
        <f t="shared" si="44"/>
        <v/>
      </c>
      <c r="AW254" s="11" t="str">
        <f>IF(ISERROR(IF(FIND("拾",O254,1)&lt;FIND("万",O254,1),IF(ISERROR(FIND("拾",O254,FIND("万",O254,1))),"零",(MID(O,FIND("拾",O254,FIND("万",O254,1))-1,1))),MID(O254,FIND("拾",O254,1)-1,1))),"",IF(FIND("拾",O254,1)&lt;FIND("万",O254,1),IF(ISERROR(FIND("拾",O254,FIND("万",O254,1))),"",(MID(O254,FIND("拾",O254,FIND("万",O254,1))-1,1))),MID(O254,FIND("拾",O254,1)-1,1)))</f>
        <v/>
      </c>
      <c r="AX254" s="12">
        <f>IF(O254="",0,IF(ISERROR(MIDB(O254,SEARCHB("?",O254),2*LEN(O254)-LENB(O254))),IF(AQ254="",0,INDEX([1]大小写对照表!A:B,MATCH(AQ254,[1]大小写对照表!A:A,0),2)*100000000)+IF(AR254="",0,INDEX([1]大小写对照表!A:B,MATCH(AR254,[1]大小写对照表!A:A,0),2)*1000000)+IF(AS254="",0,INDEX([1]大小写对照表!A:B,MATCH(AS254,[1]大小写对照表!A:A,0),2)*100000)+IF(AT254="",0,INDEX([1]大小写对照表!A:B,MATCH(AT254,[1]大小写对照表!A:A,0),2)*10000)+IF(AU254="",0,INDEX([1]大小写对照表!A:B,MATCH(AU254,[1]大小写对照表!A:A,0),2)*1000)+IF(AV254="",0,INDEX([1]大小写对照表!A:B,MATCH(AV254,[1]大小写对照表!A:A,0),2)*100)+IF(AW254="",0,INDEX([1]大小写对照表!A:B,MATCH(AW254,[1]大小写对照表!A:A,0),2)*10),IF(ISERROR(FIND("万",O254,1)),MIDB(O254,SEARCHB("?",O254),2*LEN(O254)-LENB(O254))*1,MIDB(O254,SEARCHB("?",O254),2*LEN(O254)-LENB(O254))*10000)))</f>
        <v>644355</v>
      </c>
      <c r="AY254" s="13" t="str">
        <f t="shared" si="45"/>
        <v>1月份</v>
      </c>
      <c r="AZ254" s="11" t="str">
        <f t="shared" si="46"/>
        <v>录播</v>
      </c>
      <c r="BA254" s="11" t="str">
        <f t="shared" si="47"/>
        <v/>
      </c>
    </row>
    <row r="255" spans="1:53">
      <c r="A255" s="14" t="s">
        <v>1084</v>
      </c>
      <c r="B255" s="14" t="s">
        <v>1814</v>
      </c>
      <c r="C255" s="14" t="s">
        <v>55</v>
      </c>
      <c r="D255" s="14" t="s">
        <v>1815</v>
      </c>
      <c r="E255" s="14" t="s">
        <v>56</v>
      </c>
      <c r="F255" s="14" t="s">
        <v>302</v>
      </c>
      <c r="G255" s="14" t="s">
        <v>278</v>
      </c>
      <c r="H255" s="14"/>
      <c r="I255" s="14"/>
      <c r="J255" s="14"/>
      <c r="K255" s="14"/>
      <c r="L255" s="14" t="s">
        <v>1816</v>
      </c>
      <c r="M255" s="14" t="s">
        <v>1397</v>
      </c>
      <c r="N255" s="14" t="s">
        <v>1817</v>
      </c>
      <c r="O255" s="14" t="s">
        <v>1818</v>
      </c>
      <c r="P255" s="14"/>
      <c r="Q255" s="14" t="s">
        <v>1819</v>
      </c>
      <c r="R255" s="14" t="s">
        <v>1820</v>
      </c>
      <c r="S255" s="14"/>
      <c r="T255" s="14"/>
      <c r="U255" s="14"/>
      <c r="V255" s="14"/>
      <c r="W255" s="14"/>
      <c r="X255" s="14" t="s">
        <v>65</v>
      </c>
      <c r="Y255" s="14" t="s">
        <v>1821</v>
      </c>
      <c r="Z255" s="14">
        <v>3</v>
      </c>
      <c r="AA255" s="14">
        <v>3</v>
      </c>
      <c r="AB255" s="14" t="s">
        <v>67</v>
      </c>
      <c r="AC255" s="14"/>
      <c r="AD255" s="14">
        <v>2019</v>
      </c>
      <c r="AE255" s="14" t="s">
        <v>68</v>
      </c>
      <c r="AF255" s="14"/>
      <c r="AG255" s="14"/>
      <c r="AH255" s="14"/>
      <c r="AI255" s="14"/>
      <c r="AJ255" s="14"/>
      <c r="AK255" s="14"/>
      <c r="AL255" s="8" t="str">
        <f t="shared" si="36"/>
        <v>2018-415@录播</v>
      </c>
      <c r="AM255" s="8">
        <f>IF(AL255="","",COUNTIFS(AL$1:AL255,AL255))</f>
        <v>1</v>
      </c>
      <c r="AN255" s="8" t="str">
        <f t="shared" si="37"/>
        <v>淅川县第五高级中学教学一体机采购项目-结果公告@录播</v>
      </c>
      <c r="AO255" s="9">
        <f>IF(AN255="","",COUNTIFS(AN$1:AN255,AN255))</f>
        <v>1</v>
      </c>
      <c r="AP255" s="10" t="str">
        <f t="shared" si="38"/>
        <v>是</v>
      </c>
      <c r="AQ255" s="11" t="str">
        <f t="shared" si="39"/>
        <v/>
      </c>
      <c r="AR255" s="11" t="str">
        <f t="shared" si="40"/>
        <v/>
      </c>
      <c r="AS255" s="11" t="str">
        <f t="shared" si="41"/>
        <v/>
      </c>
      <c r="AT255" s="11" t="str">
        <f t="shared" si="42"/>
        <v/>
      </c>
      <c r="AU255" s="11" t="str">
        <f t="shared" si="43"/>
        <v/>
      </c>
      <c r="AV255" s="11" t="str">
        <f t="shared" si="44"/>
        <v/>
      </c>
      <c r="AW255" s="11" t="str">
        <f>IF(ISERROR(IF(FIND("拾",O255,1)&lt;FIND("万",O255,1),IF(ISERROR(FIND("拾",O255,FIND("万",O255,1))),"零",(MID(O,FIND("拾",O255,FIND("万",O255,1))-1,1))),MID(O255,FIND("拾",O255,1)-1,1))),"",IF(FIND("拾",O255,1)&lt;FIND("万",O255,1),IF(ISERROR(FIND("拾",O255,FIND("万",O255,1))),"",(MID(O255,FIND("拾",O255,FIND("万",O255,1))-1,1))),MID(O255,FIND("拾",O255,1)-1,1)))</f>
        <v/>
      </c>
      <c r="AX255" s="12">
        <f>IF(O255="",0,IF(ISERROR(MIDB(O255,SEARCHB("?",O255),2*LEN(O255)-LENB(O255))),IF(AQ255="",0,INDEX([1]大小写对照表!A:B,MATCH(AQ255,[1]大小写对照表!A:A,0),2)*100000000)+IF(AR255="",0,INDEX([1]大小写对照表!A:B,MATCH(AR255,[1]大小写对照表!A:A,0),2)*1000000)+IF(AS255="",0,INDEX([1]大小写对照表!A:B,MATCH(AS255,[1]大小写对照表!A:A,0),2)*100000)+IF(AT255="",0,INDEX([1]大小写对照表!A:B,MATCH(AT255,[1]大小写对照表!A:A,0),2)*10000)+IF(AU255="",0,INDEX([1]大小写对照表!A:B,MATCH(AU255,[1]大小写对照表!A:A,0),2)*1000)+IF(AV255="",0,INDEX([1]大小写对照表!A:B,MATCH(AV255,[1]大小写对照表!A:A,0),2)*100)+IF(AW255="",0,INDEX([1]大小写对照表!A:B,MATCH(AW255,[1]大小写对照表!A:A,0),2)*10),IF(ISERROR(FIND("万",O255,1)),MIDB(O255,SEARCHB("?",O255),2*LEN(O255)-LENB(O255))*1,MIDB(O255,SEARCHB("?",O255),2*LEN(O255)-LENB(O255))*10000)))</f>
        <v>981200</v>
      </c>
      <c r="AY255" s="13" t="str">
        <f t="shared" si="45"/>
        <v>1月份</v>
      </c>
      <c r="AZ255" s="11" t="str">
        <f t="shared" si="46"/>
        <v>录播</v>
      </c>
      <c r="BA255" s="11" t="str">
        <f t="shared" si="47"/>
        <v/>
      </c>
    </row>
    <row r="256" spans="1:53">
      <c r="A256" s="7" t="s">
        <v>1084</v>
      </c>
      <c r="B256" s="7" t="s">
        <v>1822</v>
      </c>
      <c r="C256" s="7" t="s">
        <v>55</v>
      </c>
      <c r="D256" s="7" t="s">
        <v>1823</v>
      </c>
      <c r="E256" s="7" t="s">
        <v>168</v>
      </c>
      <c r="F256" s="7" t="s">
        <v>1824</v>
      </c>
      <c r="G256" s="7" t="s">
        <v>278</v>
      </c>
      <c r="H256" s="7"/>
      <c r="I256" s="7"/>
      <c r="J256" s="7"/>
      <c r="K256" s="7"/>
      <c r="L256" s="7" t="s">
        <v>1825</v>
      </c>
      <c r="M256" s="7" t="s">
        <v>1826</v>
      </c>
      <c r="N256" s="7" t="s">
        <v>1827</v>
      </c>
      <c r="O256" s="7" t="s">
        <v>1828</v>
      </c>
      <c r="P256" s="7"/>
      <c r="Q256" s="7" t="s">
        <v>1829</v>
      </c>
      <c r="R256" s="7" t="s">
        <v>1830</v>
      </c>
      <c r="S256" s="7"/>
      <c r="T256" s="7"/>
      <c r="U256" s="7"/>
      <c r="V256" s="7"/>
      <c r="W256" s="7"/>
      <c r="X256" s="7" t="s">
        <v>65</v>
      </c>
      <c r="Y256" s="7" t="s">
        <v>1831</v>
      </c>
      <c r="Z256" s="7">
        <v>6</v>
      </c>
      <c r="AA256" s="7">
        <v>6</v>
      </c>
      <c r="AB256" s="7" t="s">
        <v>317</v>
      </c>
      <c r="AC256" s="7" t="s">
        <v>1084</v>
      </c>
      <c r="AD256" s="7">
        <v>2019</v>
      </c>
      <c r="AE256" s="7" t="s">
        <v>68</v>
      </c>
      <c r="AF256" s="7"/>
      <c r="AG256" s="7"/>
      <c r="AH256" s="7"/>
      <c r="AI256" s="7"/>
      <c r="AJ256" s="7"/>
      <c r="AK256" s="7"/>
      <c r="AL256" s="8" t="str">
        <f t="shared" si="36"/>
        <v>[350304]FJLW[GK]2018012-1@录播</v>
      </c>
      <c r="AM256" s="8">
        <f>IF(AL256="","",COUNTIFS(AL$1:AL256,AL256))</f>
        <v>1</v>
      </c>
      <c r="AN256" s="8" t="str">
        <f t="shared" si="37"/>
        <v>莆田第四中学多媒体录播教室及学术报告厅会议音视频系统设备采购项目结果公告@录播</v>
      </c>
      <c r="AO256" s="9">
        <f>IF(AN256="","",COUNTIFS(AN$1:AN256,AN256))</f>
        <v>1</v>
      </c>
      <c r="AP256" s="10" t="str">
        <f t="shared" si="38"/>
        <v>是</v>
      </c>
      <c r="AQ256" s="11" t="str">
        <f t="shared" si="39"/>
        <v/>
      </c>
      <c r="AR256" s="11" t="str">
        <f t="shared" si="40"/>
        <v/>
      </c>
      <c r="AS256" s="11" t="str">
        <f t="shared" si="41"/>
        <v/>
      </c>
      <c r="AT256" s="11" t="str">
        <f t="shared" si="42"/>
        <v/>
      </c>
      <c r="AU256" s="11" t="str">
        <f t="shared" si="43"/>
        <v/>
      </c>
      <c r="AV256" s="11" t="str">
        <f t="shared" si="44"/>
        <v/>
      </c>
      <c r="AW256" s="11" t="str">
        <f>IF(ISERROR(IF(FIND("拾",O256,1)&lt;FIND("万",O256,1),IF(ISERROR(FIND("拾",O256,FIND("万",O256,1))),"零",(MID(O,FIND("拾",O256,FIND("万",O256,1))-1,1))),MID(O256,FIND("拾",O256,1)-1,1))),"",IF(FIND("拾",O256,1)&lt;FIND("万",O256,1),IF(ISERROR(FIND("拾",O256,FIND("万",O256,1))),"",(MID(O256,FIND("拾",O256,FIND("万",O256,1))-1,1))),MID(O256,FIND("拾",O256,1)-1,1)))</f>
        <v/>
      </c>
      <c r="AX256" s="12">
        <f>IF(O256="",0,IF(ISERROR(MIDB(O256,SEARCHB("?",O256),2*LEN(O256)-LENB(O256))),IF(AQ256="",0,INDEX([1]大小写对照表!A:B,MATCH(AQ256,[1]大小写对照表!A:A,0),2)*100000000)+IF(AR256="",0,INDEX([1]大小写对照表!A:B,MATCH(AR256,[1]大小写对照表!A:A,0),2)*1000000)+IF(AS256="",0,INDEX([1]大小写对照表!A:B,MATCH(AS256,[1]大小写对照表!A:A,0),2)*100000)+IF(AT256="",0,INDEX([1]大小写对照表!A:B,MATCH(AT256,[1]大小写对照表!A:A,0),2)*10000)+IF(AU256="",0,INDEX([1]大小写对照表!A:B,MATCH(AU256,[1]大小写对照表!A:A,0),2)*1000)+IF(AV256="",0,INDEX([1]大小写对照表!A:B,MATCH(AV256,[1]大小写对照表!A:A,0),2)*100)+IF(AW256="",0,INDEX([1]大小写对照表!A:B,MATCH(AW256,[1]大小写对照表!A:A,0),2)*10),IF(ISERROR(FIND("万",O256,1)),MIDB(O256,SEARCHB("?",O256),2*LEN(O256)-LENB(O256))*1,MIDB(O256,SEARCHB("?",O256),2*LEN(O256)-LENB(O256))*10000)))</f>
        <v>343300</v>
      </c>
      <c r="AY256" s="13" t="str">
        <f t="shared" si="45"/>
        <v>1月份</v>
      </c>
      <c r="AZ256" s="11" t="str">
        <f t="shared" si="46"/>
        <v>录播</v>
      </c>
      <c r="BA256" s="11" t="str">
        <f t="shared" si="47"/>
        <v/>
      </c>
    </row>
    <row r="257" spans="1:53">
      <c r="A257" s="14" t="s">
        <v>1084</v>
      </c>
      <c r="B257" s="14" t="s">
        <v>1832</v>
      </c>
      <c r="C257" s="14" t="s">
        <v>55</v>
      </c>
      <c r="D257" s="14" t="s">
        <v>1833</v>
      </c>
      <c r="E257" s="14" t="s">
        <v>168</v>
      </c>
      <c r="F257" s="14" t="s">
        <v>1834</v>
      </c>
      <c r="G257" s="14" t="s">
        <v>278</v>
      </c>
      <c r="H257" s="14"/>
      <c r="I257" s="14"/>
      <c r="J257" s="14"/>
      <c r="K257" s="14"/>
      <c r="L257" s="14" t="s">
        <v>413</v>
      </c>
      <c r="M257" s="14" t="s">
        <v>1835</v>
      </c>
      <c r="N257" s="14" t="s">
        <v>1836</v>
      </c>
      <c r="O257" s="14" t="s">
        <v>1837</v>
      </c>
      <c r="P257" s="14"/>
      <c r="Q257" s="14" t="s">
        <v>1838</v>
      </c>
      <c r="R257" s="14" t="s">
        <v>1839</v>
      </c>
      <c r="S257" s="14"/>
      <c r="T257" s="14"/>
      <c r="U257" s="14"/>
      <c r="V257" s="14"/>
      <c r="W257" s="14"/>
      <c r="X257" s="14" t="s">
        <v>65</v>
      </c>
      <c r="Y257" s="14" t="s">
        <v>1840</v>
      </c>
      <c r="Z257" s="14">
        <v>4</v>
      </c>
      <c r="AA257" s="14">
        <v>4</v>
      </c>
      <c r="AB257" s="14" t="s">
        <v>317</v>
      </c>
      <c r="AC257" s="14" t="s">
        <v>1084</v>
      </c>
      <c r="AD257" s="14">
        <v>2019</v>
      </c>
      <c r="AE257" s="14" t="s">
        <v>68</v>
      </c>
      <c r="AF257" s="14"/>
      <c r="AG257" s="14"/>
      <c r="AH257" s="14"/>
      <c r="AI257" s="14"/>
      <c r="AJ257" s="14"/>
      <c r="AK257" s="14"/>
      <c r="AL257" s="8" t="str">
        <f t="shared" si="36"/>
        <v>[350724]JXG[XJ]2019002@录播</v>
      </c>
      <c r="AM257" s="8">
        <f>IF(AL257="","",COUNTIFS(AL$1:AL257,AL257))</f>
        <v>1</v>
      </c>
      <c r="AN257" s="8" t="str">
        <f t="shared" si="37"/>
        <v>松溪县郑墩中心小学精品互动直录播系统设备采购项目货物类采购项目结果公告@录播</v>
      </c>
      <c r="AO257" s="9">
        <f>IF(AN257="","",COUNTIFS(AN$1:AN257,AN257))</f>
        <v>1</v>
      </c>
      <c r="AP257" s="10" t="str">
        <f t="shared" si="38"/>
        <v>是</v>
      </c>
      <c r="AQ257" s="11" t="str">
        <f t="shared" si="39"/>
        <v/>
      </c>
      <c r="AR257" s="11" t="str">
        <f t="shared" si="40"/>
        <v/>
      </c>
      <c r="AS257" s="11" t="str">
        <f t="shared" si="41"/>
        <v/>
      </c>
      <c r="AT257" s="11" t="str">
        <f t="shared" si="42"/>
        <v/>
      </c>
      <c r="AU257" s="11" t="str">
        <f t="shared" si="43"/>
        <v/>
      </c>
      <c r="AV257" s="11" t="str">
        <f t="shared" si="44"/>
        <v/>
      </c>
      <c r="AW257" s="11" t="str">
        <f>IF(ISERROR(IF(FIND("拾",O257,1)&lt;FIND("万",O257,1),IF(ISERROR(FIND("拾",O257,FIND("万",O257,1))),"零",(MID(O,FIND("拾",O257,FIND("万",O257,1))-1,1))),MID(O257,FIND("拾",O257,1)-1,1))),"",IF(FIND("拾",O257,1)&lt;FIND("万",O257,1),IF(ISERROR(FIND("拾",O257,FIND("万",O257,1))),"",(MID(O257,FIND("拾",O257,FIND("万",O257,1))-1,1))),MID(O257,FIND("拾",O257,1)-1,1)))</f>
        <v/>
      </c>
      <c r="AX257" s="12">
        <f>IF(O257="",0,IF(ISERROR(MIDB(O257,SEARCHB("?",O257),2*LEN(O257)-LENB(O257))),IF(AQ257="",0,INDEX([1]大小写对照表!A:B,MATCH(AQ257,[1]大小写对照表!A:A,0),2)*100000000)+IF(AR257="",0,INDEX([1]大小写对照表!A:B,MATCH(AR257,[1]大小写对照表!A:A,0),2)*1000000)+IF(AS257="",0,INDEX([1]大小写对照表!A:B,MATCH(AS257,[1]大小写对照表!A:A,0),2)*100000)+IF(AT257="",0,INDEX([1]大小写对照表!A:B,MATCH(AT257,[1]大小写对照表!A:A,0),2)*10000)+IF(AU257="",0,INDEX([1]大小写对照表!A:B,MATCH(AU257,[1]大小写对照表!A:A,0),2)*1000)+IF(AV257="",0,INDEX([1]大小写对照表!A:B,MATCH(AV257,[1]大小写对照表!A:A,0),2)*100)+IF(AW257="",0,INDEX([1]大小写对照表!A:B,MATCH(AW257,[1]大小写对照表!A:A,0),2)*10),IF(ISERROR(FIND("万",O257,1)),MIDB(O257,SEARCHB("?",O257),2*LEN(O257)-LENB(O257))*1,MIDB(O257,SEARCHB("?",O257),2*LEN(O257)-LENB(O257))*10000)))</f>
        <v>439600</v>
      </c>
      <c r="AY257" s="13" t="str">
        <f t="shared" si="45"/>
        <v>1月份</v>
      </c>
      <c r="AZ257" s="11" t="str">
        <f t="shared" si="46"/>
        <v>录播</v>
      </c>
      <c r="BA257" s="11" t="str">
        <f t="shared" si="47"/>
        <v/>
      </c>
    </row>
    <row r="258" spans="1:53">
      <c r="A258" s="7" t="s">
        <v>1084</v>
      </c>
      <c r="B258" s="7" t="s">
        <v>1841</v>
      </c>
      <c r="C258" s="7" t="s">
        <v>55</v>
      </c>
      <c r="D258" s="7"/>
      <c r="E258" s="7" t="s">
        <v>1308</v>
      </c>
      <c r="F258" s="7" t="s">
        <v>1842</v>
      </c>
      <c r="G258" s="7" t="s">
        <v>278</v>
      </c>
      <c r="H258" s="7"/>
      <c r="I258" s="7"/>
      <c r="J258" s="7"/>
      <c r="K258" s="7"/>
      <c r="L258" s="7"/>
      <c r="M258" s="7"/>
      <c r="N258" s="7" t="s">
        <v>1843</v>
      </c>
      <c r="O258" s="7"/>
      <c r="P258" s="7"/>
      <c r="Q258" s="7" t="s">
        <v>1844</v>
      </c>
      <c r="R258" s="7" t="s">
        <v>1845</v>
      </c>
      <c r="S258" s="7"/>
      <c r="T258" s="7"/>
      <c r="U258" s="7"/>
      <c r="V258" s="7"/>
      <c r="W258" s="7"/>
      <c r="X258" s="7" t="s">
        <v>65</v>
      </c>
      <c r="Y258" s="7" t="s">
        <v>1846</v>
      </c>
      <c r="Z258" s="7">
        <v>6</v>
      </c>
      <c r="AA258" s="7">
        <v>14971</v>
      </c>
      <c r="AB258" s="7" t="s">
        <v>67</v>
      </c>
      <c r="AC258" s="7"/>
      <c r="AD258" s="7">
        <v>2019</v>
      </c>
      <c r="AE258" s="7" t="s">
        <v>68</v>
      </c>
      <c r="AF258" s="7"/>
      <c r="AG258" s="7"/>
      <c r="AH258" s="7"/>
      <c r="AI258" s="7"/>
      <c r="AJ258" s="7"/>
      <c r="AK258" s="7"/>
      <c r="AL258" s="8" t="str">
        <f t="shared" si="36"/>
        <v/>
      </c>
      <c r="AM258" s="8" t="str">
        <f>IF(AL258="","",COUNTIFS(AL$1:AL258,AL258))</f>
        <v/>
      </c>
      <c r="AN258" s="8" t="str">
        <f t="shared" si="37"/>
        <v>潜山市梅城中心小学多媒体教学系统设备采购项目合同公示@录播</v>
      </c>
      <c r="AO258" s="9">
        <f>IF(AN258="","",COUNTIFS(AN$1:AN258,AN258))</f>
        <v>1</v>
      </c>
      <c r="AP258" s="10" t="str">
        <f t="shared" si="38"/>
        <v>是</v>
      </c>
      <c r="AQ258" s="11" t="str">
        <f t="shared" si="39"/>
        <v/>
      </c>
      <c r="AR258" s="11" t="str">
        <f t="shared" si="40"/>
        <v/>
      </c>
      <c r="AS258" s="11" t="str">
        <f t="shared" si="41"/>
        <v/>
      </c>
      <c r="AT258" s="11" t="str">
        <f t="shared" si="42"/>
        <v/>
      </c>
      <c r="AU258" s="11" t="str">
        <f t="shared" si="43"/>
        <v/>
      </c>
      <c r="AV258" s="11" t="str">
        <f t="shared" si="44"/>
        <v/>
      </c>
      <c r="AW258" s="11" t="str">
        <f>IF(ISERROR(IF(FIND("拾",O258,1)&lt;FIND("万",O258,1),IF(ISERROR(FIND("拾",O258,FIND("万",O258,1))),"零",(MID(O,FIND("拾",O258,FIND("万",O258,1))-1,1))),MID(O258,FIND("拾",O258,1)-1,1))),"",IF(FIND("拾",O258,1)&lt;FIND("万",O258,1),IF(ISERROR(FIND("拾",O258,FIND("万",O258,1))),"",(MID(O258,FIND("拾",O258,FIND("万",O258,1))-1,1))),MID(O258,FIND("拾",O258,1)-1,1)))</f>
        <v/>
      </c>
      <c r="AX258" s="12">
        <f>IF(O258="",0,IF(ISERROR(MIDB(O258,SEARCHB("?",O258),2*LEN(O258)-LENB(O258))),IF(AQ258="",0,INDEX([1]大小写对照表!A:B,MATCH(AQ258,[1]大小写对照表!A:A,0),2)*100000000)+IF(AR258="",0,INDEX([1]大小写对照表!A:B,MATCH(AR258,[1]大小写对照表!A:A,0),2)*1000000)+IF(AS258="",0,INDEX([1]大小写对照表!A:B,MATCH(AS258,[1]大小写对照表!A:A,0),2)*100000)+IF(AT258="",0,INDEX([1]大小写对照表!A:B,MATCH(AT258,[1]大小写对照表!A:A,0),2)*10000)+IF(AU258="",0,INDEX([1]大小写对照表!A:B,MATCH(AU258,[1]大小写对照表!A:A,0),2)*1000)+IF(AV258="",0,INDEX([1]大小写对照表!A:B,MATCH(AV258,[1]大小写对照表!A:A,0),2)*100)+IF(AW258="",0,INDEX([1]大小写对照表!A:B,MATCH(AW258,[1]大小写对照表!A:A,0),2)*10),IF(ISERROR(FIND("万",O258,1)),MIDB(O258,SEARCHB("?",O258),2*LEN(O258)-LENB(O258))*1,MIDB(O258,SEARCHB("?",O258),2*LEN(O258)-LENB(O258))*10000)))</f>
        <v>0</v>
      </c>
      <c r="AY258" s="13" t="str">
        <f t="shared" si="45"/>
        <v>1月份</v>
      </c>
      <c r="AZ258" s="11" t="str">
        <f t="shared" si="46"/>
        <v>录播</v>
      </c>
      <c r="BA258" s="11" t="str">
        <f t="shared" si="47"/>
        <v/>
      </c>
    </row>
    <row r="259" spans="1:53">
      <c r="A259" s="14" t="s">
        <v>1084</v>
      </c>
      <c r="B259" s="14" t="s">
        <v>1847</v>
      </c>
      <c r="C259" s="14" t="s">
        <v>55</v>
      </c>
      <c r="D259" s="14" t="s">
        <v>1848</v>
      </c>
      <c r="E259" s="14" t="s">
        <v>168</v>
      </c>
      <c r="F259" s="14" t="s">
        <v>1381</v>
      </c>
      <c r="G259" s="14" t="s">
        <v>278</v>
      </c>
      <c r="H259" s="14"/>
      <c r="I259" s="14"/>
      <c r="J259" s="14"/>
      <c r="K259" s="14"/>
      <c r="L259" s="14" t="s">
        <v>1849</v>
      </c>
      <c r="M259" s="14" t="s">
        <v>1850</v>
      </c>
      <c r="N259" s="14" t="s">
        <v>1851</v>
      </c>
      <c r="O259" s="14" t="s">
        <v>1852</v>
      </c>
      <c r="P259" s="14"/>
      <c r="Q259" s="14" t="s">
        <v>1853</v>
      </c>
      <c r="R259" s="14" t="s">
        <v>1854</v>
      </c>
      <c r="S259" s="14"/>
      <c r="T259" s="14"/>
      <c r="U259" s="14"/>
      <c r="V259" s="14"/>
      <c r="W259" s="14"/>
      <c r="X259" s="14" t="s">
        <v>65</v>
      </c>
      <c r="Y259" s="14" t="s">
        <v>1855</v>
      </c>
      <c r="Z259" s="14">
        <v>2</v>
      </c>
      <c r="AA259" s="14">
        <v>2</v>
      </c>
      <c r="AB259" s="14" t="s">
        <v>317</v>
      </c>
      <c r="AC259" s="14" t="s">
        <v>1084</v>
      </c>
      <c r="AD259" s="14">
        <v>2019</v>
      </c>
      <c r="AE259" s="14" t="s">
        <v>68</v>
      </c>
      <c r="AF259" s="14"/>
      <c r="AG259" s="14"/>
      <c r="AH259" s="14"/>
      <c r="AI259" s="14"/>
      <c r="AJ259" s="14"/>
      <c r="AK259" s="14"/>
      <c r="AL259" s="8" t="str">
        <f t="shared" ref="AL259:AL322" si="48">IF(D259="NA","",IF(D259="","",D259&amp;"@"&amp;A259))</f>
        <v>[350402]SMGX[GK]2018102@录播</v>
      </c>
      <c r="AM259" s="8">
        <f>IF(AL259="","",COUNTIFS(AL$1:AL259,AL259))</f>
        <v>1</v>
      </c>
      <c r="AN259" s="8" t="str">
        <f t="shared" ref="AN259:AN322" si="49">IF(B259="NA","",B259&amp;"@"&amp;A259)</f>
        <v>三明市第十中学三明十中录播室升级改造服务类采购项目结果公告@录播</v>
      </c>
      <c r="AO259" s="9">
        <f>IF(AN259="","",COUNTIFS(AN$1:AN259,AN259))</f>
        <v>1</v>
      </c>
      <c r="AP259" s="10" t="str">
        <f t="shared" ref="AP259:AP322" si="50">IF(AM259="",IF(AO259=1,"是",""),IF(AM259=1,"是",""))</f>
        <v>是</v>
      </c>
      <c r="AQ259" s="11" t="str">
        <f t="shared" ref="AQ259:AQ322" si="51">IF(ISERROR(IF(FIND("仟",O259,1)&lt;FIND("万",O259,1),MID(O259,FIND("仟",O259,1)-1,1),"")),"",IF(FIND("仟",O259,1)&lt;FIND("万",O259,1),MID(O259,FIND("仟",O259,1)-1,1),""))</f>
        <v/>
      </c>
      <c r="AR259" s="11" t="str">
        <f t="shared" ref="AR259:AR322" si="52">IF(ISERROR(IF(FIND("佰",O259,1)&lt;FIND("万",O259,1),MID(O259,FIND("佰",O259,1)-1,1),"")),"",IF(FIND("佰",O259,1)&lt;FIND("万",O259,1),MID(O259,FIND("佰",O259,1)-1,1),""))</f>
        <v/>
      </c>
      <c r="AS259" s="11" t="str">
        <f t="shared" ref="AS259:AS322" si="53">IF(ISERROR(IF(FIND("拾",O259,1)&lt;FIND("万",O259,1),MID(O259,FIND("拾",O259,1)-1,1),"")),"",IF(FIND("拾",O259,1)&lt;FIND("万",O259,1),MID(O259,FIND("拾",O259,1)-1,1),""))</f>
        <v/>
      </c>
      <c r="AT259" s="11" t="str">
        <f t="shared" ref="AT259:AT322" si="54">IF(ISERROR(MIDB(O259,SEARCHB("?",O259),2*LEN(O259)-LENB(O259))),IF(ISERROR(MID(O259,FIND("万",O259,1)-1,1)),"",IF(MID(O259,FIND("万",O259,1)-1,1)="拾","",IF(MID(O259,FIND("万",O259,1)-1,1)="佰","",IF(MID(O259,FIND("万",O259,1)-1,1)="仟","",MID(O259,FIND("万",O259,1)-1,1))))),"")</f>
        <v/>
      </c>
      <c r="AU259" s="11" t="str">
        <f t="shared" ref="AU259:AU322" si="55">IF(ISERROR(IF(FIND("仟",O259,1)&lt;FIND("万",O259,1),MID(O259,FIND("仟",O259,FIND("万",O259,1))-1,1),MID(O259,FIND("仟",O259,1)-1,1))),"",IF(FIND("仟",O259,1)&lt;FIND("万",O259,1),MID(O259,FIND("仟",O259,FIND("万",O259,1))-1,1),MID(O259,FIND("仟",O259,1)-1,1)))</f>
        <v/>
      </c>
      <c r="AV259" s="11" t="str">
        <f t="shared" ref="AV259:AV322" si="56">IF(ISERROR(IF(FIND("佰",O259,1)&lt;FIND("万",O259,1),MID(O259,FIND("佰",O259,FIND("万",O259,1))-1,1),MID(O259,FIND("佰",O259,1)-1,1))),"",IF(FIND("佰",O259,1)&lt;FIND("万",O259,1),MID(O259,FIND("佰",O259,FIND("万",O259,1))-1,1),MID(O259,FIND("佰",O259,1)-1,1)))</f>
        <v/>
      </c>
      <c r="AW259" s="11" t="str">
        <f>IF(ISERROR(IF(FIND("拾",O259,1)&lt;FIND("万",O259,1),IF(ISERROR(FIND("拾",O259,FIND("万",O259,1))),"零",(MID(O,FIND("拾",O259,FIND("万",O259,1))-1,1))),MID(O259,FIND("拾",O259,1)-1,1))),"",IF(FIND("拾",O259,1)&lt;FIND("万",O259,1),IF(ISERROR(FIND("拾",O259,FIND("万",O259,1))),"",(MID(O259,FIND("拾",O259,FIND("万",O259,1))-1,1))),MID(O259,FIND("拾",O259,1)-1,1)))</f>
        <v/>
      </c>
      <c r="AX259" s="12">
        <f>IF(O259="",0,IF(ISERROR(MIDB(O259,SEARCHB("?",O259),2*LEN(O259)-LENB(O259))),IF(AQ259="",0,INDEX([1]大小写对照表!A:B,MATCH(AQ259,[1]大小写对照表!A:A,0),2)*100000000)+IF(AR259="",0,INDEX([1]大小写对照表!A:B,MATCH(AR259,[1]大小写对照表!A:A,0),2)*1000000)+IF(AS259="",0,INDEX([1]大小写对照表!A:B,MATCH(AS259,[1]大小写对照表!A:A,0),2)*100000)+IF(AT259="",0,INDEX([1]大小写对照表!A:B,MATCH(AT259,[1]大小写对照表!A:A,0),2)*10000)+IF(AU259="",0,INDEX([1]大小写对照表!A:B,MATCH(AU259,[1]大小写对照表!A:A,0),2)*1000)+IF(AV259="",0,INDEX([1]大小写对照表!A:B,MATCH(AV259,[1]大小写对照表!A:A,0),2)*100)+IF(AW259="",0,INDEX([1]大小写对照表!A:B,MATCH(AW259,[1]大小写对照表!A:A,0),2)*10),IF(ISERROR(FIND("万",O259,1)),MIDB(O259,SEARCHB("?",O259),2*LEN(O259)-LENB(O259))*1,MIDB(O259,SEARCHB("?",O259),2*LEN(O259)-LENB(O259))*10000)))</f>
        <v>311650</v>
      </c>
      <c r="AY259" s="13" t="str">
        <f t="shared" ref="AY259:AY322" si="57">MONTH(G259)&amp;"月份"</f>
        <v>1月份</v>
      </c>
      <c r="AZ259" s="11" t="str">
        <f t="shared" ref="AZ259:AZ322" si="58">IF(ISERROR(FIND(",",A259,1)),A259,LEFT(A259,FIND(",",A259,1)-1))</f>
        <v>录播</v>
      </c>
      <c r="BA259" s="11" t="str">
        <f t="shared" ref="BA259:BA322" si="59">IF(ISERROR(FIND(",",A259,1)),"",MID(A259,FIND(",",A259,1)+1,50))</f>
        <v/>
      </c>
    </row>
    <row r="260" spans="1:53">
      <c r="A260" s="7" t="s">
        <v>1084</v>
      </c>
      <c r="B260" s="7" t="s">
        <v>289</v>
      </c>
      <c r="C260" s="7" t="s">
        <v>55</v>
      </c>
      <c r="D260" s="7" t="s">
        <v>290</v>
      </c>
      <c r="E260" s="7" t="s">
        <v>83</v>
      </c>
      <c r="F260" s="7" t="s">
        <v>291</v>
      </c>
      <c r="G260" s="7" t="s">
        <v>278</v>
      </c>
      <c r="H260" s="7"/>
      <c r="I260" s="7"/>
      <c r="J260" s="7"/>
      <c r="K260" s="7"/>
      <c r="L260" s="7"/>
      <c r="M260" s="7" t="s">
        <v>292</v>
      </c>
      <c r="N260" s="7" t="s">
        <v>293</v>
      </c>
      <c r="O260" s="7"/>
      <c r="P260" s="7"/>
      <c r="Q260" s="7" t="s">
        <v>294</v>
      </c>
      <c r="R260" s="7" t="s">
        <v>295</v>
      </c>
      <c r="S260" s="7" t="s">
        <v>296</v>
      </c>
      <c r="T260" s="7" t="s">
        <v>297</v>
      </c>
      <c r="U260" s="7"/>
      <c r="V260" s="7"/>
      <c r="W260" s="7"/>
      <c r="X260" s="7" t="s">
        <v>79</v>
      </c>
      <c r="Y260" s="7" t="s">
        <v>298</v>
      </c>
      <c r="Z260" s="7">
        <v>3</v>
      </c>
      <c r="AA260" s="7">
        <v>3</v>
      </c>
      <c r="AB260" s="7" t="s">
        <v>317</v>
      </c>
      <c r="AC260" s="7" t="s">
        <v>1084</v>
      </c>
      <c r="AD260" s="7">
        <v>2019</v>
      </c>
      <c r="AE260" s="7" t="s">
        <v>68</v>
      </c>
      <c r="AF260" s="7"/>
      <c r="AG260" s="7"/>
      <c r="AH260" s="7"/>
      <c r="AI260" s="7"/>
      <c r="AJ260" s="7"/>
      <c r="AK260" s="7"/>
      <c r="AL260" s="8" t="str">
        <f t="shared" si="48"/>
        <v>JXHT2018-A003@录播</v>
      </c>
      <c r="AM260" s="8">
        <f>IF(AL260="","",COUNTIFS(AL$1:AL260,AL260))</f>
        <v>1</v>
      </c>
      <c r="AN260" s="8" t="str">
        <f t="shared" si="49"/>
        <v>[青山湖区]江西省宏天工程招标有限公司关于南昌市青山湖区教育体育局学生电脑及录播教室设备采购项目（项目编号：JXHT2018-A003）电子化公开招标结果公告@录播</v>
      </c>
      <c r="AO260" s="9">
        <f>IF(AN260="","",COUNTIFS(AN$1:AN260,AN260))</f>
        <v>1</v>
      </c>
      <c r="AP260" s="10" t="str">
        <f t="shared" si="50"/>
        <v>是</v>
      </c>
      <c r="AQ260" s="11" t="str">
        <f t="shared" si="51"/>
        <v/>
      </c>
      <c r="AR260" s="11" t="str">
        <f t="shared" si="52"/>
        <v/>
      </c>
      <c r="AS260" s="11" t="str">
        <f t="shared" si="53"/>
        <v/>
      </c>
      <c r="AT260" s="11" t="str">
        <f t="shared" si="54"/>
        <v/>
      </c>
      <c r="AU260" s="11" t="str">
        <f t="shared" si="55"/>
        <v/>
      </c>
      <c r="AV260" s="11" t="str">
        <f t="shared" si="56"/>
        <v/>
      </c>
      <c r="AW260" s="11" t="str">
        <f>IF(ISERROR(IF(FIND("拾",O260,1)&lt;FIND("万",O260,1),IF(ISERROR(FIND("拾",O260,FIND("万",O260,1))),"零",(MID(O,FIND("拾",O260,FIND("万",O260,1))-1,1))),MID(O260,FIND("拾",O260,1)-1,1))),"",IF(FIND("拾",O260,1)&lt;FIND("万",O260,1),IF(ISERROR(FIND("拾",O260,FIND("万",O260,1))),"",(MID(O260,FIND("拾",O260,FIND("万",O260,1))-1,1))),MID(O260,FIND("拾",O260,1)-1,1)))</f>
        <v/>
      </c>
      <c r="AX260" s="12">
        <f>IF(O260="",0,IF(ISERROR(MIDB(O260,SEARCHB("?",O260),2*LEN(O260)-LENB(O260))),IF(AQ260="",0,INDEX([1]大小写对照表!A:B,MATCH(AQ260,[1]大小写对照表!A:A,0),2)*100000000)+IF(AR260="",0,INDEX([1]大小写对照表!A:B,MATCH(AR260,[1]大小写对照表!A:A,0),2)*1000000)+IF(AS260="",0,INDEX([1]大小写对照表!A:B,MATCH(AS260,[1]大小写对照表!A:A,0),2)*100000)+IF(AT260="",0,INDEX([1]大小写对照表!A:B,MATCH(AT260,[1]大小写对照表!A:A,0),2)*10000)+IF(AU260="",0,INDEX([1]大小写对照表!A:B,MATCH(AU260,[1]大小写对照表!A:A,0),2)*1000)+IF(AV260="",0,INDEX([1]大小写对照表!A:B,MATCH(AV260,[1]大小写对照表!A:A,0),2)*100)+IF(AW260="",0,INDEX([1]大小写对照表!A:B,MATCH(AW260,[1]大小写对照表!A:A,0),2)*10),IF(ISERROR(FIND("万",O260,1)),MIDB(O260,SEARCHB("?",O260),2*LEN(O260)-LENB(O260))*1,MIDB(O260,SEARCHB("?",O260),2*LEN(O260)-LENB(O260))*10000)))</f>
        <v>0</v>
      </c>
      <c r="AY260" s="13" t="str">
        <f t="shared" si="57"/>
        <v>1月份</v>
      </c>
      <c r="AZ260" s="11" t="str">
        <f t="shared" si="58"/>
        <v>录播</v>
      </c>
      <c r="BA260" s="11" t="str">
        <f t="shared" si="59"/>
        <v/>
      </c>
    </row>
    <row r="261" spans="1:53">
      <c r="A261" s="14" t="s">
        <v>1084</v>
      </c>
      <c r="B261" s="14" t="s">
        <v>1856</v>
      </c>
      <c r="C261" s="14" t="s">
        <v>55</v>
      </c>
      <c r="D261" s="14" t="s">
        <v>1857</v>
      </c>
      <c r="E261" s="14" t="s">
        <v>592</v>
      </c>
      <c r="F261" s="14" t="s">
        <v>593</v>
      </c>
      <c r="G261" s="14" t="s">
        <v>278</v>
      </c>
      <c r="H261" s="14"/>
      <c r="I261" s="14"/>
      <c r="J261" s="14"/>
      <c r="K261" s="14"/>
      <c r="L261" s="14" t="s">
        <v>1858</v>
      </c>
      <c r="M261" s="14" t="s">
        <v>1859</v>
      </c>
      <c r="N261" s="14" t="s">
        <v>1860</v>
      </c>
      <c r="O261" s="14" t="s">
        <v>1861</v>
      </c>
      <c r="P261" s="14"/>
      <c r="Q261" s="14" t="s">
        <v>1862</v>
      </c>
      <c r="R261" s="14" t="s">
        <v>1863</v>
      </c>
      <c r="S261" s="14"/>
      <c r="T261" s="14"/>
      <c r="U261" s="14"/>
      <c r="V261" s="14"/>
      <c r="W261" s="14"/>
      <c r="X261" s="14" t="s">
        <v>65</v>
      </c>
      <c r="Y261" s="14" t="s">
        <v>1864</v>
      </c>
      <c r="Z261" s="14">
        <v>2</v>
      </c>
      <c r="AA261" s="14">
        <v>2</v>
      </c>
      <c r="AB261" s="14" t="s">
        <v>67</v>
      </c>
      <c r="AC261" s="14"/>
      <c r="AD261" s="14">
        <v>2019</v>
      </c>
      <c r="AE261" s="14" t="s">
        <v>68</v>
      </c>
      <c r="AF261" s="14"/>
      <c r="AG261" s="14"/>
      <c r="AH261" s="14"/>
      <c r="AI261" s="14"/>
      <c r="AJ261" s="14"/>
      <c r="AK261" s="14"/>
      <c r="AL261" s="8" t="str">
        <f t="shared" si="48"/>
        <v>20190104Z0003-1@录播</v>
      </c>
      <c r="AM261" s="8">
        <f>IF(AL261="","",COUNTIFS(AL$1:AL261,AL261))</f>
        <v>1</v>
      </c>
      <c r="AN261" s="8" t="str">
        <f t="shared" si="49"/>
        <v>舒兰市教师进修学校报告厅设备采购项目中标公示@录播</v>
      </c>
      <c r="AO261" s="9">
        <f>IF(AN261="","",COUNTIFS(AN$1:AN261,AN261))</f>
        <v>1</v>
      </c>
      <c r="AP261" s="10" t="str">
        <f t="shared" si="50"/>
        <v>是</v>
      </c>
      <c r="AQ261" s="11" t="str">
        <f t="shared" si="51"/>
        <v/>
      </c>
      <c r="AR261" s="11" t="str">
        <f t="shared" si="52"/>
        <v/>
      </c>
      <c r="AS261" s="11" t="str">
        <f t="shared" si="53"/>
        <v/>
      </c>
      <c r="AT261" s="11" t="str">
        <f t="shared" si="54"/>
        <v/>
      </c>
      <c r="AU261" s="11" t="str">
        <f t="shared" si="55"/>
        <v/>
      </c>
      <c r="AV261" s="11" t="str">
        <f t="shared" si="56"/>
        <v/>
      </c>
      <c r="AW261" s="11" t="str">
        <f>IF(ISERROR(IF(FIND("拾",O261,1)&lt;FIND("万",O261,1),IF(ISERROR(FIND("拾",O261,FIND("万",O261,1))),"零",(MID(O,FIND("拾",O261,FIND("万",O261,1))-1,1))),MID(O261,FIND("拾",O261,1)-1,1))),"",IF(FIND("拾",O261,1)&lt;FIND("万",O261,1),IF(ISERROR(FIND("拾",O261,FIND("万",O261,1))),"",(MID(O261,FIND("拾",O261,FIND("万",O261,1))-1,1))),MID(O261,FIND("拾",O261,1)-1,1)))</f>
        <v/>
      </c>
      <c r="AX261" s="12">
        <f>IF(O261="",0,IF(ISERROR(MIDB(O261,SEARCHB("?",O261),2*LEN(O261)-LENB(O261))),IF(AQ261="",0,INDEX([1]大小写对照表!A:B,MATCH(AQ261,[1]大小写对照表!A:A,0),2)*100000000)+IF(AR261="",0,INDEX([1]大小写对照表!A:B,MATCH(AR261,[1]大小写对照表!A:A,0),2)*1000000)+IF(AS261="",0,INDEX([1]大小写对照表!A:B,MATCH(AS261,[1]大小写对照表!A:A,0),2)*100000)+IF(AT261="",0,INDEX([1]大小写对照表!A:B,MATCH(AT261,[1]大小写对照表!A:A,0),2)*10000)+IF(AU261="",0,INDEX([1]大小写对照表!A:B,MATCH(AU261,[1]大小写对照表!A:A,0),2)*1000)+IF(AV261="",0,INDEX([1]大小写对照表!A:B,MATCH(AV261,[1]大小写对照表!A:A,0),2)*100)+IF(AW261="",0,INDEX([1]大小写对照表!A:B,MATCH(AW261,[1]大小写对照表!A:A,0),2)*10),IF(ISERROR(FIND("万",O261,1)),MIDB(O261,SEARCHB("?",O261),2*LEN(O261)-LENB(O261))*1,MIDB(O261,SEARCHB("?",O261),2*LEN(O261)-LENB(O261))*10000)))</f>
        <v>1946064</v>
      </c>
      <c r="AY261" s="13" t="str">
        <f t="shared" si="57"/>
        <v>1月份</v>
      </c>
      <c r="AZ261" s="11" t="str">
        <f t="shared" si="58"/>
        <v>录播</v>
      </c>
      <c r="BA261" s="11" t="str">
        <f t="shared" si="59"/>
        <v/>
      </c>
    </row>
    <row r="262" spans="1:53">
      <c r="A262" s="7" t="s">
        <v>1084</v>
      </c>
      <c r="B262" s="7" t="s">
        <v>1865</v>
      </c>
      <c r="C262" s="7" t="s">
        <v>55</v>
      </c>
      <c r="D262" s="7" t="s">
        <v>1866</v>
      </c>
      <c r="E262" s="7" t="s">
        <v>236</v>
      </c>
      <c r="F262" s="7" t="s">
        <v>237</v>
      </c>
      <c r="G262" s="7" t="s">
        <v>278</v>
      </c>
      <c r="H262" s="7"/>
      <c r="I262" s="7"/>
      <c r="J262" s="7"/>
      <c r="K262" s="7"/>
      <c r="L262" s="7" t="s">
        <v>1867</v>
      </c>
      <c r="M262" s="7" t="s">
        <v>788</v>
      </c>
      <c r="N262" s="7" t="s">
        <v>1868</v>
      </c>
      <c r="O262" s="7" t="s">
        <v>1869</v>
      </c>
      <c r="P262" s="7"/>
      <c r="Q262" s="7" t="s">
        <v>1870</v>
      </c>
      <c r="R262" s="7" t="s">
        <v>1871</v>
      </c>
      <c r="S262" s="7"/>
      <c r="T262" s="7"/>
      <c r="U262" s="7"/>
      <c r="V262" s="7"/>
      <c r="W262" s="7"/>
      <c r="X262" s="7" t="s">
        <v>326</v>
      </c>
      <c r="Y262" s="7" t="s">
        <v>1872</v>
      </c>
      <c r="Z262" s="7">
        <v>2</v>
      </c>
      <c r="AA262" s="7">
        <v>2</v>
      </c>
      <c r="AB262" s="7" t="s">
        <v>67</v>
      </c>
      <c r="AC262" s="7"/>
      <c r="AD262" s="7">
        <v>2019</v>
      </c>
      <c r="AE262" s="7" t="s">
        <v>68</v>
      </c>
      <c r="AF262" s="7"/>
      <c r="AG262" s="7"/>
      <c r="AH262" s="7"/>
      <c r="AI262" s="7"/>
      <c r="AJ262" s="7"/>
      <c r="AK262" s="7"/>
      <c r="AL262" s="8" t="str">
        <f t="shared" si="48"/>
        <v>CEITCL-BJ07-1901001-01）@录播</v>
      </c>
      <c r="AM262" s="8">
        <f>IF(AL262="","",COUNTIFS(AL$1:AL262,AL262))</f>
        <v>1</v>
      </c>
      <c r="AN262" s="8" t="str">
        <f t="shared" si="49"/>
        <v>北京外国语大学普通型+研讨型智能教室采购项目中标公告@录播</v>
      </c>
      <c r="AO262" s="9">
        <f>IF(AN262="","",COUNTIFS(AN$1:AN262,AN262))</f>
        <v>1</v>
      </c>
      <c r="AP262" s="10" t="str">
        <f t="shared" si="50"/>
        <v>是</v>
      </c>
      <c r="AQ262" s="11" t="str">
        <f t="shared" si="51"/>
        <v/>
      </c>
      <c r="AR262" s="11" t="str">
        <f t="shared" si="52"/>
        <v/>
      </c>
      <c r="AS262" s="11" t="str">
        <f t="shared" si="53"/>
        <v/>
      </c>
      <c r="AT262" s="11" t="str">
        <f t="shared" si="54"/>
        <v/>
      </c>
      <c r="AU262" s="11" t="str">
        <f t="shared" si="55"/>
        <v/>
      </c>
      <c r="AV262" s="11" t="str">
        <f t="shared" si="56"/>
        <v/>
      </c>
      <c r="AW262" s="11" t="str">
        <f>IF(ISERROR(IF(FIND("拾",O262,1)&lt;FIND("万",O262,1),IF(ISERROR(FIND("拾",O262,FIND("万",O262,1))),"零",(MID(O,FIND("拾",O262,FIND("万",O262,1))-1,1))),MID(O262,FIND("拾",O262,1)-1,1))),"",IF(FIND("拾",O262,1)&lt;FIND("万",O262,1),IF(ISERROR(FIND("拾",O262,FIND("万",O262,1))),"",(MID(O262,FIND("拾",O262,FIND("万",O262,1))-1,1))),MID(O262,FIND("拾",O262,1)-1,1)))</f>
        <v/>
      </c>
      <c r="AX262" s="12">
        <f>IF(O262="",0,IF(ISERROR(MIDB(O262,SEARCHB("?",O262),2*LEN(O262)-LENB(O262))),IF(AQ262="",0,INDEX([1]大小写对照表!A:B,MATCH(AQ262,[1]大小写对照表!A:A,0),2)*100000000)+IF(AR262="",0,INDEX([1]大小写对照表!A:B,MATCH(AR262,[1]大小写对照表!A:A,0),2)*1000000)+IF(AS262="",0,INDEX([1]大小写对照表!A:B,MATCH(AS262,[1]大小写对照表!A:A,0),2)*100000)+IF(AT262="",0,INDEX([1]大小写对照表!A:B,MATCH(AT262,[1]大小写对照表!A:A,0),2)*10000)+IF(AU262="",0,INDEX([1]大小写对照表!A:B,MATCH(AU262,[1]大小写对照表!A:A,0),2)*1000)+IF(AV262="",0,INDEX([1]大小写对照表!A:B,MATCH(AV262,[1]大小写对照表!A:A,0),2)*100)+IF(AW262="",0,INDEX([1]大小写对照表!A:B,MATCH(AW262,[1]大小写对照表!A:A,0),2)*10),IF(ISERROR(FIND("万",O262,1)),MIDB(O262,SEARCHB("?",O262),2*LEN(O262)-LENB(O262))*1,MIDB(O262,SEARCHB("?",O262),2*LEN(O262)-LENB(O262))*10000)))</f>
        <v>1480000</v>
      </c>
      <c r="AY262" s="13" t="str">
        <f t="shared" si="57"/>
        <v>1月份</v>
      </c>
      <c r="AZ262" s="11" t="str">
        <f t="shared" si="58"/>
        <v>录播</v>
      </c>
      <c r="BA262" s="11" t="str">
        <f t="shared" si="59"/>
        <v/>
      </c>
    </row>
    <row r="263" spans="1:53">
      <c r="A263" s="14" t="s">
        <v>1084</v>
      </c>
      <c r="B263" s="14" t="s">
        <v>1873</v>
      </c>
      <c r="C263" s="14" t="s">
        <v>55</v>
      </c>
      <c r="D263" s="14" t="s">
        <v>1874</v>
      </c>
      <c r="E263" s="14" t="s">
        <v>168</v>
      </c>
      <c r="F263" s="14" t="s">
        <v>1087</v>
      </c>
      <c r="G263" s="14" t="s">
        <v>278</v>
      </c>
      <c r="H263" s="14"/>
      <c r="I263" s="14"/>
      <c r="J263" s="14"/>
      <c r="K263" s="14"/>
      <c r="L263" s="14" t="s">
        <v>1275</v>
      </c>
      <c r="M263" s="14" t="s">
        <v>1875</v>
      </c>
      <c r="N263" s="14" t="s">
        <v>1876</v>
      </c>
      <c r="O263" s="14" t="s">
        <v>1877</v>
      </c>
      <c r="P263" s="14"/>
      <c r="Q263" s="14" t="s">
        <v>1878</v>
      </c>
      <c r="R263" s="14" t="s">
        <v>1879</v>
      </c>
      <c r="S263" s="14"/>
      <c r="T263" s="14"/>
      <c r="U263" s="14"/>
      <c r="V263" s="14"/>
      <c r="W263" s="14"/>
      <c r="X263" s="14" t="s">
        <v>65</v>
      </c>
      <c r="Y263" s="14" t="s">
        <v>1880</v>
      </c>
      <c r="Z263" s="14">
        <v>5</v>
      </c>
      <c r="AA263" s="14">
        <v>5</v>
      </c>
      <c r="AB263" s="14" t="s">
        <v>317</v>
      </c>
      <c r="AC263" s="14" t="s">
        <v>1084</v>
      </c>
      <c r="AD263" s="14">
        <v>2019</v>
      </c>
      <c r="AE263" s="14" t="s">
        <v>68</v>
      </c>
      <c r="AF263" s="14"/>
      <c r="AG263" s="14"/>
      <c r="AH263" s="14"/>
      <c r="AI263" s="14"/>
      <c r="AJ263" s="14"/>
      <c r="AK263" s="14"/>
      <c r="AL263" s="8" t="str">
        <f t="shared" si="48"/>
        <v>[350627]RK[TP]2019002@录播</v>
      </c>
      <c r="AM263" s="8">
        <f>IF(AL263="","",COUNTIFS(AL$1:AL263,AL263))</f>
        <v>1</v>
      </c>
      <c r="AN263" s="8" t="str">
        <f t="shared" si="49"/>
        <v>龙山中心小学全自动录播系统及录播教室装修工程货物类采购项目结果公告@录播</v>
      </c>
      <c r="AO263" s="9">
        <f>IF(AN263="","",COUNTIFS(AN$1:AN263,AN263))</f>
        <v>1</v>
      </c>
      <c r="AP263" s="10" t="str">
        <f t="shared" si="50"/>
        <v>是</v>
      </c>
      <c r="AQ263" s="11" t="str">
        <f t="shared" si="51"/>
        <v/>
      </c>
      <c r="AR263" s="11" t="str">
        <f t="shared" si="52"/>
        <v/>
      </c>
      <c r="AS263" s="11" t="str">
        <f t="shared" si="53"/>
        <v/>
      </c>
      <c r="AT263" s="11" t="str">
        <f t="shared" si="54"/>
        <v/>
      </c>
      <c r="AU263" s="11" t="str">
        <f t="shared" si="55"/>
        <v/>
      </c>
      <c r="AV263" s="11" t="str">
        <f t="shared" si="56"/>
        <v/>
      </c>
      <c r="AW263" s="11" t="str">
        <f>IF(ISERROR(IF(FIND("拾",O263,1)&lt;FIND("万",O263,1),IF(ISERROR(FIND("拾",O263,FIND("万",O263,1))),"零",(MID(O,FIND("拾",O263,FIND("万",O263,1))-1,1))),MID(O263,FIND("拾",O263,1)-1,1))),"",IF(FIND("拾",O263,1)&lt;FIND("万",O263,1),IF(ISERROR(FIND("拾",O263,FIND("万",O263,1))),"",(MID(O263,FIND("拾",O263,FIND("万",O263,1))-1,1))),MID(O263,FIND("拾",O263,1)-1,1)))</f>
        <v/>
      </c>
      <c r="AX263" s="12">
        <f>IF(O263="",0,IF(ISERROR(MIDB(O263,SEARCHB("?",O263),2*LEN(O263)-LENB(O263))),IF(AQ263="",0,INDEX([1]大小写对照表!A:B,MATCH(AQ263,[1]大小写对照表!A:A,0),2)*100000000)+IF(AR263="",0,INDEX([1]大小写对照表!A:B,MATCH(AR263,[1]大小写对照表!A:A,0),2)*1000000)+IF(AS263="",0,INDEX([1]大小写对照表!A:B,MATCH(AS263,[1]大小写对照表!A:A,0),2)*100000)+IF(AT263="",0,INDEX([1]大小写对照表!A:B,MATCH(AT263,[1]大小写对照表!A:A,0),2)*10000)+IF(AU263="",0,INDEX([1]大小写对照表!A:B,MATCH(AU263,[1]大小写对照表!A:A,0),2)*1000)+IF(AV263="",0,INDEX([1]大小写对照表!A:B,MATCH(AV263,[1]大小写对照表!A:A,0),2)*100)+IF(AW263="",0,INDEX([1]大小写对照表!A:B,MATCH(AW263,[1]大小写对照表!A:A,0),2)*10),IF(ISERROR(FIND("万",O263,1)),MIDB(O263,SEARCHB("?",O263),2*LEN(O263)-LENB(O263))*1,MIDB(O263,SEARCHB("?",O263),2*LEN(O263)-LENB(O263))*10000)))</f>
        <v>415000</v>
      </c>
      <c r="AY263" s="13" t="str">
        <f t="shared" si="57"/>
        <v>1月份</v>
      </c>
      <c r="AZ263" s="11" t="str">
        <f t="shared" si="58"/>
        <v>录播</v>
      </c>
      <c r="BA263" s="11" t="str">
        <f t="shared" si="59"/>
        <v/>
      </c>
    </row>
    <row r="264" spans="1:53">
      <c r="A264" s="7" t="s">
        <v>1084</v>
      </c>
      <c r="B264" s="7" t="s">
        <v>1881</v>
      </c>
      <c r="C264" s="7" t="s">
        <v>55</v>
      </c>
      <c r="D264" s="7" t="s">
        <v>1882</v>
      </c>
      <c r="E264" s="7" t="s">
        <v>1308</v>
      </c>
      <c r="F264" s="7" t="s">
        <v>1309</v>
      </c>
      <c r="G264" s="7" t="s">
        <v>278</v>
      </c>
      <c r="H264" s="7"/>
      <c r="I264" s="7"/>
      <c r="J264" s="7"/>
      <c r="K264" s="7"/>
      <c r="L264" s="7" t="s">
        <v>1883</v>
      </c>
      <c r="M264" s="7" t="s">
        <v>1311</v>
      </c>
      <c r="N264" s="7" t="s">
        <v>1312</v>
      </c>
      <c r="O264" s="7" t="s">
        <v>1884</v>
      </c>
      <c r="P264" s="7"/>
      <c r="Q264" s="7" t="s">
        <v>1885</v>
      </c>
      <c r="R264" s="7" t="s">
        <v>1315</v>
      </c>
      <c r="S264" s="7"/>
      <c r="T264" s="7"/>
      <c r="U264" s="7"/>
      <c r="V264" s="7"/>
      <c r="W264" s="7"/>
      <c r="X264" s="7" t="s">
        <v>79</v>
      </c>
      <c r="Y264" s="7" t="s">
        <v>1886</v>
      </c>
      <c r="Z264" s="7">
        <v>2</v>
      </c>
      <c r="AA264" s="7">
        <v>4</v>
      </c>
      <c r="AB264" s="7" t="s">
        <v>67</v>
      </c>
      <c r="AC264" s="7"/>
      <c r="AD264" s="7">
        <v>2019</v>
      </c>
      <c r="AE264" s="7" t="s">
        <v>68</v>
      </c>
      <c r="AF264" s="7"/>
      <c r="AG264" s="7"/>
      <c r="AH264" s="7"/>
      <c r="AI264" s="7"/>
      <c r="AJ264" s="7"/>
      <c r="AK264" s="7"/>
      <c r="AL264" s="8" t="str">
        <f t="shared" si="48"/>
        <v>WH18CG2018HW3509@录播</v>
      </c>
      <c r="AM264" s="8">
        <f>IF(AL264="","",COUNTIFS(AL$1:AL264,AL264))</f>
        <v>1</v>
      </c>
      <c r="AN264" s="8" t="str">
        <f t="shared" si="49"/>
        <v>[正在公示]经开区小学网络、广播等设备采购项目中标公告@录播</v>
      </c>
      <c r="AO264" s="9">
        <f>IF(AN264="","",COUNTIFS(AN$1:AN264,AN264))</f>
        <v>1</v>
      </c>
      <c r="AP264" s="10" t="str">
        <f t="shared" si="50"/>
        <v>是</v>
      </c>
      <c r="AQ264" s="11" t="str">
        <f t="shared" si="51"/>
        <v/>
      </c>
      <c r="AR264" s="11" t="str">
        <f t="shared" si="52"/>
        <v/>
      </c>
      <c r="AS264" s="11" t="str">
        <f t="shared" si="53"/>
        <v/>
      </c>
      <c r="AT264" s="11" t="str">
        <f t="shared" si="54"/>
        <v/>
      </c>
      <c r="AU264" s="11" t="str">
        <f t="shared" si="55"/>
        <v/>
      </c>
      <c r="AV264" s="11" t="str">
        <f t="shared" si="56"/>
        <v/>
      </c>
      <c r="AW264" s="11" t="str">
        <f>IF(ISERROR(IF(FIND("拾",O264,1)&lt;FIND("万",O264,1),IF(ISERROR(FIND("拾",O264,FIND("万",O264,1))),"零",(MID(O,FIND("拾",O264,FIND("万",O264,1))-1,1))),MID(O264,FIND("拾",O264,1)-1,1))),"",IF(FIND("拾",O264,1)&lt;FIND("万",O264,1),IF(ISERROR(FIND("拾",O264,FIND("万",O264,1))),"",(MID(O264,FIND("拾",O264,FIND("万",O264,1))-1,1))),MID(O264,FIND("拾",O264,1)-1,1)))</f>
        <v/>
      </c>
      <c r="AX264" s="12">
        <f>IF(O264="",0,IF(ISERROR(MIDB(O264,SEARCHB("?",O264),2*LEN(O264)-LENB(O264))),IF(AQ264="",0,INDEX([1]大小写对照表!A:B,MATCH(AQ264,[1]大小写对照表!A:A,0),2)*100000000)+IF(AR264="",0,INDEX([1]大小写对照表!A:B,MATCH(AR264,[1]大小写对照表!A:A,0),2)*1000000)+IF(AS264="",0,INDEX([1]大小写对照表!A:B,MATCH(AS264,[1]大小写对照表!A:A,0),2)*100000)+IF(AT264="",0,INDEX([1]大小写对照表!A:B,MATCH(AT264,[1]大小写对照表!A:A,0),2)*10000)+IF(AU264="",0,INDEX([1]大小写对照表!A:B,MATCH(AU264,[1]大小写对照表!A:A,0),2)*1000)+IF(AV264="",0,INDEX([1]大小写对照表!A:B,MATCH(AV264,[1]大小写对照表!A:A,0),2)*100)+IF(AW264="",0,INDEX([1]大小写对照表!A:B,MATCH(AW264,[1]大小写对照表!A:A,0),2)*10),IF(ISERROR(FIND("万",O264,1)),MIDB(O264,SEARCHB("?",O264),2*LEN(O264)-LENB(O264))*1,MIDB(O264,SEARCHB("?",O264),2*LEN(O264)-LENB(O264))*10000)))</f>
        <v>548200</v>
      </c>
      <c r="AY264" s="13" t="str">
        <f t="shared" si="57"/>
        <v>1月份</v>
      </c>
      <c r="AZ264" s="11" t="str">
        <f t="shared" si="58"/>
        <v>录播</v>
      </c>
      <c r="BA264" s="11" t="str">
        <f t="shared" si="59"/>
        <v/>
      </c>
    </row>
    <row r="265" spans="1:53">
      <c r="A265" s="14" t="s">
        <v>1084</v>
      </c>
      <c r="B265" s="14" t="s">
        <v>1887</v>
      </c>
      <c r="C265" s="14" t="s">
        <v>55</v>
      </c>
      <c r="D265" s="14"/>
      <c r="E265" s="14" t="s">
        <v>1308</v>
      </c>
      <c r="F265" s="14" t="s">
        <v>1888</v>
      </c>
      <c r="G265" s="14" t="s">
        <v>278</v>
      </c>
      <c r="H265" s="14"/>
      <c r="I265" s="14"/>
      <c r="J265" s="14"/>
      <c r="K265" s="14"/>
      <c r="L265" s="14"/>
      <c r="M265" s="14"/>
      <c r="N265" s="14" t="s">
        <v>1889</v>
      </c>
      <c r="O265" s="14"/>
      <c r="P265" s="14"/>
      <c r="Q265" s="14" t="s">
        <v>1890</v>
      </c>
      <c r="R265" s="14" t="s">
        <v>1891</v>
      </c>
      <c r="S265" s="14"/>
      <c r="T265" s="14"/>
      <c r="U265" s="14"/>
      <c r="V265" s="14"/>
      <c r="W265" s="14"/>
      <c r="X265" s="14" t="s">
        <v>65</v>
      </c>
      <c r="Y265" s="14" t="s">
        <v>1892</v>
      </c>
      <c r="Z265" s="14">
        <v>4</v>
      </c>
      <c r="AA265" s="14">
        <v>14971</v>
      </c>
      <c r="AB265" s="14" t="s">
        <v>317</v>
      </c>
      <c r="AC265" s="14" t="s">
        <v>1084</v>
      </c>
      <c r="AD265" s="14">
        <v>2019</v>
      </c>
      <c r="AE265" s="14" t="s">
        <v>68</v>
      </c>
      <c r="AF265" s="14"/>
      <c r="AG265" s="14"/>
      <c r="AH265" s="14"/>
      <c r="AI265" s="14"/>
      <c r="AJ265" s="14"/>
      <c r="AK265" s="14"/>
      <c r="AL265" s="8" t="str">
        <f t="shared" si="48"/>
        <v/>
      </c>
      <c r="AM265" s="8" t="str">
        <f>IF(AL265="","",COUNTIFS(AL$1:AL265,AL265))</f>
        <v/>
      </c>
      <c r="AN265" s="8" t="str">
        <f t="shared" si="49"/>
        <v>第二批2018年新建校设备录播室建设采购项目@录播</v>
      </c>
      <c r="AO265" s="9">
        <f>IF(AN265="","",COUNTIFS(AN$1:AN265,AN265))</f>
        <v>1</v>
      </c>
      <c r="AP265" s="10" t="str">
        <f t="shared" si="50"/>
        <v>是</v>
      </c>
      <c r="AQ265" s="11" t="str">
        <f t="shared" si="51"/>
        <v/>
      </c>
      <c r="AR265" s="11" t="str">
        <f t="shared" si="52"/>
        <v/>
      </c>
      <c r="AS265" s="11" t="str">
        <f t="shared" si="53"/>
        <v/>
      </c>
      <c r="AT265" s="11" t="str">
        <f t="shared" si="54"/>
        <v/>
      </c>
      <c r="AU265" s="11" t="str">
        <f t="shared" si="55"/>
        <v/>
      </c>
      <c r="AV265" s="11" t="str">
        <f t="shared" si="56"/>
        <v/>
      </c>
      <c r="AW265" s="11" t="str">
        <f>IF(ISERROR(IF(FIND("拾",O265,1)&lt;FIND("万",O265,1),IF(ISERROR(FIND("拾",O265,FIND("万",O265,1))),"零",(MID(O,FIND("拾",O265,FIND("万",O265,1))-1,1))),MID(O265,FIND("拾",O265,1)-1,1))),"",IF(FIND("拾",O265,1)&lt;FIND("万",O265,1),IF(ISERROR(FIND("拾",O265,FIND("万",O265,1))),"",(MID(O265,FIND("拾",O265,FIND("万",O265,1))-1,1))),MID(O265,FIND("拾",O265,1)-1,1)))</f>
        <v/>
      </c>
      <c r="AX265" s="12">
        <f>IF(O265="",0,IF(ISERROR(MIDB(O265,SEARCHB("?",O265),2*LEN(O265)-LENB(O265))),IF(AQ265="",0,INDEX([1]大小写对照表!A:B,MATCH(AQ265,[1]大小写对照表!A:A,0),2)*100000000)+IF(AR265="",0,INDEX([1]大小写对照表!A:B,MATCH(AR265,[1]大小写对照表!A:A,0),2)*1000000)+IF(AS265="",0,INDEX([1]大小写对照表!A:B,MATCH(AS265,[1]大小写对照表!A:A,0),2)*100000)+IF(AT265="",0,INDEX([1]大小写对照表!A:B,MATCH(AT265,[1]大小写对照表!A:A,0),2)*10000)+IF(AU265="",0,INDEX([1]大小写对照表!A:B,MATCH(AU265,[1]大小写对照表!A:A,0),2)*1000)+IF(AV265="",0,INDEX([1]大小写对照表!A:B,MATCH(AV265,[1]大小写对照表!A:A,0),2)*100)+IF(AW265="",0,INDEX([1]大小写对照表!A:B,MATCH(AW265,[1]大小写对照表!A:A,0),2)*10),IF(ISERROR(FIND("万",O265,1)),MIDB(O265,SEARCHB("?",O265),2*LEN(O265)-LENB(O265))*1,MIDB(O265,SEARCHB("?",O265),2*LEN(O265)-LENB(O265))*10000)))</f>
        <v>0</v>
      </c>
      <c r="AY265" s="13" t="str">
        <f t="shared" si="57"/>
        <v>1月份</v>
      </c>
      <c r="AZ265" s="11" t="str">
        <f t="shared" si="58"/>
        <v>录播</v>
      </c>
      <c r="BA265" s="11" t="str">
        <f t="shared" si="59"/>
        <v/>
      </c>
    </row>
    <row r="266" spans="1:53">
      <c r="A266" s="7" t="s">
        <v>1084</v>
      </c>
      <c r="B266" s="7" t="s">
        <v>1893</v>
      </c>
      <c r="C266" s="7" t="s">
        <v>55</v>
      </c>
      <c r="D266" s="7" t="s">
        <v>1823</v>
      </c>
      <c r="E266" s="7" t="s">
        <v>168</v>
      </c>
      <c r="F266" s="7" t="s">
        <v>1824</v>
      </c>
      <c r="G266" s="7" t="s">
        <v>278</v>
      </c>
      <c r="H266" s="7"/>
      <c r="I266" s="7"/>
      <c r="J266" s="7"/>
      <c r="K266" s="7"/>
      <c r="L266" s="7" t="s">
        <v>1825</v>
      </c>
      <c r="M266" s="7" t="s">
        <v>1826</v>
      </c>
      <c r="N266" s="7" t="s">
        <v>1827</v>
      </c>
      <c r="O266" s="7" t="s">
        <v>1894</v>
      </c>
      <c r="P266" s="7"/>
      <c r="Q266" s="7" t="s">
        <v>1895</v>
      </c>
      <c r="R266" s="7" t="s">
        <v>1830</v>
      </c>
      <c r="S266" s="7"/>
      <c r="T266" s="7"/>
      <c r="U266" s="7"/>
      <c r="V266" s="7"/>
      <c r="W266" s="7"/>
      <c r="X266" s="7" t="s">
        <v>65</v>
      </c>
      <c r="Y266" s="7" t="s">
        <v>1831</v>
      </c>
      <c r="Z266" s="7">
        <v>6</v>
      </c>
      <c r="AA266" s="7">
        <v>6</v>
      </c>
      <c r="AB266" s="7" t="s">
        <v>317</v>
      </c>
      <c r="AC266" s="7" t="s">
        <v>1084</v>
      </c>
      <c r="AD266" s="7">
        <v>2019</v>
      </c>
      <c r="AE266" s="7" t="s">
        <v>68</v>
      </c>
      <c r="AF266" s="7"/>
      <c r="AG266" s="7"/>
      <c r="AH266" s="7"/>
      <c r="AI266" s="7"/>
      <c r="AJ266" s="7"/>
      <c r="AK266" s="7"/>
      <c r="AL266" s="8" t="str">
        <f t="shared" si="48"/>
        <v>[350304]FJLW[GK]2018012-1@录播</v>
      </c>
      <c r="AM266" s="8">
        <f>IF(AL266="","",COUNTIFS(AL$1:AL266,AL266))</f>
        <v>2</v>
      </c>
      <c r="AN266" s="8" t="str">
        <f t="shared" si="49"/>
        <v>莆田第四中学多媒体录播教室及学术报告厅会议音视频系统设备采购项目中标公示@录播</v>
      </c>
      <c r="AO266" s="9">
        <f>IF(AN266="","",COUNTIFS(AN$1:AN266,AN266))</f>
        <v>1</v>
      </c>
      <c r="AP266" s="10" t="str">
        <f t="shared" si="50"/>
        <v/>
      </c>
      <c r="AQ266" s="11" t="str">
        <f t="shared" si="51"/>
        <v/>
      </c>
      <c r="AR266" s="11" t="str">
        <f t="shared" si="52"/>
        <v/>
      </c>
      <c r="AS266" s="11" t="str">
        <f t="shared" si="53"/>
        <v/>
      </c>
      <c r="AT266" s="11" t="str">
        <f t="shared" si="54"/>
        <v/>
      </c>
      <c r="AU266" s="11" t="str">
        <f t="shared" si="55"/>
        <v/>
      </c>
      <c r="AV266" s="11" t="str">
        <f t="shared" si="56"/>
        <v/>
      </c>
      <c r="AW266" s="11" t="str">
        <f>IF(ISERROR(IF(FIND("拾",O266,1)&lt;FIND("万",O266,1),IF(ISERROR(FIND("拾",O266,FIND("万",O266,1))),"零",(MID(O,FIND("拾",O266,FIND("万",O266,1))-1,1))),MID(O266,FIND("拾",O266,1)-1,1))),"",IF(FIND("拾",O266,1)&lt;FIND("万",O266,1),IF(ISERROR(FIND("拾",O266,FIND("万",O266,1))),"",(MID(O266,FIND("拾",O266,FIND("万",O266,1))-1,1))),MID(O266,FIND("拾",O266,1)-1,1)))</f>
        <v/>
      </c>
      <c r="AX266" s="12">
        <f>IF(O266="",0,IF(ISERROR(MIDB(O266,SEARCHB("?",O266),2*LEN(O266)-LENB(O266))),IF(AQ266="",0,INDEX([1]大小写对照表!A:B,MATCH(AQ266,[1]大小写对照表!A:A,0),2)*100000000)+IF(AR266="",0,INDEX([1]大小写对照表!A:B,MATCH(AR266,[1]大小写对照表!A:A,0),2)*1000000)+IF(AS266="",0,INDEX([1]大小写对照表!A:B,MATCH(AS266,[1]大小写对照表!A:A,0),2)*100000)+IF(AT266="",0,INDEX([1]大小写对照表!A:B,MATCH(AT266,[1]大小写对照表!A:A,0),2)*10000)+IF(AU266="",0,INDEX([1]大小写对照表!A:B,MATCH(AU266,[1]大小写对照表!A:A,0),2)*1000)+IF(AV266="",0,INDEX([1]大小写对照表!A:B,MATCH(AV266,[1]大小写对照表!A:A,0),2)*100)+IF(AW266="",0,INDEX([1]大小写对照表!A:B,MATCH(AW266,[1]大小写对照表!A:A,0),2)*10),IF(ISERROR(FIND("万",O266,1)),MIDB(O266,SEARCHB("?",O266),2*LEN(O266)-LENB(O266))*1,MIDB(O266,SEARCHB("?",O266),2*LEN(O266)-LENB(O266))*10000)))</f>
        <v>343300</v>
      </c>
      <c r="AY266" s="13" t="str">
        <f t="shared" si="57"/>
        <v>1月份</v>
      </c>
      <c r="AZ266" s="11" t="str">
        <f t="shared" si="58"/>
        <v>录播</v>
      </c>
      <c r="BA266" s="11" t="str">
        <f t="shared" si="59"/>
        <v/>
      </c>
    </row>
    <row r="267" spans="1:53">
      <c r="A267" s="14" t="s">
        <v>1084</v>
      </c>
      <c r="B267" s="14" t="s">
        <v>1896</v>
      </c>
      <c r="C267" s="14" t="s">
        <v>55</v>
      </c>
      <c r="D267" s="14" t="s">
        <v>1897</v>
      </c>
      <c r="E267" s="14" t="s">
        <v>1009</v>
      </c>
      <c r="F267" s="14" t="s">
        <v>1898</v>
      </c>
      <c r="G267" s="14" t="s">
        <v>278</v>
      </c>
      <c r="H267" s="14"/>
      <c r="I267" s="14"/>
      <c r="J267" s="14"/>
      <c r="K267" s="14"/>
      <c r="L267" s="14" t="s">
        <v>1899</v>
      </c>
      <c r="M267" s="14" t="s">
        <v>1900</v>
      </c>
      <c r="N267" s="14" t="s">
        <v>1901</v>
      </c>
      <c r="O267" s="14" t="s">
        <v>1902</v>
      </c>
      <c r="P267" s="14"/>
      <c r="Q267" s="14" t="s">
        <v>1903</v>
      </c>
      <c r="R267" s="14" t="s">
        <v>1904</v>
      </c>
      <c r="S267" s="14"/>
      <c r="T267" s="14"/>
      <c r="U267" s="14"/>
      <c r="V267" s="14"/>
      <c r="W267" s="14"/>
      <c r="X267" s="14" t="s">
        <v>79</v>
      </c>
      <c r="Y267" s="14" t="s">
        <v>1905</v>
      </c>
      <c r="Z267" s="14">
        <v>2</v>
      </c>
      <c r="AA267" s="14">
        <v>2</v>
      </c>
      <c r="AB267" s="14" t="s">
        <v>67</v>
      </c>
      <c r="AC267" s="14"/>
      <c r="AD267" s="14">
        <v>2019</v>
      </c>
      <c r="AE267" s="14" t="s">
        <v>68</v>
      </c>
      <c r="AF267" s="14"/>
      <c r="AG267" s="14"/>
      <c r="AH267" s="14"/>
      <c r="AI267" s="14"/>
      <c r="AJ267" s="14"/>
      <c r="AK267" s="14"/>
      <c r="AL267" s="8" t="str">
        <f t="shared" si="48"/>
        <v>SHXM-00-20181227-2691@录播</v>
      </c>
      <c r="AM267" s="8">
        <f>IF(AL267="","",COUNTIFS(AL$1:AL267,AL267))</f>
        <v>1</v>
      </c>
      <c r="AN267" s="8" t="str">
        <f t="shared" si="49"/>
        <v>彩虹湾九年一贯制学校（初中部分地下室公共区域和体测中心）信息化设备项目的中标公告@录播</v>
      </c>
      <c r="AO267" s="9">
        <f>IF(AN267="","",COUNTIFS(AN$1:AN267,AN267))</f>
        <v>1</v>
      </c>
      <c r="AP267" s="10" t="str">
        <f t="shared" si="50"/>
        <v>是</v>
      </c>
      <c r="AQ267" s="11" t="str">
        <f t="shared" si="51"/>
        <v/>
      </c>
      <c r="AR267" s="11" t="str">
        <f t="shared" si="52"/>
        <v/>
      </c>
      <c r="AS267" s="11" t="str">
        <f t="shared" si="53"/>
        <v/>
      </c>
      <c r="AT267" s="11" t="str">
        <f t="shared" si="54"/>
        <v/>
      </c>
      <c r="AU267" s="11" t="str">
        <f t="shared" si="55"/>
        <v/>
      </c>
      <c r="AV267" s="11" t="str">
        <f t="shared" si="56"/>
        <v/>
      </c>
      <c r="AW267" s="11" t="str">
        <f>IF(ISERROR(IF(FIND("拾",O267,1)&lt;FIND("万",O267,1),IF(ISERROR(FIND("拾",O267,FIND("万",O267,1))),"零",(MID(O,FIND("拾",O267,FIND("万",O267,1))-1,1))),MID(O267,FIND("拾",O267,1)-1,1))),"",IF(FIND("拾",O267,1)&lt;FIND("万",O267,1),IF(ISERROR(FIND("拾",O267,FIND("万",O267,1))),"",(MID(O267,FIND("拾",O267,FIND("万",O267,1))-1,1))),MID(O267,FIND("拾",O267,1)-1,1)))</f>
        <v/>
      </c>
      <c r="AX267" s="12">
        <f>IF(O267="",0,IF(ISERROR(MIDB(O267,SEARCHB("?",O267),2*LEN(O267)-LENB(O267))),IF(AQ267="",0,INDEX([1]大小写对照表!A:B,MATCH(AQ267,[1]大小写对照表!A:A,0),2)*100000000)+IF(AR267="",0,INDEX([1]大小写对照表!A:B,MATCH(AR267,[1]大小写对照表!A:A,0),2)*1000000)+IF(AS267="",0,INDEX([1]大小写对照表!A:B,MATCH(AS267,[1]大小写对照表!A:A,0),2)*100000)+IF(AT267="",0,INDEX([1]大小写对照表!A:B,MATCH(AT267,[1]大小写对照表!A:A,0),2)*10000)+IF(AU267="",0,INDEX([1]大小写对照表!A:B,MATCH(AU267,[1]大小写对照表!A:A,0),2)*1000)+IF(AV267="",0,INDEX([1]大小写对照表!A:B,MATCH(AV267,[1]大小写对照表!A:A,0),2)*100)+IF(AW267="",0,INDEX([1]大小写对照表!A:B,MATCH(AW267,[1]大小写对照表!A:A,0),2)*10),IF(ISERROR(FIND("万",O267,1)),MIDB(O267,SEARCHB("?",O267),2*LEN(O267)-LENB(O267))*1,MIDB(O267,SEARCHB("?",O267),2*LEN(O267)-LENB(O267))*10000)))</f>
        <v>17206624</v>
      </c>
      <c r="AY267" s="13" t="str">
        <f t="shared" si="57"/>
        <v>1月份</v>
      </c>
      <c r="AZ267" s="11" t="str">
        <f t="shared" si="58"/>
        <v>录播</v>
      </c>
      <c r="BA267" s="11" t="str">
        <f t="shared" si="59"/>
        <v/>
      </c>
    </row>
    <row r="268" spans="1:53">
      <c r="A268" s="7" t="s">
        <v>1084</v>
      </c>
      <c r="B268" s="7" t="s">
        <v>1906</v>
      </c>
      <c r="C268" s="7" t="s">
        <v>55</v>
      </c>
      <c r="D268" s="7"/>
      <c r="E268" s="7" t="s">
        <v>582</v>
      </c>
      <c r="F268" s="7" t="s">
        <v>1907</v>
      </c>
      <c r="G268" s="7" t="s">
        <v>278</v>
      </c>
      <c r="H268" s="7"/>
      <c r="I268" s="7"/>
      <c r="J268" s="7"/>
      <c r="K268" s="7"/>
      <c r="L268" s="7"/>
      <c r="M268" s="7"/>
      <c r="N268" s="7" t="s">
        <v>1908</v>
      </c>
      <c r="O268" s="7"/>
      <c r="P268" s="7"/>
      <c r="Q268" s="7" t="s">
        <v>1909</v>
      </c>
      <c r="R268" s="7" t="s">
        <v>1910</v>
      </c>
      <c r="S268" s="7" t="s">
        <v>985</v>
      </c>
      <c r="T268" s="7"/>
      <c r="U268" s="7"/>
      <c r="V268" s="7"/>
      <c r="W268" s="7"/>
      <c r="X268" s="7" t="s">
        <v>65</v>
      </c>
      <c r="Y268" s="7" t="s">
        <v>1911</v>
      </c>
      <c r="Z268" s="7">
        <v>2</v>
      </c>
      <c r="AA268" s="7">
        <v>14971</v>
      </c>
      <c r="AB268" s="7" t="s">
        <v>317</v>
      </c>
      <c r="AC268" s="7" t="s">
        <v>1084</v>
      </c>
      <c r="AD268" s="7">
        <v>2019</v>
      </c>
      <c r="AE268" s="7" t="s">
        <v>68</v>
      </c>
      <c r="AF268" s="7"/>
      <c r="AG268" s="7"/>
      <c r="AH268" s="7"/>
      <c r="AI268" s="7"/>
      <c r="AJ268" s="7"/>
      <c r="AK268" s="7"/>
      <c r="AL268" s="8" t="str">
        <f t="shared" si="48"/>
        <v/>
      </c>
      <c r="AM268" s="8" t="str">
        <f>IF(AL268="","",COUNTIFS(AL$1:AL268,AL268))</f>
        <v/>
      </c>
      <c r="AN268" s="8" t="str">
        <f t="shared" si="49"/>
        <v>NBGXCG18098000000000000000关于慈溪市徐福小学录播设备1批项目的合同@录播</v>
      </c>
      <c r="AO268" s="9">
        <f>IF(AN268="","",COUNTIFS(AN$1:AN268,AN268))</f>
        <v>1</v>
      </c>
      <c r="AP268" s="10" t="str">
        <f t="shared" si="50"/>
        <v>是</v>
      </c>
      <c r="AQ268" s="11" t="str">
        <f t="shared" si="51"/>
        <v/>
      </c>
      <c r="AR268" s="11" t="str">
        <f t="shared" si="52"/>
        <v/>
      </c>
      <c r="AS268" s="11" t="str">
        <f t="shared" si="53"/>
        <v/>
      </c>
      <c r="AT268" s="11" t="str">
        <f t="shared" si="54"/>
        <v/>
      </c>
      <c r="AU268" s="11" t="str">
        <f t="shared" si="55"/>
        <v/>
      </c>
      <c r="AV268" s="11" t="str">
        <f t="shared" si="56"/>
        <v/>
      </c>
      <c r="AW268" s="11" t="str">
        <f>IF(ISERROR(IF(FIND("拾",O268,1)&lt;FIND("万",O268,1),IF(ISERROR(FIND("拾",O268,FIND("万",O268,1))),"零",(MID(O,FIND("拾",O268,FIND("万",O268,1))-1,1))),MID(O268,FIND("拾",O268,1)-1,1))),"",IF(FIND("拾",O268,1)&lt;FIND("万",O268,1),IF(ISERROR(FIND("拾",O268,FIND("万",O268,1))),"",(MID(O268,FIND("拾",O268,FIND("万",O268,1))-1,1))),MID(O268,FIND("拾",O268,1)-1,1)))</f>
        <v/>
      </c>
      <c r="AX268" s="12">
        <f>IF(O268="",0,IF(ISERROR(MIDB(O268,SEARCHB("?",O268),2*LEN(O268)-LENB(O268))),IF(AQ268="",0,INDEX([1]大小写对照表!A:B,MATCH(AQ268,[1]大小写对照表!A:A,0),2)*100000000)+IF(AR268="",0,INDEX([1]大小写对照表!A:B,MATCH(AR268,[1]大小写对照表!A:A,0),2)*1000000)+IF(AS268="",0,INDEX([1]大小写对照表!A:B,MATCH(AS268,[1]大小写对照表!A:A,0),2)*100000)+IF(AT268="",0,INDEX([1]大小写对照表!A:B,MATCH(AT268,[1]大小写对照表!A:A,0),2)*10000)+IF(AU268="",0,INDEX([1]大小写对照表!A:B,MATCH(AU268,[1]大小写对照表!A:A,0),2)*1000)+IF(AV268="",0,INDEX([1]大小写对照表!A:B,MATCH(AV268,[1]大小写对照表!A:A,0),2)*100)+IF(AW268="",0,INDEX([1]大小写对照表!A:B,MATCH(AW268,[1]大小写对照表!A:A,0),2)*10),IF(ISERROR(FIND("万",O268,1)),MIDB(O268,SEARCHB("?",O268),2*LEN(O268)-LENB(O268))*1,MIDB(O268,SEARCHB("?",O268),2*LEN(O268)-LENB(O268))*10000)))</f>
        <v>0</v>
      </c>
      <c r="AY268" s="13" t="str">
        <f t="shared" si="57"/>
        <v>1月份</v>
      </c>
      <c r="AZ268" s="11" t="str">
        <f t="shared" si="58"/>
        <v>录播</v>
      </c>
      <c r="BA268" s="11" t="str">
        <f t="shared" si="59"/>
        <v/>
      </c>
    </row>
    <row r="269" spans="1:53">
      <c r="A269" s="14" t="s">
        <v>1084</v>
      </c>
      <c r="B269" s="14" t="s">
        <v>1912</v>
      </c>
      <c r="C269" s="14" t="s">
        <v>55</v>
      </c>
      <c r="D269" s="14" t="s">
        <v>1913</v>
      </c>
      <c r="E269" s="14" t="s">
        <v>311</v>
      </c>
      <c r="F269" s="14" t="s">
        <v>1914</v>
      </c>
      <c r="G269" s="14" t="s">
        <v>278</v>
      </c>
      <c r="H269" s="14"/>
      <c r="I269" s="14"/>
      <c r="J269" s="14"/>
      <c r="K269" s="14"/>
      <c r="L269" s="14" t="s">
        <v>1915</v>
      </c>
      <c r="M269" s="14" t="s">
        <v>1916</v>
      </c>
      <c r="N269" s="14" t="s">
        <v>1917</v>
      </c>
      <c r="O269" s="14" t="s">
        <v>1918</v>
      </c>
      <c r="P269" s="14"/>
      <c r="Q269" s="14" t="s">
        <v>1919</v>
      </c>
      <c r="R269" s="14" t="s">
        <v>1920</v>
      </c>
      <c r="S269" s="14"/>
      <c r="T269" s="14"/>
      <c r="U269" s="14"/>
      <c r="V269" s="14"/>
      <c r="W269" s="14"/>
      <c r="X269" s="14" t="s">
        <v>79</v>
      </c>
      <c r="Y269" s="14" t="s">
        <v>1921</v>
      </c>
      <c r="Z269" s="14">
        <v>4</v>
      </c>
      <c r="AA269" s="14">
        <v>8</v>
      </c>
      <c r="AB269" s="14" t="s">
        <v>317</v>
      </c>
      <c r="AC269" s="14" t="s">
        <v>1084</v>
      </c>
      <c r="AD269" s="14">
        <v>2019</v>
      </c>
      <c r="AE269" s="14" t="s">
        <v>68</v>
      </c>
      <c r="AF269" s="14"/>
      <c r="AG269" s="14"/>
      <c r="AH269" s="14"/>
      <c r="AI269" s="14"/>
      <c r="AJ269" s="14"/>
      <c r="AK269" s="14"/>
      <c r="AL269" s="8" t="str">
        <f t="shared" si="48"/>
        <v>YDZ0457-201801-02H（2）@录播</v>
      </c>
      <c r="AM269" s="8">
        <f>IF(AL269="","",COUNTIFS(AL$1:AL269,AL269))</f>
        <v>1</v>
      </c>
      <c r="AN269" s="8" t="str">
        <f t="shared" si="49"/>
        <v>宜都市教育局学校录播室、图书室、仪器室桌椅项目（第2次）@录播</v>
      </c>
      <c r="AO269" s="9">
        <f>IF(AN269="","",COUNTIFS(AN$1:AN269,AN269))</f>
        <v>1</v>
      </c>
      <c r="AP269" s="10" t="str">
        <f t="shared" si="50"/>
        <v>是</v>
      </c>
      <c r="AQ269" s="11" t="str">
        <f t="shared" si="51"/>
        <v/>
      </c>
      <c r="AR269" s="11" t="str">
        <f t="shared" si="52"/>
        <v/>
      </c>
      <c r="AS269" s="11" t="str">
        <f t="shared" si="53"/>
        <v>贰</v>
      </c>
      <c r="AT269" s="11" t="str">
        <f t="shared" si="54"/>
        <v>贰</v>
      </c>
      <c r="AU269" s="11" t="str">
        <f t="shared" si="55"/>
        <v>伍</v>
      </c>
      <c r="AV269" s="11" t="str">
        <f t="shared" si="56"/>
        <v>贰</v>
      </c>
      <c r="AW269" s="11" t="str">
        <f>IF(ISERROR(IF(FIND("拾",O269,1)&lt;FIND("万",O269,1),IF(ISERROR(FIND("拾",O269,FIND("万",O269,1))),"零",(MID(O,FIND("拾",O269,FIND("万",O269,1))-1,1))),MID(O269,FIND("拾",O269,1)-1,1))),"",IF(FIND("拾",O269,1)&lt;FIND("万",O269,1),IF(ISERROR(FIND("拾",O269,FIND("万",O269,1))),"",(MID(O269,FIND("拾",O269,FIND("万",O269,1))-1,1))),MID(O269,FIND("拾",O269,1)-1,1)))</f>
        <v/>
      </c>
      <c r="AX269" s="12">
        <f>IF(O269="",0,IF(ISERROR(MIDB(O269,SEARCHB("?",O269),2*LEN(O269)-LENB(O269))),IF(AQ269="",0,INDEX([1]大小写对照表!A:B,MATCH(AQ269,[1]大小写对照表!A:A,0),2)*100000000)+IF(AR269="",0,INDEX([1]大小写对照表!A:B,MATCH(AR269,[1]大小写对照表!A:A,0),2)*1000000)+IF(AS269="",0,INDEX([1]大小写对照表!A:B,MATCH(AS269,[1]大小写对照表!A:A,0),2)*100000)+IF(AT269="",0,INDEX([1]大小写对照表!A:B,MATCH(AT269,[1]大小写对照表!A:A,0),2)*10000)+IF(AU269="",0,INDEX([1]大小写对照表!A:B,MATCH(AU269,[1]大小写对照表!A:A,0),2)*1000)+IF(AV269="",0,INDEX([1]大小写对照表!A:B,MATCH(AV269,[1]大小写对照表!A:A,0),2)*100)+IF(AW269="",0,INDEX([1]大小写对照表!A:B,MATCH(AW269,[1]大小写对照表!A:A,0),2)*10),IF(ISERROR(FIND("万",O269,1)),MIDB(O269,SEARCHB("?",O269),2*LEN(O269)-LENB(O269))*1,MIDB(O269,SEARCHB("?",O269),2*LEN(O269)-LENB(O269))*10000)))</f>
        <v>225200</v>
      </c>
      <c r="AY269" s="13" t="str">
        <f t="shared" si="57"/>
        <v>1月份</v>
      </c>
      <c r="AZ269" s="11" t="str">
        <f t="shared" si="58"/>
        <v>录播</v>
      </c>
      <c r="BA269" s="11" t="str">
        <f t="shared" si="59"/>
        <v/>
      </c>
    </row>
    <row r="270" spans="1:53">
      <c r="A270" s="7" t="s">
        <v>1084</v>
      </c>
      <c r="B270" s="7" t="s">
        <v>1922</v>
      </c>
      <c r="C270" s="7" t="s">
        <v>55</v>
      </c>
      <c r="D270" s="7" t="s">
        <v>1882</v>
      </c>
      <c r="E270" s="7" t="s">
        <v>1308</v>
      </c>
      <c r="F270" s="7" t="s">
        <v>1309</v>
      </c>
      <c r="G270" s="7" t="s">
        <v>278</v>
      </c>
      <c r="H270" s="7"/>
      <c r="I270" s="7"/>
      <c r="J270" s="7"/>
      <c r="K270" s="7"/>
      <c r="L270" s="7" t="s">
        <v>1883</v>
      </c>
      <c r="M270" s="7" t="s">
        <v>1311</v>
      </c>
      <c r="N270" s="7" t="s">
        <v>1312</v>
      </c>
      <c r="O270" s="7" t="s">
        <v>1884</v>
      </c>
      <c r="P270" s="7"/>
      <c r="Q270" s="7" t="s">
        <v>1923</v>
      </c>
      <c r="R270" s="7" t="s">
        <v>1315</v>
      </c>
      <c r="S270" s="7"/>
      <c r="T270" s="7"/>
      <c r="U270" s="7"/>
      <c r="V270" s="7"/>
      <c r="W270" s="7"/>
      <c r="X270" s="7" t="s">
        <v>79</v>
      </c>
      <c r="Y270" s="7" t="s">
        <v>1924</v>
      </c>
      <c r="Z270" s="7">
        <v>4</v>
      </c>
      <c r="AA270" s="7">
        <v>4</v>
      </c>
      <c r="AB270" s="7" t="s">
        <v>67</v>
      </c>
      <c r="AC270" s="7"/>
      <c r="AD270" s="7">
        <v>2019</v>
      </c>
      <c r="AE270" s="7" t="s">
        <v>68</v>
      </c>
      <c r="AF270" s="7"/>
      <c r="AG270" s="7"/>
      <c r="AH270" s="7"/>
      <c r="AI270" s="7"/>
      <c r="AJ270" s="7"/>
      <c r="AK270" s="7"/>
      <c r="AL270" s="8" t="str">
        <f t="shared" si="48"/>
        <v>WH18CG2018HW3509@录播</v>
      </c>
      <c r="AM270" s="8">
        <f>IF(AL270="","",COUNTIFS(AL$1:AL270,AL270))</f>
        <v>2</v>
      </c>
      <c r="AN270" s="8" t="str">
        <f t="shared" si="49"/>
        <v>经开区小学网络、广播等设备采购项目中标公示@录播</v>
      </c>
      <c r="AO270" s="9">
        <f>IF(AN270="","",COUNTIFS(AN$1:AN270,AN270))</f>
        <v>1</v>
      </c>
      <c r="AP270" s="10" t="str">
        <f t="shared" si="50"/>
        <v/>
      </c>
      <c r="AQ270" s="11" t="str">
        <f t="shared" si="51"/>
        <v/>
      </c>
      <c r="AR270" s="11" t="str">
        <f t="shared" si="52"/>
        <v/>
      </c>
      <c r="AS270" s="11" t="str">
        <f t="shared" si="53"/>
        <v/>
      </c>
      <c r="AT270" s="11" t="str">
        <f t="shared" si="54"/>
        <v/>
      </c>
      <c r="AU270" s="11" t="str">
        <f t="shared" si="55"/>
        <v/>
      </c>
      <c r="AV270" s="11" t="str">
        <f t="shared" si="56"/>
        <v/>
      </c>
      <c r="AW270" s="11" t="str">
        <f>IF(ISERROR(IF(FIND("拾",O270,1)&lt;FIND("万",O270,1),IF(ISERROR(FIND("拾",O270,FIND("万",O270,1))),"零",(MID(O,FIND("拾",O270,FIND("万",O270,1))-1,1))),MID(O270,FIND("拾",O270,1)-1,1))),"",IF(FIND("拾",O270,1)&lt;FIND("万",O270,1),IF(ISERROR(FIND("拾",O270,FIND("万",O270,1))),"",(MID(O270,FIND("拾",O270,FIND("万",O270,1))-1,1))),MID(O270,FIND("拾",O270,1)-1,1)))</f>
        <v/>
      </c>
      <c r="AX270" s="12">
        <f>IF(O270="",0,IF(ISERROR(MIDB(O270,SEARCHB("?",O270),2*LEN(O270)-LENB(O270))),IF(AQ270="",0,INDEX([1]大小写对照表!A:B,MATCH(AQ270,[1]大小写对照表!A:A,0),2)*100000000)+IF(AR270="",0,INDEX([1]大小写对照表!A:B,MATCH(AR270,[1]大小写对照表!A:A,0),2)*1000000)+IF(AS270="",0,INDEX([1]大小写对照表!A:B,MATCH(AS270,[1]大小写对照表!A:A,0),2)*100000)+IF(AT270="",0,INDEX([1]大小写对照表!A:B,MATCH(AT270,[1]大小写对照表!A:A,0),2)*10000)+IF(AU270="",0,INDEX([1]大小写对照表!A:B,MATCH(AU270,[1]大小写对照表!A:A,0),2)*1000)+IF(AV270="",0,INDEX([1]大小写对照表!A:B,MATCH(AV270,[1]大小写对照表!A:A,0),2)*100)+IF(AW270="",0,INDEX([1]大小写对照表!A:B,MATCH(AW270,[1]大小写对照表!A:A,0),2)*10),IF(ISERROR(FIND("万",O270,1)),MIDB(O270,SEARCHB("?",O270),2*LEN(O270)-LENB(O270))*1,MIDB(O270,SEARCHB("?",O270),2*LEN(O270)-LENB(O270))*10000)))</f>
        <v>548200</v>
      </c>
      <c r="AY270" s="13" t="str">
        <f t="shared" si="57"/>
        <v>1月份</v>
      </c>
      <c r="AZ270" s="11" t="str">
        <f t="shared" si="58"/>
        <v>录播</v>
      </c>
      <c r="BA270" s="11" t="str">
        <f t="shared" si="59"/>
        <v/>
      </c>
    </row>
    <row r="271" spans="1:53">
      <c r="A271" s="14" t="s">
        <v>1084</v>
      </c>
      <c r="B271" s="14" t="s">
        <v>1925</v>
      </c>
      <c r="C271" s="14" t="s">
        <v>55</v>
      </c>
      <c r="D271" s="14" t="s">
        <v>1926</v>
      </c>
      <c r="E271" s="14" t="s">
        <v>627</v>
      </c>
      <c r="F271" s="14" t="s">
        <v>1927</v>
      </c>
      <c r="G271" s="14" t="s">
        <v>278</v>
      </c>
      <c r="H271" s="14"/>
      <c r="I271" s="14"/>
      <c r="J271" s="14"/>
      <c r="K271" s="14"/>
      <c r="L271" s="14" t="s">
        <v>1928</v>
      </c>
      <c r="M271" s="14" t="s">
        <v>1929</v>
      </c>
      <c r="N271" s="14" t="s">
        <v>1930</v>
      </c>
      <c r="O271" s="14"/>
      <c r="P271" s="14"/>
      <c r="Q271" s="14" t="s">
        <v>1931</v>
      </c>
      <c r="R271" s="14" t="s">
        <v>1932</v>
      </c>
      <c r="S271" s="14"/>
      <c r="T271" s="14"/>
      <c r="U271" s="14"/>
      <c r="V271" s="14"/>
      <c r="W271" s="14"/>
      <c r="X271" s="14" t="s">
        <v>65</v>
      </c>
      <c r="Y271" s="14" t="s">
        <v>1933</v>
      </c>
      <c r="Z271" s="14">
        <v>4</v>
      </c>
      <c r="AA271" s="14">
        <v>4</v>
      </c>
      <c r="AB271" s="14" t="s">
        <v>317</v>
      </c>
      <c r="AC271" s="14" t="s">
        <v>1084</v>
      </c>
      <c r="AD271" s="14">
        <v>2019</v>
      </c>
      <c r="AE271" s="14" t="s">
        <v>68</v>
      </c>
      <c r="AF271" s="14"/>
      <c r="AG271" s="14"/>
      <c r="AH271" s="14"/>
      <c r="AI271" s="14"/>
      <c r="AJ271" s="14"/>
      <c r="AK271" s="14"/>
      <c r="AL271" s="8" t="str">
        <f t="shared" si="48"/>
        <v>HYLYNT201901011）@录播</v>
      </c>
      <c r="AM271" s="8">
        <f>IF(AL271="","",COUNTIFS(AL$1:AL271,AL271))</f>
        <v>1</v>
      </c>
      <c r="AN271" s="8" t="str">
        <f t="shared" si="49"/>
        <v>河源市源城区啸仙中学安装录播课室、智慧课堂及设备采购项目成交公告@录播</v>
      </c>
      <c r="AO271" s="9">
        <f>IF(AN271="","",COUNTIFS(AN$1:AN271,AN271))</f>
        <v>1</v>
      </c>
      <c r="AP271" s="10" t="str">
        <f t="shared" si="50"/>
        <v>是</v>
      </c>
      <c r="AQ271" s="11" t="str">
        <f t="shared" si="51"/>
        <v/>
      </c>
      <c r="AR271" s="11" t="str">
        <f t="shared" si="52"/>
        <v/>
      </c>
      <c r="AS271" s="11" t="str">
        <f t="shared" si="53"/>
        <v/>
      </c>
      <c r="AT271" s="11" t="str">
        <f t="shared" si="54"/>
        <v/>
      </c>
      <c r="AU271" s="11" t="str">
        <f t="shared" si="55"/>
        <v/>
      </c>
      <c r="AV271" s="11" t="str">
        <f t="shared" si="56"/>
        <v/>
      </c>
      <c r="AW271" s="11" t="str">
        <f>IF(ISERROR(IF(FIND("拾",O271,1)&lt;FIND("万",O271,1),IF(ISERROR(FIND("拾",O271,FIND("万",O271,1))),"零",(MID(O,FIND("拾",O271,FIND("万",O271,1))-1,1))),MID(O271,FIND("拾",O271,1)-1,1))),"",IF(FIND("拾",O271,1)&lt;FIND("万",O271,1),IF(ISERROR(FIND("拾",O271,FIND("万",O271,1))),"",(MID(O271,FIND("拾",O271,FIND("万",O271,1))-1,1))),MID(O271,FIND("拾",O271,1)-1,1)))</f>
        <v/>
      </c>
      <c r="AX271" s="12">
        <f>IF(O271="",0,IF(ISERROR(MIDB(O271,SEARCHB("?",O271),2*LEN(O271)-LENB(O271))),IF(AQ271="",0,INDEX([1]大小写对照表!A:B,MATCH(AQ271,[1]大小写对照表!A:A,0),2)*100000000)+IF(AR271="",0,INDEX([1]大小写对照表!A:B,MATCH(AR271,[1]大小写对照表!A:A,0),2)*1000000)+IF(AS271="",0,INDEX([1]大小写对照表!A:B,MATCH(AS271,[1]大小写对照表!A:A,0),2)*100000)+IF(AT271="",0,INDEX([1]大小写对照表!A:B,MATCH(AT271,[1]大小写对照表!A:A,0),2)*10000)+IF(AU271="",0,INDEX([1]大小写对照表!A:B,MATCH(AU271,[1]大小写对照表!A:A,0),2)*1000)+IF(AV271="",0,INDEX([1]大小写对照表!A:B,MATCH(AV271,[1]大小写对照表!A:A,0),2)*100)+IF(AW271="",0,INDEX([1]大小写对照表!A:B,MATCH(AW271,[1]大小写对照表!A:A,0),2)*10),IF(ISERROR(FIND("万",O271,1)),MIDB(O271,SEARCHB("?",O271),2*LEN(O271)-LENB(O271))*1,MIDB(O271,SEARCHB("?",O271),2*LEN(O271)-LENB(O271))*10000)))</f>
        <v>0</v>
      </c>
      <c r="AY271" s="13" t="str">
        <f t="shared" si="57"/>
        <v>1月份</v>
      </c>
      <c r="AZ271" s="11" t="str">
        <f t="shared" si="58"/>
        <v>录播</v>
      </c>
      <c r="BA271" s="11" t="str">
        <f t="shared" si="59"/>
        <v/>
      </c>
    </row>
    <row r="272" spans="1:53">
      <c r="A272" s="7" t="s">
        <v>1084</v>
      </c>
      <c r="B272" s="7" t="s">
        <v>1934</v>
      </c>
      <c r="C272" s="7" t="s">
        <v>55</v>
      </c>
      <c r="D272" s="7" t="s">
        <v>1935</v>
      </c>
      <c r="E272" s="7" t="s">
        <v>582</v>
      </c>
      <c r="F272" s="7" t="s">
        <v>1936</v>
      </c>
      <c r="G272" s="7" t="s">
        <v>313</v>
      </c>
      <c r="H272" s="7"/>
      <c r="I272" s="7"/>
      <c r="J272" s="7"/>
      <c r="K272" s="7"/>
      <c r="L272" s="7" t="s">
        <v>1937</v>
      </c>
      <c r="M272" s="7" t="s">
        <v>1938</v>
      </c>
      <c r="N272" s="7"/>
      <c r="O272" s="7"/>
      <c r="P272" s="7"/>
      <c r="Q272" s="7" t="s">
        <v>1939</v>
      </c>
      <c r="R272" s="7"/>
      <c r="S272" s="7"/>
      <c r="T272" s="7"/>
      <c r="U272" s="7"/>
      <c r="V272" s="7"/>
      <c r="W272" s="7"/>
      <c r="X272" s="7" t="s">
        <v>65</v>
      </c>
      <c r="Y272" s="7" t="s">
        <v>1940</v>
      </c>
      <c r="Z272" s="7">
        <v>14</v>
      </c>
      <c r="AA272" s="7">
        <v>12</v>
      </c>
      <c r="AB272" s="7" t="s">
        <v>67</v>
      </c>
      <c r="AC272" s="7"/>
      <c r="AD272" s="7">
        <v>2019</v>
      </c>
      <c r="AE272" s="7" t="s">
        <v>68</v>
      </c>
      <c r="AF272" s="7"/>
      <c r="AG272" s="7"/>
      <c r="AH272" s="7"/>
      <c r="AI272" s="7"/>
      <c r="AJ272" s="7"/>
      <c r="AK272" s="7"/>
      <c r="AL272" s="8" t="str">
        <f t="shared" si="48"/>
        <v>SCYH【2018】006-@录播</v>
      </c>
      <c r="AM272" s="8">
        <f>IF(AL272="","",COUNTIFS(AL$1:AL272,AL272))</f>
        <v>1</v>
      </c>
      <c r="AN272" s="8" t="str">
        <f t="shared" si="49"/>
        <v>遂昌中学智慧校园信息化建设项目（二期）的结果公告@录播</v>
      </c>
      <c r="AO272" s="9">
        <f>IF(AN272="","",COUNTIFS(AN$1:AN272,AN272))</f>
        <v>1</v>
      </c>
      <c r="AP272" s="10" t="str">
        <f t="shared" si="50"/>
        <v>是</v>
      </c>
      <c r="AQ272" s="11" t="str">
        <f t="shared" si="51"/>
        <v/>
      </c>
      <c r="AR272" s="11" t="str">
        <f t="shared" si="52"/>
        <v/>
      </c>
      <c r="AS272" s="11" t="str">
        <f t="shared" si="53"/>
        <v/>
      </c>
      <c r="AT272" s="11" t="str">
        <f t="shared" si="54"/>
        <v/>
      </c>
      <c r="AU272" s="11" t="str">
        <f t="shared" si="55"/>
        <v/>
      </c>
      <c r="AV272" s="11" t="str">
        <f t="shared" si="56"/>
        <v/>
      </c>
      <c r="AW272" s="11" t="str">
        <f>IF(ISERROR(IF(FIND("拾",O272,1)&lt;FIND("万",O272,1),IF(ISERROR(FIND("拾",O272,FIND("万",O272,1))),"零",(MID(O,FIND("拾",O272,FIND("万",O272,1))-1,1))),MID(O272,FIND("拾",O272,1)-1,1))),"",IF(FIND("拾",O272,1)&lt;FIND("万",O272,1),IF(ISERROR(FIND("拾",O272,FIND("万",O272,1))),"",(MID(O272,FIND("拾",O272,FIND("万",O272,1))-1,1))),MID(O272,FIND("拾",O272,1)-1,1)))</f>
        <v/>
      </c>
      <c r="AX272" s="12">
        <f>IF(O272="",0,IF(ISERROR(MIDB(O272,SEARCHB("?",O272),2*LEN(O272)-LENB(O272))),IF(AQ272="",0,INDEX([1]大小写对照表!A:B,MATCH(AQ272,[1]大小写对照表!A:A,0),2)*100000000)+IF(AR272="",0,INDEX([1]大小写对照表!A:B,MATCH(AR272,[1]大小写对照表!A:A,0),2)*1000000)+IF(AS272="",0,INDEX([1]大小写对照表!A:B,MATCH(AS272,[1]大小写对照表!A:A,0),2)*100000)+IF(AT272="",0,INDEX([1]大小写对照表!A:B,MATCH(AT272,[1]大小写对照表!A:A,0),2)*10000)+IF(AU272="",0,INDEX([1]大小写对照表!A:B,MATCH(AU272,[1]大小写对照表!A:A,0),2)*1000)+IF(AV272="",0,INDEX([1]大小写对照表!A:B,MATCH(AV272,[1]大小写对照表!A:A,0),2)*100)+IF(AW272="",0,INDEX([1]大小写对照表!A:B,MATCH(AW272,[1]大小写对照表!A:A,0),2)*10),IF(ISERROR(FIND("万",O272,1)),MIDB(O272,SEARCHB("?",O272),2*LEN(O272)-LENB(O272))*1,MIDB(O272,SEARCHB("?",O272),2*LEN(O272)-LENB(O272))*10000)))</f>
        <v>0</v>
      </c>
      <c r="AY272" s="13" t="str">
        <f t="shared" si="57"/>
        <v>1月份</v>
      </c>
      <c r="AZ272" s="11" t="str">
        <f t="shared" si="58"/>
        <v>录播</v>
      </c>
      <c r="BA272" s="11" t="str">
        <f t="shared" si="59"/>
        <v/>
      </c>
    </row>
    <row r="273" spans="1:53">
      <c r="A273" s="14" t="s">
        <v>1084</v>
      </c>
      <c r="B273" s="14" t="s">
        <v>1941</v>
      </c>
      <c r="C273" s="14" t="s">
        <v>55</v>
      </c>
      <c r="D273" s="14"/>
      <c r="E273" s="14" t="s">
        <v>311</v>
      </c>
      <c r="F273" s="14" t="s">
        <v>1942</v>
      </c>
      <c r="G273" s="14" t="s">
        <v>313</v>
      </c>
      <c r="H273" s="14"/>
      <c r="I273" s="14"/>
      <c r="J273" s="14"/>
      <c r="K273" s="14"/>
      <c r="L273" s="14"/>
      <c r="M273" s="14"/>
      <c r="N273" s="14" t="s">
        <v>1943</v>
      </c>
      <c r="O273" s="14"/>
      <c r="P273" s="14"/>
      <c r="Q273" s="14" t="s">
        <v>1944</v>
      </c>
      <c r="R273" s="14" t="s">
        <v>1945</v>
      </c>
      <c r="S273" s="14"/>
      <c r="T273" s="14"/>
      <c r="U273" s="14"/>
      <c r="V273" s="14"/>
      <c r="W273" s="14"/>
      <c r="X273" s="14" t="s">
        <v>65</v>
      </c>
      <c r="Y273" s="14" t="s">
        <v>1946</v>
      </c>
      <c r="Z273" s="14">
        <v>2</v>
      </c>
      <c r="AA273" s="14">
        <v>14971</v>
      </c>
      <c r="AB273" s="14" t="s">
        <v>317</v>
      </c>
      <c r="AC273" s="14" t="s">
        <v>1084</v>
      </c>
      <c r="AD273" s="14">
        <v>2018</v>
      </c>
      <c r="AE273" s="14" t="s">
        <v>643</v>
      </c>
      <c r="AF273" s="14"/>
      <c r="AG273" s="14"/>
      <c r="AH273" s="14"/>
      <c r="AI273" s="14"/>
      <c r="AJ273" s="14"/>
      <c r="AK273" s="14"/>
      <c r="AL273" s="8" t="str">
        <f t="shared" si="48"/>
        <v/>
      </c>
      <c r="AM273" s="8" t="str">
        <f>IF(AL273="","",COUNTIFS(AL$1:AL273,AL273))</f>
        <v/>
      </c>
      <c r="AN273" s="8" t="str">
        <f t="shared" si="49"/>
        <v>利川市教育局2017年全面改薄装备类设施设备采购项目B包计算机室录播室-供应商恩施州恒发商贸有限责任公司@录播</v>
      </c>
      <c r="AO273" s="9">
        <f>IF(AN273="","",COUNTIFS(AN$1:AN273,AN273))</f>
        <v>1</v>
      </c>
      <c r="AP273" s="10" t="str">
        <f t="shared" si="50"/>
        <v>是</v>
      </c>
      <c r="AQ273" s="11" t="str">
        <f t="shared" si="51"/>
        <v/>
      </c>
      <c r="AR273" s="11" t="str">
        <f t="shared" si="52"/>
        <v/>
      </c>
      <c r="AS273" s="11" t="str">
        <f t="shared" si="53"/>
        <v/>
      </c>
      <c r="AT273" s="11" t="str">
        <f t="shared" si="54"/>
        <v/>
      </c>
      <c r="AU273" s="11" t="str">
        <f t="shared" si="55"/>
        <v/>
      </c>
      <c r="AV273" s="11" t="str">
        <f t="shared" si="56"/>
        <v/>
      </c>
      <c r="AW273" s="11" t="str">
        <f>IF(ISERROR(IF(FIND("拾",O273,1)&lt;FIND("万",O273,1),IF(ISERROR(FIND("拾",O273,FIND("万",O273,1))),"零",(MID(O,FIND("拾",O273,FIND("万",O273,1))-1,1))),MID(O273,FIND("拾",O273,1)-1,1))),"",IF(FIND("拾",O273,1)&lt;FIND("万",O273,1),IF(ISERROR(FIND("拾",O273,FIND("万",O273,1))),"",(MID(O273,FIND("拾",O273,FIND("万",O273,1))-1,1))),MID(O273,FIND("拾",O273,1)-1,1)))</f>
        <v/>
      </c>
      <c r="AX273" s="12">
        <f>IF(O273="",0,IF(ISERROR(MIDB(O273,SEARCHB("?",O273),2*LEN(O273)-LENB(O273))),IF(AQ273="",0,INDEX([1]大小写对照表!A:B,MATCH(AQ273,[1]大小写对照表!A:A,0),2)*100000000)+IF(AR273="",0,INDEX([1]大小写对照表!A:B,MATCH(AR273,[1]大小写对照表!A:A,0),2)*1000000)+IF(AS273="",0,INDEX([1]大小写对照表!A:B,MATCH(AS273,[1]大小写对照表!A:A,0),2)*100000)+IF(AT273="",0,INDEX([1]大小写对照表!A:B,MATCH(AT273,[1]大小写对照表!A:A,0),2)*10000)+IF(AU273="",0,INDEX([1]大小写对照表!A:B,MATCH(AU273,[1]大小写对照表!A:A,0),2)*1000)+IF(AV273="",0,INDEX([1]大小写对照表!A:B,MATCH(AV273,[1]大小写对照表!A:A,0),2)*100)+IF(AW273="",0,INDEX([1]大小写对照表!A:B,MATCH(AW273,[1]大小写对照表!A:A,0),2)*10),IF(ISERROR(FIND("万",O273,1)),MIDB(O273,SEARCHB("?",O273),2*LEN(O273)-LENB(O273))*1,MIDB(O273,SEARCHB("?",O273),2*LEN(O273)-LENB(O273))*10000)))</f>
        <v>0</v>
      </c>
      <c r="AY273" s="13" t="str">
        <f t="shared" si="57"/>
        <v>1月份</v>
      </c>
      <c r="AZ273" s="11" t="str">
        <f t="shared" si="58"/>
        <v>录播</v>
      </c>
      <c r="BA273" s="11" t="str">
        <f t="shared" si="59"/>
        <v/>
      </c>
    </row>
    <row r="274" spans="1:53">
      <c r="A274" s="7" t="s">
        <v>1084</v>
      </c>
      <c r="B274" s="7" t="s">
        <v>1912</v>
      </c>
      <c r="C274" s="7" t="s">
        <v>55</v>
      </c>
      <c r="D274" s="7" t="s">
        <v>1913</v>
      </c>
      <c r="E274" s="7" t="s">
        <v>311</v>
      </c>
      <c r="F274" s="7" t="s">
        <v>1914</v>
      </c>
      <c r="G274" s="7" t="s">
        <v>313</v>
      </c>
      <c r="H274" s="7"/>
      <c r="I274" s="7"/>
      <c r="J274" s="7"/>
      <c r="K274" s="7"/>
      <c r="L274" s="7" t="s">
        <v>1915</v>
      </c>
      <c r="M274" s="7" t="s">
        <v>1916</v>
      </c>
      <c r="N274" s="7" t="s">
        <v>1917</v>
      </c>
      <c r="O274" s="7" t="s">
        <v>1918</v>
      </c>
      <c r="P274" s="7"/>
      <c r="Q274" s="7" t="s">
        <v>1947</v>
      </c>
      <c r="R274" s="7" t="s">
        <v>1920</v>
      </c>
      <c r="S274" s="7"/>
      <c r="T274" s="7"/>
      <c r="U274" s="7"/>
      <c r="V274" s="7"/>
      <c r="W274" s="7"/>
      <c r="X274" s="7" t="s">
        <v>79</v>
      </c>
      <c r="Y274" s="7" t="s">
        <v>1921</v>
      </c>
      <c r="Z274" s="7">
        <v>4</v>
      </c>
      <c r="AA274" s="7">
        <v>8</v>
      </c>
      <c r="AB274" s="7" t="s">
        <v>317</v>
      </c>
      <c r="AC274" s="7" t="s">
        <v>1084</v>
      </c>
      <c r="AD274" s="7">
        <v>2019</v>
      </c>
      <c r="AE274" s="7" t="s">
        <v>68</v>
      </c>
      <c r="AF274" s="7"/>
      <c r="AG274" s="7"/>
      <c r="AH274" s="7"/>
      <c r="AI274" s="7"/>
      <c r="AJ274" s="7"/>
      <c r="AK274" s="7"/>
      <c r="AL274" s="8" t="str">
        <f t="shared" si="48"/>
        <v>YDZ0457-201801-02H（2）@录播</v>
      </c>
      <c r="AM274" s="8">
        <f>IF(AL274="","",COUNTIFS(AL$1:AL274,AL274))</f>
        <v>2</v>
      </c>
      <c r="AN274" s="8" t="str">
        <f t="shared" si="49"/>
        <v>宜都市教育局学校录播室、图书室、仪器室桌椅项目（第2次）@录播</v>
      </c>
      <c r="AO274" s="9">
        <f>IF(AN274="","",COUNTIFS(AN$1:AN274,AN274))</f>
        <v>2</v>
      </c>
      <c r="AP274" s="10" t="str">
        <f t="shared" si="50"/>
        <v/>
      </c>
      <c r="AQ274" s="11" t="str">
        <f t="shared" si="51"/>
        <v/>
      </c>
      <c r="AR274" s="11" t="str">
        <f t="shared" si="52"/>
        <v/>
      </c>
      <c r="AS274" s="11" t="str">
        <f t="shared" si="53"/>
        <v>贰</v>
      </c>
      <c r="AT274" s="11" t="str">
        <f t="shared" si="54"/>
        <v>贰</v>
      </c>
      <c r="AU274" s="11" t="str">
        <f t="shared" si="55"/>
        <v>伍</v>
      </c>
      <c r="AV274" s="11" t="str">
        <f t="shared" si="56"/>
        <v>贰</v>
      </c>
      <c r="AW274" s="11" t="str">
        <f>IF(ISERROR(IF(FIND("拾",O274,1)&lt;FIND("万",O274,1),IF(ISERROR(FIND("拾",O274,FIND("万",O274,1))),"零",(MID(O,FIND("拾",O274,FIND("万",O274,1))-1,1))),MID(O274,FIND("拾",O274,1)-1,1))),"",IF(FIND("拾",O274,1)&lt;FIND("万",O274,1),IF(ISERROR(FIND("拾",O274,FIND("万",O274,1))),"",(MID(O274,FIND("拾",O274,FIND("万",O274,1))-1,1))),MID(O274,FIND("拾",O274,1)-1,1)))</f>
        <v/>
      </c>
      <c r="AX274" s="12">
        <f>IF(O274="",0,IF(ISERROR(MIDB(O274,SEARCHB("?",O274),2*LEN(O274)-LENB(O274))),IF(AQ274="",0,INDEX([1]大小写对照表!A:B,MATCH(AQ274,[1]大小写对照表!A:A,0),2)*100000000)+IF(AR274="",0,INDEX([1]大小写对照表!A:B,MATCH(AR274,[1]大小写对照表!A:A,0),2)*1000000)+IF(AS274="",0,INDEX([1]大小写对照表!A:B,MATCH(AS274,[1]大小写对照表!A:A,0),2)*100000)+IF(AT274="",0,INDEX([1]大小写对照表!A:B,MATCH(AT274,[1]大小写对照表!A:A,0),2)*10000)+IF(AU274="",0,INDEX([1]大小写对照表!A:B,MATCH(AU274,[1]大小写对照表!A:A,0),2)*1000)+IF(AV274="",0,INDEX([1]大小写对照表!A:B,MATCH(AV274,[1]大小写对照表!A:A,0),2)*100)+IF(AW274="",0,INDEX([1]大小写对照表!A:B,MATCH(AW274,[1]大小写对照表!A:A,0),2)*10),IF(ISERROR(FIND("万",O274,1)),MIDB(O274,SEARCHB("?",O274),2*LEN(O274)-LENB(O274))*1,MIDB(O274,SEARCHB("?",O274),2*LEN(O274)-LENB(O274))*10000)))</f>
        <v>225200</v>
      </c>
      <c r="AY274" s="13" t="str">
        <f t="shared" si="57"/>
        <v>1月份</v>
      </c>
      <c r="AZ274" s="11" t="str">
        <f t="shared" si="58"/>
        <v>录播</v>
      </c>
      <c r="BA274" s="11" t="str">
        <f t="shared" si="59"/>
        <v/>
      </c>
    </row>
    <row r="275" spans="1:53">
      <c r="A275" s="14" t="s">
        <v>1084</v>
      </c>
      <c r="B275" s="14" t="s">
        <v>1948</v>
      </c>
      <c r="C275" s="14" t="s">
        <v>55</v>
      </c>
      <c r="D275" s="14" t="s">
        <v>1949</v>
      </c>
      <c r="E275" s="14" t="s">
        <v>1125</v>
      </c>
      <c r="F275" s="14" t="s">
        <v>1620</v>
      </c>
      <c r="G275" s="14" t="s">
        <v>313</v>
      </c>
      <c r="H275" s="14"/>
      <c r="I275" s="14"/>
      <c r="J275" s="14"/>
      <c r="K275" s="14"/>
      <c r="L275" s="14" t="s">
        <v>1621</v>
      </c>
      <c r="M275" s="14"/>
      <c r="N275" s="14" t="s">
        <v>1950</v>
      </c>
      <c r="O275" s="14"/>
      <c r="P275" s="14"/>
      <c r="Q275" s="14" t="s">
        <v>1951</v>
      </c>
      <c r="R275" s="14" t="s">
        <v>1952</v>
      </c>
      <c r="S275" s="14"/>
      <c r="T275" s="14"/>
      <c r="U275" s="14"/>
      <c r="V275" s="14"/>
      <c r="W275" s="14"/>
      <c r="X275" s="14" t="s">
        <v>65</v>
      </c>
      <c r="Y275" s="14" t="s">
        <v>1953</v>
      </c>
      <c r="Z275" s="14">
        <v>2</v>
      </c>
      <c r="AA275" s="14">
        <v>4</v>
      </c>
      <c r="AB275" s="14" t="s">
        <v>317</v>
      </c>
      <c r="AC275" s="14" t="s">
        <v>1084</v>
      </c>
      <c r="AD275" s="14">
        <v>2019</v>
      </c>
      <c r="AE275" s="14" t="s">
        <v>68</v>
      </c>
      <c r="AF275" s="14"/>
      <c r="AG275" s="14"/>
      <c r="AH275" s="14"/>
      <c r="AI275" s="14"/>
      <c r="AJ275" s="14"/>
      <c r="AK275" s="14"/>
      <c r="AL275" s="8" t="str">
        <f t="shared" si="48"/>
        <v>MSZBHB2019002@录播</v>
      </c>
      <c r="AM275" s="8">
        <f>IF(AL275="","",COUNTIFS(AL$1:AL275,AL275))</f>
        <v>1</v>
      </c>
      <c r="AN275" s="8" t="str">
        <f t="shared" si="49"/>
        <v>关于汉滨区幼儿园录播室建设项目的采购结果公告@录播</v>
      </c>
      <c r="AO275" s="9">
        <f>IF(AN275="","",COUNTIFS(AN$1:AN275,AN275))</f>
        <v>1</v>
      </c>
      <c r="AP275" s="10" t="str">
        <f t="shared" si="50"/>
        <v>是</v>
      </c>
      <c r="AQ275" s="11" t="str">
        <f t="shared" si="51"/>
        <v/>
      </c>
      <c r="AR275" s="11" t="str">
        <f t="shared" si="52"/>
        <v/>
      </c>
      <c r="AS275" s="11" t="str">
        <f t="shared" si="53"/>
        <v/>
      </c>
      <c r="AT275" s="11" t="str">
        <f t="shared" si="54"/>
        <v/>
      </c>
      <c r="AU275" s="11" t="str">
        <f t="shared" si="55"/>
        <v/>
      </c>
      <c r="AV275" s="11" t="str">
        <f t="shared" si="56"/>
        <v/>
      </c>
      <c r="AW275" s="11" t="str">
        <f>IF(ISERROR(IF(FIND("拾",O275,1)&lt;FIND("万",O275,1),IF(ISERROR(FIND("拾",O275,FIND("万",O275,1))),"零",(MID(O,FIND("拾",O275,FIND("万",O275,1))-1,1))),MID(O275,FIND("拾",O275,1)-1,1))),"",IF(FIND("拾",O275,1)&lt;FIND("万",O275,1),IF(ISERROR(FIND("拾",O275,FIND("万",O275,1))),"",(MID(O275,FIND("拾",O275,FIND("万",O275,1))-1,1))),MID(O275,FIND("拾",O275,1)-1,1)))</f>
        <v/>
      </c>
      <c r="AX275" s="12">
        <f>IF(O275="",0,IF(ISERROR(MIDB(O275,SEARCHB("?",O275),2*LEN(O275)-LENB(O275))),IF(AQ275="",0,INDEX([1]大小写对照表!A:B,MATCH(AQ275,[1]大小写对照表!A:A,0),2)*100000000)+IF(AR275="",0,INDEX([1]大小写对照表!A:B,MATCH(AR275,[1]大小写对照表!A:A,0),2)*1000000)+IF(AS275="",0,INDEX([1]大小写对照表!A:B,MATCH(AS275,[1]大小写对照表!A:A,0),2)*100000)+IF(AT275="",0,INDEX([1]大小写对照表!A:B,MATCH(AT275,[1]大小写对照表!A:A,0),2)*10000)+IF(AU275="",0,INDEX([1]大小写对照表!A:B,MATCH(AU275,[1]大小写对照表!A:A,0),2)*1000)+IF(AV275="",0,INDEX([1]大小写对照表!A:B,MATCH(AV275,[1]大小写对照表!A:A,0),2)*100)+IF(AW275="",0,INDEX([1]大小写对照表!A:B,MATCH(AW275,[1]大小写对照表!A:A,0),2)*10),IF(ISERROR(FIND("万",O275,1)),MIDB(O275,SEARCHB("?",O275),2*LEN(O275)-LENB(O275))*1,MIDB(O275,SEARCHB("?",O275),2*LEN(O275)-LENB(O275))*10000)))</f>
        <v>0</v>
      </c>
      <c r="AY275" s="13" t="str">
        <f t="shared" si="57"/>
        <v>1月份</v>
      </c>
      <c r="AZ275" s="11" t="str">
        <f t="shared" si="58"/>
        <v>录播</v>
      </c>
      <c r="BA275" s="11" t="str">
        <f t="shared" si="59"/>
        <v/>
      </c>
    </row>
    <row r="276" spans="1:53">
      <c r="A276" s="7" t="s">
        <v>1084</v>
      </c>
      <c r="B276" s="7" t="s">
        <v>1954</v>
      </c>
      <c r="C276" s="7" t="s">
        <v>55</v>
      </c>
      <c r="D276" s="7"/>
      <c r="E276" s="7" t="s">
        <v>56</v>
      </c>
      <c r="F276" s="7" t="s">
        <v>1955</v>
      </c>
      <c r="G276" s="7" t="s">
        <v>313</v>
      </c>
      <c r="H276" s="7"/>
      <c r="I276" s="7"/>
      <c r="J276" s="7"/>
      <c r="K276" s="7"/>
      <c r="L276" s="7"/>
      <c r="M276" s="7"/>
      <c r="N276" s="7" t="s">
        <v>1956</v>
      </c>
      <c r="O276" s="7" t="s">
        <v>1957</v>
      </c>
      <c r="P276" s="7"/>
      <c r="Q276" s="7" t="s">
        <v>1958</v>
      </c>
      <c r="R276" s="7" t="s">
        <v>1959</v>
      </c>
      <c r="S276" s="7"/>
      <c r="T276" s="7"/>
      <c r="U276" s="7"/>
      <c r="V276" s="7"/>
      <c r="W276" s="7"/>
      <c r="X276" s="7" t="s">
        <v>326</v>
      </c>
      <c r="Y276" s="7" t="s">
        <v>1960</v>
      </c>
      <c r="Z276" s="7">
        <v>2</v>
      </c>
      <c r="AA276" s="7">
        <v>14971</v>
      </c>
      <c r="AB276" s="7" t="s">
        <v>317</v>
      </c>
      <c r="AC276" s="7" t="s">
        <v>1084</v>
      </c>
      <c r="AD276" s="7">
        <v>2019</v>
      </c>
      <c r="AE276" s="7" t="s">
        <v>68</v>
      </c>
      <c r="AF276" s="7"/>
      <c r="AG276" s="7"/>
      <c r="AH276" s="7"/>
      <c r="AI276" s="7"/>
      <c r="AJ276" s="7"/>
      <c r="AK276" s="7"/>
      <c r="AL276" s="8" t="str">
        <f t="shared" si="48"/>
        <v/>
      </c>
      <c r="AM276" s="8" t="str">
        <f>IF(AL276="","",COUNTIFS(AL$1:AL276,AL276))</f>
        <v/>
      </c>
      <c r="AN276" s="8" t="str">
        <f t="shared" si="49"/>
        <v>河南大学附属中学便携式直录播系统采购安装中标公告@录播</v>
      </c>
      <c r="AO276" s="9">
        <f>IF(AN276="","",COUNTIFS(AN$1:AN276,AN276))</f>
        <v>1</v>
      </c>
      <c r="AP276" s="10" t="str">
        <f t="shared" si="50"/>
        <v>是</v>
      </c>
      <c r="AQ276" s="11" t="str">
        <f t="shared" si="51"/>
        <v/>
      </c>
      <c r="AR276" s="11" t="str">
        <f t="shared" si="52"/>
        <v/>
      </c>
      <c r="AS276" s="11" t="str">
        <f t="shared" si="53"/>
        <v/>
      </c>
      <c r="AT276" s="11" t="str">
        <f t="shared" si="54"/>
        <v/>
      </c>
      <c r="AU276" s="11" t="str">
        <f t="shared" si="55"/>
        <v/>
      </c>
      <c r="AV276" s="11" t="str">
        <f t="shared" si="56"/>
        <v/>
      </c>
      <c r="AW276" s="11" t="str">
        <f>IF(ISERROR(IF(FIND("拾",O276,1)&lt;FIND("万",O276,1),IF(ISERROR(FIND("拾",O276,FIND("万",O276,1))),"零",(MID(O,FIND("拾",O276,FIND("万",O276,1))-1,1))),MID(O276,FIND("拾",O276,1)-1,1))),"",IF(FIND("拾",O276,1)&lt;FIND("万",O276,1),IF(ISERROR(FIND("拾",O276,FIND("万",O276,1))),"",(MID(O276,FIND("拾",O276,FIND("万",O276,1))-1,1))),MID(O276,FIND("拾",O276,1)-1,1)))</f>
        <v/>
      </c>
      <c r="AX276" s="12">
        <f>IF(O276="",0,IF(ISERROR(MIDB(O276,SEARCHB("?",O276),2*LEN(O276)-LENB(O276))),IF(AQ276="",0,INDEX([1]大小写对照表!A:B,MATCH(AQ276,[1]大小写对照表!A:A,0),2)*100000000)+IF(AR276="",0,INDEX([1]大小写对照表!A:B,MATCH(AR276,[1]大小写对照表!A:A,0),2)*1000000)+IF(AS276="",0,INDEX([1]大小写对照表!A:B,MATCH(AS276,[1]大小写对照表!A:A,0),2)*100000)+IF(AT276="",0,INDEX([1]大小写对照表!A:B,MATCH(AT276,[1]大小写对照表!A:A,0),2)*10000)+IF(AU276="",0,INDEX([1]大小写对照表!A:B,MATCH(AU276,[1]大小写对照表!A:A,0),2)*1000)+IF(AV276="",0,INDEX([1]大小写对照表!A:B,MATCH(AV276,[1]大小写对照表!A:A,0),2)*100)+IF(AW276="",0,INDEX([1]大小写对照表!A:B,MATCH(AW276,[1]大小写对照表!A:A,0),2)*10),IF(ISERROR(FIND("万",O276,1)),MIDB(O276,SEARCHB("?",O276),2*LEN(O276)-LENB(O276))*1,MIDB(O276,SEARCHB("?",O276),2*LEN(O276)-LENB(O276))*10000)))</f>
        <v>96564</v>
      </c>
      <c r="AY276" s="13" t="str">
        <f t="shared" si="57"/>
        <v>1月份</v>
      </c>
      <c r="AZ276" s="11" t="str">
        <f t="shared" si="58"/>
        <v>录播</v>
      </c>
      <c r="BA276" s="11" t="str">
        <f t="shared" si="59"/>
        <v/>
      </c>
    </row>
    <row r="277" spans="1:53">
      <c r="A277" s="14" t="s">
        <v>1084</v>
      </c>
      <c r="B277" s="14" t="s">
        <v>1961</v>
      </c>
      <c r="C277" s="14" t="s">
        <v>55</v>
      </c>
      <c r="D277" s="14" t="s">
        <v>1913</v>
      </c>
      <c r="E277" s="14" t="s">
        <v>311</v>
      </c>
      <c r="F277" s="14" t="s">
        <v>1914</v>
      </c>
      <c r="G277" s="14" t="s">
        <v>313</v>
      </c>
      <c r="H277" s="14"/>
      <c r="I277" s="14"/>
      <c r="J277" s="14"/>
      <c r="K277" s="14"/>
      <c r="L277" s="14" t="s">
        <v>1915</v>
      </c>
      <c r="M277" s="14" t="s">
        <v>1916</v>
      </c>
      <c r="N277" s="14" t="s">
        <v>1917</v>
      </c>
      <c r="O277" s="14" t="s">
        <v>1918</v>
      </c>
      <c r="P277" s="14"/>
      <c r="Q277" s="14" t="s">
        <v>1962</v>
      </c>
      <c r="R277" s="14" t="s">
        <v>1920</v>
      </c>
      <c r="S277" s="14"/>
      <c r="T277" s="14"/>
      <c r="U277" s="14"/>
      <c r="V277" s="14"/>
      <c r="W277" s="14"/>
      <c r="X277" s="14" t="s">
        <v>79</v>
      </c>
      <c r="Y277" s="14" t="s">
        <v>1963</v>
      </c>
      <c r="Z277" s="14">
        <v>2</v>
      </c>
      <c r="AA277" s="14">
        <v>8</v>
      </c>
      <c r="AB277" s="14" t="s">
        <v>67</v>
      </c>
      <c r="AC277" s="14"/>
      <c r="AD277" s="14">
        <v>2019</v>
      </c>
      <c r="AE277" s="14" t="s">
        <v>68</v>
      </c>
      <c r="AF277" s="14"/>
      <c r="AG277" s="14"/>
      <c r="AH277" s="14"/>
      <c r="AI277" s="14"/>
      <c r="AJ277" s="14"/>
      <c r="AK277" s="14"/>
      <c r="AL277" s="8" t="str">
        <f t="shared" si="48"/>
        <v>YDZ0457-201801-02H（2）@录播</v>
      </c>
      <c r="AM277" s="8">
        <f>IF(AL277="","",COUNTIFS(AL$1:AL277,AL277))</f>
        <v>3</v>
      </c>
      <c r="AN277" s="8" t="str">
        <f t="shared" si="49"/>
        <v>宜都市教育局学校桌椅、图书室、仪器室桌椅项目中标公告@录播</v>
      </c>
      <c r="AO277" s="9">
        <f>IF(AN277="","",COUNTIFS(AN$1:AN277,AN277))</f>
        <v>1</v>
      </c>
      <c r="AP277" s="10" t="str">
        <f t="shared" si="50"/>
        <v/>
      </c>
      <c r="AQ277" s="11" t="str">
        <f t="shared" si="51"/>
        <v/>
      </c>
      <c r="AR277" s="11" t="str">
        <f t="shared" si="52"/>
        <v/>
      </c>
      <c r="AS277" s="11" t="str">
        <f t="shared" si="53"/>
        <v>贰</v>
      </c>
      <c r="AT277" s="11" t="str">
        <f t="shared" si="54"/>
        <v>贰</v>
      </c>
      <c r="AU277" s="11" t="str">
        <f t="shared" si="55"/>
        <v>伍</v>
      </c>
      <c r="AV277" s="11" t="str">
        <f t="shared" si="56"/>
        <v>贰</v>
      </c>
      <c r="AW277" s="11" t="str">
        <f>IF(ISERROR(IF(FIND("拾",O277,1)&lt;FIND("万",O277,1),IF(ISERROR(FIND("拾",O277,FIND("万",O277,1))),"零",(MID(O,FIND("拾",O277,FIND("万",O277,1))-1,1))),MID(O277,FIND("拾",O277,1)-1,1))),"",IF(FIND("拾",O277,1)&lt;FIND("万",O277,1),IF(ISERROR(FIND("拾",O277,FIND("万",O277,1))),"",(MID(O277,FIND("拾",O277,FIND("万",O277,1))-1,1))),MID(O277,FIND("拾",O277,1)-1,1)))</f>
        <v/>
      </c>
      <c r="AX277" s="12">
        <f>IF(O277="",0,IF(ISERROR(MIDB(O277,SEARCHB("?",O277),2*LEN(O277)-LENB(O277))),IF(AQ277="",0,INDEX([1]大小写对照表!A:B,MATCH(AQ277,[1]大小写对照表!A:A,0),2)*100000000)+IF(AR277="",0,INDEX([1]大小写对照表!A:B,MATCH(AR277,[1]大小写对照表!A:A,0),2)*1000000)+IF(AS277="",0,INDEX([1]大小写对照表!A:B,MATCH(AS277,[1]大小写对照表!A:A,0),2)*100000)+IF(AT277="",0,INDEX([1]大小写对照表!A:B,MATCH(AT277,[1]大小写对照表!A:A,0),2)*10000)+IF(AU277="",0,INDEX([1]大小写对照表!A:B,MATCH(AU277,[1]大小写对照表!A:A,0),2)*1000)+IF(AV277="",0,INDEX([1]大小写对照表!A:B,MATCH(AV277,[1]大小写对照表!A:A,0),2)*100)+IF(AW277="",0,INDEX([1]大小写对照表!A:B,MATCH(AW277,[1]大小写对照表!A:A,0),2)*10),IF(ISERROR(FIND("万",O277,1)),MIDB(O277,SEARCHB("?",O277),2*LEN(O277)-LENB(O277))*1,MIDB(O277,SEARCHB("?",O277),2*LEN(O277)-LENB(O277))*10000)))</f>
        <v>225200</v>
      </c>
      <c r="AY277" s="13" t="str">
        <f t="shared" si="57"/>
        <v>1月份</v>
      </c>
      <c r="AZ277" s="11" t="str">
        <f t="shared" si="58"/>
        <v>录播</v>
      </c>
      <c r="BA277" s="11" t="str">
        <f t="shared" si="59"/>
        <v/>
      </c>
    </row>
    <row r="278" spans="1:53">
      <c r="A278" s="7" t="s">
        <v>1084</v>
      </c>
      <c r="B278" s="7" t="s">
        <v>1964</v>
      </c>
      <c r="C278" s="7" t="s">
        <v>55</v>
      </c>
      <c r="D278" s="7" t="s">
        <v>1965</v>
      </c>
      <c r="E278" s="7" t="s">
        <v>809</v>
      </c>
      <c r="F278" s="7" t="s">
        <v>1966</v>
      </c>
      <c r="G278" s="7" t="s">
        <v>313</v>
      </c>
      <c r="H278" s="7"/>
      <c r="I278" s="7"/>
      <c r="J278" s="7"/>
      <c r="K278" s="7"/>
      <c r="L278" s="7" t="s">
        <v>1967</v>
      </c>
      <c r="M278" s="7" t="s">
        <v>1968</v>
      </c>
      <c r="N278" s="7" t="s">
        <v>1969</v>
      </c>
      <c r="O278" s="7" t="s">
        <v>1970</v>
      </c>
      <c r="P278" s="7"/>
      <c r="Q278" s="7" t="s">
        <v>1971</v>
      </c>
      <c r="R278" s="7" t="s">
        <v>1972</v>
      </c>
      <c r="S278" s="7"/>
      <c r="T278" s="7"/>
      <c r="U278" s="7"/>
      <c r="V278" s="7"/>
      <c r="W278" s="7"/>
      <c r="X278" s="7" t="s">
        <v>79</v>
      </c>
      <c r="Y278" s="7" t="s">
        <v>1973</v>
      </c>
      <c r="Z278" s="7">
        <v>2</v>
      </c>
      <c r="AA278" s="7">
        <v>2</v>
      </c>
      <c r="AB278" s="7" t="s">
        <v>67</v>
      </c>
      <c r="AC278" s="7"/>
      <c r="AD278" s="7">
        <v>2019</v>
      </c>
      <c r="AE278" s="7" t="s">
        <v>68</v>
      </c>
      <c r="AF278" s="7" t="s">
        <v>693</v>
      </c>
      <c r="AG278" s="7"/>
      <c r="AH278" s="7"/>
      <c r="AI278" s="7"/>
      <c r="AJ278" s="7"/>
      <c r="AK278" s="7"/>
      <c r="AL278" s="8" t="str">
        <f t="shared" si="48"/>
        <v>HB2018073600020048@录播</v>
      </c>
      <c r="AM278" s="8">
        <f>IF(AL278="","",COUNTIFS(AL$1:AL278,AL278))</f>
        <v>1</v>
      </c>
      <c r="AN278" s="8" t="str">
        <f t="shared" si="49"/>
        <v>涿州市教育局机关高新区新建三所学校购置教学设备B4包（二次）中标公告@录播</v>
      </c>
      <c r="AO278" s="9">
        <f>IF(AN278="","",COUNTIFS(AN$1:AN278,AN278))</f>
        <v>1</v>
      </c>
      <c r="AP278" s="10" t="str">
        <f t="shared" si="50"/>
        <v>是</v>
      </c>
      <c r="AQ278" s="11" t="str">
        <f t="shared" si="51"/>
        <v/>
      </c>
      <c r="AR278" s="11" t="str">
        <f t="shared" si="52"/>
        <v/>
      </c>
      <c r="AS278" s="11" t="str">
        <f t="shared" si="53"/>
        <v/>
      </c>
      <c r="AT278" s="11" t="str">
        <f t="shared" si="54"/>
        <v/>
      </c>
      <c r="AU278" s="11" t="str">
        <f t="shared" si="55"/>
        <v/>
      </c>
      <c r="AV278" s="11" t="str">
        <f t="shared" si="56"/>
        <v/>
      </c>
      <c r="AW278" s="11" t="str">
        <f>IF(ISERROR(IF(FIND("拾",O278,1)&lt;FIND("万",O278,1),IF(ISERROR(FIND("拾",O278,FIND("万",O278,1))),"零",(MID(O,FIND("拾",O278,FIND("万",O278,1))-1,1))),MID(O278,FIND("拾",O278,1)-1,1))),"",IF(FIND("拾",O278,1)&lt;FIND("万",O278,1),IF(ISERROR(FIND("拾",O278,FIND("万",O278,1))),"",(MID(O278,FIND("拾",O278,FIND("万",O278,1))-1,1))),MID(O278,FIND("拾",O278,1)-1,1)))</f>
        <v/>
      </c>
      <c r="AX278" s="12">
        <f>IF(O278="",0,IF(ISERROR(MIDB(O278,SEARCHB("?",O278),2*LEN(O278)-LENB(O278))),IF(AQ278="",0,INDEX([1]大小写对照表!A:B,MATCH(AQ278,[1]大小写对照表!A:A,0),2)*100000000)+IF(AR278="",0,INDEX([1]大小写对照表!A:B,MATCH(AR278,[1]大小写对照表!A:A,0),2)*1000000)+IF(AS278="",0,INDEX([1]大小写对照表!A:B,MATCH(AS278,[1]大小写对照表!A:A,0),2)*100000)+IF(AT278="",0,INDEX([1]大小写对照表!A:B,MATCH(AT278,[1]大小写对照表!A:A,0),2)*10000)+IF(AU278="",0,INDEX([1]大小写对照表!A:B,MATCH(AU278,[1]大小写对照表!A:A,0),2)*1000)+IF(AV278="",0,INDEX([1]大小写对照表!A:B,MATCH(AV278,[1]大小写对照表!A:A,0),2)*100)+IF(AW278="",0,INDEX([1]大小写对照表!A:B,MATCH(AW278,[1]大小写对照表!A:A,0),2)*10),IF(ISERROR(FIND("万",O278,1)),MIDB(O278,SEARCHB("?",O278),2*LEN(O278)-LENB(O278))*1,MIDB(O278,SEARCHB("?",O278),2*LEN(O278)-LENB(O278))*10000)))</f>
        <v>3452250</v>
      </c>
      <c r="AY278" s="13" t="str">
        <f t="shared" si="57"/>
        <v>1月份</v>
      </c>
      <c r="AZ278" s="11" t="str">
        <f t="shared" si="58"/>
        <v>录播</v>
      </c>
      <c r="BA278" s="11" t="str">
        <f t="shared" si="59"/>
        <v/>
      </c>
    </row>
    <row r="279" spans="1:53">
      <c r="A279" s="14" t="s">
        <v>1084</v>
      </c>
      <c r="B279" s="14" t="s">
        <v>1974</v>
      </c>
      <c r="C279" s="14" t="s">
        <v>55</v>
      </c>
      <c r="D279" s="14" t="s">
        <v>1913</v>
      </c>
      <c r="E279" s="14" t="s">
        <v>311</v>
      </c>
      <c r="F279" s="14" t="s">
        <v>1914</v>
      </c>
      <c r="G279" s="14" t="s">
        <v>313</v>
      </c>
      <c r="H279" s="14"/>
      <c r="I279" s="14"/>
      <c r="J279" s="14"/>
      <c r="K279" s="14"/>
      <c r="L279" s="14" t="s">
        <v>1915</v>
      </c>
      <c r="M279" s="14" t="s">
        <v>1916</v>
      </c>
      <c r="N279" s="14" t="s">
        <v>1917</v>
      </c>
      <c r="O279" s="14" t="s">
        <v>1918</v>
      </c>
      <c r="P279" s="14"/>
      <c r="Q279" s="14" t="s">
        <v>1975</v>
      </c>
      <c r="R279" s="14" t="s">
        <v>1920</v>
      </c>
      <c r="S279" s="14"/>
      <c r="T279" s="14"/>
      <c r="U279" s="14"/>
      <c r="V279" s="14"/>
      <c r="W279" s="14"/>
      <c r="X279" s="14" t="s">
        <v>79</v>
      </c>
      <c r="Y279" s="14" t="s">
        <v>1976</v>
      </c>
      <c r="Z279" s="14">
        <v>2</v>
      </c>
      <c r="AA279" s="14">
        <v>8</v>
      </c>
      <c r="AB279" s="14" t="s">
        <v>317</v>
      </c>
      <c r="AC279" s="14" t="s">
        <v>1084</v>
      </c>
      <c r="AD279" s="14">
        <v>2019</v>
      </c>
      <c r="AE279" s="14" t="s">
        <v>68</v>
      </c>
      <c r="AF279" s="14"/>
      <c r="AG279" s="14"/>
      <c r="AH279" s="14"/>
      <c r="AI279" s="14"/>
      <c r="AJ279" s="14"/>
      <c r="AK279" s="14"/>
      <c r="AL279" s="8" t="str">
        <f t="shared" si="48"/>
        <v>YDZ0457-201801-02H（2）@录播</v>
      </c>
      <c r="AM279" s="8">
        <f>IF(AL279="","",COUNTIFS(AL$1:AL279,AL279))</f>
        <v>4</v>
      </c>
      <c r="AN279" s="8" t="str">
        <f t="shared" si="49"/>
        <v>宜都市教育局学校录播室、图书室、仪器室桌椅公开招标项目中标公告@录播</v>
      </c>
      <c r="AO279" s="9">
        <f>IF(AN279="","",COUNTIFS(AN$1:AN279,AN279))</f>
        <v>1</v>
      </c>
      <c r="AP279" s="10" t="str">
        <f t="shared" si="50"/>
        <v/>
      </c>
      <c r="AQ279" s="11" t="str">
        <f t="shared" si="51"/>
        <v/>
      </c>
      <c r="AR279" s="11" t="str">
        <f t="shared" si="52"/>
        <v/>
      </c>
      <c r="AS279" s="11" t="str">
        <f t="shared" si="53"/>
        <v>贰</v>
      </c>
      <c r="AT279" s="11" t="str">
        <f t="shared" si="54"/>
        <v>贰</v>
      </c>
      <c r="AU279" s="11" t="str">
        <f t="shared" si="55"/>
        <v>伍</v>
      </c>
      <c r="AV279" s="11" t="str">
        <f t="shared" si="56"/>
        <v>贰</v>
      </c>
      <c r="AW279" s="11" t="str">
        <f>IF(ISERROR(IF(FIND("拾",O279,1)&lt;FIND("万",O279,1),IF(ISERROR(FIND("拾",O279,FIND("万",O279,1))),"零",(MID(O,FIND("拾",O279,FIND("万",O279,1))-1,1))),MID(O279,FIND("拾",O279,1)-1,1))),"",IF(FIND("拾",O279,1)&lt;FIND("万",O279,1),IF(ISERROR(FIND("拾",O279,FIND("万",O279,1))),"",(MID(O279,FIND("拾",O279,FIND("万",O279,1))-1,1))),MID(O279,FIND("拾",O279,1)-1,1)))</f>
        <v/>
      </c>
      <c r="AX279" s="12">
        <f>IF(O279="",0,IF(ISERROR(MIDB(O279,SEARCHB("?",O279),2*LEN(O279)-LENB(O279))),IF(AQ279="",0,INDEX([1]大小写对照表!A:B,MATCH(AQ279,[1]大小写对照表!A:A,0),2)*100000000)+IF(AR279="",0,INDEX([1]大小写对照表!A:B,MATCH(AR279,[1]大小写对照表!A:A,0),2)*1000000)+IF(AS279="",0,INDEX([1]大小写对照表!A:B,MATCH(AS279,[1]大小写对照表!A:A,0),2)*100000)+IF(AT279="",0,INDEX([1]大小写对照表!A:B,MATCH(AT279,[1]大小写对照表!A:A,0),2)*10000)+IF(AU279="",0,INDEX([1]大小写对照表!A:B,MATCH(AU279,[1]大小写对照表!A:A,0),2)*1000)+IF(AV279="",0,INDEX([1]大小写对照表!A:B,MATCH(AV279,[1]大小写对照表!A:A,0),2)*100)+IF(AW279="",0,INDEX([1]大小写对照表!A:B,MATCH(AW279,[1]大小写对照表!A:A,0),2)*10),IF(ISERROR(FIND("万",O279,1)),MIDB(O279,SEARCHB("?",O279),2*LEN(O279)-LENB(O279))*1,MIDB(O279,SEARCHB("?",O279),2*LEN(O279)-LENB(O279))*10000)))</f>
        <v>225200</v>
      </c>
      <c r="AY279" s="13" t="str">
        <f t="shared" si="57"/>
        <v>1月份</v>
      </c>
      <c r="AZ279" s="11" t="str">
        <f t="shared" si="58"/>
        <v>录播</v>
      </c>
      <c r="BA279" s="11" t="str">
        <f t="shared" si="59"/>
        <v/>
      </c>
    </row>
    <row r="280" spans="1:53">
      <c r="A280" s="7" t="s">
        <v>1084</v>
      </c>
      <c r="B280" s="7" t="s">
        <v>1977</v>
      </c>
      <c r="C280" s="7" t="s">
        <v>55</v>
      </c>
      <c r="D280" s="7" t="s">
        <v>1935</v>
      </c>
      <c r="E280" s="7" t="s">
        <v>582</v>
      </c>
      <c r="F280" s="7" t="s">
        <v>1936</v>
      </c>
      <c r="G280" s="7" t="s">
        <v>313</v>
      </c>
      <c r="H280" s="7"/>
      <c r="I280" s="7"/>
      <c r="J280" s="7"/>
      <c r="K280" s="7"/>
      <c r="L280" s="7" t="s">
        <v>1937</v>
      </c>
      <c r="M280" s="7" t="s">
        <v>1938</v>
      </c>
      <c r="N280" s="7" t="s">
        <v>1978</v>
      </c>
      <c r="O280" s="7"/>
      <c r="P280" s="7"/>
      <c r="Q280" s="7" t="s">
        <v>1979</v>
      </c>
      <c r="R280" s="7" t="s">
        <v>1980</v>
      </c>
      <c r="S280" s="7" t="s">
        <v>1981</v>
      </c>
      <c r="T280" s="7" t="s">
        <v>1982</v>
      </c>
      <c r="U280" s="7"/>
      <c r="V280" s="7"/>
      <c r="W280" s="7"/>
      <c r="X280" s="7" t="s">
        <v>65</v>
      </c>
      <c r="Y280" s="7" t="s">
        <v>1983</v>
      </c>
      <c r="Z280" s="7">
        <v>6</v>
      </c>
      <c r="AA280" s="7">
        <v>12</v>
      </c>
      <c r="AB280" s="7" t="s">
        <v>67</v>
      </c>
      <c r="AC280" s="7"/>
      <c r="AD280" s="7">
        <v>2019</v>
      </c>
      <c r="AE280" s="7" t="s">
        <v>68</v>
      </c>
      <c r="AF280" s="7"/>
      <c r="AG280" s="7"/>
      <c r="AH280" s="7"/>
      <c r="AI280" s="7"/>
      <c r="AJ280" s="7"/>
      <c r="AK280" s="7"/>
      <c r="AL280" s="8" t="str">
        <f t="shared" si="48"/>
        <v>SCYH【2018】006-@录播</v>
      </c>
      <c r="AM280" s="8">
        <f>IF(AL280="","",COUNTIFS(AL$1:AL280,AL280))</f>
        <v>2</v>
      </c>
      <c r="AN280" s="8" t="str">
        <f t="shared" si="49"/>
        <v>遂昌一航采购代理有限公司关于遂昌中学智慧校园信息化建设项目（二期）的结果公告@录播</v>
      </c>
      <c r="AO280" s="9">
        <f>IF(AN280="","",COUNTIFS(AN$1:AN280,AN280))</f>
        <v>1</v>
      </c>
      <c r="AP280" s="10" t="str">
        <f t="shared" si="50"/>
        <v/>
      </c>
      <c r="AQ280" s="11" t="str">
        <f t="shared" si="51"/>
        <v/>
      </c>
      <c r="AR280" s="11" t="str">
        <f t="shared" si="52"/>
        <v/>
      </c>
      <c r="AS280" s="11" t="str">
        <f t="shared" si="53"/>
        <v/>
      </c>
      <c r="AT280" s="11" t="str">
        <f t="shared" si="54"/>
        <v/>
      </c>
      <c r="AU280" s="11" t="str">
        <f t="shared" si="55"/>
        <v/>
      </c>
      <c r="AV280" s="11" t="str">
        <f t="shared" si="56"/>
        <v/>
      </c>
      <c r="AW280" s="11" t="str">
        <f>IF(ISERROR(IF(FIND("拾",O280,1)&lt;FIND("万",O280,1),IF(ISERROR(FIND("拾",O280,FIND("万",O280,1))),"零",(MID(O,FIND("拾",O280,FIND("万",O280,1))-1,1))),MID(O280,FIND("拾",O280,1)-1,1))),"",IF(FIND("拾",O280,1)&lt;FIND("万",O280,1),IF(ISERROR(FIND("拾",O280,FIND("万",O280,1))),"",(MID(O280,FIND("拾",O280,FIND("万",O280,1))-1,1))),MID(O280,FIND("拾",O280,1)-1,1)))</f>
        <v/>
      </c>
      <c r="AX280" s="12">
        <f>IF(O280="",0,IF(ISERROR(MIDB(O280,SEARCHB("?",O280),2*LEN(O280)-LENB(O280))),IF(AQ280="",0,INDEX([1]大小写对照表!A:B,MATCH(AQ280,[1]大小写对照表!A:A,0),2)*100000000)+IF(AR280="",0,INDEX([1]大小写对照表!A:B,MATCH(AR280,[1]大小写对照表!A:A,0),2)*1000000)+IF(AS280="",0,INDEX([1]大小写对照表!A:B,MATCH(AS280,[1]大小写对照表!A:A,0),2)*100000)+IF(AT280="",0,INDEX([1]大小写对照表!A:B,MATCH(AT280,[1]大小写对照表!A:A,0),2)*10000)+IF(AU280="",0,INDEX([1]大小写对照表!A:B,MATCH(AU280,[1]大小写对照表!A:A,0),2)*1000)+IF(AV280="",0,INDEX([1]大小写对照表!A:B,MATCH(AV280,[1]大小写对照表!A:A,0),2)*100)+IF(AW280="",0,INDEX([1]大小写对照表!A:B,MATCH(AW280,[1]大小写对照表!A:A,0),2)*10),IF(ISERROR(FIND("万",O280,1)),MIDB(O280,SEARCHB("?",O280),2*LEN(O280)-LENB(O280))*1,MIDB(O280,SEARCHB("?",O280),2*LEN(O280)-LENB(O280))*10000)))</f>
        <v>0</v>
      </c>
      <c r="AY280" s="13" t="str">
        <f t="shared" si="57"/>
        <v>1月份</v>
      </c>
      <c r="AZ280" s="11" t="str">
        <f t="shared" si="58"/>
        <v>录播</v>
      </c>
      <c r="BA280" s="11" t="str">
        <f t="shared" si="59"/>
        <v/>
      </c>
    </row>
    <row r="281" spans="1:53">
      <c r="A281" s="14" t="s">
        <v>1084</v>
      </c>
      <c r="B281" s="14" t="s">
        <v>1473</v>
      </c>
      <c r="C281" s="14" t="s">
        <v>55</v>
      </c>
      <c r="D281" s="14" t="s">
        <v>1474</v>
      </c>
      <c r="E281" s="14" t="s">
        <v>830</v>
      </c>
      <c r="F281" s="14" t="s">
        <v>1475</v>
      </c>
      <c r="G281" s="14" t="s">
        <v>313</v>
      </c>
      <c r="H281" s="14"/>
      <c r="I281" s="14"/>
      <c r="J281" s="14"/>
      <c r="K281" s="14"/>
      <c r="L281" s="14" t="s">
        <v>1476</v>
      </c>
      <c r="M281" s="14"/>
      <c r="N281" s="14" t="s">
        <v>1478</v>
      </c>
      <c r="O281" s="14"/>
      <c r="P281" s="14"/>
      <c r="Q281" s="14" t="s">
        <v>1984</v>
      </c>
      <c r="R281" s="14" t="s">
        <v>1480</v>
      </c>
      <c r="S281" s="14" t="s">
        <v>1481</v>
      </c>
      <c r="T281" s="14"/>
      <c r="U281" s="14"/>
      <c r="V281" s="14"/>
      <c r="W281" s="14"/>
      <c r="X281" s="14" t="s">
        <v>65</v>
      </c>
      <c r="Y281" s="14" t="s">
        <v>1482</v>
      </c>
      <c r="Z281" s="14">
        <v>4</v>
      </c>
      <c r="AA281" s="14">
        <v>4</v>
      </c>
      <c r="AB281" s="14" t="s">
        <v>67</v>
      </c>
      <c r="AC281" s="14"/>
      <c r="AD281" s="14">
        <v>2019</v>
      </c>
      <c r="AE281" s="14" t="s">
        <v>68</v>
      </c>
      <c r="AF281" s="14"/>
      <c r="AG281" s="14"/>
      <c r="AH281" s="14"/>
      <c r="AI281" s="14"/>
      <c r="AJ281" s="14"/>
      <c r="AK281" s="14"/>
      <c r="AL281" s="8" t="str">
        <f t="shared" si="48"/>
        <v>XYG-2018-32-892-@录播</v>
      </c>
      <c r="AM281" s="8">
        <f>IF(AL281="","",COUNTIFS(AL$1:AL281,AL281))</f>
        <v>2</v>
      </c>
      <c r="AN281" s="8" t="str">
        <f t="shared" si="49"/>
        <v>仁怀市盐津二小科学实验设备采购项目中标（成交）公告@录播</v>
      </c>
      <c r="AO281" s="9">
        <f>IF(AN281="","",COUNTIFS(AN$1:AN281,AN281))</f>
        <v>2</v>
      </c>
      <c r="AP281" s="10" t="str">
        <f t="shared" si="50"/>
        <v/>
      </c>
      <c r="AQ281" s="11" t="str">
        <f t="shared" si="51"/>
        <v/>
      </c>
      <c r="AR281" s="11" t="str">
        <f t="shared" si="52"/>
        <v/>
      </c>
      <c r="AS281" s="11" t="str">
        <f t="shared" si="53"/>
        <v/>
      </c>
      <c r="AT281" s="11" t="str">
        <f t="shared" si="54"/>
        <v/>
      </c>
      <c r="AU281" s="11" t="str">
        <f t="shared" si="55"/>
        <v/>
      </c>
      <c r="AV281" s="11" t="str">
        <f t="shared" si="56"/>
        <v/>
      </c>
      <c r="AW281" s="11" t="str">
        <f>IF(ISERROR(IF(FIND("拾",O281,1)&lt;FIND("万",O281,1),IF(ISERROR(FIND("拾",O281,FIND("万",O281,1))),"零",(MID(O,FIND("拾",O281,FIND("万",O281,1))-1,1))),MID(O281,FIND("拾",O281,1)-1,1))),"",IF(FIND("拾",O281,1)&lt;FIND("万",O281,1),IF(ISERROR(FIND("拾",O281,FIND("万",O281,1))),"",(MID(O281,FIND("拾",O281,FIND("万",O281,1))-1,1))),MID(O281,FIND("拾",O281,1)-1,1)))</f>
        <v/>
      </c>
      <c r="AX281" s="12">
        <f>IF(O281="",0,IF(ISERROR(MIDB(O281,SEARCHB("?",O281),2*LEN(O281)-LENB(O281))),IF(AQ281="",0,INDEX([1]大小写对照表!A:B,MATCH(AQ281,[1]大小写对照表!A:A,0),2)*100000000)+IF(AR281="",0,INDEX([1]大小写对照表!A:B,MATCH(AR281,[1]大小写对照表!A:A,0),2)*1000000)+IF(AS281="",0,INDEX([1]大小写对照表!A:B,MATCH(AS281,[1]大小写对照表!A:A,0),2)*100000)+IF(AT281="",0,INDEX([1]大小写对照表!A:B,MATCH(AT281,[1]大小写对照表!A:A,0),2)*10000)+IF(AU281="",0,INDEX([1]大小写对照表!A:B,MATCH(AU281,[1]大小写对照表!A:A,0),2)*1000)+IF(AV281="",0,INDEX([1]大小写对照表!A:B,MATCH(AV281,[1]大小写对照表!A:A,0),2)*100)+IF(AW281="",0,INDEX([1]大小写对照表!A:B,MATCH(AW281,[1]大小写对照表!A:A,0),2)*10),IF(ISERROR(FIND("万",O281,1)),MIDB(O281,SEARCHB("?",O281),2*LEN(O281)-LENB(O281))*1,MIDB(O281,SEARCHB("?",O281),2*LEN(O281)-LENB(O281))*10000)))</f>
        <v>0</v>
      </c>
      <c r="AY281" s="13" t="str">
        <f t="shared" si="57"/>
        <v>1月份</v>
      </c>
      <c r="AZ281" s="11" t="str">
        <f t="shared" si="58"/>
        <v>录播</v>
      </c>
      <c r="BA281" s="11" t="str">
        <f t="shared" si="59"/>
        <v/>
      </c>
    </row>
    <row r="282" spans="1:53">
      <c r="A282" s="7" t="s">
        <v>1084</v>
      </c>
      <c r="B282" s="7" t="s">
        <v>1985</v>
      </c>
      <c r="C282" s="7" t="s">
        <v>55</v>
      </c>
      <c r="D282" s="7"/>
      <c r="E282" s="7" t="s">
        <v>311</v>
      </c>
      <c r="F282" s="7" t="s">
        <v>1236</v>
      </c>
      <c r="G282" s="7" t="s">
        <v>313</v>
      </c>
      <c r="H282" s="7"/>
      <c r="I282" s="7"/>
      <c r="J282" s="7"/>
      <c r="K282" s="7"/>
      <c r="L282" s="7"/>
      <c r="M282" s="7"/>
      <c r="N282" s="7" t="s">
        <v>1986</v>
      </c>
      <c r="O282" s="7" t="s">
        <v>1987</v>
      </c>
      <c r="P282" s="7"/>
      <c r="Q282" s="7" t="s">
        <v>1988</v>
      </c>
      <c r="R282" s="7" t="s">
        <v>1989</v>
      </c>
      <c r="S282" s="7"/>
      <c r="T282" s="7"/>
      <c r="U282" s="7"/>
      <c r="V282" s="7"/>
      <c r="W282" s="7"/>
      <c r="X282" s="7" t="s">
        <v>79</v>
      </c>
      <c r="Y282" s="7" t="s">
        <v>1990</v>
      </c>
      <c r="Z282" s="7">
        <v>3</v>
      </c>
      <c r="AA282" s="7">
        <v>14971</v>
      </c>
      <c r="AB282" s="7" t="s">
        <v>317</v>
      </c>
      <c r="AC282" s="7" t="s">
        <v>1084</v>
      </c>
      <c r="AD282" s="7">
        <v>2018</v>
      </c>
      <c r="AE282" s="7" t="s">
        <v>643</v>
      </c>
      <c r="AF282" s="7"/>
      <c r="AG282" s="7"/>
      <c r="AH282" s="7"/>
      <c r="AI282" s="7"/>
      <c r="AJ282" s="7"/>
      <c r="AK282" s="7"/>
      <c r="AL282" s="8" t="str">
        <f t="shared" si="48"/>
        <v/>
      </c>
      <c r="AM282" s="8" t="str">
        <f>IF(AL282="","",COUNTIFS(AL$1:AL282,AL282))</f>
        <v/>
      </c>
      <c r="AN282" s="8" t="str">
        <f t="shared" si="49"/>
        <v>襄阳市名师名课堂录播教室建设政府采购竞争性谈判-供应商湖北省天楚信息技术有限公司@录播</v>
      </c>
      <c r="AO282" s="9">
        <f>IF(AN282="","",COUNTIFS(AN$1:AN282,AN282))</f>
        <v>1</v>
      </c>
      <c r="AP282" s="10" t="str">
        <f t="shared" si="50"/>
        <v>是</v>
      </c>
      <c r="AQ282" s="11" t="str">
        <f t="shared" si="51"/>
        <v/>
      </c>
      <c r="AR282" s="11" t="str">
        <f t="shared" si="52"/>
        <v/>
      </c>
      <c r="AS282" s="11" t="str">
        <f t="shared" si="53"/>
        <v/>
      </c>
      <c r="AT282" s="11" t="str">
        <f t="shared" si="54"/>
        <v/>
      </c>
      <c r="AU282" s="11" t="str">
        <f t="shared" si="55"/>
        <v/>
      </c>
      <c r="AV282" s="11" t="str">
        <f t="shared" si="56"/>
        <v/>
      </c>
      <c r="AW282" s="11" t="str">
        <f>IF(ISERROR(IF(FIND("拾",O282,1)&lt;FIND("万",O282,1),IF(ISERROR(FIND("拾",O282,FIND("万",O282,1))),"零",(MID(O,FIND("拾",O282,FIND("万",O282,1))-1,1))),MID(O282,FIND("拾",O282,1)-1,1))),"",IF(FIND("拾",O282,1)&lt;FIND("万",O282,1),IF(ISERROR(FIND("拾",O282,FIND("万",O282,1))),"",(MID(O282,FIND("拾",O282,FIND("万",O282,1))-1,1))),MID(O282,FIND("拾",O282,1)-1,1)))</f>
        <v/>
      </c>
      <c r="AX282" s="12">
        <f>IF(O282="",0,IF(ISERROR(MIDB(O282,SEARCHB("?",O282),2*LEN(O282)-LENB(O282))),IF(AQ282="",0,INDEX([1]大小写对照表!A:B,MATCH(AQ282,[1]大小写对照表!A:A,0),2)*100000000)+IF(AR282="",0,INDEX([1]大小写对照表!A:B,MATCH(AR282,[1]大小写对照表!A:A,0),2)*1000000)+IF(AS282="",0,INDEX([1]大小写对照表!A:B,MATCH(AS282,[1]大小写对照表!A:A,0),2)*100000)+IF(AT282="",0,INDEX([1]大小写对照表!A:B,MATCH(AT282,[1]大小写对照表!A:A,0),2)*10000)+IF(AU282="",0,INDEX([1]大小写对照表!A:B,MATCH(AU282,[1]大小写对照表!A:A,0),2)*1000)+IF(AV282="",0,INDEX([1]大小写对照表!A:B,MATCH(AV282,[1]大小写对照表!A:A,0),2)*100)+IF(AW282="",0,INDEX([1]大小写对照表!A:B,MATCH(AW282,[1]大小写对照表!A:A,0),2)*10),IF(ISERROR(FIND("万",O282,1)),MIDB(O282,SEARCHB("?",O282),2*LEN(O282)-LENB(O282))*1,MIDB(O282,SEARCHB("?",O282),2*LEN(O282)-LENB(O282))*10000)))</f>
        <v>768000</v>
      </c>
      <c r="AY282" s="13" t="str">
        <f t="shared" si="57"/>
        <v>1月份</v>
      </c>
      <c r="AZ282" s="11" t="str">
        <f t="shared" si="58"/>
        <v>录播</v>
      </c>
      <c r="BA282" s="11" t="str">
        <f t="shared" si="59"/>
        <v/>
      </c>
    </row>
    <row r="283" spans="1:53">
      <c r="A283" s="14" t="s">
        <v>1084</v>
      </c>
      <c r="B283" s="14" t="s">
        <v>1991</v>
      </c>
      <c r="C283" s="14" t="s">
        <v>55</v>
      </c>
      <c r="D283" s="14"/>
      <c r="E283" s="14" t="s">
        <v>83</v>
      </c>
      <c r="F283" s="14" t="s">
        <v>1992</v>
      </c>
      <c r="G283" s="14" t="s">
        <v>313</v>
      </c>
      <c r="H283" s="14"/>
      <c r="I283" s="14"/>
      <c r="J283" s="14"/>
      <c r="K283" s="14"/>
      <c r="L283" s="14"/>
      <c r="M283" s="14"/>
      <c r="N283" s="14" t="s">
        <v>1993</v>
      </c>
      <c r="O283" s="14"/>
      <c r="P283" s="14"/>
      <c r="Q283" s="14" t="s">
        <v>1994</v>
      </c>
      <c r="R283" s="14" t="s">
        <v>985</v>
      </c>
      <c r="S283" s="14"/>
      <c r="T283" s="14"/>
      <c r="U283" s="14"/>
      <c r="V283" s="14"/>
      <c r="W283" s="14"/>
      <c r="X283" s="14" t="s">
        <v>65</v>
      </c>
      <c r="Y283" s="14" t="s">
        <v>1995</v>
      </c>
      <c r="Z283" s="14">
        <v>2</v>
      </c>
      <c r="AA283" s="14">
        <v>14971</v>
      </c>
      <c r="AB283" s="14" t="s">
        <v>317</v>
      </c>
      <c r="AC283" s="14" t="s">
        <v>1084</v>
      </c>
      <c r="AD283" s="14">
        <v>2019</v>
      </c>
      <c r="AE283" s="14" t="s">
        <v>68</v>
      </c>
      <c r="AF283" s="14"/>
      <c r="AG283" s="14"/>
      <c r="AH283" s="14"/>
      <c r="AI283" s="14"/>
      <c r="AJ283" s="14"/>
      <c r="AK283" s="14"/>
      <c r="AL283" s="8" t="str">
        <f t="shared" si="48"/>
        <v/>
      </c>
      <c r="AM283" s="8" t="str">
        <f>IF(AL283="","",COUNTIFS(AL$1:AL283,AL283))</f>
        <v/>
      </c>
      <c r="AN283" s="8" t="str">
        <f t="shared" si="49"/>
        <v>农村初中片区二录播教室【合同】@录播</v>
      </c>
      <c r="AO283" s="9">
        <f>IF(AN283="","",COUNTIFS(AN$1:AN283,AN283))</f>
        <v>1</v>
      </c>
      <c r="AP283" s="10" t="str">
        <f t="shared" si="50"/>
        <v>是</v>
      </c>
      <c r="AQ283" s="11" t="str">
        <f t="shared" si="51"/>
        <v/>
      </c>
      <c r="AR283" s="11" t="str">
        <f t="shared" si="52"/>
        <v/>
      </c>
      <c r="AS283" s="11" t="str">
        <f t="shared" si="53"/>
        <v/>
      </c>
      <c r="AT283" s="11" t="str">
        <f t="shared" si="54"/>
        <v/>
      </c>
      <c r="AU283" s="11" t="str">
        <f t="shared" si="55"/>
        <v/>
      </c>
      <c r="AV283" s="11" t="str">
        <f t="shared" si="56"/>
        <v/>
      </c>
      <c r="AW283" s="11" t="str">
        <f>IF(ISERROR(IF(FIND("拾",O283,1)&lt;FIND("万",O283,1),IF(ISERROR(FIND("拾",O283,FIND("万",O283,1))),"零",(MID(O,FIND("拾",O283,FIND("万",O283,1))-1,1))),MID(O283,FIND("拾",O283,1)-1,1))),"",IF(FIND("拾",O283,1)&lt;FIND("万",O283,1),IF(ISERROR(FIND("拾",O283,FIND("万",O283,1))),"",(MID(O283,FIND("拾",O283,FIND("万",O283,1))-1,1))),MID(O283,FIND("拾",O283,1)-1,1)))</f>
        <v/>
      </c>
      <c r="AX283" s="12">
        <f>IF(O283="",0,IF(ISERROR(MIDB(O283,SEARCHB("?",O283),2*LEN(O283)-LENB(O283))),IF(AQ283="",0,INDEX([1]大小写对照表!A:B,MATCH(AQ283,[1]大小写对照表!A:A,0),2)*100000000)+IF(AR283="",0,INDEX([1]大小写对照表!A:B,MATCH(AR283,[1]大小写对照表!A:A,0),2)*1000000)+IF(AS283="",0,INDEX([1]大小写对照表!A:B,MATCH(AS283,[1]大小写对照表!A:A,0),2)*100000)+IF(AT283="",0,INDEX([1]大小写对照表!A:B,MATCH(AT283,[1]大小写对照表!A:A,0),2)*10000)+IF(AU283="",0,INDEX([1]大小写对照表!A:B,MATCH(AU283,[1]大小写对照表!A:A,0),2)*1000)+IF(AV283="",0,INDEX([1]大小写对照表!A:B,MATCH(AV283,[1]大小写对照表!A:A,0),2)*100)+IF(AW283="",0,INDEX([1]大小写对照表!A:B,MATCH(AW283,[1]大小写对照表!A:A,0),2)*10),IF(ISERROR(FIND("万",O283,1)),MIDB(O283,SEARCHB("?",O283),2*LEN(O283)-LENB(O283))*1,MIDB(O283,SEARCHB("?",O283),2*LEN(O283)-LENB(O283))*10000)))</f>
        <v>0</v>
      </c>
      <c r="AY283" s="13" t="str">
        <f t="shared" si="57"/>
        <v>1月份</v>
      </c>
      <c r="AZ283" s="11" t="str">
        <f t="shared" si="58"/>
        <v>录播</v>
      </c>
      <c r="BA283" s="11" t="str">
        <f t="shared" si="59"/>
        <v/>
      </c>
    </row>
    <row r="284" spans="1:53">
      <c r="A284" s="7" t="s">
        <v>1084</v>
      </c>
      <c r="B284" s="7" t="s">
        <v>1996</v>
      </c>
      <c r="C284" s="7" t="s">
        <v>55</v>
      </c>
      <c r="D284" s="7"/>
      <c r="E284" s="7" t="s">
        <v>155</v>
      </c>
      <c r="F284" s="7" t="s">
        <v>1997</v>
      </c>
      <c r="G284" s="7" t="s">
        <v>313</v>
      </c>
      <c r="H284" s="7"/>
      <c r="I284" s="7"/>
      <c r="J284" s="7"/>
      <c r="K284" s="7"/>
      <c r="L284" s="7" t="s">
        <v>1998</v>
      </c>
      <c r="M284" s="7" t="s">
        <v>1999</v>
      </c>
      <c r="N284" s="7" t="s">
        <v>2000</v>
      </c>
      <c r="O284" s="7" t="s">
        <v>2001</v>
      </c>
      <c r="P284" s="7"/>
      <c r="Q284" s="7" t="s">
        <v>2002</v>
      </c>
      <c r="R284" s="7" t="s">
        <v>2003</v>
      </c>
      <c r="S284" s="7"/>
      <c r="T284" s="7"/>
      <c r="U284" s="7"/>
      <c r="V284" s="7"/>
      <c r="W284" s="7"/>
      <c r="X284" s="7" t="s">
        <v>65</v>
      </c>
      <c r="Y284" s="7" t="s">
        <v>2004</v>
      </c>
      <c r="Z284" s="7">
        <v>9</v>
      </c>
      <c r="AA284" s="7">
        <v>14971</v>
      </c>
      <c r="AB284" s="7" t="s">
        <v>317</v>
      </c>
      <c r="AC284" s="7" t="s">
        <v>1084</v>
      </c>
      <c r="AD284" s="7">
        <v>2019</v>
      </c>
      <c r="AE284" s="7" t="s">
        <v>68</v>
      </c>
      <c r="AF284" s="7"/>
      <c r="AG284" s="7"/>
      <c r="AH284" s="7"/>
      <c r="AI284" s="7"/>
      <c r="AJ284" s="7"/>
      <c r="AK284" s="7"/>
      <c r="AL284" s="8" t="str">
        <f t="shared" si="48"/>
        <v/>
      </c>
      <c r="AM284" s="8" t="str">
        <f>IF(AL284="","",COUNTIFS(AL$1:AL284,AL284))</f>
        <v/>
      </c>
      <c r="AN284" s="8" t="str">
        <f t="shared" si="49"/>
        <v>曲靖师范学院第二教学楼微格、微课、录播教室装修工程中标公告@录播</v>
      </c>
      <c r="AO284" s="9">
        <f>IF(AN284="","",COUNTIFS(AN$1:AN284,AN284))</f>
        <v>1</v>
      </c>
      <c r="AP284" s="10" t="str">
        <f t="shared" si="50"/>
        <v>是</v>
      </c>
      <c r="AQ284" s="11" t="str">
        <f t="shared" si="51"/>
        <v/>
      </c>
      <c r="AR284" s="11" t="str">
        <f t="shared" si="52"/>
        <v/>
      </c>
      <c r="AS284" s="11" t="str">
        <f t="shared" si="53"/>
        <v/>
      </c>
      <c r="AT284" s="11" t="str">
        <f t="shared" si="54"/>
        <v/>
      </c>
      <c r="AU284" s="11" t="str">
        <f t="shared" si="55"/>
        <v/>
      </c>
      <c r="AV284" s="11" t="str">
        <f t="shared" si="56"/>
        <v/>
      </c>
      <c r="AW284" s="11" t="str">
        <f>IF(ISERROR(IF(FIND("拾",O284,1)&lt;FIND("万",O284,1),IF(ISERROR(FIND("拾",O284,FIND("万",O284,1))),"零",(MID(O,FIND("拾",O284,FIND("万",O284,1))-1,1))),MID(O284,FIND("拾",O284,1)-1,1))),"",IF(FIND("拾",O284,1)&lt;FIND("万",O284,1),IF(ISERROR(FIND("拾",O284,FIND("万",O284,1))),"",(MID(O284,FIND("拾",O284,FIND("万",O284,1))-1,1))),MID(O284,FIND("拾",O284,1)-1,1)))</f>
        <v/>
      </c>
      <c r="AX284" s="12">
        <f>IF(O284="",0,IF(ISERROR(MIDB(O284,SEARCHB("?",O284),2*LEN(O284)-LENB(O284))),IF(AQ284="",0,INDEX([1]大小写对照表!A:B,MATCH(AQ284,[1]大小写对照表!A:A,0),2)*100000000)+IF(AR284="",0,INDEX([1]大小写对照表!A:B,MATCH(AR284,[1]大小写对照表!A:A,0),2)*1000000)+IF(AS284="",0,INDEX([1]大小写对照表!A:B,MATCH(AS284,[1]大小写对照表!A:A,0),2)*100000)+IF(AT284="",0,INDEX([1]大小写对照表!A:B,MATCH(AT284,[1]大小写对照表!A:A,0),2)*10000)+IF(AU284="",0,INDEX([1]大小写对照表!A:B,MATCH(AU284,[1]大小写对照表!A:A,0),2)*1000)+IF(AV284="",0,INDEX([1]大小写对照表!A:B,MATCH(AV284,[1]大小写对照表!A:A,0),2)*100)+IF(AW284="",0,INDEX([1]大小写对照表!A:B,MATCH(AW284,[1]大小写对照表!A:A,0),2)*10),IF(ISERROR(FIND("万",O284,1)),MIDB(O284,SEARCHB("?",O284),2*LEN(O284)-LENB(O284))*1,MIDB(O284,SEARCHB("?",O284),2*LEN(O284)-LENB(O284))*10000)))</f>
        <v>933480</v>
      </c>
      <c r="AY284" s="13" t="str">
        <f t="shared" si="57"/>
        <v>1月份</v>
      </c>
      <c r="AZ284" s="11" t="str">
        <f t="shared" si="58"/>
        <v>录播</v>
      </c>
      <c r="BA284" s="11" t="str">
        <f t="shared" si="59"/>
        <v/>
      </c>
    </row>
    <row r="285" spans="1:53">
      <c r="A285" s="14" t="s">
        <v>1084</v>
      </c>
      <c r="B285" s="14" t="s">
        <v>318</v>
      </c>
      <c r="C285" s="14" t="s">
        <v>55</v>
      </c>
      <c r="D285" s="14"/>
      <c r="E285" s="14" t="s">
        <v>94</v>
      </c>
      <c r="F285" s="14" t="s">
        <v>319</v>
      </c>
      <c r="G285" s="14" t="s">
        <v>313</v>
      </c>
      <c r="H285" s="14"/>
      <c r="I285" s="14"/>
      <c r="J285" s="14"/>
      <c r="K285" s="14"/>
      <c r="L285" s="14" t="s">
        <v>320</v>
      </c>
      <c r="M285" s="14" t="s">
        <v>321</v>
      </c>
      <c r="N285" s="14" t="s">
        <v>322</v>
      </c>
      <c r="O285" s="14" t="s">
        <v>323</v>
      </c>
      <c r="P285" s="14"/>
      <c r="Q285" s="14" t="s">
        <v>324</v>
      </c>
      <c r="R285" s="14" t="s">
        <v>325</v>
      </c>
      <c r="S285" s="14"/>
      <c r="T285" s="14"/>
      <c r="U285" s="14"/>
      <c r="V285" s="14"/>
      <c r="W285" s="14"/>
      <c r="X285" s="14" t="s">
        <v>326</v>
      </c>
      <c r="Y285" s="14" t="s">
        <v>327</v>
      </c>
      <c r="Z285" s="14">
        <v>4</v>
      </c>
      <c r="AA285" s="14">
        <v>14971</v>
      </c>
      <c r="AB285" s="14" t="s">
        <v>67</v>
      </c>
      <c r="AC285" s="14"/>
      <c r="AD285" s="14">
        <v>2019</v>
      </c>
      <c r="AE285" s="14" t="s">
        <v>68</v>
      </c>
      <c r="AF285" s="14" t="s">
        <v>128</v>
      </c>
      <c r="AG285" s="14" t="s">
        <v>129</v>
      </c>
      <c r="AH285" s="14" t="s">
        <v>328</v>
      </c>
      <c r="AI285" s="14" t="s">
        <v>130</v>
      </c>
      <c r="AJ285" s="14"/>
      <c r="AK285" s="14"/>
      <c r="AL285" s="8" t="str">
        <f t="shared" si="48"/>
        <v/>
      </c>
      <c r="AM285" s="8" t="str">
        <f>IF(AL285="","",COUNTIFS(AL$1:AL285,AL285))</f>
        <v/>
      </c>
      <c r="AN285" s="8" t="str">
        <f t="shared" si="49"/>
        <v>中北大学云桌面管理平台等中标公告@录播</v>
      </c>
      <c r="AO285" s="9">
        <f>IF(AN285="","",COUNTIFS(AN$1:AN285,AN285))</f>
        <v>1</v>
      </c>
      <c r="AP285" s="10" t="str">
        <f t="shared" si="50"/>
        <v>是</v>
      </c>
      <c r="AQ285" s="11" t="str">
        <f t="shared" si="51"/>
        <v/>
      </c>
      <c r="AR285" s="11" t="str">
        <f t="shared" si="52"/>
        <v/>
      </c>
      <c r="AS285" s="11" t="str">
        <f t="shared" si="53"/>
        <v/>
      </c>
      <c r="AT285" s="11" t="str">
        <f t="shared" si="54"/>
        <v/>
      </c>
      <c r="AU285" s="11" t="str">
        <f t="shared" si="55"/>
        <v/>
      </c>
      <c r="AV285" s="11" t="str">
        <f t="shared" si="56"/>
        <v/>
      </c>
      <c r="AW285" s="11" t="str">
        <f>IF(ISERROR(IF(FIND("拾",O285,1)&lt;FIND("万",O285,1),IF(ISERROR(FIND("拾",O285,FIND("万",O285,1))),"零",(MID(O,FIND("拾",O285,FIND("万",O285,1))-1,1))),MID(O285,FIND("拾",O285,1)-1,1))),"",IF(FIND("拾",O285,1)&lt;FIND("万",O285,1),IF(ISERROR(FIND("拾",O285,FIND("万",O285,1))),"",(MID(O285,FIND("拾",O285,FIND("万",O285,1))-1,1))),MID(O285,FIND("拾",O285,1)-1,1)))</f>
        <v/>
      </c>
      <c r="AX285" s="12">
        <f>IF(O285="",0,IF(ISERROR(MIDB(O285,SEARCHB("?",O285),2*LEN(O285)-LENB(O285))),IF(AQ285="",0,INDEX([1]大小写对照表!A:B,MATCH(AQ285,[1]大小写对照表!A:A,0),2)*100000000)+IF(AR285="",0,INDEX([1]大小写对照表!A:B,MATCH(AR285,[1]大小写对照表!A:A,0),2)*1000000)+IF(AS285="",0,INDEX([1]大小写对照表!A:B,MATCH(AS285,[1]大小写对照表!A:A,0),2)*100000)+IF(AT285="",0,INDEX([1]大小写对照表!A:B,MATCH(AT285,[1]大小写对照表!A:A,0),2)*10000)+IF(AU285="",0,INDEX([1]大小写对照表!A:B,MATCH(AU285,[1]大小写对照表!A:A,0),2)*1000)+IF(AV285="",0,INDEX([1]大小写对照表!A:B,MATCH(AV285,[1]大小写对照表!A:A,0),2)*100)+IF(AW285="",0,INDEX([1]大小写对照表!A:B,MATCH(AW285,[1]大小写对照表!A:A,0),2)*10),IF(ISERROR(FIND("万",O285,1)),MIDB(O285,SEARCHB("?",O285),2*LEN(O285)-LENB(O285))*1,MIDB(O285,SEARCHB("?",O285),2*LEN(O285)-LENB(O285))*10000)))</f>
        <v>968900</v>
      </c>
      <c r="AY285" s="13" t="str">
        <f t="shared" si="57"/>
        <v>1月份</v>
      </c>
      <c r="AZ285" s="11" t="str">
        <f t="shared" si="58"/>
        <v>录播</v>
      </c>
      <c r="BA285" s="11" t="str">
        <f t="shared" si="59"/>
        <v/>
      </c>
    </row>
    <row r="286" spans="1:53">
      <c r="A286" s="7" t="s">
        <v>1084</v>
      </c>
      <c r="B286" s="7" t="s">
        <v>329</v>
      </c>
      <c r="C286" s="7" t="s">
        <v>55</v>
      </c>
      <c r="D286" s="7"/>
      <c r="E286" s="7" t="s">
        <v>215</v>
      </c>
      <c r="F286" s="7" t="s">
        <v>330</v>
      </c>
      <c r="G286" s="7" t="s">
        <v>331</v>
      </c>
      <c r="H286" s="7"/>
      <c r="I286" s="7"/>
      <c r="J286" s="7"/>
      <c r="K286" s="7"/>
      <c r="L286" s="7"/>
      <c r="M286" s="7"/>
      <c r="N286" s="7" t="s">
        <v>332</v>
      </c>
      <c r="O286" s="7"/>
      <c r="P286" s="7"/>
      <c r="Q286" s="7" t="s">
        <v>2005</v>
      </c>
      <c r="R286" s="7" t="s">
        <v>334</v>
      </c>
      <c r="S286" s="7"/>
      <c r="T286" s="7"/>
      <c r="U286" s="7"/>
      <c r="V286" s="7"/>
      <c r="W286" s="7"/>
      <c r="X286" s="7" t="s">
        <v>65</v>
      </c>
      <c r="Y286" s="7" t="s">
        <v>335</v>
      </c>
      <c r="Z286" s="7">
        <v>12</v>
      </c>
      <c r="AA286" s="7">
        <v>14971</v>
      </c>
      <c r="AB286" s="7" t="s">
        <v>317</v>
      </c>
      <c r="AC286" s="7" t="s">
        <v>1084</v>
      </c>
      <c r="AD286" s="7">
        <v>2019</v>
      </c>
      <c r="AE286" s="7" t="s">
        <v>68</v>
      </c>
      <c r="AF286" s="7" t="s">
        <v>129</v>
      </c>
      <c r="AG286" s="7"/>
      <c r="AH286" s="7"/>
      <c r="AI286" s="7"/>
      <c r="AJ286" s="7"/>
      <c r="AK286" s="7"/>
      <c r="AL286" s="8" t="str">
        <f t="shared" si="48"/>
        <v/>
      </c>
      <c r="AM286" s="8" t="str">
        <f>IF(AL286="","",COUNTIFS(AL$1:AL286,AL286))</f>
        <v/>
      </c>
      <c r="AN286" s="8" t="str">
        <f t="shared" si="49"/>
        <v>“宁夏路第二小学”设备采购项目（四）录播弱电设备等采购@录播</v>
      </c>
      <c r="AO286" s="9">
        <f>IF(AN286="","",COUNTIFS(AN$1:AN286,AN286))</f>
        <v>1</v>
      </c>
      <c r="AP286" s="10" t="str">
        <f t="shared" si="50"/>
        <v>是</v>
      </c>
      <c r="AQ286" s="11" t="str">
        <f t="shared" si="51"/>
        <v/>
      </c>
      <c r="AR286" s="11" t="str">
        <f t="shared" si="52"/>
        <v/>
      </c>
      <c r="AS286" s="11" t="str">
        <f t="shared" si="53"/>
        <v/>
      </c>
      <c r="AT286" s="11" t="str">
        <f t="shared" si="54"/>
        <v/>
      </c>
      <c r="AU286" s="11" t="str">
        <f t="shared" si="55"/>
        <v/>
      </c>
      <c r="AV286" s="11" t="str">
        <f t="shared" si="56"/>
        <v/>
      </c>
      <c r="AW286" s="11" t="str">
        <f>IF(ISERROR(IF(FIND("拾",O286,1)&lt;FIND("万",O286,1),IF(ISERROR(FIND("拾",O286,FIND("万",O286,1))),"零",(MID(O,FIND("拾",O286,FIND("万",O286,1))-1,1))),MID(O286,FIND("拾",O286,1)-1,1))),"",IF(FIND("拾",O286,1)&lt;FIND("万",O286,1),IF(ISERROR(FIND("拾",O286,FIND("万",O286,1))),"",(MID(O286,FIND("拾",O286,FIND("万",O286,1))-1,1))),MID(O286,FIND("拾",O286,1)-1,1)))</f>
        <v/>
      </c>
      <c r="AX286" s="12">
        <f>IF(O286="",0,IF(ISERROR(MIDB(O286,SEARCHB("?",O286),2*LEN(O286)-LENB(O286))),IF(AQ286="",0,INDEX([1]大小写对照表!A:B,MATCH(AQ286,[1]大小写对照表!A:A,0),2)*100000000)+IF(AR286="",0,INDEX([1]大小写对照表!A:B,MATCH(AR286,[1]大小写对照表!A:A,0),2)*1000000)+IF(AS286="",0,INDEX([1]大小写对照表!A:B,MATCH(AS286,[1]大小写对照表!A:A,0),2)*100000)+IF(AT286="",0,INDEX([1]大小写对照表!A:B,MATCH(AT286,[1]大小写对照表!A:A,0),2)*10000)+IF(AU286="",0,INDEX([1]大小写对照表!A:B,MATCH(AU286,[1]大小写对照表!A:A,0),2)*1000)+IF(AV286="",0,INDEX([1]大小写对照表!A:B,MATCH(AV286,[1]大小写对照表!A:A,0),2)*100)+IF(AW286="",0,INDEX([1]大小写对照表!A:B,MATCH(AW286,[1]大小写对照表!A:A,0),2)*10),IF(ISERROR(FIND("万",O286,1)),MIDB(O286,SEARCHB("?",O286),2*LEN(O286)-LENB(O286))*1,MIDB(O286,SEARCHB("?",O286),2*LEN(O286)-LENB(O286))*10000)))</f>
        <v>0</v>
      </c>
      <c r="AY286" s="13" t="str">
        <f t="shared" si="57"/>
        <v>1月份</v>
      </c>
      <c r="AZ286" s="11" t="str">
        <f t="shared" si="58"/>
        <v>录播</v>
      </c>
      <c r="BA286" s="11" t="str">
        <f t="shared" si="59"/>
        <v/>
      </c>
    </row>
    <row r="287" spans="1:53">
      <c r="A287" s="14" t="s">
        <v>1084</v>
      </c>
      <c r="B287" s="14" t="s">
        <v>2006</v>
      </c>
      <c r="C287" s="14" t="s">
        <v>55</v>
      </c>
      <c r="D287" s="14"/>
      <c r="E287" s="14" t="s">
        <v>1308</v>
      </c>
      <c r="F287" s="14" t="s">
        <v>2007</v>
      </c>
      <c r="G287" s="14" t="s">
        <v>331</v>
      </c>
      <c r="H287" s="14"/>
      <c r="I287" s="14"/>
      <c r="J287" s="14"/>
      <c r="K287" s="14"/>
      <c r="L287" s="14"/>
      <c r="M287" s="14"/>
      <c r="N287" s="14" t="s">
        <v>2008</v>
      </c>
      <c r="O287" s="14"/>
      <c r="P287" s="14"/>
      <c r="Q287" s="14" t="s">
        <v>2009</v>
      </c>
      <c r="R287" s="14" t="s">
        <v>2010</v>
      </c>
      <c r="S287" s="14"/>
      <c r="T287" s="14"/>
      <c r="U287" s="14"/>
      <c r="V287" s="14"/>
      <c r="W287" s="14"/>
      <c r="X287" s="14" t="s">
        <v>65</v>
      </c>
      <c r="Y287" s="14" t="s">
        <v>2011</v>
      </c>
      <c r="Z287" s="14">
        <v>4</v>
      </c>
      <c r="AA287" s="14">
        <v>14971</v>
      </c>
      <c r="AB287" s="14" t="s">
        <v>317</v>
      </c>
      <c r="AC287" s="14" t="s">
        <v>1084</v>
      </c>
      <c r="AD287" s="14">
        <v>2019</v>
      </c>
      <c r="AE287" s="14" t="s">
        <v>68</v>
      </c>
      <c r="AF287" s="14"/>
      <c r="AG287" s="14"/>
      <c r="AH287" s="14"/>
      <c r="AI287" s="14"/>
      <c r="AJ287" s="14"/>
      <c r="AK287" s="14"/>
      <c r="AL287" s="8" t="str">
        <f t="shared" si="48"/>
        <v/>
      </c>
      <c r="AM287" s="8" t="str">
        <f>IF(AL287="","",COUNTIFS(AL$1:AL287,AL287))</f>
        <v/>
      </c>
      <c r="AN287" s="8" t="str">
        <f t="shared" si="49"/>
        <v>怀远县雁湖学校录播室采购项目@录播</v>
      </c>
      <c r="AO287" s="9">
        <f>IF(AN287="","",COUNTIFS(AN$1:AN287,AN287))</f>
        <v>1</v>
      </c>
      <c r="AP287" s="10" t="str">
        <f t="shared" si="50"/>
        <v>是</v>
      </c>
      <c r="AQ287" s="11" t="str">
        <f t="shared" si="51"/>
        <v/>
      </c>
      <c r="AR287" s="11" t="str">
        <f t="shared" si="52"/>
        <v/>
      </c>
      <c r="AS287" s="11" t="str">
        <f t="shared" si="53"/>
        <v/>
      </c>
      <c r="AT287" s="11" t="str">
        <f t="shared" si="54"/>
        <v/>
      </c>
      <c r="AU287" s="11" t="str">
        <f t="shared" si="55"/>
        <v/>
      </c>
      <c r="AV287" s="11" t="str">
        <f t="shared" si="56"/>
        <v/>
      </c>
      <c r="AW287" s="11" t="str">
        <f>IF(ISERROR(IF(FIND("拾",O287,1)&lt;FIND("万",O287,1),IF(ISERROR(FIND("拾",O287,FIND("万",O287,1))),"零",(MID(O,FIND("拾",O287,FIND("万",O287,1))-1,1))),MID(O287,FIND("拾",O287,1)-1,1))),"",IF(FIND("拾",O287,1)&lt;FIND("万",O287,1),IF(ISERROR(FIND("拾",O287,FIND("万",O287,1))),"",(MID(O287,FIND("拾",O287,FIND("万",O287,1))-1,1))),MID(O287,FIND("拾",O287,1)-1,1)))</f>
        <v/>
      </c>
      <c r="AX287" s="12">
        <f>IF(O287="",0,IF(ISERROR(MIDB(O287,SEARCHB("?",O287),2*LEN(O287)-LENB(O287))),IF(AQ287="",0,INDEX([1]大小写对照表!A:B,MATCH(AQ287,[1]大小写对照表!A:A,0),2)*100000000)+IF(AR287="",0,INDEX([1]大小写对照表!A:B,MATCH(AR287,[1]大小写对照表!A:A,0),2)*1000000)+IF(AS287="",0,INDEX([1]大小写对照表!A:B,MATCH(AS287,[1]大小写对照表!A:A,0),2)*100000)+IF(AT287="",0,INDEX([1]大小写对照表!A:B,MATCH(AT287,[1]大小写对照表!A:A,0),2)*10000)+IF(AU287="",0,INDEX([1]大小写对照表!A:B,MATCH(AU287,[1]大小写对照表!A:A,0),2)*1000)+IF(AV287="",0,INDEX([1]大小写对照表!A:B,MATCH(AV287,[1]大小写对照表!A:A,0),2)*100)+IF(AW287="",0,INDEX([1]大小写对照表!A:B,MATCH(AW287,[1]大小写对照表!A:A,0),2)*10),IF(ISERROR(FIND("万",O287,1)),MIDB(O287,SEARCHB("?",O287),2*LEN(O287)-LENB(O287))*1,MIDB(O287,SEARCHB("?",O287),2*LEN(O287)-LENB(O287))*10000)))</f>
        <v>0</v>
      </c>
      <c r="AY287" s="13" t="str">
        <f t="shared" si="57"/>
        <v>1月份</v>
      </c>
      <c r="AZ287" s="11" t="str">
        <f t="shared" si="58"/>
        <v>录播</v>
      </c>
      <c r="BA287" s="11" t="str">
        <f t="shared" si="59"/>
        <v/>
      </c>
    </row>
    <row r="288" spans="1:53">
      <c r="A288" s="7" t="s">
        <v>1084</v>
      </c>
      <c r="B288" s="7" t="s">
        <v>2012</v>
      </c>
      <c r="C288" s="7" t="s">
        <v>55</v>
      </c>
      <c r="D288" s="7"/>
      <c r="E288" s="7" t="s">
        <v>1308</v>
      </c>
      <c r="F288" s="7" t="s">
        <v>2007</v>
      </c>
      <c r="G288" s="7" t="s">
        <v>331</v>
      </c>
      <c r="H288" s="7"/>
      <c r="I288" s="7"/>
      <c r="J288" s="7"/>
      <c r="K288" s="7"/>
      <c r="L288" s="7"/>
      <c r="M288" s="7"/>
      <c r="N288" s="7" t="s">
        <v>2008</v>
      </c>
      <c r="O288" s="7"/>
      <c r="P288" s="7"/>
      <c r="Q288" s="7" t="s">
        <v>2013</v>
      </c>
      <c r="R288" s="7" t="s">
        <v>2010</v>
      </c>
      <c r="S288" s="7"/>
      <c r="T288" s="7"/>
      <c r="U288" s="7"/>
      <c r="V288" s="7"/>
      <c r="W288" s="7"/>
      <c r="X288" s="7" t="s">
        <v>65</v>
      </c>
      <c r="Y288" s="7" t="s">
        <v>2014</v>
      </c>
      <c r="Z288" s="7">
        <v>4</v>
      </c>
      <c r="AA288" s="7">
        <v>14971</v>
      </c>
      <c r="AB288" s="7" t="s">
        <v>317</v>
      </c>
      <c r="AC288" s="7" t="s">
        <v>1084</v>
      </c>
      <c r="AD288" s="7">
        <v>2019</v>
      </c>
      <c r="AE288" s="7" t="s">
        <v>68</v>
      </c>
      <c r="AF288" s="7"/>
      <c r="AG288" s="7"/>
      <c r="AH288" s="7"/>
      <c r="AI288" s="7"/>
      <c r="AJ288" s="7"/>
      <c r="AK288" s="7"/>
      <c r="AL288" s="8" t="str">
        <f t="shared" si="48"/>
        <v/>
      </c>
      <c r="AM288" s="8" t="str">
        <f>IF(AL288="","",COUNTIFS(AL$1:AL288,AL288))</f>
        <v/>
      </c>
      <c r="AN288" s="8" t="str">
        <f t="shared" si="49"/>
        <v>怀远县包集中学采购录播室项目二次@录播</v>
      </c>
      <c r="AO288" s="9">
        <f>IF(AN288="","",COUNTIFS(AN$1:AN288,AN288))</f>
        <v>1</v>
      </c>
      <c r="AP288" s="10" t="str">
        <f t="shared" si="50"/>
        <v>是</v>
      </c>
      <c r="AQ288" s="11" t="str">
        <f t="shared" si="51"/>
        <v/>
      </c>
      <c r="AR288" s="11" t="str">
        <f t="shared" si="52"/>
        <v/>
      </c>
      <c r="AS288" s="11" t="str">
        <f t="shared" si="53"/>
        <v/>
      </c>
      <c r="AT288" s="11" t="str">
        <f t="shared" si="54"/>
        <v/>
      </c>
      <c r="AU288" s="11" t="str">
        <f t="shared" si="55"/>
        <v/>
      </c>
      <c r="AV288" s="11" t="str">
        <f t="shared" si="56"/>
        <v/>
      </c>
      <c r="AW288" s="11" t="str">
        <f>IF(ISERROR(IF(FIND("拾",O288,1)&lt;FIND("万",O288,1),IF(ISERROR(FIND("拾",O288,FIND("万",O288,1))),"零",(MID(O,FIND("拾",O288,FIND("万",O288,1))-1,1))),MID(O288,FIND("拾",O288,1)-1,1))),"",IF(FIND("拾",O288,1)&lt;FIND("万",O288,1),IF(ISERROR(FIND("拾",O288,FIND("万",O288,1))),"",(MID(O288,FIND("拾",O288,FIND("万",O288,1))-1,1))),MID(O288,FIND("拾",O288,1)-1,1)))</f>
        <v/>
      </c>
      <c r="AX288" s="12">
        <f>IF(O288="",0,IF(ISERROR(MIDB(O288,SEARCHB("?",O288),2*LEN(O288)-LENB(O288))),IF(AQ288="",0,INDEX([1]大小写对照表!A:B,MATCH(AQ288,[1]大小写对照表!A:A,0),2)*100000000)+IF(AR288="",0,INDEX([1]大小写对照表!A:B,MATCH(AR288,[1]大小写对照表!A:A,0),2)*1000000)+IF(AS288="",0,INDEX([1]大小写对照表!A:B,MATCH(AS288,[1]大小写对照表!A:A,0),2)*100000)+IF(AT288="",0,INDEX([1]大小写对照表!A:B,MATCH(AT288,[1]大小写对照表!A:A,0),2)*10000)+IF(AU288="",0,INDEX([1]大小写对照表!A:B,MATCH(AU288,[1]大小写对照表!A:A,0),2)*1000)+IF(AV288="",0,INDEX([1]大小写对照表!A:B,MATCH(AV288,[1]大小写对照表!A:A,0),2)*100)+IF(AW288="",0,INDEX([1]大小写对照表!A:B,MATCH(AW288,[1]大小写对照表!A:A,0),2)*10),IF(ISERROR(FIND("万",O288,1)),MIDB(O288,SEARCHB("?",O288),2*LEN(O288)-LENB(O288))*1,MIDB(O288,SEARCHB("?",O288),2*LEN(O288)-LENB(O288))*10000)))</f>
        <v>0</v>
      </c>
      <c r="AY288" s="13" t="str">
        <f t="shared" si="57"/>
        <v>1月份</v>
      </c>
      <c r="AZ288" s="11" t="str">
        <f t="shared" si="58"/>
        <v>录播</v>
      </c>
      <c r="BA288" s="11" t="str">
        <f t="shared" si="59"/>
        <v/>
      </c>
    </row>
    <row r="289" spans="1:53">
      <c r="A289" s="14" t="s">
        <v>1084</v>
      </c>
      <c r="B289" s="14" t="s">
        <v>2015</v>
      </c>
      <c r="C289" s="14" t="s">
        <v>55</v>
      </c>
      <c r="D289" s="14"/>
      <c r="E289" s="14" t="s">
        <v>56</v>
      </c>
      <c r="F289" s="14" t="s">
        <v>302</v>
      </c>
      <c r="G289" s="14" t="s">
        <v>331</v>
      </c>
      <c r="H289" s="14"/>
      <c r="I289" s="14"/>
      <c r="J289" s="14"/>
      <c r="K289" s="14"/>
      <c r="L289" s="14"/>
      <c r="M289" s="14"/>
      <c r="N289" s="14" t="s">
        <v>2016</v>
      </c>
      <c r="O289" s="14"/>
      <c r="P289" s="14"/>
      <c r="Q289" s="14" t="s">
        <v>2017</v>
      </c>
      <c r="R289" s="14" t="s">
        <v>2018</v>
      </c>
      <c r="S289" s="14"/>
      <c r="T289" s="14"/>
      <c r="U289" s="14"/>
      <c r="V289" s="14"/>
      <c r="W289" s="14"/>
      <c r="X289" s="14" t="s">
        <v>65</v>
      </c>
      <c r="Y289" s="14" t="s">
        <v>2015</v>
      </c>
      <c r="Z289" s="14">
        <v>10</v>
      </c>
      <c r="AA289" s="14">
        <v>14971</v>
      </c>
      <c r="AB289" s="14" t="s">
        <v>317</v>
      </c>
      <c r="AC289" s="14" t="s">
        <v>1084</v>
      </c>
      <c r="AD289" s="14">
        <v>2019</v>
      </c>
      <c r="AE289" s="14" t="s">
        <v>68</v>
      </c>
      <c r="AF289" s="14"/>
      <c r="AG289" s="14"/>
      <c r="AH289" s="14"/>
      <c r="AI289" s="14"/>
      <c r="AJ289" s="14"/>
      <c r="AK289" s="14"/>
      <c r="AL289" s="8" t="str">
        <f t="shared" si="48"/>
        <v/>
      </c>
      <c r="AM289" s="8" t="str">
        <f>IF(AL289="","",COUNTIFS(AL$1:AL289,AL289))</f>
        <v/>
      </c>
      <c r="AN289" s="8" t="str">
        <f t="shared" si="49"/>
        <v>高清录播教室设备@录播</v>
      </c>
      <c r="AO289" s="9">
        <f>IF(AN289="","",COUNTIFS(AN$1:AN289,AN289))</f>
        <v>1</v>
      </c>
      <c r="AP289" s="10" t="str">
        <f t="shared" si="50"/>
        <v>是</v>
      </c>
      <c r="AQ289" s="11" t="str">
        <f t="shared" si="51"/>
        <v/>
      </c>
      <c r="AR289" s="11" t="str">
        <f t="shared" si="52"/>
        <v/>
      </c>
      <c r="AS289" s="11" t="str">
        <f t="shared" si="53"/>
        <v/>
      </c>
      <c r="AT289" s="11" t="str">
        <f t="shared" si="54"/>
        <v/>
      </c>
      <c r="AU289" s="11" t="str">
        <f t="shared" si="55"/>
        <v/>
      </c>
      <c r="AV289" s="11" t="str">
        <f t="shared" si="56"/>
        <v/>
      </c>
      <c r="AW289" s="11" t="str">
        <f>IF(ISERROR(IF(FIND("拾",O289,1)&lt;FIND("万",O289,1),IF(ISERROR(FIND("拾",O289,FIND("万",O289,1))),"零",(MID(O,FIND("拾",O289,FIND("万",O289,1))-1,1))),MID(O289,FIND("拾",O289,1)-1,1))),"",IF(FIND("拾",O289,1)&lt;FIND("万",O289,1),IF(ISERROR(FIND("拾",O289,FIND("万",O289,1))),"",(MID(O289,FIND("拾",O289,FIND("万",O289,1))-1,1))),MID(O289,FIND("拾",O289,1)-1,1)))</f>
        <v/>
      </c>
      <c r="AX289" s="12">
        <f>IF(O289="",0,IF(ISERROR(MIDB(O289,SEARCHB("?",O289),2*LEN(O289)-LENB(O289))),IF(AQ289="",0,INDEX([1]大小写对照表!A:B,MATCH(AQ289,[1]大小写对照表!A:A,0),2)*100000000)+IF(AR289="",0,INDEX([1]大小写对照表!A:B,MATCH(AR289,[1]大小写对照表!A:A,0),2)*1000000)+IF(AS289="",0,INDEX([1]大小写对照表!A:B,MATCH(AS289,[1]大小写对照表!A:A,0),2)*100000)+IF(AT289="",0,INDEX([1]大小写对照表!A:B,MATCH(AT289,[1]大小写对照表!A:A,0),2)*10000)+IF(AU289="",0,INDEX([1]大小写对照表!A:B,MATCH(AU289,[1]大小写对照表!A:A,0),2)*1000)+IF(AV289="",0,INDEX([1]大小写对照表!A:B,MATCH(AV289,[1]大小写对照表!A:A,0),2)*100)+IF(AW289="",0,INDEX([1]大小写对照表!A:B,MATCH(AW289,[1]大小写对照表!A:A,0),2)*10),IF(ISERROR(FIND("万",O289,1)),MIDB(O289,SEARCHB("?",O289),2*LEN(O289)-LENB(O289))*1,MIDB(O289,SEARCHB("?",O289),2*LEN(O289)-LENB(O289))*10000)))</f>
        <v>0</v>
      </c>
      <c r="AY289" s="13" t="str">
        <f t="shared" si="57"/>
        <v>1月份</v>
      </c>
      <c r="AZ289" s="11" t="str">
        <f t="shared" si="58"/>
        <v>录播</v>
      </c>
      <c r="BA289" s="11" t="str">
        <f t="shared" si="59"/>
        <v/>
      </c>
    </row>
    <row r="290" spans="1:53">
      <c r="A290" s="7" t="s">
        <v>1084</v>
      </c>
      <c r="B290" s="7" t="s">
        <v>2019</v>
      </c>
      <c r="C290" s="7" t="s">
        <v>55</v>
      </c>
      <c r="D290" s="7" t="s">
        <v>2020</v>
      </c>
      <c r="E290" s="7" t="s">
        <v>696</v>
      </c>
      <c r="F290" s="7" t="s">
        <v>697</v>
      </c>
      <c r="G290" s="7" t="s">
        <v>331</v>
      </c>
      <c r="H290" s="7"/>
      <c r="I290" s="7"/>
      <c r="J290" s="7"/>
      <c r="K290" s="7"/>
      <c r="L290" s="7" t="s">
        <v>2021</v>
      </c>
      <c r="M290" s="7" t="s">
        <v>2022</v>
      </c>
      <c r="N290" s="7" t="s">
        <v>2023</v>
      </c>
      <c r="O290" s="7" t="s">
        <v>2024</v>
      </c>
      <c r="P290" s="7"/>
      <c r="Q290" s="7" t="s">
        <v>2025</v>
      </c>
      <c r="R290" s="7" t="s">
        <v>2026</v>
      </c>
      <c r="S290" s="7"/>
      <c r="T290" s="7"/>
      <c r="U290" s="7"/>
      <c r="V290" s="7"/>
      <c r="W290" s="7"/>
      <c r="X290" s="7" t="s">
        <v>65</v>
      </c>
      <c r="Y290" s="7" t="s">
        <v>2027</v>
      </c>
      <c r="Z290" s="7">
        <v>2</v>
      </c>
      <c r="AA290" s="7">
        <v>2</v>
      </c>
      <c r="AB290" s="7" t="s">
        <v>317</v>
      </c>
      <c r="AC290" s="7" t="s">
        <v>1084</v>
      </c>
      <c r="AD290" s="7">
        <v>2019</v>
      </c>
      <c r="AE290" s="7" t="s">
        <v>68</v>
      </c>
      <c r="AF290" s="7"/>
      <c r="AG290" s="7"/>
      <c r="AH290" s="7"/>
      <c r="AI290" s="7"/>
      <c r="AJ290" s="7"/>
      <c r="AK290" s="7"/>
      <c r="AL290" s="8" t="str">
        <f t="shared" si="48"/>
        <v>SBQC[2018]0332@录播</v>
      </c>
      <c r="AM290" s="8">
        <f>IF(AL290="","",COUNTIFS(AL$1:AL290,AL290))</f>
        <v>1</v>
      </c>
      <c r="AN290" s="8" t="str">
        <f t="shared" si="49"/>
        <v>哈尔滨市松花江小学校沉浸式智慧录播及远程协同教学研修系统项目@录播</v>
      </c>
      <c r="AO290" s="9">
        <f>IF(AN290="","",COUNTIFS(AN$1:AN290,AN290))</f>
        <v>1</v>
      </c>
      <c r="AP290" s="10" t="str">
        <f t="shared" si="50"/>
        <v>是</v>
      </c>
      <c r="AQ290" s="11" t="str">
        <f t="shared" si="51"/>
        <v/>
      </c>
      <c r="AR290" s="11" t="str">
        <f t="shared" si="52"/>
        <v/>
      </c>
      <c r="AS290" s="11" t="str">
        <f t="shared" si="53"/>
        <v/>
      </c>
      <c r="AT290" s="11" t="str">
        <f t="shared" si="54"/>
        <v/>
      </c>
      <c r="AU290" s="11" t="str">
        <f t="shared" si="55"/>
        <v/>
      </c>
      <c r="AV290" s="11" t="str">
        <f t="shared" si="56"/>
        <v/>
      </c>
      <c r="AW290" s="11" t="str">
        <f>IF(ISERROR(IF(FIND("拾",O290,1)&lt;FIND("万",O290,1),IF(ISERROR(FIND("拾",O290,FIND("万",O290,1))),"零",(MID(O,FIND("拾",O290,FIND("万",O290,1))-1,1))),MID(O290,FIND("拾",O290,1)-1,1))),"",IF(FIND("拾",O290,1)&lt;FIND("万",O290,1),IF(ISERROR(FIND("拾",O290,FIND("万",O290,1))),"",(MID(O290,FIND("拾",O290,FIND("万",O290,1))-1,1))),MID(O290,FIND("拾",O290,1)-1,1)))</f>
        <v/>
      </c>
      <c r="AX290" s="12">
        <f>IF(O290="",0,IF(ISERROR(MIDB(O290,SEARCHB("?",O290),2*LEN(O290)-LENB(O290))),IF(AQ290="",0,INDEX([1]大小写对照表!A:B,MATCH(AQ290,[1]大小写对照表!A:A,0),2)*100000000)+IF(AR290="",0,INDEX([1]大小写对照表!A:B,MATCH(AR290,[1]大小写对照表!A:A,0),2)*1000000)+IF(AS290="",0,INDEX([1]大小写对照表!A:B,MATCH(AS290,[1]大小写对照表!A:A,0),2)*100000)+IF(AT290="",0,INDEX([1]大小写对照表!A:B,MATCH(AT290,[1]大小写对照表!A:A,0),2)*10000)+IF(AU290="",0,INDEX([1]大小写对照表!A:B,MATCH(AU290,[1]大小写对照表!A:A,0),2)*1000)+IF(AV290="",0,INDEX([1]大小写对照表!A:B,MATCH(AV290,[1]大小写对照表!A:A,0),2)*100)+IF(AW290="",0,INDEX([1]大小写对照表!A:B,MATCH(AW290,[1]大小写对照表!A:A,0),2)*10),IF(ISERROR(FIND("万",O290,1)),MIDB(O290,SEARCHB("?",O290),2*LEN(O290)-LENB(O290))*1,MIDB(O290,SEARCHB("?",O290),2*LEN(O290)-LENB(O290))*10000)))</f>
        <v>515600</v>
      </c>
      <c r="AY290" s="13" t="str">
        <f t="shared" si="57"/>
        <v>1月份</v>
      </c>
      <c r="AZ290" s="11" t="str">
        <f t="shared" si="58"/>
        <v>录播</v>
      </c>
      <c r="BA290" s="11" t="str">
        <f t="shared" si="59"/>
        <v/>
      </c>
    </row>
    <row r="291" spans="1:53">
      <c r="A291" s="14" t="s">
        <v>1084</v>
      </c>
      <c r="B291" s="14" t="s">
        <v>2028</v>
      </c>
      <c r="C291" s="14" t="s">
        <v>55</v>
      </c>
      <c r="D291" s="14"/>
      <c r="E291" s="14" t="s">
        <v>56</v>
      </c>
      <c r="F291" s="14" t="s">
        <v>2029</v>
      </c>
      <c r="G291" s="14" t="s">
        <v>331</v>
      </c>
      <c r="H291" s="14"/>
      <c r="I291" s="14"/>
      <c r="J291" s="14"/>
      <c r="K291" s="14"/>
      <c r="L291" s="14"/>
      <c r="M291" s="14"/>
      <c r="N291" s="14" t="s">
        <v>2030</v>
      </c>
      <c r="O291" s="14"/>
      <c r="P291" s="14"/>
      <c r="Q291" s="14" t="s">
        <v>2031</v>
      </c>
      <c r="R291" s="14" t="s">
        <v>2032</v>
      </c>
      <c r="S291" s="14"/>
      <c r="T291" s="14"/>
      <c r="U291" s="14"/>
      <c r="V291" s="14"/>
      <c r="W291" s="14"/>
      <c r="X291" s="14" t="s">
        <v>65</v>
      </c>
      <c r="Y291" s="14" t="s">
        <v>2028</v>
      </c>
      <c r="Z291" s="14">
        <v>296</v>
      </c>
      <c r="AA291" s="14">
        <v>14971</v>
      </c>
      <c r="AB291" s="14" t="s">
        <v>317</v>
      </c>
      <c r="AC291" s="14" t="s">
        <v>1084</v>
      </c>
      <c r="AD291" s="14">
        <v>2019</v>
      </c>
      <c r="AE291" s="14" t="s">
        <v>68</v>
      </c>
      <c r="AF291" s="14"/>
      <c r="AG291" s="14"/>
      <c r="AH291" s="14"/>
      <c r="AI291" s="14"/>
      <c r="AJ291" s="14"/>
      <c r="AK291" s="14"/>
      <c r="AL291" s="8" t="str">
        <f t="shared" si="48"/>
        <v/>
      </c>
      <c r="AM291" s="8" t="str">
        <f>IF(AL291="","",COUNTIFS(AL$1:AL291,AL291))</f>
        <v/>
      </c>
      <c r="AN291" s="8" t="str">
        <f t="shared" si="49"/>
        <v>录播设备@录播</v>
      </c>
      <c r="AO291" s="9">
        <f>IF(AN291="","",COUNTIFS(AN$1:AN291,AN291))</f>
        <v>1</v>
      </c>
      <c r="AP291" s="10" t="str">
        <f t="shared" si="50"/>
        <v>是</v>
      </c>
      <c r="AQ291" s="11" t="str">
        <f t="shared" si="51"/>
        <v/>
      </c>
      <c r="AR291" s="11" t="str">
        <f t="shared" si="52"/>
        <v/>
      </c>
      <c r="AS291" s="11" t="str">
        <f t="shared" si="53"/>
        <v/>
      </c>
      <c r="AT291" s="11" t="str">
        <f t="shared" si="54"/>
        <v/>
      </c>
      <c r="AU291" s="11" t="str">
        <f t="shared" si="55"/>
        <v/>
      </c>
      <c r="AV291" s="11" t="str">
        <f t="shared" si="56"/>
        <v/>
      </c>
      <c r="AW291" s="11" t="str">
        <f>IF(ISERROR(IF(FIND("拾",O291,1)&lt;FIND("万",O291,1),IF(ISERROR(FIND("拾",O291,FIND("万",O291,1))),"零",(MID(O,FIND("拾",O291,FIND("万",O291,1))-1,1))),MID(O291,FIND("拾",O291,1)-1,1))),"",IF(FIND("拾",O291,1)&lt;FIND("万",O291,1),IF(ISERROR(FIND("拾",O291,FIND("万",O291,1))),"",(MID(O291,FIND("拾",O291,FIND("万",O291,1))-1,1))),MID(O291,FIND("拾",O291,1)-1,1)))</f>
        <v/>
      </c>
      <c r="AX291" s="12">
        <f>IF(O291="",0,IF(ISERROR(MIDB(O291,SEARCHB("?",O291),2*LEN(O291)-LENB(O291))),IF(AQ291="",0,INDEX([1]大小写对照表!A:B,MATCH(AQ291,[1]大小写对照表!A:A,0),2)*100000000)+IF(AR291="",0,INDEX([1]大小写对照表!A:B,MATCH(AR291,[1]大小写对照表!A:A,0),2)*1000000)+IF(AS291="",0,INDEX([1]大小写对照表!A:B,MATCH(AS291,[1]大小写对照表!A:A,0),2)*100000)+IF(AT291="",0,INDEX([1]大小写对照表!A:B,MATCH(AT291,[1]大小写对照表!A:A,0),2)*10000)+IF(AU291="",0,INDEX([1]大小写对照表!A:B,MATCH(AU291,[1]大小写对照表!A:A,0),2)*1000)+IF(AV291="",0,INDEX([1]大小写对照表!A:B,MATCH(AV291,[1]大小写对照表!A:A,0),2)*100)+IF(AW291="",0,INDEX([1]大小写对照表!A:B,MATCH(AW291,[1]大小写对照表!A:A,0),2)*10),IF(ISERROR(FIND("万",O291,1)),MIDB(O291,SEARCHB("?",O291),2*LEN(O291)-LENB(O291))*1,MIDB(O291,SEARCHB("?",O291),2*LEN(O291)-LENB(O291))*10000)))</f>
        <v>0</v>
      </c>
      <c r="AY291" s="13" t="str">
        <f t="shared" si="57"/>
        <v>1月份</v>
      </c>
      <c r="AZ291" s="11" t="str">
        <f t="shared" si="58"/>
        <v>录播</v>
      </c>
      <c r="BA291" s="11" t="str">
        <f t="shared" si="59"/>
        <v/>
      </c>
    </row>
    <row r="292" spans="1:53">
      <c r="A292" s="7" t="s">
        <v>1084</v>
      </c>
      <c r="B292" s="7" t="s">
        <v>2033</v>
      </c>
      <c r="C292" s="7" t="s">
        <v>55</v>
      </c>
      <c r="D292" s="7"/>
      <c r="E292" s="7" t="s">
        <v>2034</v>
      </c>
      <c r="F292" s="7"/>
      <c r="G292" s="7" t="s">
        <v>331</v>
      </c>
      <c r="H292" s="7"/>
      <c r="I292" s="7"/>
      <c r="J292" s="7"/>
      <c r="K292" s="7"/>
      <c r="L292" s="7" t="s">
        <v>2035</v>
      </c>
      <c r="M292" s="7" t="s">
        <v>2036</v>
      </c>
      <c r="N292" s="7" t="s">
        <v>2037</v>
      </c>
      <c r="O292" s="7" t="s">
        <v>2038</v>
      </c>
      <c r="P292" s="7"/>
      <c r="Q292" s="7" t="s">
        <v>2039</v>
      </c>
      <c r="R292" s="7" t="s">
        <v>2040</v>
      </c>
      <c r="S292" s="7" t="s">
        <v>2041</v>
      </c>
      <c r="T292" s="7" t="s">
        <v>2042</v>
      </c>
      <c r="U292" s="7" t="s">
        <v>2043</v>
      </c>
      <c r="V292" s="7"/>
      <c r="W292" s="7"/>
      <c r="X292" s="7" t="s">
        <v>79</v>
      </c>
      <c r="Y292" s="7" t="s">
        <v>2044</v>
      </c>
      <c r="Z292" s="7">
        <v>2</v>
      </c>
      <c r="AA292" s="7">
        <v>14971</v>
      </c>
      <c r="AB292" s="7" t="s">
        <v>317</v>
      </c>
      <c r="AC292" s="7" t="s">
        <v>1084</v>
      </c>
      <c r="AD292" s="7">
        <v>2018</v>
      </c>
      <c r="AE292" s="7" t="s">
        <v>643</v>
      </c>
      <c r="AF292" s="7"/>
      <c r="AG292" s="7"/>
      <c r="AH292" s="7"/>
      <c r="AI292" s="7"/>
      <c r="AJ292" s="7"/>
      <c r="AK292" s="7"/>
      <c r="AL292" s="8" t="str">
        <f t="shared" si="48"/>
        <v/>
      </c>
      <c r="AM292" s="8" t="str">
        <f>IF(AL292="","",COUNTIFS(AL$1:AL292,AL292))</f>
        <v/>
      </c>
      <c r="AN292" s="8" t="str">
        <f t="shared" si="49"/>
        <v>2018年海东市义务教育薄弱学校改造计划教育信息化录播教室采购项目评标结果公示@录播</v>
      </c>
      <c r="AO292" s="9">
        <f>IF(AN292="","",COUNTIFS(AN$1:AN292,AN292))</f>
        <v>1</v>
      </c>
      <c r="AP292" s="10" t="str">
        <f t="shared" si="50"/>
        <v>是</v>
      </c>
      <c r="AQ292" s="11" t="str">
        <f t="shared" si="51"/>
        <v/>
      </c>
      <c r="AR292" s="11" t="str">
        <f t="shared" si="52"/>
        <v/>
      </c>
      <c r="AS292" s="11" t="str">
        <f t="shared" si="53"/>
        <v/>
      </c>
      <c r="AT292" s="11" t="str">
        <f t="shared" si="54"/>
        <v/>
      </c>
      <c r="AU292" s="11" t="str">
        <f t="shared" si="55"/>
        <v/>
      </c>
      <c r="AV292" s="11" t="str">
        <f t="shared" si="56"/>
        <v/>
      </c>
      <c r="AW292" s="11" t="str">
        <f>IF(ISERROR(IF(FIND("拾",O292,1)&lt;FIND("万",O292,1),IF(ISERROR(FIND("拾",O292,FIND("万",O292,1))),"零",(MID(O,FIND("拾",O292,FIND("万",O292,1))-1,1))),MID(O292,FIND("拾",O292,1)-1,1))),"",IF(FIND("拾",O292,1)&lt;FIND("万",O292,1),IF(ISERROR(FIND("拾",O292,FIND("万",O292,1))),"",(MID(O292,FIND("拾",O292,FIND("万",O292,1))-1,1))),MID(O292,FIND("拾",O292,1)-1,1)))</f>
        <v/>
      </c>
      <c r="AX292" s="12">
        <f>IF(O292="",0,IF(ISERROR(MIDB(O292,SEARCHB("?",O292),2*LEN(O292)-LENB(O292))),IF(AQ292="",0,INDEX([1]大小写对照表!A:B,MATCH(AQ292,[1]大小写对照表!A:A,0),2)*100000000)+IF(AR292="",0,INDEX([1]大小写对照表!A:B,MATCH(AR292,[1]大小写对照表!A:A,0),2)*1000000)+IF(AS292="",0,INDEX([1]大小写对照表!A:B,MATCH(AS292,[1]大小写对照表!A:A,0),2)*100000)+IF(AT292="",0,INDEX([1]大小写对照表!A:B,MATCH(AT292,[1]大小写对照表!A:A,0),2)*10000)+IF(AU292="",0,INDEX([1]大小写对照表!A:B,MATCH(AU292,[1]大小写对照表!A:A,0),2)*1000)+IF(AV292="",0,INDEX([1]大小写对照表!A:B,MATCH(AV292,[1]大小写对照表!A:A,0),2)*100)+IF(AW292="",0,INDEX([1]大小写对照表!A:B,MATCH(AW292,[1]大小写对照表!A:A,0),2)*10),IF(ISERROR(FIND("万",O292,1)),MIDB(O292,SEARCHB("?",O292),2*LEN(O292)-LENB(O292))*1,MIDB(O292,SEARCHB("?",O292),2*LEN(O292)-LENB(O292))*10000)))</f>
        <v>1946000</v>
      </c>
      <c r="AY292" s="13" t="str">
        <f t="shared" si="57"/>
        <v>1月份</v>
      </c>
      <c r="AZ292" s="11" t="str">
        <f t="shared" si="58"/>
        <v>录播</v>
      </c>
      <c r="BA292" s="11" t="str">
        <f t="shared" si="59"/>
        <v/>
      </c>
    </row>
    <row r="293" spans="1:53">
      <c r="A293" s="14" t="s">
        <v>1084</v>
      </c>
      <c r="B293" s="14" t="s">
        <v>2045</v>
      </c>
      <c r="C293" s="14" t="s">
        <v>55</v>
      </c>
      <c r="D293" s="14"/>
      <c r="E293" s="14" t="s">
        <v>582</v>
      </c>
      <c r="F293" s="14" t="s">
        <v>2046</v>
      </c>
      <c r="G293" s="14" t="s">
        <v>331</v>
      </c>
      <c r="H293" s="14"/>
      <c r="I293" s="14"/>
      <c r="J293" s="14"/>
      <c r="K293" s="14"/>
      <c r="L293" s="14" t="s">
        <v>2047</v>
      </c>
      <c r="M293" s="14" t="s">
        <v>2048</v>
      </c>
      <c r="N293" s="14" t="s">
        <v>2049</v>
      </c>
      <c r="O293" s="14"/>
      <c r="P293" s="14"/>
      <c r="Q293" s="14" t="s">
        <v>2050</v>
      </c>
      <c r="R293" s="14" t="s">
        <v>2051</v>
      </c>
      <c r="S293" s="14"/>
      <c r="T293" s="14"/>
      <c r="U293" s="14"/>
      <c r="V293" s="14"/>
      <c r="W293" s="14"/>
      <c r="X293" s="14" t="s">
        <v>65</v>
      </c>
      <c r="Y293" s="14" t="s">
        <v>2052</v>
      </c>
      <c r="Z293" s="14">
        <v>4</v>
      </c>
      <c r="AA293" s="14">
        <v>14971</v>
      </c>
      <c r="AB293" s="14" t="s">
        <v>317</v>
      </c>
      <c r="AC293" s="14" t="s">
        <v>1084</v>
      </c>
      <c r="AD293" s="14">
        <v>2019</v>
      </c>
      <c r="AE293" s="14" t="s">
        <v>68</v>
      </c>
      <c r="AF293" s="14"/>
      <c r="AG293" s="14"/>
      <c r="AH293" s="14"/>
      <c r="AI293" s="14"/>
      <c r="AJ293" s="14"/>
      <c r="AK293" s="14"/>
      <c r="AL293" s="8" t="str">
        <f t="shared" si="48"/>
        <v/>
      </c>
      <c r="AM293" s="8" t="str">
        <f>IF(AL293="","",COUNTIFS(AL$1:AL293,AL293))</f>
        <v/>
      </c>
      <c r="AN293" s="8" t="str">
        <f t="shared" si="49"/>
        <v>晟舍小学录播教室设备采购及安装项目的合同公示@录播</v>
      </c>
      <c r="AO293" s="9">
        <f>IF(AN293="","",COUNTIFS(AN$1:AN293,AN293))</f>
        <v>1</v>
      </c>
      <c r="AP293" s="10" t="str">
        <f t="shared" si="50"/>
        <v>是</v>
      </c>
      <c r="AQ293" s="11" t="str">
        <f t="shared" si="51"/>
        <v/>
      </c>
      <c r="AR293" s="11" t="str">
        <f t="shared" si="52"/>
        <v/>
      </c>
      <c r="AS293" s="11" t="str">
        <f t="shared" si="53"/>
        <v/>
      </c>
      <c r="AT293" s="11" t="str">
        <f t="shared" si="54"/>
        <v/>
      </c>
      <c r="AU293" s="11" t="str">
        <f t="shared" si="55"/>
        <v/>
      </c>
      <c r="AV293" s="11" t="str">
        <f t="shared" si="56"/>
        <v/>
      </c>
      <c r="AW293" s="11" t="str">
        <f>IF(ISERROR(IF(FIND("拾",O293,1)&lt;FIND("万",O293,1),IF(ISERROR(FIND("拾",O293,FIND("万",O293,1))),"零",(MID(O,FIND("拾",O293,FIND("万",O293,1))-1,1))),MID(O293,FIND("拾",O293,1)-1,1))),"",IF(FIND("拾",O293,1)&lt;FIND("万",O293,1),IF(ISERROR(FIND("拾",O293,FIND("万",O293,1))),"",(MID(O293,FIND("拾",O293,FIND("万",O293,1))-1,1))),MID(O293,FIND("拾",O293,1)-1,1)))</f>
        <v/>
      </c>
      <c r="AX293" s="12">
        <f>IF(O293="",0,IF(ISERROR(MIDB(O293,SEARCHB("?",O293),2*LEN(O293)-LENB(O293))),IF(AQ293="",0,INDEX([1]大小写对照表!A:B,MATCH(AQ293,[1]大小写对照表!A:A,0),2)*100000000)+IF(AR293="",0,INDEX([1]大小写对照表!A:B,MATCH(AR293,[1]大小写对照表!A:A,0),2)*1000000)+IF(AS293="",0,INDEX([1]大小写对照表!A:B,MATCH(AS293,[1]大小写对照表!A:A,0),2)*100000)+IF(AT293="",0,INDEX([1]大小写对照表!A:B,MATCH(AT293,[1]大小写对照表!A:A,0),2)*10000)+IF(AU293="",0,INDEX([1]大小写对照表!A:B,MATCH(AU293,[1]大小写对照表!A:A,0),2)*1000)+IF(AV293="",0,INDEX([1]大小写对照表!A:B,MATCH(AV293,[1]大小写对照表!A:A,0),2)*100)+IF(AW293="",0,INDEX([1]大小写对照表!A:B,MATCH(AW293,[1]大小写对照表!A:A,0),2)*10),IF(ISERROR(FIND("万",O293,1)),MIDB(O293,SEARCHB("?",O293),2*LEN(O293)-LENB(O293))*1,MIDB(O293,SEARCHB("?",O293),2*LEN(O293)-LENB(O293))*10000)))</f>
        <v>0</v>
      </c>
      <c r="AY293" s="13" t="str">
        <f t="shared" si="57"/>
        <v>1月份</v>
      </c>
      <c r="AZ293" s="11" t="str">
        <f t="shared" si="58"/>
        <v>录播</v>
      </c>
      <c r="BA293" s="11" t="str">
        <f t="shared" si="59"/>
        <v/>
      </c>
    </row>
    <row r="294" spans="1:53">
      <c r="A294" s="7" t="s">
        <v>1084</v>
      </c>
      <c r="B294" s="7" t="s">
        <v>2053</v>
      </c>
      <c r="C294" s="7" t="s">
        <v>55</v>
      </c>
      <c r="D294" s="7" t="s">
        <v>2054</v>
      </c>
      <c r="E294" s="7" t="s">
        <v>551</v>
      </c>
      <c r="F294" s="7" t="s">
        <v>2055</v>
      </c>
      <c r="G294" s="7" t="s">
        <v>331</v>
      </c>
      <c r="H294" s="7"/>
      <c r="I294" s="7"/>
      <c r="J294" s="7"/>
      <c r="K294" s="7"/>
      <c r="L294" s="7" t="s">
        <v>2056</v>
      </c>
      <c r="M294" s="7" t="s">
        <v>2057</v>
      </c>
      <c r="N294" s="7"/>
      <c r="O294" s="7"/>
      <c r="P294" s="7"/>
      <c r="Q294" s="7" t="s">
        <v>2058</v>
      </c>
      <c r="R294" s="7"/>
      <c r="S294" s="7"/>
      <c r="T294" s="7"/>
      <c r="U294" s="7"/>
      <c r="V294" s="7"/>
      <c r="W294" s="7"/>
      <c r="X294" s="7" t="s">
        <v>79</v>
      </c>
      <c r="Y294" s="7" t="s">
        <v>2059</v>
      </c>
      <c r="Z294" s="7">
        <v>4</v>
      </c>
      <c r="AA294" s="7">
        <v>6</v>
      </c>
      <c r="AB294" s="7" t="s">
        <v>317</v>
      </c>
      <c r="AC294" s="7" t="s">
        <v>1084</v>
      </c>
      <c r="AD294" s="7">
        <v>2019</v>
      </c>
      <c r="AE294" s="7" t="s">
        <v>68</v>
      </c>
      <c r="AF294" s="7"/>
      <c r="AG294" s="7"/>
      <c r="AH294" s="7"/>
      <c r="AI294" s="7"/>
      <c r="AJ294" s="7"/>
      <c r="AK294" s="7"/>
      <c r="AL294" s="8" t="str">
        <f t="shared" si="48"/>
        <v>ZCZBZC-C-20180324）@录播</v>
      </c>
      <c r="AM294" s="8">
        <f>IF(AL294="","",COUNTIFS(AL$1:AL294,AL294))</f>
        <v>1</v>
      </c>
      <c r="AN294" s="8" t="str">
        <f t="shared" si="49"/>
        <v>天津市第三中心医院天津市第三中心医院营养科录播系统项目(项目编号:ZCZBZC-CS-20180324)成交公告@录播</v>
      </c>
      <c r="AO294" s="9">
        <f>IF(AN294="","",COUNTIFS(AN$1:AN294,AN294))</f>
        <v>1</v>
      </c>
      <c r="AP294" s="10" t="str">
        <f t="shared" si="50"/>
        <v>是</v>
      </c>
      <c r="AQ294" s="11" t="str">
        <f t="shared" si="51"/>
        <v/>
      </c>
      <c r="AR294" s="11" t="str">
        <f t="shared" si="52"/>
        <v/>
      </c>
      <c r="AS294" s="11" t="str">
        <f t="shared" si="53"/>
        <v/>
      </c>
      <c r="AT294" s="11" t="str">
        <f t="shared" si="54"/>
        <v/>
      </c>
      <c r="AU294" s="11" t="str">
        <f t="shared" si="55"/>
        <v/>
      </c>
      <c r="AV294" s="11" t="str">
        <f t="shared" si="56"/>
        <v/>
      </c>
      <c r="AW294" s="11" t="str">
        <f>IF(ISERROR(IF(FIND("拾",O294,1)&lt;FIND("万",O294,1),IF(ISERROR(FIND("拾",O294,FIND("万",O294,1))),"零",(MID(O,FIND("拾",O294,FIND("万",O294,1))-1,1))),MID(O294,FIND("拾",O294,1)-1,1))),"",IF(FIND("拾",O294,1)&lt;FIND("万",O294,1),IF(ISERROR(FIND("拾",O294,FIND("万",O294,1))),"",(MID(O294,FIND("拾",O294,FIND("万",O294,1))-1,1))),MID(O294,FIND("拾",O294,1)-1,1)))</f>
        <v/>
      </c>
      <c r="AX294" s="12">
        <f>IF(O294="",0,IF(ISERROR(MIDB(O294,SEARCHB("?",O294),2*LEN(O294)-LENB(O294))),IF(AQ294="",0,INDEX([1]大小写对照表!A:B,MATCH(AQ294,[1]大小写对照表!A:A,0),2)*100000000)+IF(AR294="",0,INDEX([1]大小写对照表!A:B,MATCH(AR294,[1]大小写对照表!A:A,0),2)*1000000)+IF(AS294="",0,INDEX([1]大小写对照表!A:B,MATCH(AS294,[1]大小写对照表!A:A,0),2)*100000)+IF(AT294="",0,INDEX([1]大小写对照表!A:B,MATCH(AT294,[1]大小写对照表!A:A,0),2)*10000)+IF(AU294="",0,INDEX([1]大小写对照表!A:B,MATCH(AU294,[1]大小写对照表!A:A,0),2)*1000)+IF(AV294="",0,INDEX([1]大小写对照表!A:B,MATCH(AV294,[1]大小写对照表!A:A,0),2)*100)+IF(AW294="",0,INDEX([1]大小写对照表!A:B,MATCH(AW294,[1]大小写对照表!A:A,0),2)*10),IF(ISERROR(FIND("万",O294,1)),MIDB(O294,SEARCHB("?",O294),2*LEN(O294)-LENB(O294))*1,MIDB(O294,SEARCHB("?",O294),2*LEN(O294)-LENB(O294))*10000)))</f>
        <v>0</v>
      </c>
      <c r="AY294" s="13" t="str">
        <f t="shared" si="57"/>
        <v>1月份</v>
      </c>
      <c r="AZ294" s="11" t="str">
        <f t="shared" si="58"/>
        <v>录播</v>
      </c>
      <c r="BA294" s="11" t="str">
        <f t="shared" si="59"/>
        <v/>
      </c>
    </row>
    <row r="295" spans="1:53">
      <c r="A295" s="14" t="s">
        <v>1084</v>
      </c>
      <c r="B295" s="14" t="s">
        <v>358</v>
      </c>
      <c r="C295" s="14" t="s">
        <v>55</v>
      </c>
      <c r="D295" s="14" t="s">
        <v>359</v>
      </c>
      <c r="E295" s="14" t="s">
        <v>118</v>
      </c>
      <c r="F295" s="14" t="s">
        <v>360</v>
      </c>
      <c r="G295" s="14" t="s">
        <v>331</v>
      </c>
      <c r="H295" s="14"/>
      <c r="I295" s="14"/>
      <c r="J295" s="14"/>
      <c r="K295" s="14"/>
      <c r="L295" s="14" t="s">
        <v>361</v>
      </c>
      <c r="M295" s="14" t="s">
        <v>362</v>
      </c>
      <c r="N295" s="14" t="s">
        <v>363</v>
      </c>
      <c r="O295" s="14"/>
      <c r="P295" s="14"/>
      <c r="Q295" s="14" t="s">
        <v>364</v>
      </c>
      <c r="R295" s="14" t="s">
        <v>365</v>
      </c>
      <c r="S295" s="14" t="s">
        <v>366</v>
      </c>
      <c r="T295" s="14"/>
      <c r="U295" s="14"/>
      <c r="V295" s="14"/>
      <c r="W295" s="14"/>
      <c r="X295" s="14" t="s">
        <v>65</v>
      </c>
      <c r="Y295" s="14" t="s">
        <v>367</v>
      </c>
      <c r="Z295" s="14">
        <v>4</v>
      </c>
      <c r="AA295" s="14">
        <v>4</v>
      </c>
      <c r="AB295" s="14" t="s">
        <v>67</v>
      </c>
      <c r="AC295" s="14"/>
      <c r="AD295" s="14">
        <v>2019</v>
      </c>
      <c r="AE295" s="14" t="s">
        <v>68</v>
      </c>
      <c r="AF295" s="14"/>
      <c r="AG295" s="14"/>
      <c r="AH295" s="14"/>
      <c r="AI295" s="14"/>
      <c r="AJ295" s="14"/>
      <c r="AK295" s="14"/>
      <c r="AL295" s="8" t="str">
        <f t="shared" si="48"/>
        <v>HSZB-2018ZC0307@录播</v>
      </c>
      <c r="AM295" s="8">
        <f>IF(AL295="","",COUNTIFS(AL$1:AL295,AL295))</f>
        <v>1</v>
      </c>
      <c r="AN295" s="8" t="str">
        <f t="shared" si="49"/>
        <v>宁夏中医医院暨中医研究院医师资格考试基地教学设备采购项目中标公示@录播</v>
      </c>
      <c r="AO295" s="9">
        <f>IF(AN295="","",COUNTIFS(AN$1:AN295,AN295))</f>
        <v>1</v>
      </c>
      <c r="AP295" s="10" t="str">
        <f t="shared" si="50"/>
        <v>是</v>
      </c>
      <c r="AQ295" s="11" t="str">
        <f t="shared" si="51"/>
        <v/>
      </c>
      <c r="AR295" s="11" t="str">
        <f t="shared" si="52"/>
        <v/>
      </c>
      <c r="AS295" s="11" t="str">
        <f t="shared" si="53"/>
        <v/>
      </c>
      <c r="AT295" s="11" t="str">
        <f t="shared" si="54"/>
        <v/>
      </c>
      <c r="AU295" s="11" t="str">
        <f t="shared" si="55"/>
        <v/>
      </c>
      <c r="AV295" s="11" t="str">
        <f t="shared" si="56"/>
        <v/>
      </c>
      <c r="AW295" s="11" t="str">
        <f>IF(ISERROR(IF(FIND("拾",O295,1)&lt;FIND("万",O295,1),IF(ISERROR(FIND("拾",O295,FIND("万",O295,1))),"零",(MID(O,FIND("拾",O295,FIND("万",O295,1))-1,1))),MID(O295,FIND("拾",O295,1)-1,1))),"",IF(FIND("拾",O295,1)&lt;FIND("万",O295,1),IF(ISERROR(FIND("拾",O295,FIND("万",O295,1))),"",(MID(O295,FIND("拾",O295,FIND("万",O295,1))-1,1))),MID(O295,FIND("拾",O295,1)-1,1)))</f>
        <v/>
      </c>
      <c r="AX295" s="12">
        <f>IF(O295="",0,IF(ISERROR(MIDB(O295,SEARCHB("?",O295),2*LEN(O295)-LENB(O295))),IF(AQ295="",0,INDEX([1]大小写对照表!A:B,MATCH(AQ295,[1]大小写对照表!A:A,0),2)*100000000)+IF(AR295="",0,INDEX([1]大小写对照表!A:B,MATCH(AR295,[1]大小写对照表!A:A,0),2)*1000000)+IF(AS295="",0,INDEX([1]大小写对照表!A:B,MATCH(AS295,[1]大小写对照表!A:A,0),2)*100000)+IF(AT295="",0,INDEX([1]大小写对照表!A:B,MATCH(AT295,[1]大小写对照表!A:A,0),2)*10000)+IF(AU295="",0,INDEX([1]大小写对照表!A:B,MATCH(AU295,[1]大小写对照表!A:A,0),2)*1000)+IF(AV295="",0,INDEX([1]大小写对照表!A:B,MATCH(AV295,[1]大小写对照表!A:A,0),2)*100)+IF(AW295="",0,INDEX([1]大小写对照表!A:B,MATCH(AW295,[1]大小写对照表!A:A,0),2)*10),IF(ISERROR(FIND("万",O295,1)),MIDB(O295,SEARCHB("?",O295),2*LEN(O295)-LENB(O295))*1,MIDB(O295,SEARCHB("?",O295),2*LEN(O295)-LENB(O295))*10000)))</f>
        <v>0</v>
      </c>
      <c r="AY295" s="13" t="str">
        <f t="shared" si="57"/>
        <v>1月份</v>
      </c>
      <c r="AZ295" s="11" t="str">
        <f t="shared" si="58"/>
        <v>录播</v>
      </c>
      <c r="BA295" s="11" t="str">
        <f t="shared" si="59"/>
        <v/>
      </c>
    </row>
    <row r="296" spans="1:53">
      <c r="A296" s="7" t="s">
        <v>1084</v>
      </c>
      <c r="B296" s="7" t="s">
        <v>2060</v>
      </c>
      <c r="C296" s="7" t="s">
        <v>55</v>
      </c>
      <c r="D296" s="7" t="s">
        <v>2061</v>
      </c>
      <c r="E296" s="7" t="s">
        <v>71</v>
      </c>
      <c r="F296" s="7" t="s">
        <v>2062</v>
      </c>
      <c r="G296" s="7" t="s">
        <v>331</v>
      </c>
      <c r="H296" s="7"/>
      <c r="I296" s="7"/>
      <c r="J296" s="7"/>
      <c r="K296" s="7"/>
      <c r="L296" s="7" t="s">
        <v>2063</v>
      </c>
      <c r="M296" s="7" t="s">
        <v>2064</v>
      </c>
      <c r="N296" s="7" t="s">
        <v>2065</v>
      </c>
      <c r="O296" s="7" t="s">
        <v>2066</v>
      </c>
      <c r="P296" s="7"/>
      <c r="Q296" s="7" t="s">
        <v>2067</v>
      </c>
      <c r="R296" s="7" t="s">
        <v>2068</v>
      </c>
      <c r="S296" s="7"/>
      <c r="T296" s="7"/>
      <c r="U296" s="7"/>
      <c r="V296" s="7"/>
      <c r="W296" s="7"/>
      <c r="X296" s="7" t="s">
        <v>79</v>
      </c>
      <c r="Y296" s="7" t="s">
        <v>2069</v>
      </c>
      <c r="Z296" s="7">
        <v>2</v>
      </c>
      <c r="AA296" s="7">
        <v>6</v>
      </c>
      <c r="AB296" s="7" t="s">
        <v>67</v>
      </c>
      <c r="AC296" s="7"/>
      <c r="AD296" s="7">
        <v>2019</v>
      </c>
      <c r="AE296" s="7" t="s">
        <v>68</v>
      </c>
      <c r="AF296" s="7"/>
      <c r="AG296" s="7"/>
      <c r="AH296" s="7"/>
      <c r="AI296" s="7"/>
      <c r="AJ296" s="7"/>
      <c r="AK296" s="7"/>
      <c r="AL296" s="8" t="str">
        <f t="shared" si="48"/>
        <v>DHZC2019-J1-90000-HJS）@录播</v>
      </c>
      <c r="AM296" s="8">
        <f>IF(AL296="","",COUNTIFS(AL$1:AL296,AL296))</f>
        <v>1</v>
      </c>
      <c r="AN296" s="8" t="str">
        <f t="shared" si="49"/>
        <v>圣弘建设股份有限公司关于教学设备采购项目成交公告（项目编号：DHZC2019-J1-90000-SHJS）@录播</v>
      </c>
      <c r="AO296" s="9">
        <f>IF(AN296="","",COUNTIFS(AN$1:AN296,AN296))</f>
        <v>1</v>
      </c>
      <c r="AP296" s="10" t="str">
        <f t="shared" si="50"/>
        <v>是</v>
      </c>
      <c r="AQ296" s="11" t="str">
        <f t="shared" si="51"/>
        <v/>
      </c>
      <c r="AR296" s="11" t="str">
        <f t="shared" si="52"/>
        <v/>
      </c>
      <c r="AS296" s="11" t="str">
        <f t="shared" si="53"/>
        <v>贰</v>
      </c>
      <c r="AT296" s="11" t="str">
        <f t="shared" si="54"/>
        <v>玖</v>
      </c>
      <c r="AU296" s="11" t="str">
        <f t="shared" si="55"/>
        <v>捌</v>
      </c>
      <c r="AV296" s="11" t="str">
        <f t="shared" si="56"/>
        <v/>
      </c>
      <c r="AW296" s="11" t="str">
        <f>IF(ISERROR(IF(FIND("拾",O296,1)&lt;FIND("万",O296,1),IF(ISERROR(FIND("拾",O296,FIND("万",O296,1))),"零",(MID(O,FIND("拾",O296,FIND("万",O296,1))-1,1))),MID(O296,FIND("拾",O296,1)-1,1))),"",IF(FIND("拾",O296,1)&lt;FIND("万",O296,1),IF(ISERROR(FIND("拾",O296,FIND("万",O296,1))),"",(MID(O296,FIND("拾",O296,FIND("万",O296,1))-1,1))),MID(O296,FIND("拾",O296,1)-1,1)))</f>
        <v/>
      </c>
      <c r="AX296" s="12">
        <f>IF(O296="",0,IF(ISERROR(MIDB(O296,SEARCHB("?",O296),2*LEN(O296)-LENB(O296))),IF(AQ296="",0,INDEX([1]大小写对照表!A:B,MATCH(AQ296,[1]大小写对照表!A:A,0),2)*100000000)+IF(AR296="",0,INDEX([1]大小写对照表!A:B,MATCH(AR296,[1]大小写对照表!A:A,0),2)*1000000)+IF(AS296="",0,INDEX([1]大小写对照表!A:B,MATCH(AS296,[1]大小写对照表!A:A,0),2)*100000)+IF(AT296="",0,INDEX([1]大小写对照表!A:B,MATCH(AT296,[1]大小写对照表!A:A,0),2)*10000)+IF(AU296="",0,INDEX([1]大小写对照表!A:B,MATCH(AU296,[1]大小写对照表!A:A,0),2)*1000)+IF(AV296="",0,INDEX([1]大小写对照表!A:B,MATCH(AV296,[1]大小写对照表!A:A,0),2)*100)+IF(AW296="",0,INDEX([1]大小写对照表!A:B,MATCH(AW296,[1]大小写对照表!A:A,0),2)*10),IF(ISERROR(FIND("万",O296,1)),MIDB(O296,SEARCHB("?",O296),2*LEN(O296)-LENB(O296))*1,MIDB(O296,SEARCHB("?",O296),2*LEN(O296)-LENB(O296))*10000)))</f>
        <v>298000</v>
      </c>
      <c r="AY296" s="13" t="str">
        <f t="shared" si="57"/>
        <v>1月份</v>
      </c>
      <c r="AZ296" s="11" t="str">
        <f t="shared" si="58"/>
        <v>录播</v>
      </c>
      <c r="BA296" s="11" t="str">
        <f t="shared" si="59"/>
        <v/>
      </c>
    </row>
    <row r="297" spans="1:53">
      <c r="A297" s="14" t="s">
        <v>1084</v>
      </c>
      <c r="B297" s="14" t="s">
        <v>2070</v>
      </c>
      <c r="C297" s="14" t="s">
        <v>55</v>
      </c>
      <c r="D297" s="14" t="s">
        <v>350</v>
      </c>
      <c r="E297" s="14" t="s">
        <v>215</v>
      </c>
      <c r="F297" s="14" t="s">
        <v>330</v>
      </c>
      <c r="G297" s="14" t="s">
        <v>331</v>
      </c>
      <c r="H297" s="14"/>
      <c r="I297" s="14"/>
      <c r="J297" s="14"/>
      <c r="K297" s="14"/>
      <c r="L297" s="14" t="s">
        <v>2071</v>
      </c>
      <c r="M297" s="14" t="s">
        <v>2072</v>
      </c>
      <c r="N297" s="14"/>
      <c r="O297" s="14"/>
      <c r="P297" s="14"/>
      <c r="Q297" s="14" t="s">
        <v>2073</v>
      </c>
      <c r="R297" s="14"/>
      <c r="S297" s="14"/>
      <c r="T297" s="14"/>
      <c r="U297" s="14"/>
      <c r="V297" s="14"/>
      <c r="W297" s="14"/>
      <c r="X297" s="14" t="s">
        <v>79</v>
      </c>
      <c r="Y297" s="14" t="s">
        <v>2074</v>
      </c>
      <c r="Z297" s="14">
        <v>2</v>
      </c>
      <c r="AA297" s="14">
        <v>8</v>
      </c>
      <c r="AB297" s="14" t="s">
        <v>67</v>
      </c>
      <c r="AC297" s="14"/>
      <c r="AD297" s="14">
        <v>2019</v>
      </c>
      <c r="AE297" s="14" t="s">
        <v>68</v>
      </c>
      <c r="AF297" s="14"/>
      <c r="AG297" s="14"/>
      <c r="AH297" s="14"/>
      <c r="AI297" s="14"/>
      <c r="AJ297" s="14"/>
      <c r="AK297" s="14"/>
      <c r="AL297" s="8" t="str">
        <f t="shared" si="48"/>
        <v>SNCG2018000151@录播</v>
      </c>
      <c r="AM297" s="8">
        <f>IF(AL297="","",COUNTIFS(AL$1:AL297,AL297))</f>
        <v>1</v>
      </c>
      <c r="AN297" s="8" t="str">
        <f t="shared" si="49"/>
        <v>宁夏路第二小学设备采购项目（四）中标公告@录播</v>
      </c>
      <c r="AO297" s="9">
        <f>IF(AN297="","",COUNTIFS(AN$1:AN297,AN297))</f>
        <v>1</v>
      </c>
      <c r="AP297" s="10" t="str">
        <f t="shared" si="50"/>
        <v>是</v>
      </c>
      <c r="AQ297" s="11" t="str">
        <f t="shared" si="51"/>
        <v/>
      </c>
      <c r="AR297" s="11" t="str">
        <f t="shared" si="52"/>
        <v/>
      </c>
      <c r="AS297" s="11" t="str">
        <f t="shared" si="53"/>
        <v/>
      </c>
      <c r="AT297" s="11" t="str">
        <f t="shared" si="54"/>
        <v/>
      </c>
      <c r="AU297" s="11" t="str">
        <f t="shared" si="55"/>
        <v/>
      </c>
      <c r="AV297" s="11" t="str">
        <f t="shared" si="56"/>
        <v/>
      </c>
      <c r="AW297" s="11" t="str">
        <f>IF(ISERROR(IF(FIND("拾",O297,1)&lt;FIND("万",O297,1),IF(ISERROR(FIND("拾",O297,FIND("万",O297,1))),"零",(MID(O,FIND("拾",O297,FIND("万",O297,1))-1,1))),MID(O297,FIND("拾",O297,1)-1,1))),"",IF(FIND("拾",O297,1)&lt;FIND("万",O297,1),IF(ISERROR(FIND("拾",O297,FIND("万",O297,1))),"",(MID(O297,FIND("拾",O297,FIND("万",O297,1))-1,1))),MID(O297,FIND("拾",O297,1)-1,1)))</f>
        <v/>
      </c>
      <c r="AX297" s="12">
        <f>IF(O297="",0,IF(ISERROR(MIDB(O297,SEARCHB("?",O297),2*LEN(O297)-LENB(O297))),IF(AQ297="",0,INDEX([1]大小写对照表!A:B,MATCH(AQ297,[1]大小写对照表!A:A,0),2)*100000000)+IF(AR297="",0,INDEX([1]大小写对照表!A:B,MATCH(AR297,[1]大小写对照表!A:A,0),2)*1000000)+IF(AS297="",0,INDEX([1]大小写对照表!A:B,MATCH(AS297,[1]大小写对照表!A:A,0),2)*100000)+IF(AT297="",0,INDEX([1]大小写对照表!A:B,MATCH(AT297,[1]大小写对照表!A:A,0),2)*10000)+IF(AU297="",0,INDEX([1]大小写对照表!A:B,MATCH(AU297,[1]大小写对照表!A:A,0),2)*1000)+IF(AV297="",0,INDEX([1]大小写对照表!A:B,MATCH(AV297,[1]大小写对照表!A:A,0),2)*100)+IF(AW297="",0,INDEX([1]大小写对照表!A:B,MATCH(AW297,[1]大小写对照表!A:A,0),2)*10),IF(ISERROR(FIND("万",O297,1)),MIDB(O297,SEARCHB("?",O297),2*LEN(O297)-LENB(O297))*1,MIDB(O297,SEARCHB("?",O297),2*LEN(O297)-LENB(O297))*10000)))</f>
        <v>0</v>
      </c>
      <c r="AY297" s="13" t="str">
        <f t="shared" si="57"/>
        <v>1月份</v>
      </c>
      <c r="AZ297" s="11" t="str">
        <f t="shared" si="58"/>
        <v>录播</v>
      </c>
      <c r="BA297" s="11" t="str">
        <f t="shared" si="59"/>
        <v/>
      </c>
    </row>
    <row r="298" spans="1:53">
      <c r="A298" s="7" t="s">
        <v>1084</v>
      </c>
      <c r="B298" s="7" t="s">
        <v>2075</v>
      </c>
      <c r="C298" s="7" t="s">
        <v>55</v>
      </c>
      <c r="D298" s="7" t="s">
        <v>2076</v>
      </c>
      <c r="E298" s="7" t="s">
        <v>582</v>
      </c>
      <c r="F298" s="7" t="s">
        <v>1936</v>
      </c>
      <c r="G298" s="7" t="s">
        <v>331</v>
      </c>
      <c r="H298" s="7"/>
      <c r="I298" s="7"/>
      <c r="J298" s="7"/>
      <c r="K298" s="7"/>
      <c r="L298" s="7"/>
      <c r="M298" s="7" t="s">
        <v>2077</v>
      </c>
      <c r="N298" s="7" t="s">
        <v>2078</v>
      </c>
      <c r="O298" s="7"/>
      <c r="P298" s="7"/>
      <c r="Q298" s="7" t="s">
        <v>2079</v>
      </c>
      <c r="R298" s="7" t="s">
        <v>2080</v>
      </c>
      <c r="S298" s="7"/>
      <c r="T298" s="7"/>
      <c r="U298" s="7"/>
      <c r="V298" s="7"/>
      <c r="W298" s="7"/>
      <c r="X298" s="7" t="s">
        <v>79</v>
      </c>
      <c r="Y298" s="7" t="s">
        <v>2081</v>
      </c>
      <c r="Z298" s="7">
        <v>2</v>
      </c>
      <c r="AA298" s="7">
        <v>2</v>
      </c>
      <c r="AB298" s="7" t="s">
        <v>317</v>
      </c>
      <c r="AC298" s="7" t="s">
        <v>1084</v>
      </c>
      <c r="AD298" s="7">
        <v>2018</v>
      </c>
      <c r="AE298" s="7" t="s">
        <v>643</v>
      </c>
      <c r="AF298" s="7"/>
      <c r="AG298" s="7"/>
      <c r="AH298" s="7"/>
      <c r="AI298" s="7"/>
      <c r="AJ298" s="7"/>
      <c r="AK298" s="7"/>
      <c r="AL298" s="8" t="str">
        <f t="shared" si="48"/>
        <v>2018122433754123@录播</v>
      </c>
      <c r="AM298" s="8">
        <f>IF(AL298="","",COUNTIFS(AL$1:AL298,AL298))</f>
        <v>1</v>
      </c>
      <c r="AN298" s="8" t="str">
        <f t="shared" si="49"/>
        <v>庆元县教育局关于录播教室的在线询价合同公告@录播</v>
      </c>
      <c r="AO298" s="9">
        <f>IF(AN298="","",COUNTIFS(AN$1:AN298,AN298))</f>
        <v>1</v>
      </c>
      <c r="AP298" s="10" t="str">
        <f t="shared" si="50"/>
        <v>是</v>
      </c>
      <c r="AQ298" s="11" t="str">
        <f t="shared" si="51"/>
        <v/>
      </c>
      <c r="AR298" s="11" t="str">
        <f t="shared" si="52"/>
        <v/>
      </c>
      <c r="AS298" s="11" t="str">
        <f t="shared" si="53"/>
        <v/>
      </c>
      <c r="AT298" s="11" t="str">
        <f t="shared" si="54"/>
        <v/>
      </c>
      <c r="AU298" s="11" t="str">
        <f t="shared" si="55"/>
        <v/>
      </c>
      <c r="AV298" s="11" t="str">
        <f t="shared" si="56"/>
        <v/>
      </c>
      <c r="AW298" s="11" t="str">
        <f>IF(ISERROR(IF(FIND("拾",O298,1)&lt;FIND("万",O298,1),IF(ISERROR(FIND("拾",O298,FIND("万",O298,1))),"零",(MID(O,FIND("拾",O298,FIND("万",O298,1))-1,1))),MID(O298,FIND("拾",O298,1)-1,1))),"",IF(FIND("拾",O298,1)&lt;FIND("万",O298,1),IF(ISERROR(FIND("拾",O298,FIND("万",O298,1))),"",(MID(O298,FIND("拾",O298,FIND("万",O298,1))-1,1))),MID(O298,FIND("拾",O298,1)-1,1)))</f>
        <v/>
      </c>
      <c r="AX298" s="12">
        <f>IF(O298="",0,IF(ISERROR(MIDB(O298,SEARCHB("?",O298),2*LEN(O298)-LENB(O298))),IF(AQ298="",0,INDEX([1]大小写对照表!A:B,MATCH(AQ298,[1]大小写对照表!A:A,0),2)*100000000)+IF(AR298="",0,INDEX([1]大小写对照表!A:B,MATCH(AR298,[1]大小写对照表!A:A,0),2)*1000000)+IF(AS298="",0,INDEX([1]大小写对照表!A:B,MATCH(AS298,[1]大小写对照表!A:A,0),2)*100000)+IF(AT298="",0,INDEX([1]大小写对照表!A:B,MATCH(AT298,[1]大小写对照表!A:A,0),2)*10000)+IF(AU298="",0,INDEX([1]大小写对照表!A:B,MATCH(AU298,[1]大小写对照表!A:A,0),2)*1000)+IF(AV298="",0,INDEX([1]大小写对照表!A:B,MATCH(AV298,[1]大小写对照表!A:A,0),2)*100)+IF(AW298="",0,INDEX([1]大小写对照表!A:B,MATCH(AW298,[1]大小写对照表!A:A,0),2)*10),IF(ISERROR(FIND("万",O298,1)),MIDB(O298,SEARCHB("?",O298),2*LEN(O298)-LENB(O298))*1,MIDB(O298,SEARCHB("?",O298),2*LEN(O298)-LENB(O298))*10000)))</f>
        <v>0</v>
      </c>
      <c r="AY298" s="13" t="str">
        <f t="shared" si="57"/>
        <v>1月份</v>
      </c>
      <c r="AZ298" s="11" t="str">
        <f t="shared" si="58"/>
        <v>录播</v>
      </c>
      <c r="BA298" s="11" t="str">
        <f t="shared" si="59"/>
        <v/>
      </c>
    </row>
    <row r="299" spans="1:53">
      <c r="A299" s="14" t="s">
        <v>1084</v>
      </c>
      <c r="B299" s="14" t="s">
        <v>341</v>
      </c>
      <c r="C299" s="14" t="s">
        <v>55</v>
      </c>
      <c r="D299" s="14"/>
      <c r="E299" s="14" t="s">
        <v>94</v>
      </c>
      <c r="F299" s="14" t="s">
        <v>342</v>
      </c>
      <c r="G299" s="14" t="s">
        <v>331</v>
      </c>
      <c r="H299" s="14"/>
      <c r="I299" s="14"/>
      <c r="J299" s="14"/>
      <c r="K299" s="14"/>
      <c r="L299" s="14" t="s">
        <v>320</v>
      </c>
      <c r="M299" s="14" t="s">
        <v>343</v>
      </c>
      <c r="N299" s="14" t="s">
        <v>344</v>
      </c>
      <c r="O299" s="14" t="s">
        <v>2082</v>
      </c>
      <c r="P299" s="14"/>
      <c r="Q299" s="14" t="s">
        <v>346</v>
      </c>
      <c r="R299" s="14" t="s">
        <v>347</v>
      </c>
      <c r="S299" s="14"/>
      <c r="T299" s="14"/>
      <c r="U299" s="14"/>
      <c r="V299" s="14"/>
      <c r="W299" s="14"/>
      <c r="X299" s="14" t="s">
        <v>65</v>
      </c>
      <c r="Y299" s="14" t="s">
        <v>348</v>
      </c>
      <c r="Z299" s="14">
        <v>3</v>
      </c>
      <c r="AA299" s="14">
        <v>14971</v>
      </c>
      <c r="AB299" s="14" t="s">
        <v>67</v>
      </c>
      <c r="AC299" s="14"/>
      <c r="AD299" s="14">
        <v>2019</v>
      </c>
      <c r="AE299" s="14" t="s">
        <v>68</v>
      </c>
      <c r="AF299" s="14"/>
      <c r="AG299" s="14"/>
      <c r="AH299" s="14"/>
      <c r="AI299" s="14"/>
      <c r="AJ299" s="14"/>
      <c r="AK299" s="14"/>
      <c r="AL299" s="8" t="str">
        <f t="shared" si="48"/>
        <v/>
      </c>
      <c r="AM299" s="8" t="str">
        <f>IF(AL299="","",COUNTIFS(AL$1:AL299,AL299))</f>
        <v/>
      </c>
      <c r="AN299" s="8" t="str">
        <f t="shared" si="49"/>
        <v>忻州师范学院红外无线扩音教学系统建设项目中标公告@录播</v>
      </c>
      <c r="AO299" s="9">
        <f>IF(AN299="","",COUNTIFS(AN$1:AN299,AN299))</f>
        <v>1</v>
      </c>
      <c r="AP299" s="10" t="str">
        <f t="shared" si="50"/>
        <v>是</v>
      </c>
      <c r="AQ299" s="11" t="str">
        <f t="shared" si="51"/>
        <v/>
      </c>
      <c r="AR299" s="11" t="str">
        <f t="shared" si="52"/>
        <v/>
      </c>
      <c r="AS299" s="11" t="str">
        <f t="shared" si="53"/>
        <v/>
      </c>
      <c r="AT299" s="11" t="str">
        <f t="shared" si="54"/>
        <v/>
      </c>
      <c r="AU299" s="11" t="str">
        <f t="shared" si="55"/>
        <v/>
      </c>
      <c r="AV299" s="11" t="str">
        <f t="shared" si="56"/>
        <v/>
      </c>
      <c r="AW299" s="11" t="str">
        <f>IF(ISERROR(IF(FIND("拾",O299,1)&lt;FIND("万",O299,1),IF(ISERROR(FIND("拾",O299,FIND("万",O299,1))),"零",(MID(O,FIND("拾",O299,FIND("万",O299,1))-1,1))),MID(O299,FIND("拾",O299,1)-1,1))),"",IF(FIND("拾",O299,1)&lt;FIND("万",O299,1),IF(ISERROR(FIND("拾",O299,FIND("万",O299,1))),"",(MID(O299,FIND("拾",O299,FIND("万",O299,1))-1,1))),MID(O299,FIND("拾",O299,1)-1,1)))</f>
        <v/>
      </c>
      <c r="AX299" s="12">
        <f>IF(O299="",0,IF(ISERROR(MIDB(O299,SEARCHB("?",O299),2*LEN(O299)-LENB(O299))),IF(AQ299="",0,INDEX([1]大小写对照表!A:B,MATCH(AQ299,[1]大小写对照表!A:A,0),2)*100000000)+IF(AR299="",0,INDEX([1]大小写对照表!A:B,MATCH(AR299,[1]大小写对照表!A:A,0),2)*1000000)+IF(AS299="",0,INDEX([1]大小写对照表!A:B,MATCH(AS299,[1]大小写对照表!A:A,0),2)*100000)+IF(AT299="",0,INDEX([1]大小写对照表!A:B,MATCH(AT299,[1]大小写对照表!A:A,0),2)*10000)+IF(AU299="",0,INDEX([1]大小写对照表!A:B,MATCH(AU299,[1]大小写对照表!A:A,0),2)*1000)+IF(AV299="",0,INDEX([1]大小写对照表!A:B,MATCH(AV299,[1]大小写对照表!A:A,0),2)*100)+IF(AW299="",0,INDEX([1]大小写对照表!A:B,MATCH(AW299,[1]大小写对照表!A:A,0),2)*10),IF(ISERROR(FIND("万",O299,1)),MIDB(O299,SEARCHB("?",O299),2*LEN(O299)-LENB(O299))*1,MIDB(O299,SEARCHB("?",O299),2*LEN(O299)-LENB(O299))*10000)))</f>
        <v>1531699.9999999998</v>
      </c>
      <c r="AY299" s="13" t="str">
        <f t="shared" si="57"/>
        <v>1月份</v>
      </c>
      <c r="AZ299" s="11" t="str">
        <f t="shared" si="58"/>
        <v>录播</v>
      </c>
      <c r="BA299" s="11" t="str">
        <f t="shared" si="59"/>
        <v/>
      </c>
    </row>
    <row r="300" spans="1:53">
      <c r="A300" s="7" t="s">
        <v>1084</v>
      </c>
      <c r="B300" s="7" t="s">
        <v>2083</v>
      </c>
      <c r="C300" s="7" t="s">
        <v>55</v>
      </c>
      <c r="D300" s="7"/>
      <c r="E300" s="7" t="s">
        <v>582</v>
      </c>
      <c r="F300" s="7" t="s">
        <v>2046</v>
      </c>
      <c r="G300" s="7" t="s">
        <v>331</v>
      </c>
      <c r="H300" s="7"/>
      <c r="I300" s="7"/>
      <c r="J300" s="7"/>
      <c r="K300" s="7"/>
      <c r="L300" s="7"/>
      <c r="M300" s="7"/>
      <c r="N300" s="7" t="s">
        <v>2084</v>
      </c>
      <c r="O300" s="7"/>
      <c r="P300" s="7"/>
      <c r="Q300" s="7" t="s">
        <v>2085</v>
      </c>
      <c r="R300" s="7" t="s">
        <v>2051</v>
      </c>
      <c r="S300" s="7" t="s">
        <v>985</v>
      </c>
      <c r="T300" s="7"/>
      <c r="U300" s="7"/>
      <c r="V300" s="7"/>
      <c r="W300" s="7"/>
      <c r="X300" s="7" t="s">
        <v>65</v>
      </c>
      <c r="Y300" s="7" t="s">
        <v>2086</v>
      </c>
      <c r="Z300" s="7">
        <v>2</v>
      </c>
      <c r="AA300" s="7">
        <v>14971</v>
      </c>
      <c r="AB300" s="7" t="s">
        <v>317</v>
      </c>
      <c r="AC300" s="7" t="s">
        <v>1084</v>
      </c>
      <c r="AD300" s="7">
        <v>2019</v>
      </c>
      <c r="AE300" s="7" t="s">
        <v>68</v>
      </c>
      <c r="AF300" s="7"/>
      <c r="AG300" s="7"/>
      <c r="AH300" s="7"/>
      <c r="AI300" s="7"/>
      <c r="AJ300" s="7"/>
      <c r="AK300" s="7"/>
      <c r="AL300" s="8" t="str">
        <f t="shared" si="48"/>
        <v/>
      </c>
      <c r="AM300" s="8" t="str">
        <f>IF(AL300="","",COUNTIFS(AL$1:AL300,AL300))</f>
        <v/>
      </c>
      <c r="AN300" s="8" t="str">
        <f t="shared" si="49"/>
        <v>欧邦采字2018116000000000000000关于晟舍小学录播教室设备采购及安装项目的合同@录播</v>
      </c>
      <c r="AO300" s="9">
        <f>IF(AN300="","",COUNTIFS(AN$1:AN300,AN300))</f>
        <v>1</v>
      </c>
      <c r="AP300" s="10" t="str">
        <f t="shared" si="50"/>
        <v>是</v>
      </c>
      <c r="AQ300" s="11" t="str">
        <f t="shared" si="51"/>
        <v/>
      </c>
      <c r="AR300" s="11" t="str">
        <f t="shared" si="52"/>
        <v/>
      </c>
      <c r="AS300" s="11" t="str">
        <f t="shared" si="53"/>
        <v/>
      </c>
      <c r="AT300" s="11" t="str">
        <f t="shared" si="54"/>
        <v/>
      </c>
      <c r="AU300" s="11" t="str">
        <f t="shared" si="55"/>
        <v/>
      </c>
      <c r="AV300" s="11" t="str">
        <f t="shared" si="56"/>
        <v/>
      </c>
      <c r="AW300" s="11" t="str">
        <f>IF(ISERROR(IF(FIND("拾",O300,1)&lt;FIND("万",O300,1),IF(ISERROR(FIND("拾",O300,FIND("万",O300,1))),"零",(MID(O,FIND("拾",O300,FIND("万",O300,1))-1,1))),MID(O300,FIND("拾",O300,1)-1,1))),"",IF(FIND("拾",O300,1)&lt;FIND("万",O300,1),IF(ISERROR(FIND("拾",O300,FIND("万",O300,1))),"",(MID(O300,FIND("拾",O300,FIND("万",O300,1))-1,1))),MID(O300,FIND("拾",O300,1)-1,1)))</f>
        <v/>
      </c>
      <c r="AX300" s="12">
        <f>IF(O300="",0,IF(ISERROR(MIDB(O300,SEARCHB("?",O300),2*LEN(O300)-LENB(O300))),IF(AQ300="",0,INDEX([1]大小写对照表!A:B,MATCH(AQ300,[1]大小写对照表!A:A,0),2)*100000000)+IF(AR300="",0,INDEX([1]大小写对照表!A:B,MATCH(AR300,[1]大小写对照表!A:A,0),2)*1000000)+IF(AS300="",0,INDEX([1]大小写对照表!A:B,MATCH(AS300,[1]大小写对照表!A:A,0),2)*100000)+IF(AT300="",0,INDEX([1]大小写对照表!A:B,MATCH(AT300,[1]大小写对照表!A:A,0),2)*10000)+IF(AU300="",0,INDEX([1]大小写对照表!A:B,MATCH(AU300,[1]大小写对照表!A:A,0),2)*1000)+IF(AV300="",0,INDEX([1]大小写对照表!A:B,MATCH(AV300,[1]大小写对照表!A:A,0),2)*100)+IF(AW300="",0,INDEX([1]大小写对照表!A:B,MATCH(AW300,[1]大小写对照表!A:A,0),2)*10),IF(ISERROR(FIND("万",O300,1)),MIDB(O300,SEARCHB("?",O300),2*LEN(O300)-LENB(O300))*1,MIDB(O300,SEARCHB("?",O300),2*LEN(O300)-LENB(O300))*10000)))</f>
        <v>0</v>
      </c>
      <c r="AY300" s="13" t="str">
        <f t="shared" si="57"/>
        <v>1月份</v>
      </c>
      <c r="AZ300" s="11" t="str">
        <f t="shared" si="58"/>
        <v>录播</v>
      </c>
      <c r="BA300" s="11" t="str">
        <f t="shared" si="59"/>
        <v/>
      </c>
    </row>
    <row r="301" spans="1:53">
      <c r="A301" s="14" t="s">
        <v>1084</v>
      </c>
      <c r="B301" s="14" t="s">
        <v>2087</v>
      </c>
      <c r="C301" s="14" t="s">
        <v>55</v>
      </c>
      <c r="D301" s="14" t="s">
        <v>2054</v>
      </c>
      <c r="E301" s="14" t="s">
        <v>551</v>
      </c>
      <c r="F301" s="14" t="s">
        <v>2055</v>
      </c>
      <c r="G301" s="14" t="s">
        <v>331</v>
      </c>
      <c r="H301" s="14"/>
      <c r="I301" s="14"/>
      <c r="J301" s="14"/>
      <c r="K301" s="14"/>
      <c r="L301" s="14" t="s">
        <v>2056</v>
      </c>
      <c r="M301" s="14" t="s">
        <v>2057</v>
      </c>
      <c r="N301" s="14" t="s">
        <v>2088</v>
      </c>
      <c r="O301" s="14"/>
      <c r="P301" s="14"/>
      <c r="Q301" s="14" t="s">
        <v>2089</v>
      </c>
      <c r="R301" s="14" t="s">
        <v>2090</v>
      </c>
      <c r="S301" s="14"/>
      <c r="T301" s="14"/>
      <c r="U301" s="14"/>
      <c r="V301" s="14"/>
      <c r="W301" s="14"/>
      <c r="X301" s="14" t="s">
        <v>79</v>
      </c>
      <c r="Y301" s="14" t="s">
        <v>2091</v>
      </c>
      <c r="Z301" s="14">
        <v>6</v>
      </c>
      <c r="AA301" s="14">
        <v>6</v>
      </c>
      <c r="AB301" s="14" t="s">
        <v>317</v>
      </c>
      <c r="AC301" s="14" t="s">
        <v>1084</v>
      </c>
      <c r="AD301" s="14">
        <v>2019</v>
      </c>
      <c r="AE301" s="14" t="s">
        <v>68</v>
      </c>
      <c r="AF301" s="14"/>
      <c r="AG301" s="14"/>
      <c r="AH301" s="14"/>
      <c r="AI301" s="14"/>
      <c r="AJ301" s="14"/>
      <c r="AK301" s="14"/>
      <c r="AL301" s="8" t="str">
        <f t="shared" si="48"/>
        <v>ZCZBZC-C-20180324）@录播</v>
      </c>
      <c r="AM301" s="8">
        <f>IF(AL301="","",COUNTIFS(AL$1:AL301,AL301))</f>
        <v>2</v>
      </c>
      <c r="AN301" s="8" t="str">
        <f t="shared" si="49"/>
        <v>天津市第三中心医院营养科录播系统项目(项目编号:ZCZBZC-CS-20180324)成交公告@录播</v>
      </c>
      <c r="AO301" s="9">
        <f>IF(AN301="","",COUNTIFS(AN$1:AN301,AN301))</f>
        <v>1</v>
      </c>
      <c r="AP301" s="10" t="str">
        <f t="shared" si="50"/>
        <v/>
      </c>
      <c r="AQ301" s="11" t="str">
        <f t="shared" si="51"/>
        <v/>
      </c>
      <c r="AR301" s="11" t="str">
        <f t="shared" si="52"/>
        <v/>
      </c>
      <c r="AS301" s="11" t="str">
        <f t="shared" si="53"/>
        <v/>
      </c>
      <c r="AT301" s="11" t="str">
        <f t="shared" si="54"/>
        <v/>
      </c>
      <c r="AU301" s="11" t="str">
        <f t="shared" si="55"/>
        <v/>
      </c>
      <c r="AV301" s="11" t="str">
        <f t="shared" si="56"/>
        <v/>
      </c>
      <c r="AW301" s="11" t="str">
        <f>IF(ISERROR(IF(FIND("拾",O301,1)&lt;FIND("万",O301,1),IF(ISERROR(FIND("拾",O301,FIND("万",O301,1))),"零",(MID(O,FIND("拾",O301,FIND("万",O301,1))-1,1))),MID(O301,FIND("拾",O301,1)-1,1))),"",IF(FIND("拾",O301,1)&lt;FIND("万",O301,1),IF(ISERROR(FIND("拾",O301,FIND("万",O301,1))),"",(MID(O301,FIND("拾",O301,FIND("万",O301,1))-1,1))),MID(O301,FIND("拾",O301,1)-1,1)))</f>
        <v/>
      </c>
      <c r="AX301" s="12">
        <f>IF(O301="",0,IF(ISERROR(MIDB(O301,SEARCHB("?",O301),2*LEN(O301)-LENB(O301))),IF(AQ301="",0,INDEX([1]大小写对照表!A:B,MATCH(AQ301,[1]大小写对照表!A:A,0),2)*100000000)+IF(AR301="",0,INDEX([1]大小写对照表!A:B,MATCH(AR301,[1]大小写对照表!A:A,0),2)*1000000)+IF(AS301="",0,INDEX([1]大小写对照表!A:B,MATCH(AS301,[1]大小写对照表!A:A,0),2)*100000)+IF(AT301="",0,INDEX([1]大小写对照表!A:B,MATCH(AT301,[1]大小写对照表!A:A,0),2)*10000)+IF(AU301="",0,INDEX([1]大小写对照表!A:B,MATCH(AU301,[1]大小写对照表!A:A,0),2)*1000)+IF(AV301="",0,INDEX([1]大小写对照表!A:B,MATCH(AV301,[1]大小写对照表!A:A,0),2)*100)+IF(AW301="",0,INDEX([1]大小写对照表!A:B,MATCH(AW301,[1]大小写对照表!A:A,0),2)*10),IF(ISERROR(FIND("万",O301,1)),MIDB(O301,SEARCHB("?",O301),2*LEN(O301)-LENB(O301))*1,MIDB(O301,SEARCHB("?",O301),2*LEN(O301)-LENB(O301))*10000)))</f>
        <v>0</v>
      </c>
      <c r="AY301" s="13" t="str">
        <f t="shared" si="57"/>
        <v>1月份</v>
      </c>
      <c r="AZ301" s="11" t="str">
        <f t="shared" si="58"/>
        <v>录播</v>
      </c>
      <c r="BA301" s="11" t="str">
        <f t="shared" si="59"/>
        <v/>
      </c>
    </row>
    <row r="302" spans="1:53">
      <c r="A302" s="7" t="s">
        <v>1084</v>
      </c>
      <c r="B302" s="7" t="s">
        <v>349</v>
      </c>
      <c r="C302" s="7" t="s">
        <v>55</v>
      </c>
      <c r="D302" s="7" t="s">
        <v>350</v>
      </c>
      <c r="E302" s="7" t="s">
        <v>215</v>
      </c>
      <c r="F302" s="7" t="s">
        <v>330</v>
      </c>
      <c r="G302" s="7" t="s">
        <v>331</v>
      </c>
      <c r="H302" s="7"/>
      <c r="I302" s="7"/>
      <c r="J302" s="7"/>
      <c r="K302" s="7"/>
      <c r="L302" s="7" t="s">
        <v>2071</v>
      </c>
      <c r="M302" s="7" t="s">
        <v>2072</v>
      </c>
      <c r="N302" s="7" t="s">
        <v>353</v>
      </c>
      <c r="O302" s="7"/>
      <c r="P302" s="7"/>
      <c r="Q302" s="7" t="s">
        <v>2092</v>
      </c>
      <c r="R302" s="7" t="s">
        <v>334</v>
      </c>
      <c r="S302" s="7" t="s">
        <v>355</v>
      </c>
      <c r="T302" s="7" t="s">
        <v>356</v>
      </c>
      <c r="U302" s="7"/>
      <c r="V302" s="7"/>
      <c r="W302" s="7"/>
      <c r="X302" s="7" t="s">
        <v>79</v>
      </c>
      <c r="Y302" s="7" t="s">
        <v>357</v>
      </c>
      <c r="Z302" s="7">
        <v>12</v>
      </c>
      <c r="AA302" s="7">
        <v>8</v>
      </c>
      <c r="AB302" s="7" t="s">
        <v>317</v>
      </c>
      <c r="AC302" s="7" t="s">
        <v>1084</v>
      </c>
      <c r="AD302" s="7">
        <v>2019</v>
      </c>
      <c r="AE302" s="7" t="s">
        <v>68</v>
      </c>
      <c r="AF302" s="7" t="s">
        <v>129</v>
      </c>
      <c r="AG302" s="7"/>
      <c r="AH302" s="7"/>
      <c r="AI302" s="7"/>
      <c r="AJ302" s="7"/>
      <c r="AK302" s="7"/>
      <c r="AL302" s="8" t="str">
        <f t="shared" si="48"/>
        <v>SNCG2018000151@录播</v>
      </c>
      <c r="AM302" s="8">
        <f>IF(AL302="","",COUNTIFS(AL$1:AL302,AL302))</f>
        <v>2</v>
      </c>
      <c r="AN302" s="8" t="str">
        <f t="shared" si="49"/>
        <v>“宁夏路第二小学”设备采购项目（四）录播弱电设备等采购中标公告@录播</v>
      </c>
      <c r="AO302" s="9">
        <f>IF(AN302="","",COUNTIFS(AN$1:AN302,AN302))</f>
        <v>1</v>
      </c>
      <c r="AP302" s="10" t="str">
        <f t="shared" si="50"/>
        <v/>
      </c>
      <c r="AQ302" s="11" t="str">
        <f t="shared" si="51"/>
        <v/>
      </c>
      <c r="AR302" s="11" t="str">
        <f t="shared" si="52"/>
        <v/>
      </c>
      <c r="AS302" s="11" t="str">
        <f t="shared" si="53"/>
        <v/>
      </c>
      <c r="AT302" s="11" t="str">
        <f t="shared" si="54"/>
        <v/>
      </c>
      <c r="AU302" s="11" t="str">
        <f t="shared" si="55"/>
        <v/>
      </c>
      <c r="AV302" s="11" t="str">
        <f t="shared" si="56"/>
        <v/>
      </c>
      <c r="AW302" s="11" t="str">
        <f>IF(ISERROR(IF(FIND("拾",O302,1)&lt;FIND("万",O302,1),IF(ISERROR(FIND("拾",O302,FIND("万",O302,1))),"零",(MID(O,FIND("拾",O302,FIND("万",O302,1))-1,1))),MID(O302,FIND("拾",O302,1)-1,1))),"",IF(FIND("拾",O302,1)&lt;FIND("万",O302,1),IF(ISERROR(FIND("拾",O302,FIND("万",O302,1))),"",(MID(O302,FIND("拾",O302,FIND("万",O302,1))-1,1))),MID(O302,FIND("拾",O302,1)-1,1)))</f>
        <v/>
      </c>
      <c r="AX302" s="12">
        <f>IF(O302="",0,IF(ISERROR(MIDB(O302,SEARCHB("?",O302),2*LEN(O302)-LENB(O302))),IF(AQ302="",0,INDEX([1]大小写对照表!A:B,MATCH(AQ302,[1]大小写对照表!A:A,0),2)*100000000)+IF(AR302="",0,INDEX([1]大小写对照表!A:B,MATCH(AR302,[1]大小写对照表!A:A,0),2)*1000000)+IF(AS302="",0,INDEX([1]大小写对照表!A:B,MATCH(AS302,[1]大小写对照表!A:A,0),2)*100000)+IF(AT302="",0,INDEX([1]大小写对照表!A:B,MATCH(AT302,[1]大小写对照表!A:A,0),2)*10000)+IF(AU302="",0,INDEX([1]大小写对照表!A:B,MATCH(AU302,[1]大小写对照表!A:A,0),2)*1000)+IF(AV302="",0,INDEX([1]大小写对照表!A:B,MATCH(AV302,[1]大小写对照表!A:A,0),2)*100)+IF(AW302="",0,INDEX([1]大小写对照表!A:B,MATCH(AW302,[1]大小写对照表!A:A,0),2)*10),IF(ISERROR(FIND("万",O302,1)),MIDB(O302,SEARCHB("?",O302),2*LEN(O302)-LENB(O302))*1,MIDB(O302,SEARCHB("?",O302),2*LEN(O302)-LENB(O302))*10000)))</f>
        <v>0</v>
      </c>
      <c r="AY302" s="13" t="str">
        <f t="shared" si="57"/>
        <v>1月份</v>
      </c>
      <c r="AZ302" s="11" t="str">
        <f t="shared" si="58"/>
        <v>录播</v>
      </c>
      <c r="BA302" s="11" t="str">
        <f t="shared" si="59"/>
        <v/>
      </c>
    </row>
    <row r="303" spans="1:53">
      <c r="A303" s="14" t="s">
        <v>1084</v>
      </c>
      <c r="B303" s="14" t="s">
        <v>2093</v>
      </c>
      <c r="C303" s="14" t="s">
        <v>55</v>
      </c>
      <c r="D303" s="14" t="s">
        <v>2094</v>
      </c>
      <c r="E303" s="14" t="s">
        <v>627</v>
      </c>
      <c r="F303" s="14" t="s">
        <v>2095</v>
      </c>
      <c r="G303" s="14" t="s">
        <v>331</v>
      </c>
      <c r="H303" s="14"/>
      <c r="I303" s="14"/>
      <c r="J303" s="14"/>
      <c r="K303" s="14"/>
      <c r="L303" s="14"/>
      <c r="M303" s="14" t="s">
        <v>2096</v>
      </c>
      <c r="N303" s="14" t="s">
        <v>2097</v>
      </c>
      <c r="O303" s="14"/>
      <c r="P303" s="14"/>
      <c r="Q303" s="14" t="s">
        <v>2098</v>
      </c>
      <c r="R303" s="14" t="s">
        <v>2099</v>
      </c>
      <c r="S303" s="14"/>
      <c r="T303" s="14"/>
      <c r="U303" s="14"/>
      <c r="V303" s="14"/>
      <c r="W303" s="14"/>
      <c r="X303" s="14" t="s">
        <v>65</v>
      </c>
      <c r="Y303" s="14" t="s">
        <v>2100</v>
      </c>
      <c r="Z303" s="14">
        <v>2</v>
      </c>
      <c r="AA303" s="14">
        <v>2</v>
      </c>
      <c r="AB303" s="14" t="s">
        <v>317</v>
      </c>
      <c r="AC303" s="14" t="s">
        <v>1084</v>
      </c>
      <c r="AD303" s="14">
        <v>2019</v>
      </c>
      <c r="AE303" s="14" t="s">
        <v>68</v>
      </c>
      <c r="AF303" s="14"/>
      <c r="AG303" s="14"/>
      <c r="AH303" s="14"/>
      <c r="AI303" s="14"/>
      <c r="AJ303" s="14"/>
      <c r="AK303" s="14"/>
      <c r="AL303" s="8" t="str">
        <f t="shared" si="48"/>
        <v>441882-201901-2026-0001@录播</v>
      </c>
      <c r="AM303" s="8">
        <f>IF(AL303="","",COUNTIFS(AL$1:AL303,AL303))</f>
        <v>1</v>
      </c>
      <c r="AN303" s="8" t="str">
        <f t="shared" si="49"/>
        <v>连州市龙坪镇中心小学录播系统维修采购合同@录播</v>
      </c>
      <c r="AO303" s="9">
        <f>IF(AN303="","",COUNTIFS(AN$1:AN303,AN303))</f>
        <v>1</v>
      </c>
      <c r="AP303" s="10" t="str">
        <f t="shared" si="50"/>
        <v>是</v>
      </c>
      <c r="AQ303" s="11" t="str">
        <f t="shared" si="51"/>
        <v/>
      </c>
      <c r="AR303" s="11" t="str">
        <f t="shared" si="52"/>
        <v/>
      </c>
      <c r="AS303" s="11" t="str">
        <f t="shared" si="53"/>
        <v/>
      </c>
      <c r="AT303" s="11" t="str">
        <f t="shared" si="54"/>
        <v/>
      </c>
      <c r="AU303" s="11" t="str">
        <f t="shared" si="55"/>
        <v/>
      </c>
      <c r="AV303" s="11" t="str">
        <f t="shared" si="56"/>
        <v/>
      </c>
      <c r="AW303" s="11" t="str">
        <f>IF(ISERROR(IF(FIND("拾",O303,1)&lt;FIND("万",O303,1),IF(ISERROR(FIND("拾",O303,FIND("万",O303,1))),"零",(MID(O,FIND("拾",O303,FIND("万",O303,1))-1,1))),MID(O303,FIND("拾",O303,1)-1,1))),"",IF(FIND("拾",O303,1)&lt;FIND("万",O303,1),IF(ISERROR(FIND("拾",O303,FIND("万",O303,1))),"",(MID(O303,FIND("拾",O303,FIND("万",O303,1))-1,1))),MID(O303,FIND("拾",O303,1)-1,1)))</f>
        <v/>
      </c>
      <c r="AX303" s="12">
        <f>IF(O303="",0,IF(ISERROR(MIDB(O303,SEARCHB("?",O303),2*LEN(O303)-LENB(O303))),IF(AQ303="",0,INDEX([1]大小写对照表!A:B,MATCH(AQ303,[1]大小写对照表!A:A,0),2)*100000000)+IF(AR303="",0,INDEX([1]大小写对照表!A:B,MATCH(AR303,[1]大小写对照表!A:A,0),2)*1000000)+IF(AS303="",0,INDEX([1]大小写对照表!A:B,MATCH(AS303,[1]大小写对照表!A:A,0),2)*100000)+IF(AT303="",0,INDEX([1]大小写对照表!A:B,MATCH(AT303,[1]大小写对照表!A:A,0),2)*10000)+IF(AU303="",0,INDEX([1]大小写对照表!A:B,MATCH(AU303,[1]大小写对照表!A:A,0),2)*1000)+IF(AV303="",0,INDEX([1]大小写对照表!A:B,MATCH(AV303,[1]大小写对照表!A:A,0),2)*100)+IF(AW303="",0,INDEX([1]大小写对照表!A:B,MATCH(AW303,[1]大小写对照表!A:A,0),2)*10),IF(ISERROR(FIND("万",O303,1)),MIDB(O303,SEARCHB("?",O303),2*LEN(O303)-LENB(O303))*1,MIDB(O303,SEARCHB("?",O303),2*LEN(O303)-LENB(O303))*10000)))</f>
        <v>0</v>
      </c>
      <c r="AY303" s="13" t="str">
        <f t="shared" si="57"/>
        <v>1月份</v>
      </c>
      <c r="AZ303" s="11" t="str">
        <f t="shared" si="58"/>
        <v>录播</v>
      </c>
      <c r="BA303" s="11" t="str">
        <f t="shared" si="59"/>
        <v/>
      </c>
    </row>
    <row r="304" spans="1:53">
      <c r="A304" s="7" t="s">
        <v>1084</v>
      </c>
      <c r="B304" s="7" t="s">
        <v>2101</v>
      </c>
      <c r="C304" s="7" t="s">
        <v>55</v>
      </c>
      <c r="D304" s="7"/>
      <c r="E304" s="7" t="s">
        <v>582</v>
      </c>
      <c r="F304" s="7" t="s">
        <v>583</v>
      </c>
      <c r="G304" s="7" t="s">
        <v>331</v>
      </c>
      <c r="H304" s="7"/>
      <c r="I304" s="7"/>
      <c r="J304" s="7"/>
      <c r="K304" s="7"/>
      <c r="L304" s="7"/>
      <c r="M304" s="7" t="s">
        <v>2102</v>
      </c>
      <c r="N304" s="7" t="s">
        <v>2103</v>
      </c>
      <c r="O304" s="7"/>
      <c r="P304" s="7"/>
      <c r="Q304" s="7" t="s">
        <v>2104</v>
      </c>
      <c r="R304" s="7" t="s">
        <v>2105</v>
      </c>
      <c r="S304" s="7"/>
      <c r="T304" s="7"/>
      <c r="U304" s="7"/>
      <c r="V304" s="7"/>
      <c r="W304" s="7"/>
      <c r="X304" s="7" t="s">
        <v>244</v>
      </c>
      <c r="Y304" s="7" t="s">
        <v>2106</v>
      </c>
      <c r="Z304" s="7">
        <v>2</v>
      </c>
      <c r="AA304" s="7">
        <v>14971</v>
      </c>
      <c r="AB304" s="7" t="s">
        <v>317</v>
      </c>
      <c r="AC304" s="7" t="s">
        <v>1084</v>
      </c>
      <c r="AD304" s="7">
        <v>2019</v>
      </c>
      <c r="AE304" s="7" t="s">
        <v>68</v>
      </c>
      <c r="AF304" s="7"/>
      <c r="AG304" s="7"/>
      <c r="AH304" s="7"/>
      <c r="AI304" s="7"/>
      <c r="AJ304" s="7"/>
      <c r="AK304" s="7"/>
      <c r="AL304" s="8" t="str">
        <f t="shared" si="48"/>
        <v/>
      </c>
      <c r="AM304" s="8" t="str">
        <f>IF(AL304="","",COUNTIFS(AL$1:AL304,AL304))</f>
        <v/>
      </c>
      <c r="AN304" s="8" t="str">
        <f t="shared" si="49"/>
        <v>关于浙江商业职业技术学院录播云存储项目——中标候选人公示@录播</v>
      </c>
      <c r="AO304" s="9">
        <f>IF(AN304="","",COUNTIFS(AN$1:AN304,AN304))</f>
        <v>1</v>
      </c>
      <c r="AP304" s="10" t="str">
        <f t="shared" si="50"/>
        <v>是</v>
      </c>
      <c r="AQ304" s="11" t="str">
        <f t="shared" si="51"/>
        <v/>
      </c>
      <c r="AR304" s="11" t="str">
        <f t="shared" si="52"/>
        <v/>
      </c>
      <c r="AS304" s="11" t="str">
        <f t="shared" si="53"/>
        <v/>
      </c>
      <c r="AT304" s="11" t="str">
        <f t="shared" si="54"/>
        <v/>
      </c>
      <c r="AU304" s="11" t="str">
        <f t="shared" si="55"/>
        <v/>
      </c>
      <c r="AV304" s="11" t="str">
        <f t="shared" si="56"/>
        <v/>
      </c>
      <c r="AW304" s="11" t="str">
        <f>IF(ISERROR(IF(FIND("拾",O304,1)&lt;FIND("万",O304,1),IF(ISERROR(FIND("拾",O304,FIND("万",O304,1))),"零",(MID(O,FIND("拾",O304,FIND("万",O304,1))-1,1))),MID(O304,FIND("拾",O304,1)-1,1))),"",IF(FIND("拾",O304,1)&lt;FIND("万",O304,1),IF(ISERROR(FIND("拾",O304,FIND("万",O304,1))),"",(MID(O304,FIND("拾",O304,FIND("万",O304,1))-1,1))),MID(O304,FIND("拾",O304,1)-1,1)))</f>
        <v/>
      </c>
      <c r="AX304" s="12">
        <f>IF(O304="",0,IF(ISERROR(MIDB(O304,SEARCHB("?",O304),2*LEN(O304)-LENB(O304))),IF(AQ304="",0,INDEX([1]大小写对照表!A:B,MATCH(AQ304,[1]大小写对照表!A:A,0),2)*100000000)+IF(AR304="",0,INDEX([1]大小写对照表!A:B,MATCH(AR304,[1]大小写对照表!A:A,0),2)*1000000)+IF(AS304="",0,INDEX([1]大小写对照表!A:B,MATCH(AS304,[1]大小写对照表!A:A,0),2)*100000)+IF(AT304="",0,INDEX([1]大小写对照表!A:B,MATCH(AT304,[1]大小写对照表!A:A,0),2)*10000)+IF(AU304="",0,INDEX([1]大小写对照表!A:B,MATCH(AU304,[1]大小写对照表!A:A,0),2)*1000)+IF(AV304="",0,INDEX([1]大小写对照表!A:B,MATCH(AV304,[1]大小写对照表!A:A,0),2)*100)+IF(AW304="",0,INDEX([1]大小写对照表!A:B,MATCH(AW304,[1]大小写对照表!A:A,0),2)*10),IF(ISERROR(FIND("万",O304,1)),MIDB(O304,SEARCHB("?",O304),2*LEN(O304)-LENB(O304))*1,MIDB(O304,SEARCHB("?",O304),2*LEN(O304)-LENB(O304))*10000)))</f>
        <v>0</v>
      </c>
      <c r="AY304" s="13" t="str">
        <f t="shared" si="57"/>
        <v>1月份</v>
      </c>
      <c r="AZ304" s="11" t="str">
        <f t="shared" si="58"/>
        <v>录播</v>
      </c>
      <c r="BA304" s="11" t="str">
        <f t="shared" si="59"/>
        <v/>
      </c>
    </row>
    <row r="305" spans="1:53">
      <c r="A305" s="14" t="s">
        <v>1084</v>
      </c>
      <c r="B305" s="14" t="s">
        <v>2107</v>
      </c>
      <c r="C305" s="14" t="s">
        <v>55</v>
      </c>
      <c r="D305" s="14" t="s">
        <v>2108</v>
      </c>
      <c r="E305" s="14" t="s">
        <v>1192</v>
      </c>
      <c r="F305" s="14" t="s">
        <v>2109</v>
      </c>
      <c r="G305" s="14" t="s">
        <v>369</v>
      </c>
      <c r="H305" s="14"/>
      <c r="I305" s="14"/>
      <c r="J305" s="14"/>
      <c r="K305" s="14"/>
      <c r="L305" s="14" t="s">
        <v>2110</v>
      </c>
      <c r="M305" s="14" t="s">
        <v>2111</v>
      </c>
      <c r="N305" s="14" t="s">
        <v>2112</v>
      </c>
      <c r="O305" s="14" t="s">
        <v>2113</v>
      </c>
      <c r="P305" s="14"/>
      <c r="Q305" s="14" t="s">
        <v>2114</v>
      </c>
      <c r="R305" s="14" t="s">
        <v>2115</v>
      </c>
      <c r="S305" s="14"/>
      <c r="T305" s="14"/>
      <c r="U305" s="14"/>
      <c r="V305" s="14"/>
      <c r="W305" s="14"/>
      <c r="X305" s="14" t="s">
        <v>315</v>
      </c>
      <c r="Y305" s="14" t="s">
        <v>2116</v>
      </c>
      <c r="Z305" s="14">
        <v>2</v>
      </c>
      <c r="AA305" s="14">
        <v>2</v>
      </c>
      <c r="AB305" s="14" t="s">
        <v>67</v>
      </c>
      <c r="AC305" s="14"/>
      <c r="AD305" s="14">
        <v>2019</v>
      </c>
      <c r="AE305" s="14" t="s">
        <v>68</v>
      </c>
      <c r="AF305" s="14"/>
      <c r="AG305" s="14"/>
      <c r="AH305" s="14"/>
      <c r="AI305" s="14"/>
      <c r="AJ305" s="14"/>
      <c r="AK305" s="14"/>
      <c r="AL305" s="8" t="str">
        <f t="shared" si="48"/>
        <v>2018-HJJHT-1005）@录播</v>
      </c>
      <c r="AM305" s="8">
        <f>IF(AL305="","",COUNTIFS(AL$1:AL305,AL305))</f>
        <v>1</v>
      </c>
      <c r="AN305" s="8" t="str">
        <f t="shared" si="49"/>
        <v>96733部队会议电视系统高清改造物资中标结果@录播</v>
      </c>
      <c r="AO305" s="9">
        <f>IF(AN305="","",COUNTIFS(AN$1:AN305,AN305))</f>
        <v>1</v>
      </c>
      <c r="AP305" s="10" t="str">
        <f t="shared" si="50"/>
        <v>是</v>
      </c>
      <c r="AQ305" s="11" t="str">
        <f t="shared" si="51"/>
        <v/>
      </c>
      <c r="AR305" s="11" t="str">
        <f t="shared" si="52"/>
        <v/>
      </c>
      <c r="AS305" s="11" t="str">
        <f t="shared" si="53"/>
        <v/>
      </c>
      <c r="AT305" s="11" t="str">
        <f t="shared" si="54"/>
        <v/>
      </c>
      <c r="AU305" s="11" t="str">
        <f t="shared" si="55"/>
        <v/>
      </c>
      <c r="AV305" s="11" t="str">
        <f t="shared" si="56"/>
        <v/>
      </c>
      <c r="AW305" s="11" t="str">
        <f>IF(ISERROR(IF(FIND("拾",O305,1)&lt;FIND("万",O305,1),IF(ISERROR(FIND("拾",O305,FIND("万",O305,1))),"零",(MID(O,FIND("拾",O305,FIND("万",O305,1))-1,1))),MID(O305,FIND("拾",O305,1)-1,1))),"",IF(FIND("拾",O305,1)&lt;FIND("万",O305,1),IF(ISERROR(FIND("拾",O305,FIND("万",O305,1))),"",(MID(O305,FIND("拾",O305,FIND("万",O305,1))-1,1))),MID(O305,FIND("拾",O305,1)-1,1)))</f>
        <v/>
      </c>
      <c r="AX305" s="12">
        <f>IF(O305="",0,IF(ISERROR(MIDB(O305,SEARCHB("?",O305),2*LEN(O305)-LENB(O305))),IF(AQ305="",0,INDEX([1]大小写对照表!A:B,MATCH(AQ305,[1]大小写对照表!A:A,0),2)*100000000)+IF(AR305="",0,INDEX([1]大小写对照表!A:B,MATCH(AR305,[1]大小写对照表!A:A,0),2)*1000000)+IF(AS305="",0,INDEX([1]大小写对照表!A:B,MATCH(AS305,[1]大小写对照表!A:A,0),2)*100000)+IF(AT305="",0,INDEX([1]大小写对照表!A:B,MATCH(AT305,[1]大小写对照表!A:A,0),2)*10000)+IF(AU305="",0,INDEX([1]大小写对照表!A:B,MATCH(AU305,[1]大小写对照表!A:A,0),2)*1000)+IF(AV305="",0,INDEX([1]大小写对照表!A:B,MATCH(AV305,[1]大小写对照表!A:A,0),2)*100)+IF(AW305="",0,INDEX([1]大小写对照表!A:B,MATCH(AW305,[1]大小写对照表!A:A,0),2)*10),IF(ISERROR(FIND("万",O305,1)),MIDB(O305,SEARCHB("?",O305),2*LEN(O305)-LENB(O305))*1,MIDB(O305,SEARCHB("?",O305),2*LEN(O305)-LENB(O305))*10000)))</f>
        <v>863257</v>
      </c>
      <c r="AY305" s="13" t="str">
        <f t="shared" si="57"/>
        <v>1月份</v>
      </c>
      <c r="AZ305" s="11" t="str">
        <f t="shared" si="58"/>
        <v>录播</v>
      </c>
      <c r="BA305" s="11" t="str">
        <f t="shared" si="59"/>
        <v/>
      </c>
    </row>
    <row r="306" spans="1:53">
      <c r="A306" s="7" t="s">
        <v>1084</v>
      </c>
      <c r="B306" s="7" t="s">
        <v>2117</v>
      </c>
      <c r="C306" s="7" t="s">
        <v>55</v>
      </c>
      <c r="D306" s="7"/>
      <c r="E306" s="7" t="s">
        <v>311</v>
      </c>
      <c r="F306" s="7" t="s">
        <v>2118</v>
      </c>
      <c r="G306" s="7" t="s">
        <v>369</v>
      </c>
      <c r="H306" s="7"/>
      <c r="I306" s="7"/>
      <c r="J306" s="7"/>
      <c r="K306" s="7"/>
      <c r="L306" s="7" t="s">
        <v>2119</v>
      </c>
      <c r="M306" s="7" t="s">
        <v>2120</v>
      </c>
      <c r="N306" s="7" t="s">
        <v>2121</v>
      </c>
      <c r="O306" s="7" t="s">
        <v>2122</v>
      </c>
      <c r="P306" s="7"/>
      <c r="Q306" s="7" t="s">
        <v>2123</v>
      </c>
      <c r="R306" s="7" t="s">
        <v>2124</v>
      </c>
      <c r="S306" s="7"/>
      <c r="T306" s="7"/>
      <c r="U306" s="7"/>
      <c r="V306" s="7"/>
      <c r="W306" s="7"/>
      <c r="X306" s="7" t="s">
        <v>65</v>
      </c>
      <c r="Y306" s="7" t="s">
        <v>2125</v>
      </c>
      <c r="Z306" s="7">
        <v>2</v>
      </c>
      <c r="AA306" s="7">
        <v>14971</v>
      </c>
      <c r="AB306" s="7" t="s">
        <v>317</v>
      </c>
      <c r="AC306" s="7" t="s">
        <v>1084</v>
      </c>
      <c r="AD306" s="7">
        <v>2019</v>
      </c>
      <c r="AE306" s="7" t="s">
        <v>68</v>
      </c>
      <c r="AF306" s="7" t="s">
        <v>128</v>
      </c>
      <c r="AG306" s="7" t="s">
        <v>129</v>
      </c>
      <c r="AH306" s="7"/>
      <c r="AI306" s="7"/>
      <c r="AJ306" s="7"/>
      <c r="AK306" s="7"/>
      <c r="AL306" s="8" t="str">
        <f t="shared" si="48"/>
        <v/>
      </c>
      <c r="AM306" s="8" t="str">
        <f>IF(AL306="","",COUNTIFS(AL$1:AL306,AL306))</f>
        <v/>
      </c>
      <c r="AN306" s="8" t="str">
        <f t="shared" si="49"/>
        <v>E6229000613000178001001东乡族自治县第六中学录播教室设备采购项目@录播</v>
      </c>
      <c r="AO306" s="9">
        <f>IF(AN306="","",COUNTIFS(AN$1:AN306,AN306))</f>
        <v>1</v>
      </c>
      <c r="AP306" s="10" t="str">
        <f t="shared" si="50"/>
        <v>是</v>
      </c>
      <c r="AQ306" s="11" t="str">
        <f t="shared" si="51"/>
        <v/>
      </c>
      <c r="AR306" s="11" t="str">
        <f t="shared" si="52"/>
        <v/>
      </c>
      <c r="AS306" s="11" t="str">
        <f t="shared" si="53"/>
        <v/>
      </c>
      <c r="AT306" s="11" t="str">
        <f t="shared" si="54"/>
        <v/>
      </c>
      <c r="AU306" s="11" t="str">
        <f t="shared" si="55"/>
        <v/>
      </c>
      <c r="AV306" s="11" t="str">
        <f t="shared" si="56"/>
        <v/>
      </c>
      <c r="AW306" s="11" t="str">
        <f>IF(ISERROR(IF(FIND("拾",O306,1)&lt;FIND("万",O306,1),IF(ISERROR(FIND("拾",O306,FIND("万",O306,1))),"零",(MID(O,FIND("拾",O306,FIND("万",O306,1))-1,1))),MID(O306,FIND("拾",O306,1)-1,1))),"",IF(FIND("拾",O306,1)&lt;FIND("万",O306,1),IF(ISERROR(FIND("拾",O306,FIND("万",O306,1))),"",(MID(O306,FIND("拾",O306,FIND("万",O306,1))-1,1))),MID(O306,FIND("拾",O306,1)-1,1)))</f>
        <v/>
      </c>
      <c r="AX306" s="12">
        <f>IF(O306="",0,IF(ISERROR(MIDB(O306,SEARCHB("?",O306),2*LEN(O306)-LENB(O306))),IF(AQ306="",0,INDEX([1]大小写对照表!A:B,MATCH(AQ306,[1]大小写对照表!A:A,0),2)*100000000)+IF(AR306="",0,INDEX([1]大小写对照表!A:B,MATCH(AR306,[1]大小写对照表!A:A,0),2)*1000000)+IF(AS306="",0,INDEX([1]大小写对照表!A:B,MATCH(AS306,[1]大小写对照表!A:A,0),2)*100000)+IF(AT306="",0,INDEX([1]大小写对照表!A:B,MATCH(AT306,[1]大小写对照表!A:A,0),2)*10000)+IF(AU306="",0,INDEX([1]大小写对照表!A:B,MATCH(AU306,[1]大小写对照表!A:A,0),2)*1000)+IF(AV306="",0,INDEX([1]大小写对照表!A:B,MATCH(AV306,[1]大小写对照表!A:A,0),2)*100)+IF(AW306="",0,INDEX([1]大小写对照表!A:B,MATCH(AW306,[1]大小写对照表!A:A,0),2)*10),IF(ISERROR(FIND("万",O306,1)),MIDB(O306,SEARCHB("?",O306),2*LEN(O306)-LENB(O306))*1,MIDB(O306,SEARCHB("?",O306),2*LEN(O306)-LENB(O306))*10000)))</f>
        <v>48</v>
      </c>
      <c r="AY306" s="13" t="str">
        <f t="shared" si="57"/>
        <v>1月份</v>
      </c>
      <c r="AZ306" s="11" t="str">
        <f t="shared" si="58"/>
        <v>录播</v>
      </c>
      <c r="BA306" s="11" t="str">
        <f t="shared" si="59"/>
        <v/>
      </c>
    </row>
    <row r="307" spans="1:53">
      <c r="A307" s="14" t="s">
        <v>1084</v>
      </c>
      <c r="B307" s="14" t="s">
        <v>2126</v>
      </c>
      <c r="C307" s="14" t="s">
        <v>55</v>
      </c>
      <c r="D307" s="14"/>
      <c r="E307" s="14" t="s">
        <v>627</v>
      </c>
      <c r="F307" s="14" t="s">
        <v>1420</v>
      </c>
      <c r="G307" s="14" t="s">
        <v>369</v>
      </c>
      <c r="H307" s="14"/>
      <c r="I307" s="14"/>
      <c r="J307" s="14"/>
      <c r="K307" s="14"/>
      <c r="L307" s="14"/>
      <c r="M307" s="14"/>
      <c r="N307" s="14" t="s">
        <v>2127</v>
      </c>
      <c r="O307" s="14"/>
      <c r="P307" s="14"/>
      <c r="Q307" s="14" t="s">
        <v>2128</v>
      </c>
      <c r="R307" s="14" t="s">
        <v>2129</v>
      </c>
      <c r="S307" s="14" t="s">
        <v>2130</v>
      </c>
      <c r="T307" s="14"/>
      <c r="U307" s="14"/>
      <c r="V307" s="14"/>
      <c r="W307" s="14"/>
      <c r="X307" s="14" t="s">
        <v>65</v>
      </c>
      <c r="Y307" s="14" t="s">
        <v>2131</v>
      </c>
      <c r="Z307" s="14">
        <v>4</v>
      </c>
      <c r="AA307" s="14">
        <v>14971</v>
      </c>
      <c r="AB307" s="14" t="s">
        <v>317</v>
      </c>
      <c r="AC307" s="14" t="s">
        <v>1084</v>
      </c>
      <c r="AD307" s="14">
        <v>2019</v>
      </c>
      <c r="AE307" s="14" t="s">
        <v>68</v>
      </c>
      <c r="AF307" s="14"/>
      <c r="AG307" s="14"/>
      <c r="AH307" s="14"/>
      <c r="AI307" s="14"/>
      <c r="AJ307" s="14"/>
      <c r="AK307" s="14"/>
      <c r="AL307" s="8" t="str">
        <f t="shared" si="48"/>
        <v/>
      </c>
      <c r="AM307" s="8" t="str">
        <f>IF(AL307="","",COUNTIFS(AL$1:AL307,AL307))</f>
        <v/>
      </c>
      <c r="AN307" s="8" t="str">
        <f t="shared" si="49"/>
        <v>新球中学高清教学录播室装修改造@录播</v>
      </c>
      <c r="AO307" s="9">
        <f>IF(AN307="","",COUNTIFS(AN$1:AN307,AN307))</f>
        <v>1</v>
      </c>
      <c r="AP307" s="10" t="str">
        <f t="shared" si="50"/>
        <v>是</v>
      </c>
      <c r="AQ307" s="11" t="str">
        <f t="shared" si="51"/>
        <v/>
      </c>
      <c r="AR307" s="11" t="str">
        <f t="shared" si="52"/>
        <v/>
      </c>
      <c r="AS307" s="11" t="str">
        <f t="shared" si="53"/>
        <v/>
      </c>
      <c r="AT307" s="11" t="str">
        <f t="shared" si="54"/>
        <v/>
      </c>
      <c r="AU307" s="11" t="str">
        <f t="shared" si="55"/>
        <v/>
      </c>
      <c r="AV307" s="11" t="str">
        <f t="shared" si="56"/>
        <v/>
      </c>
      <c r="AW307" s="11" t="str">
        <f>IF(ISERROR(IF(FIND("拾",O307,1)&lt;FIND("万",O307,1),IF(ISERROR(FIND("拾",O307,FIND("万",O307,1))),"零",(MID(O,FIND("拾",O307,FIND("万",O307,1))-1,1))),MID(O307,FIND("拾",O307,1)-1,1))),"",IF(FIND("拾",O307,1)&lt;FIND("万",O307,1),IF(ISERROR(FIND("拾",O307,FIND("万",O307,1))),"",(MID(O307,FIND("拾",O307,FIND("万",O307,1))-1,1))),MID(O307,FIND("拾",O307,1)-1,1)))</f>
        <v/>
      </c>
      <c r="AX307" s="12">
        <f>IF(O307="",0,IF(ISERROR(MIDB(O307,SEARCHB("?",O307),2*LEN(O307)-LENB(O307))),IF(AQ307="",0,INDEX([1]大小写对照表!A:B,MATCH(AQ307,[1]大小写对照表!A:A,0),2)*100000000)+IF(AR307="",0,INDEX([1]大小写对照表!A:B,MATCH(AR307,[1]大小写对照表!A:A,0),2)*1000000)+IF(AS307="",0,INDEX([1]大小写对照表!A:B,MATCH(AS307,[1]大小写对照表!A:A,0),2)*100000)+IF(AT307="",0,INDEX([1]大小写对照表!A:B,MATCH(AT307,[1]大小写对照表!A:A,0),2)*10000)+IF(AU307="",0,INDEX([1]大小写对照表!A:B,MATCH(AU307,[1]大小写对照表!A:A,0),2)*1000)+IF(AV307="",0,INDEX([1]大小写对照表!A:B,MATCH(AV307,[1]大小写对照表!A:A,0),2)*100)+IF(AW307="",0,INDEX([1]大小写对照表!A:B,MATCH(AW307,[1]大小写对照表!A:A,0),2)*10),IF(ISERROR(FIND("万",O307,1)),MIDB(O307,SEARCHB("?",O307),2*LEN(O307)-LENB(O307))*1,MIDB(O307,SEARCHB("?",O307),2*LEN(O307)-LENB(O307))*10000)))</f>
        <v>0</v>
      </c>
      <c r="AY307" s="13" t="str">
        <f t="shared" si="57"/>
        <v>1月份</v>
      </c>
      <c r="AZ307" s="11" t="str">
        <f t="shared" si="58"/>
        <v>录播</v>
      </c>
      <c r="BA307" s="11" t="str">
        <f t="shared" si="59"/>
        <v/>
      </c>
    </row>
    <row r="308" spans="1:53">
      <c r="A308" s="7" t="s">
        <v>1084</v>
      </c>
      <c r="B308" s="7" t="s">
        <v>2132</v>
      </c>
      <c r="C308" s="7" t="s">
        <v>55</v>
      </c>
      <c r="D308" s="7" t="s">
        <v>2133</v>
      </c>
      <c r="E308" s="7" t="s">
        <v>276</v>
      </c>
      <c r="F308" s="7" t="s">
        <v>1663</v>
      </c>
      <c r="G308" s="7" t="s">
        <v>369</v>
      </c>
      <c r="H308" s="7"/>
      <c r="I308" s="7"/>
      <c r="J308" s="7"/>
      <c r="K308" s="7"/>
      <c r="L308" s="7" t="s">
        <v>2134</v>
      </c>
      <c r="M308" s="7" t="s">
        <v>2135</v>
      </c>
      <c r="N308" s="7" t="s">
        <v>2136</v>
      </c>
      <c r="O308" s="7" t="s">
        <v>2137</v>
      </c>
      <c r="P308" s="7"/>
      <c r="Q308" s="7" t="s">
        <v>2138</v>
      </c>
      <c r="R308" s="7" t="s">
        <v>2139</v>
      </c>
      <c r="S308" s="7"/>
      <c r="T308" s="7"/>
      <c r="U308" s="7"/>
      <c r="V308" s="7"/>
      <c r="W308" s="7"/>
      <c r="X308" s="7" t="s">
        <v>315</v>
      </c>
      <c r="Y308" s="7" t="s">
        <v>2140</v>
      </c>
      <c r="Z308" s="7">
        <v>2</v>
      </c>
      <c r="AA308" s="7">
        <v>2</v>
      </c>
      <c r="AB308" s="7" t="s">
        <v>67</v>
      </c>
      <c r="AC308" s="7"/>
      <c r="AD308" s="7">
        <v>2019</v>
      </c>
      <c r="AE308" s="7" t="s">
        <v>68</v>
      </c>
      <c r="AF308" s="7"/>
      <c r="AG308" s="7"/>
      <c r="AH308" s="7"/>
      <c r="AI308" s="7"/>
      <c r="AJ308" s="7"/>
      <c r="AK308" s="7"/>
      <c r="AL308" s="8" t="str">
        <f t="shared" si="48"/>
        <v>HXZX-LN2018017@录播</v>
      </c>
      <c r="AM308" s="8">
        <f>IF(AL308="","",COUNTIFS(AL$1:AL308,AL308))</f>
        <v>1</v>
      </c>
      <c r="AN308" s="8" t="str">
        <f t="shared" si="49"/>
        <v>【中标公告】西岗区财政事务服务中心智能会议系统采购项目中标公告@录播</v>
      </c>
      <c r="AO308" s="9">
        <f>IF(AN308="","",COUNTIFS(AN$1:AN308,AN308))</f>
        <v>1</v>
      </c>
      <c r="AP308" s="10" t="str">
        <f t="shared" si="50"/>
        <v>是</v>
      </c>
      <c r="AQ308" s="11" t="str">
        <f t="shared" si="51"/>
        <v/>
      </c>
      <c r="AR308" s="11" t="str">
        <f t="shared" si="52"/>
        <v/>
      </c>
      <c r="AS308" s="11" t="str">
        <f t="shared" si="53"/>
        <v/>
      </c>
      <c r="AT308" s="11" t="str">
        <f t="shared" si="54"/>
        <v/>
      </c>
      <c r="AU308" s="11" t="str">
        <f t="shared" si="55"/>
        <v/>
      </c>
      <c r="AV308" s="11" t="str">
        <f t="shared" si="56"/>
        <v/>
      </c>
      <c r="AW308" s="11" t="str">
        <f>IF(ISERROR(IF(FIND("拾",O308,1)&lt;FIND("万",O308,1),IF(ISERROR(FIND("拾",O308,FIND("万",O308,1))),"零",(MID(O,FIND("拾",O308,FIND("万",O308,1))-1,1))),MID(O308,FIND("拾",O308,1)-1,1))),"",IF(FIND("拾",O308,1)&lt;FIND("万",O308,1),IF(ISERROR(FIND("拾",O308,FIND("万",O308,1))),"",(MID(O308,FIND("拾",O308,FIND("万",O308,1))-1,1))),MID(O308,FIND("拾",O308,1)-1,1)))</f>
        <v/>
      </c>
      <c r="AX308" s="12">
        <f>IF(O308="",0,IF(ISERROR(MIDB(O308,SEARCHB("?",O308),2*LEN(O308)-LENB(O308))),IF(AQ308="",0,INDEX([1]大小写对照表!A:B,MATCH(AQ308,[1]大小写对照表!A:A,0),2)*100000000)+IF(AR308="",0,INDEX([1]大小写对照表!A:B,MATCH(AR308,[1]大小写对照表!A:A,0),2)*1000000)+IF(AS308="",0,INDEX([1]大小写对照表!A:B,MATCH(AS308,[1]大小写对照表!A:A,0),2)*100000)+IF(AT308="",0,INDEX([1]大小写对照表!A:B,MATCH(AT308,[1]大小写对照表!A:A,0),2)*10000)+IF(AU308="",0,INDEX([1]大小写对照表!A:B,MATCH(AU308,[1]大小写对照表!A:A,0),2)*1000)+IF(AV308="",0,INDEX([1]大小写对照表!A:B,MATCH(AV308,[1]大小写对照表!A:A,0),2)*100)+IF(AW308="",0,INDEX([1]大小写对照表!A:B,MATCH(AW308,[1]大小写对照表!A:A,0),2)*10),IF(ISERROR(FIND("万",O308,1)),MIDB(O308,SEARCHB("?",O308),2*LEN(O308)-LENB(O308))*1,MIDB(O308,SEARCHB("?",O308),2*LEN(O308)-LENB(O308))*10000)))</f>
        <v>365000</v>
      </c>
      <c r="AY308" s="13" t="str">
        <f t="shared" si="57"/>
        <v>1月份</v>
      </c>
      <c r="AZ308" s="11" t="str">
        <f t="shared" si="58"/>
        <v>录播</v>
      </c>
      <c r="BA308" s="11" t="str">
        <f t="shared" si="59"/>
        <v/>
      </c>
    </row>
    <row r="309" spans="1:53">
      <c r="A309" s="14" t="s">
        <v>1084</v>
      </c>
      <c r="B309" s="14" t="s">
        <v>2141</v>
      </c>
      <c r="C309" s="14" t="s">
        <v>55</v>
      </c>
      <c r="D309" s="14">
        <v>350001</v>
      </c>
      <c r="E309" s="14" t="s">
        <v>168</v>
      </c>
      <c r="F309" s="14" t="s">
        <v>169</v>
      </c>
      <c r="G309" s="14" t="s">
        <v>369</v>
      </c>
      <c r="H309" s="14"/>
      <c r="I309" s="14"/>
      <c r="J309" s="14"/>
      <c r="K309" s="14"/>
      <c r="L309" s="14" t="s">
        <v>1728</v>
      </c>
      <c r="M309" s="14" t="s">
        <v>1729</v>
      </c>
      <c r="N309" s="14" t="s">
        <v>1730</v>
      </c>
      <c r="O309" s="14"/>
      <c r="P309" s="14"/>
      <c r="Q309" s="14" t="s">
        <v>2142</v>
      </c>
      <c r="R309" s="14" t="s">
        <v>1733</v>
      </c>
      <c r="S309" s="14"/>
      <c r="T309" s="14"/>
      <c r="U309" s="14"/>
      <c r="V309" s="14"/>
      <c r="W309" s="14"/>
      <c r="X309" s="14" t="s">
        <v>79</v>
      </c>
      <c r="Y309" s="14" t="s">
        <v>2143</v>
      </c>
      <c r="Z309" s="14">
        <v>4</v>
      </c>
      <c r="AA309" s="14">
        <v>6</v>
      </c>
      <c r="AB309" s="14" t="s">
        <v>67</v>
      </c>
      <c r="AC309" s="14"/>
      <c r="AD309" s="14">
        <v>2019</v>
      </c>
      <c r="AE309" s="14" t="s">
        <v>68</v>
      </c>
      <c r="AF309" s="14"/>
      <c r="AG309" s="14"/>
      <c r="AH309" s="14"/>
      <c r="AI309" s="14"/>
      <c r="AJ309" s="14"/>
      <c r="AK309" s="14"/>
      <c r="AL309" s="8" t="str">
        <f t="shared" si="48"/>
        <v>350001@录播</v>
      </c>
      <c r="AM309" s="8">
        <f>IF(AL309="","",COUNTIFS(AL$1:AL309,AL309))</f>
        <v>2</v>
      </c>
      <c r="AN309" s="8" t="str">
        <f t="shared" si="49"/>
        <v>连江县广播电视中心项目（初步设计带方案）的中标候选人公示@录播</v>
      </c>
      <c r="AO309" s="9">
        <f>IF(AN309="","",COUNTIFS(AN$1:AN309,AN309))</f>
        <v>1</v>
      </c>
      <c r="AP309" s="10" t="str">
        <f t="shared" si="50"/>
        <v/>
      </c>
      <c r="AQ309" s="11" t="str">
        <f t="shared" si="51"/>
        <v/>
      </c>
      <c r="AR309" s="11" t="str">
        <f t="shared" si="52"/>
        <v/>
      </c>
      <c r="AS309" s="11" t="str">
        <f t="shared" si="53"/>
        <v/>
      </c>
      <c r="AT309" s="11" t="str">
        <f t="shared" si="54"/>
        <v/>
      </c>
      <c r="AU309" s="11" t="str">
        <f t="shared" si="55"/>
        <v/>
      </c>
      <c r="AV309" s="11" t="str">
        <f t="shared" si="56"/>
        <v/>
      </c>
      <c r="AW309" s="11" t="str">
        <f>IF(ISERROR(IF(FIND("拾",O309,1)&lt;FIND("万",O309,1),IF(ISERROR(FIND("拾",O309,FIND("万",O309,1))),"零",(MID(O,FIND("拾",O309,FIND("万",O309,1))-1,1))),MID(O309,FIND("拾",O309,1)-1,1))),"",IF(FIND("拾",O309,1)&lt;FIND("万",O309,1),IF(ISERROR(FIND("拾",O309,FIND("万",O309,1))),"",(MID(O309,FIND("拾",O309,FIND("万",O309,1))-1,1))),MID(O309,FIND("拾",O309,1)-1,1)))</f>
        <v/>
      </c>
      <c r="AX309" s="12">
        <f>IF(O309="",0,IF(ISERROR(MIDB(O309,SEARCHB("?",O309),2*LEN(O309)-LENB(O309))),IF(AQ309="",0,INDEX([1]大小写对照表!A:B,MATCH(AQ309,[1]大小写对照表!A:A,0),2)*100000000)+IF(AR309="",0,INDEX([1]大小写对照表!A:B,MATCH(AR309,[1]大小写对照表!A:A,0),2)*1000000)+IF(AS309="",0,INDEX([1]大小写对照表!A:B,MATCH(AS309,[1]大小写对照表!A:A,0),2)*100000)+IF(AT309="",0,INDEX([1]大小写对照表!A:B,MATCH(AT309,[1]大小写对照表!A:A,0),2)*10000)+IF(AU309="",0,INDEX([1]大小写对照表!A:B,MATCH(AU309,[1]大小写对照表!A:A,0),2)*1000)+IF(AV309="",0,INDEX([1]大小写对照表!A:B,MATCH(AV309,[1]大小写对照表!A:A,0),2)*100)+IF(AW309="",0,INDEX([1]大小写对照表!A:B,MATCH(AW309,[1]大小写对照表!A:A,0),2)*10),IF(ISERROR(FIND("万",O309,1)),MIDB(O309,SEARCHB("?",O309),2*LEN(O309)-LENB(O309))*1,MIDB(O309,SEARCHB("?",O309),2*LEN(O309)-LENB(O309))*10000)))</f>
        <v>0</v>
      </c>
      <c r="AY309" s="13" t="str">
        <f t="shared" si="57"/>
        <v>1月份</v>
      </c>
      <c r="AZ309" s="11" t="str">
        <f t="shared" si="58"/>
        <v>录播</v>
      </c>
      <c r="BA309" s="11" t="str">
        <f t="shared" si="59"/>
        <v/>
      </c>
    </row>
    <row r="310" spans="1:53">
      <c r="A310" s="7" t="s">
        <v>1084</v>
      </c>
      <c r="B310" s="7" t="s">
        <v>2144</v>
      </c>
      <c r="C310" s="7" t="s">
        <v>55</v>
      </c>
      <c r="D310" s="7"/>
      <c r="E310" s="7" t="s">
        <v>627</v>
      </c>
      <c r="F310" s="7" t="s">
        <v>762</v>
      </c>
      <c r="G310" s="7" t="s">
        <v>369</v>
      </c>
      <c r="H310" s="7"/>
      <c r="I310" s="7"/>
      <c r="J310" s="7"/>
      <c r="K310" s="7"/>
      <c r="L310" s="7"/>
      <c r="M310" s="7"/>
      <c r="N310" s="7" t="s">
        <v>2145</v>
      </c>
      <c r="O310" s="7"/>
      <c r="P310" s="7"/>
      <c r="Q310" s="7" t="s">
        <v>2146</v>
      </c>
      <c r="R310" s="7" t="s">
        <v>2147</v>
      </c>
      <c r="S310" s="7"/>
      <c r="T310" s="7"/>
      <c r="U310" s="7"/>
      <c r="V310" s="7"/>
      <c r="W310" s="7"/>
      <c r="X310" s="7" t="s">
        <v>326</v>
      </c>
      <c r="Y310" s="7" t="s">
        <v>2148</v>
      </c>
      <c r="Z310" s="7">
        <v>2</v>
      </c>
      <c r="AA310" s="7">
        <v>14971</v>
      </c>
      <c r="AB310" s="7" t="s">
        <v>317</v>
      </c>
      <c r="AC310" s="7" t="s">
        <v>1084</v>
      </c>
      <c r="AD310" s="7" t="s">
        <v>1746</v>
      </c>
      <c r="AE310" s="7"/>
      <c r="AF310" s="7"/>
      <c r="AG310" s="7"/>
      <c r="AH310" s="7"/>
      <c r="AI310" s="7"/>
      <c r="AJ310" s="7"/>
      <c r="AK310" s="7"/>
      <c r="AL310" s="8" t="str">
        <f t="shared" si="48"/>
        <v/>
      </c>
      <c r="AM310" s="8" t="str">
        <f>IF(AL310="","",COUNTIFS(AL$1:AL310,AL310))</f>
        <v/>
      </c>
      <c r="AN310" s="8" t="str">
        <f t="shared" si="49"/>
        <v>(440000-201708-156007-0347)广东海洋大学教育信息中心虚拟录播平台设备采购合同采购合同@录播</v>
      </c>
      <c r="AO310" s="9">
        <f>IF(AN310="","",COUNTIFS(AN$1:AN310,AN310))</f>
        <v>1</v>
      </c>
      <c r="AP310" s="10" t="str">
        <f t="shared" si="50"/>
        <v>是</v>
      </c>
      <c r="AQ310" s="11" t="str">
        <f t="shared" si="51"/>
        <v/>
      </c>
      <c r="AR310" s="11" t="str">
        <f t="shared" si="52"/>
        <v/>
      </c>
      <c r="AS310" s="11" t="str">
        <f t="shared" si="53"/>
        <v/>
      </c>
      <c r="AT310" s="11" t="str">
        <f t="shared" si="54"/>
        <v/>
      </c>
      <c r="AU310" s="11" t="str">
        <f t="shared" si="55"/>
        <v/>
      </c>
      <c r="AV310" s="11" t="str">
        <f t="shared" si="56"/>
        <v/>
      </c>
      <c r="AW310" s="11" t="str">
        <f>IF(ISERROR(IF(FIND("拾",O310,1)&lt;FIND("万",O310,1),IF(ISERROR(FIND("拾",O310,FIND("万",O310,1))),"零",(MID(O,FIND("拾",O310,FIND("万",O310,1))-1,1))),MID(O310,FIND("拾",O310,1)-1,1))),"",IF(FIND("拾",O310,1)&lt;FIND("万",O310,1),IF(ISERROR(FIND("拾",O310,FIND("万",O310,1))),"",(MID(O310,FIND("拾",O310,FIND("万",O310,1))-1,1))),MID(O310,FIND("拾",O310,1)-1,1)))</f>
        <v/>
      </c>
      <c r="AX310" s="12">
        <f>IF(O310="",0,IF(ISERROR(MIDB(O310,SEARCHB("?",O310),2*LEN(O310)-LENB(O310))),IF(AQ310="",0,INDEX([1]大小写对照表!A:B,MATCH(AQ310,[1]大小写对照表!A:A,0),2)*100000000)+IF(AR310="",0,INDEX([1]大小写对照表!A:B,MATCH(AR310,[1]大小写对照表!A:A,0),2)*1000000)+IF(AS310="",0,INDEX([1]大小写对照表!A:B,MATCH(AS310,[1]大小写对照表!A:A,0),2)*100000)+IF(AT310="",0,INDEX([1]大小写对照表!A:B,MATCH(AT310,[1]大小写对照表!A:A,0),2)*10000)+IF(AU310="",0,INDEX([1]大小写对照表!A:B,MATCH(AU310,[1]大小写对照表!A:A,0),2)*1000)+IF(AV310="",0,INDEX([1]大小写对照表!A:B,MATCH(AV310,[1]大小写对照表!A:A,0),2)*100)+IF(AW310="",0,INDEX([1]大小写对照表!A:B,MATCH(AW310,[1]大小写对照表!A:A,0),2)*10),IF(ISERROR(FIND("万",O310,1)),MIDB(O310,SEARCHB("?",O310),2*LEN(O310)-LENB(O310))*1,MIDB(O310,SEARCHB("?",O310),2*LEN(O310)-LENB(O310))*10000)))</f>
        <v>0</v>
      </c>
      <c r="AY310" s="13" t="str">
        <f t="shared" si="57"/>
        <v>1月份</v>
      </c>
      <c r="AZ310" s="11" t="str">
        <f t="shared" si="58"/>
        <v>录播</v>
      </c>
      <c r="BA310" s="11" t="str">
        <f t="shared" si="59"/>
        <v/>
      </c>
    </row>
    <row r="311" spans="1:53">
      <c r="A311" s="14" t="s">
        <v>1084</v>
      </c>
      <c r="B311" s="14" t="s">
        <v>2149</v>
      </c>
      <c r="C311" s="14" t="s">
        <v>55</v>
      </c>
      <c r="D311" s="14" t="s">
        <v>2150</v>
      </c>
      <c r="E311" s="14" t="s">
        <v>236</v>
      </c>
      <c r="F311" s="14" t="s">
        <v>2151</v>
      </c>
      <c r="G311" s="14" t="s">
        <v>369</v>
      </c>
      <c r="H311" s="14"/>
      <c r="I311" s="14"/>
      <c r="J311" s="14"/>
      <c r="K311" s="14"/>
      <c r="L311" s="14" t="s">
        <v>1867</v>
      </c>
      <c r="M311" s="14"/>
      <c r="N311" s="14" t="s">
        <v>2152</v>
      </c>
      <c r="O311" s="14" t="s">
        <v>2153</v>
      </c>
      <c r="P311" s="14"/>
      <c r="Q311" s="14" t="s">
        <v>2154</v>
      </c>
      <c r="R311" s="14" t="s">
        <v>2155</v>
      </c>
      <c r="S311" s="14" t="s">
        <v>2156</v>
      </c>
      <c r="T311" s="14" t="s">
        <v>2157</v>
      </c>
      <c r="U311" s="14" t="s">
        <v>2158</v>
      </c>
      <c r="V311" s="14" t="s">
        <v>2159</v>
      </c>
      <c r="W311" s="14"/>
      <c r="X311" s="14" t="s">
        <v>65</v>
      </c>
      <c r="Y311" s="14" t="s">
        <v>2160</v>
      </c>
      <c r="Z311" s="14">
        <v>2</v>
      </c>
      <c r="AA311" s="14">
        <v>2</v>
      </c>
      <c r="AB311" s="14" t="s">
        <v>67</v>
      </c>
      <c r="AC311" s="14"/>
      <c r="AD311" s="14">
        <v>2019</v>
      </c>
      <c r="AE311" s="14" t="s">
        <v>68</v>
      </c>
      <c r="AF311" s="14"/>
      <c r="AG311" s="14"/>
      <c r="AH311" s="14"/>
      <c r="AI311" s="14"/>
      <c r="AJ311" s="14"/>
      <c r="AK311" s="14"/>
      <c r="AL311" s="8" t="str">
        <f t="shared" si="48"/>
        <v>CEITCL-BJ10-1812065）@录播</v>
      </c>
      <c r="AM311" s="8">
        <f>IF(AL311="","",COUNTIFS(AL$1:AL311,AL311))</f>
        <v>1</v>
      </c>
      <c r="AN311" s="8" t="str">
        <f t="shared" si="49"/>
        <v>北京市通州区教育委员会下属5个单位北京市通州区教育委员会下属北京市育才学校通州分校等5家单位设备购置项目中标公告@录播</v>
      </c>
      <c r="AO311" s="9">
        <f>IF(AN311="","",COUNTIFS(AN$1:AN311,AN311))</f>
        <v>1</v>
      </c>
      <c r="AP311" s="10" t="str">
        <f t="shared" si="50"/>
        <v>是</v>
      </c>
      <c r="AQ311" s="11" t="str">
        <f t="shared" si="51"/>
        <v/>
      </c>
      <c r="AR311" s="11" t="str">
        <f t="shared" si="52"/>
        <v/>
      </c>
      <c r="AS311" s="11" t="str">
        <f t="shared" si="53"/>
        <v/>
      </c>
      <c r="AT311" s="11" t="str">
        <f t="shared" si="54"/>
        <v/>
      </c>
      <c r="AU311" s="11" t="str">
        <f t="shared" si="55"/>
        <v/>
      </c>
      <c r="AV311" s="11" t="str">
        <f t="shared" si="56"/>
        <v/>
      </c>
      <c r="AW311" s="11" t="str">
        <f>IF(ISERROR(IF(FIND("拾",O311,1)&lt;FIND("万",O311,1),IF(ISERROR(FIND("拾",O311,FIND("万",O311,1))),"零",(MID(O,FIND("拾",O311,FIND("万",O311,1))-1,1))),MID(O311,FIND("拾",O311,1)-1,1))),"",IF(FIND("拾",O311,1)&lt;FIND("万",O311,1),IF(ISERROR(FIND("拾",O311,FIND("万",O311,1))),"",(MID(O311,FIND("拾",O311,FIND("万",O311,1))-1,1))),MID(O311,FIND("拾",O311,1)-1,1)))</f>
        <v/>
      </c>
      <c r="AX311" s="12">
        <f>IF(O311="",0,IF(ISERROR(MIDB(O311,SEARCHB("?",O311),2*LEN(O311)-LENB(O311))),IF(AQ311="",0,INDEX([1]大小写对照表!A:B,MATCH(AQ311,[1]大小写对照表!A:A,0),2)*100000000)+IF(AR311="",0,INDEX([1]大小写对照表!A:B,MATCH(AR311,[1]大小写对照表!A:A,0),2)*1000000)+IF(AS311="",0,INDEX([1]大小写对照表!A:B,MATCH(AS311,[1]大小写对照表!A:A,0),2)*100000)+IF(AT311="",0,INDEX([1]大小写对照表!A:B,MATCH(AT311,[1]大小写对照表!A:A,0),2)*10000)+IF(AU311="",0,INDEX([1]大小写对照表!A:B,MATCH(AU311,[1]大小写对照表!A:A,0),2)*1000)+IF(AV311="",0,INDEX([1]大小写对照表!A:B,MATCH(AV311,[1]大小写对照表!A:A,0),2)*100)+IF(AW311="",0,INDEX([1]大小写对照表!A:B,MATCH(AW311,[1]大小写对照表!A:A,0),2)*10),IF(ISERROR(FIND("万",O311,1)),MIDB(O311,SEARCHB("?",O311),2*LEN(O311)-LENB(O311))*1,MIDB(O311,SEARCHB("?",O311),2*LEN(O311)-LENB(O311))*10000)))</f>
        <v>10090035</v>
      </c>
      <c r="AY311" s="13" t="str">
        <f t="shared" si="57"/>
        <v>1月份</v>
      </c>
      <c r="AZ311" s="11" t="str">
        <f t="shared" si="58"/>
        <v>录播</v>
      </c>
      <c r="BA311" s="11" t="str">
        <f t="shared" si="59"/>
        <v/>
      </c>
    </row>
    <row r="312" spans="1:53">
      <c r="A312" s="7" t="s">
        <v>1084</v>
      </c>
      <c r="B312" s="7" t="s">
        <v>2161</v>
      </c>
      <c r="C312" s="7" t="s">
        <v>55</v>
      </c>
      <c r="D312" s="7" t="s">
        <v>2162</v>
      </c>
      <c r="E312" s="7" t="s">
        <v>1244</v>
      </c>
      <c r="F312" s="7" t="s">
        <v>2163</v>
      </c>
      <c r="G312" s="7" t="s">
        <v>369</v>
      </c>
      <c r="H312" s="7"/>
      <c r="I312" s="7"/>
      <c r="J312" s="7"/>
      <c r="K312" s="7"/>
      <c r="L312" s="7" t="s">
        <v>2164</v>
      </c>
      <c r="M312" s="7" t="s">
        <v>2165</v>
      </c>
      <c r="N312" s="7"/>
      <c r="O312" s="7"/>
      <c r="P312" s="7"/>
      <c r="Q312" s="7" t="s">
        <v>2166</v>
      </c>
      <c r="R312" s="7"/>
      <c r="S312" s="7"/>
      <c r="T312" s="7"/>
      <c r="U312" s="7"/>
      <c r="V312" s="7"/>
      <c r="W312" s="7"/>
      <c r="X312" s="7" t="s">
        <v>65</v>
      </c>
      <c r="Y312" s="7" t="s">
        <v>2167</v>
      </c>
      <c r="Z312" s="7">
        <v>4</v>
      </c>
      <c r="AA312" s="7">
        <v>8</v>
      </c>
      <c r="AB312" s="7" t="s">
        <v>317</v>
      </c>
      <c r="AC312" s="7" t="s">
        <v>1084</v>
      </c>
      <c r="AD312" s="7">
        <v>2019</v>
      </c>
      <c r="AE312" s="7" t="s">
        <v>68</v>
      </c>
      <c r="AF312" s="7"/>
      <c r="AG312" s="7"/>
      <c r="AH312" s="7"/>
      <c r="AI312" s="7"/>
      <c r="AJ312" s="7"/>
      <c r="AK312" s="7"/>
      <c r="AL312" s="8" t="str">
        <f t="shared" si="48"/>
        <v>18A0589@录播</v>
      </c>
      <c r="AM312" s="8">
        <f>IF(AL312="","",COUNTIFS(AL$1:AL312,AL312))</f>
        <v>1</v>
      </c>
      <c r="AN312" s="8" t="str">
        <f t="shared" si="49"/>
        <v>石柱县西沱中学校智慧（录播）教室采购(18A0589)结果公告@录播</v>
      </c>
      <c r="AO312" s="9">
        <f>IF(AN312="","",COUNTIFS(AN$1:AN312,AN312))</f>
        <v>1</v>
      </c>
      <c r="AP312" s="10" t="str">
        <f t="shared" si="50"/>
        <v>是</v>
      </c>
      <c r="AQ312" s="11" t="str">
        <f t="shared" si="51"/>
        <v/>
      </c>
      <c r="AR312" s="11" t="str">
        <f t="shared" si="52"/>
        <v/>
      </c>
      <c r="AS312" s="11" t="str">
        <f t="shared" si="53"/>
        <v/>
      </c>
      <c r="AT312" s="11" t="str">
        <f t="shared" si="54"/>
        <v/>
      </c>
      <c r="AU312" s="11" t="str">
        <f t="shared" si="55"/>
        <v/>
      </c>
      <c r="AV312" s="11" t="str">
        <f t="shared" si="56"/>
        <v/>
      </c>
      <c r="AW312" s="11" t="str">
        <f>IF(ISERROR(IF(FIND("拾",O312,1)&lt;FIND("万",O312,1),IF(ISERROR(FIND("拾",O312,FIND("万",O312,1))),"零",(MID(O,FIND("拾",O312,FIND("万",O312,1))-1,1))),MID(O312,FIND("拾",O312,1)-1,1))),"",IF(FIND("拾",O312,1)&lt;FIND("万",O312,1),IF(ISERROR(FIND("拾",O312,FIND("万",O312,1))),"",(MID(O312,FIND("拾",O312,FIND("万",O312,1))-1,1))),MID(O312,FIND("拾",O312,1)-1,1)))</f>
        <v/>
      </c>
      <c r="AX312" s="12">
        <f>IF(O312="",0,IF(ISERROR(MIDB(O312,SEARCHB("?",O312),2*LEN(O312)-LENB(O312))),IF(AQ312="",0,INDEX([1]大小写对照表!A:B,MATCH(AQ312,[1]大小写对照表!A:A,0),2)*100000000)+IF(AR312="",0,INDEX([1]大小写对照表!A:B,MATCH(AR312,[1]大小写对照表!A:A,0),2)*1000000)+IF(AS312="",0,INDEX([1]大小写对照表!A:B,MATCH(AS312,[1]大小写对照表!A:A,0),2)*100000)+IF(AT312="",0,INDEX([1]大小写对照表!A:B,MATCH(AT312,[1]大小写对照表!A:A,0),2)*10000)+IF(AU312="",0,INDEX([1]大小写对照表!A:B,MATCH(AU312,[1]大小写对照表!A:A,0),2)*1000)+IF(AV312="",0,INDEX([1]大小写对照表!A:B,MATCH(AV312,[1]大小写对照表!A:A,0),2)*100)+IF(AW312="",0,INDEX([1]大小写对照表!A:B,MATCH(AW312,[1]大小写对照表!A:A,0),2)*10),IF(ISERROR(FIND("万",O312,1)),MIDB(O312,SEARCHB("?",O312),2*LEN(O312)-LENB(O312))*1,MIDB(O312,SEARCHB("?",O312),2*LEN(O312)-LENB(O312))*10000)))</f>
        <v>0</v>
      </c>
      <c r="AY312" s="13" t="str">
        <f t="shared" si="57"/>
        <v>1月份</v>
      </c>
      <c r="AZ312" s="11" t="str">
        <f t="shared" si="58"/>
        <v>录播</v>
      </c>
      <c r="BA312" s="11" t="str">
        <f t="shared" si="59"/>
        <v/>
      </c>
    </row>
    <row r="313" spans="1:53">
      <c r="A313" s="14" t="s">
        <v>1084</v>
      </c>
      <c r="B313" s="14" t="s">
        <v>2168</v>
      </c>
      <c r="C313" s="14" t="s">
        <v>55</v>
      </c>
      <c r="D313" s="14"/>
      <c r="E313" s="14" t="s">
        <v>56</v>
      </c>
      <c r="F313" s="14" t="s">
        <v>2169</v>
      </c>
      <c r="G313" s="14" t="s">
        <v>369</v>
      </c>
      <c r="H313" s="14"/>
      <c r="I313" s="14"/>
      <c r="J313" s="14"/>
      <c r="K313" s="14"/>
      <c r="L313" s="14"/>
      <c r="M313" s="14"/>
      <c r="N313" s="14" t="s">
        <v>2170</v>
      </c>
      <c r="O313" s="14" t="s">
        <v>2171</v>
      </c>
      <c r="P313" s="14"/>
      <c r="Q313" s="14" t="s">
        <v>2172</v>
      </c>
      <c r="R313" s="14" t="s">
        <v>2173</v>
      </c>
      <c r="S313" s="14"/>
      <c r="T313" s="14"/>
      <c r="U313" s="14"/>
      <c r="V313" s="14"/>
      <c r="W313" s="14"/>
      <c r="X313" s="14" t="s">
        <v>79</v>
      </c>
      <c r="Y313" s="14" t="s">
        <v>2174</v>
      </c>
      <c r="Z313" s="14">
        <v>7</v>
      </c>
      <c r="AA313" s="14">
        <v>14971</v>
      </c>
      <c r="AB313" s="14" t="s">
        <v>317</v>
      </c>
      <c r="AC313" s="14" t="s">
        <v>1084</v>
      </c>
      <c r="AD313" s="14">
        <v>2019</v>
      </c>
      <c r="AE313" s="14" t="s">
        <v>68</v>
      </c>
      <c r="AF313" s="14"/>
      <c r="AG313" s="14"/>
      <c r="AH313" s="14"/>
      <c r="AI313" s="14"/>
      <c r="AJ313" s="14"/>
      <c r="AK313" s="14"/>
      <c r="AL313" s="8" t="str">
        <f t="shared" si="48"/>
        <v/>
      </c>
      <c r="AM313" s="8" t="str">
        <f>IF(AL313="","",COUNTIFS(AL$1:AL313,AL313))</f>
        <v/>
      </c>
      <c r="AN313" s="8" t="str">
        <f t="shared" si="49"/>
        <v>漯河市五高初中部计算机教室和录播教室项目B包中标公告@录播</v>
      </c>
      <c r="AO313" s="9">
        <f>IF(AN313="","",COUNTIFS(AN$1:AN313,AN313))</f>
        <v>1</v>
      </c>
      <c r="AP313" s="10" t="str">
        <f t="shared" si="50"/>
        <v>是</v>
      </c>
      <c r="AQ313" s="11" t="str">
        <f t="shared" si="51"/>
        <v/>
      </c>
      <c r="AR313" s="11" t="str">
        <f t="shared" si="52"/>
        <v/>
      </c>
      <c r="AS313" s="11" t="str">
        <f t="shared" si="53"/>
        <v/>
      </c>
      <c r="AT313" s="11" t="str">
        <f t="shared" si="54"/>
        <v/>
      </c>
      <c r="AU313" s="11" t="str">
        <f t="shared" si="55"/>
        <v/>
      </c>
      <c r="AV313" s="11" t="str">
        <f t="shared" si="56"/>
        <v/>
      </c>
      <c r="AW313" s="11" t="str">
        <f>IF(ISERROR(IF(FIND("拾",O313,1)&lt;FIND("万",O313,1),IF(ISERROR(FIND("拾",O313,FIND("万",O313,1))),"零",(MID(O,FIND("拾",O313,FIND("万",O313,1))-1,1))),MID(O313,FIND("拾",O313,1)-1,1))),"",IF(FIND("拾",O313,1)&lt;FIND("万",O313,1),IF(ISERROR(FIND("拾",O313,FIND("万",O313,1))),"",(MID(O313,FIND("拾",O313,FIND("万",O313,1))-1,1))),MID(O313,FIND("拾",O313,1)-1,1)))</f>
        <v/>
      </c>
      <c r="AX313" s="12">
        <f>IF(O313="",0,IF(ISERROR(MIDB(O313,SEARCHB("?",O313),2*LEN(O313)-LENB(O313))),IF(AQ313="",0,INDEX([1]大小写对照表!A:B,MATCH(AQ313,[1]大小写对照表!A:A,0),2)*100000000)+IF(AR313="",0,INDEX([1]大小写对照表!A:B,MATCH(AR313,[1]大小写对照表!A:A,0),2)*1000000)+IF(AS313="",0,INDEX([1]大小写对照表!A:B,MATCH(AS313,[1]大小写对照表!A:A,0),2)*100000)+IF(AT313="",0,INDEX([1]大小写对照表!A:B,MATCH(AT313,[1]大小写对照表!A:A,0),2)*10000)+IF(AU313="",0,INDEX([1]大小写对照表!A:B,MATCH(AU313,[1]大小写对照表!A:A,0),2)*1000)+IF(AV313="",0,INDEX([1]大小写对照表!A:B,MATCH(AV313,[1]大小写对照表!A:A,0),2)*100)+IF(AW313="",0,INDEX([1]大小写对照表!A:B,MATCH(AW313,[1]大小写对照表!A:A,0),2)*10),IF(ISERROR(FIND("万",O313,1)),MIDB(O313,SEARCHB("?",O313),2*LEN(O313)-LENB(O313))*1,MIDB(O313,SEARCHB("?",O313),2*LEN(O313)-LENB(O313))*10000)))</f>
        <v>528960</v>
      </c>
      <c r="AY313" s="13" t="str">
        <f t="shared" si="57"/>
        <v>1月份</v>
      </c>
      <c r="AZ313" s="11" t="str">
        <f t="shared" si="58"/>
        <v>录播</v>
      </c>
      <c r="BA313" s="11" t="str">
        <f t="shared" si="59"/>
        <v/>
      </c>
    </row>
    <row r="314" spans="1:53">
      <c r="A314" s="7" t="s">
        <v>1084</v>
      </c>
      <c r="B314" s="7" t="s">
        <v>377</v>
      </c>
      <c r="C314" s="7" t="s">
        <v>55</v>
      </c>
      <c r="D314" s="7" t="s">
        <v>378</v>
      </c>
      <c r="E314" s="7" t="s">
        <v>94</v>
      </c>
      <c r="F314" s="7" t="s">
        <v>379</v>
      </c>
      <c r="G314" s="7" t="s">
        <v>369</v>
      </c>
      <c r="H314" s="7"/>
      <c r="I314" s="7"/>
      <c r="J314" s="7"/>
      <c r="K314" s="7"/>
      <c r="L314" s="7"/>
      <c r="M314" s="7" t="s">
        <v>380</v>
      </c>
      <c r="N314" s="7" t="s">
        <v>381</v>
      </c>
      <c r="O314" s="7" t="s">
        <v>382</v>
      </c>
      <c r="P314" s="7"/>
      <c r="Q314" s="7" t="s">
        <v>383</v>
      </c>
      <c r="R314" s="7" t="s">
        <v>384</v>
      </c>
      <c r="S314" s="7"/>
      <c r="T314" s="7"/>
      <c r="U314" s="7"/>
      <c r="V314" s="7"/>
      <c r="W314" s="7"/>
      <c r="X314" s="7" t="s">
        <v>65</v>
      </c>
      <c r="Y314" s="7" t="s">
        <v>385</v>
      </c>
      <c r="Z314" s="7">
        <v>5</v>
      </c>
      <c r="AA314" s="7">
        <v>5</v>
      </c>
      <c r="AB314" s="7" t="s">
        <v>67</v>
      </c>
      <c r="AC314" s="7"/>
      <c r="AD314" s="7">
        <v>2019</v>
      </c>
      <c r="AE314" s="7" t="s">
        <v>68</v>
      </c>
      <c r="AF314" s="7" t="s">
        <v>128</v>
      </c>
      <c r="AG314" s="7" t="s">
        <v>328</v>
      </c>
      <c r="AH314" s="7" t="s">
        <v>130</v>
      </c>
      <c r="AI314" s="7"/>
      <c r="AJ314" s="7"/>
      <c r="AK314" s="7"/>
      <c r="AL314" s="8" t="str">
        <f t="shared" si="48"/>
        <v>DTZC-2018-0949@录播</v>
      </c>
      <c r="AM314" s="8">
        <f>IF(AL314="","",COUNTIFS(AL$1:AL314,AL314))</f>
        <v>1</v>
      </c>
      <c r="AN314" s="8" t="str">
        <f t="shared" si="49"/>
        <v>大同市实验小学绿地校区办公设备采购中标公告@录播</v>
      </c>
      <c r="AO314" s="9">
        <f>IF(AN314="","",COUNTIFS(AN$1:AN314,AN314))</f>
        <v>1</v>
      </c>
      <c r="AP314" s="10" t="str">
        <f t="shared" si="50"/>
        <v>是</v>
      </c>
      <c r="AQ314" s="11" t="str">
        <f t="shared" si="51"/>
        <v/>
      </c>
      <c r="AR314" s="11" t="str">
        <f t="shared" si="52"/>
        <v/>
      </c>
      <c r="AS314" s="11" t="str">
        <f t="shared" si="53"/>
        <v/>
      </c>
      <c r="AT314" s="11" t="str">
        <f t="shared" si="54"/>
        <v/>
      </c>
      <c r="AU314" s="11" t="str">
        <f t="shared" si="55"/>
        <v/>
      </c>
      <c r="AV314" s="11" t="str">
        <f t="shared" si="56"/>
        <v/>
      </c>
      <c r="AW314" s="11" t="str">
        <f>IF(ISERROR(IF(FIND("拾",O314,1)&lt;FIND("万",O314,1),IF(ISERROR(FIND("拾",O314,FIND("万",O314,1))),"零",(MID(O,FIND("拾",O314,FIND("万",O314,1))-1,1))),MID(O314,FIND("拾",O314,1)-1,1))),"",IF(FIND("拾",O314,1)&lt;FIND("万",O314,1),IF(ISERROR(FIND("拾",O314,FIND("万",O314,1))),"",(MID(O314,FIND("拾",O314,FIND("万",O314,1))-1,1))),MID(O314,FIND("拾",O314,1)-1,1)))</f>
        <v/>
      </c>
      <c r="AX314" s="12">
        <f>IF(O314="",0,IF(ISERROR(MIDB(O314,SEARCHB("?",O314),2*LEN(O314)-LENB(O314))),IF(AQ314="",0,INDEX([1]大小写对照表!A:B,MATCH(AQ314,[1]大小写对照表!A:A,0),2)*100000000)+IF(AR314="",0,INDEX([1]大小写对照表!A:B,MATCH(AR314,[1]大小写对照表!A:A,0),2)*1000000)+IF(AS314="",0,INDEX([1]大小写对照表!A:B,MATCH(AS314,[1]大小写对照表!A:A,0),2)*100000)+IF(AT314="",0,INDEX([1]大小写对照表!A:B,MATCH(AT314,[1]大小写对照表!A:A,0),2)*10000)+IF(AU314="",0,INDEX([1]大小写对照表!A:B,MATCH(AU314,[1]大小写对照表!A:A,0),2)*1000)+IF(AV314="",0,INDEX([1]大小写对照表!A:B,MATCH(AV314,[1]大小写对照表!A:A,0),2)*100)+IF(AW314="",0,INDEX([1]大小写对照表!A:B,MATCH(AW314,[1]大小写对照表!A:A,0),2)*10),IF(ISERROR(FIND("万",O314,1)),MIDB(O314,SEARCHB("?",O314),2*LEN(O314)-LENB(O314))*1,MIDB(O314,SEARCHB("?",O314),2*LEN(O314)-LENB(O314))*10000)))</f>
        <v>7397250</v>
      </c>
      <c r="AY314" s="13" t="str">
        <f t="shared" si="57"/>
        <v>1月份</v>
      </c>
      <c r="AZ314" s="11" t="str">
        <f t="shared" si="58"/>
        <v>录播</v>
      </c>
      <c r="BA314" s="11" t="str">
        <f t="shared" si="59"/>
        <v/>
      </c>
    </row>
    <row r="315" spans="1:53">
      <c r="A315" s="14" t="s">
        <v>1084</v>
      </c>
      <c r="B315" s="14" t="s">
        <v>2175</v>
      </c>
      <c r="C315" s="14" t="s">
        <v>55</v>
      </c>
      <c r="D315" s="14" t="s">
        <v>2162</v>
      </c>
      <c r="E315" s="14" t="s">
        <v>1244</v>
      </c>
      <c r="F315" s="14" t="s">
        <v>2163</v>
      </c>
      <c r="G315" s="14" t="s">
        <v>369</v>
      </c>
      <c r="H315" s="14"/>
      <c r="I315" s="14"/>
      <c r="J315" s="14"/>
      <c r="K315" s="14"/>
      <c r="L315" s="14" t="s">
        <v>2164</v>
      </c>
      <c r="M315" s="14" t="s">
        <v>2165</v>
      </c>
      <c r="N315" s="14" t="s">
        <v>2176</v>
      </c>
      <c r="O315" s="14"/>
      <c r="P315" s="14"/>
      <c r="Q315" s="14" t="s">
        <v>2177</v>
      </c>
      <c r="R315" s="14" t="s">
        <v>2178</v>
      </c>
      <c r="S315" s="14" t="s">
        <v>2179</v>
      </c>
      <c r="T315" s="14"/>
      <c r="U315" s="14"/>
      <c r="V315" s="14"/>
      <c r="W315" s="14"/>
      <c r="X315" s="14" t="s">
        <v>65</v>
      </c>
      <c r="Y315" s="14" t="s">
        <v>2180</v>
      </c>
      <c r="Z315" s="14">
        <v>8</v>
      </c>
      <c r="AA315" s="14">
        <v>8</v>
      </c>
      <c r="AB315" s="14" t="s">
        <v>317</v>
      </c>
      <c r="AC315" s="14" t="s">
        <v>1084</v>
      </c>
      <c r="AD315" s="14">
        <v>2019</v>
      </c>
      <c r="AE315" s="14" t="s">
        <v>68</v>
      </c>
      <c r="AF315" s="14"/>
      <c r="AG315" s="14"/>
      <c r="AH315" s="14"/>
      <c r="AI315" s="14"/>
      <c r="AJ315" s="14"/>
      <c r="AK315" s="14"/>
      <c r="AL315" s="8" t="str">
        <f t="shared" si="48"/>
        <v>18A0589@录播</v>
      </c>
      <c r="AM315" s="8">
        <f>IF(AL315="","",COUNTIFS(AL$1:AL315,AL315))</f>
        <v>2</v>
      </c>
      <c r="AN315" s="8" t="str">
        <f t="shared" si="49"/>
        <v>石柱县西沱中学校智慧（录播）教室采购结果公告@录播</v>
      </c>
      <c r="AO315" s="9">
        <f>IF(AN315="","",COUNTIFS(AN$1:AN315,AN315))</f>
        <v>1</v>
      </c>
      <c r="AP315" s="10" t="str">
        <f t="shared" si="50"/>
        <v/>
      </c>
      <c r="AQ315" s="11" t="str">
        <f t="shared" si="51"/>
        <v/>
      </c>
      <c r="AR315" s="11" t="str">
        <f t="shared" si="52"/>
        <v/>
      </c>
      <c r="AS315" s="11" t="str">
        <f t="shared" si="53"/>
        <v/>
      </c>
      <c r="AT315" s="11" t="str">
        <f t="shared" si="54"/>
        <v/>
      </c>
      <c r="AU315" s="11" t="str">
        <f t="shared" si="55"/>
        <v/>
      </c>
      <c r="AV315" s="11" t="str">
        <f t="shared" si="56"/>
        <v/>
      </c>
      <c r="AW315" s="11" t="str">
        <f>IF(ISERROR(IF(FIND("拾",O315,1)&lt;FIND("万",O315,1),IF(ISERROR(FIND("拾",O315,FIND("万",O315,1))),"零",(MID(O,FIND("拾",O315,FIND("万",O315,1))-1,1))),MID(O315,FIND("拾",O315,1)-1,1))),"",IF(FIND("拾",O315,1)&lt;FIND("万",O315,1),IF(ISERROR(FIND("拾",O315,FIND("万",O315,1))),"",(MID(O315,FIND("拾",O315,FIND("万",O315,1))-1,1))),MID(O315,FIND("拾",O315,1)-1,1)))</f>
        <v/>
      </c>
      <c r="AX315" s="12">
        <f>IF(O315="",0,IF(ISERROR(MIDB(O315,SEARCHB("?",O315),2*LEN(O315)-LENB(O315))),IF(AQ315="",0,INDEX([1]大小写对照表!A:B,MATCH(AQ315,[1]大小写对照表!A:A,0),2)*100000000)+IF(AR315="",0,INDEX([1]大小写对照表!A:B,MATCH(AR315,[1]大小写对照表!A:A,0),2)*1000000)+IF(AS315="",0,INDEX([1]大小写对照表!A:B,MATCH(AS315,[1]大小写对照表!A:A,0),2)*100000)+IF(AT315="",0,INDEX([1]大小写对照表!A:B,MATCH(AT315,[1]大小写对照表!A:A,0),2)*10000)+IF(AU315="",0,INDEX([1]大小写对照表!A:B,MATCH(AU315,[1]大小写对照表!A:A,0),2)*1000)+IF(AV315="",0,INDEX([1]大小写对照表!A:B,MATCH(AV315,[1]大小写对照表!A:A,0),2)*100)+IF(AW315="",0,INDEX([1]大小写对照表!A:B,MATCH(AW315,[1]大小写对照表!A:A,0),2)*10),IF(ISERROR(FIND("万",O315,1)),MIDB(O315,SEARCHB("?",O315),2*LEN(O315)-LENB(O315))*1,MIDB(O315,SEARCHB("?",O315),2*LEN(O315)-LENB(O315))*10000)))</f>
        <v>0</v>
      </c>
      <c r="AY315" s="13" t="str">
        <f t="shared" si="57"/>
        <v>1月份</v>
      </c>
      <c r="AZ315" s="11" t="str">
        <f t="shared" si="58"/>
        <v>录播</v>
      </c>
      <c r="BA315" s="11" t="str">
        <f t="shared" si="59"/>
        <v/>
      </c>
    </row>
    <row r="316" spans="1:53">
      <c r="A316" s="7" t="s">
        <v>1084</v>
      </c>
      <c r="B316" s="7" t="s">
        <v>2181</v>
      </c>
      <c r="C316" s="7" t="s">
        <v>55</v>
      </c>
      <c r="D316" s="7" t="s">
        <v>2182</v>
      </c>
      <c r="E316" s="7" t="s">
        <v>627</v>
      </c>
      <c r="F316" s="7" t="s">
        <v>628</v>
      </c>
      <c r="G316" s="7" t="s">
        <v>369</v>
      </c>
      <c r="H316" s="7"/>
      <c r="I316" s="7"/>
      <c r="J316" s="7"/>
      <c r="K316" s="7"/>
      <c r="L316" s="7"/>
      <c r="M316" s="7"/>
      <c r="N316" s="7"/>
      <c r="O316" s="7"/>
      <c r="P316" s="7"/>
      <c r="Q316" s="7" t="s">
        <v>2183</v>
      </c>
      <c r="R316" s="7"/>
      <c r="S316" s="7"/>
      <c r="T316" s="7"/>
      <c r="U316" s="7"/>
      <c r="V316" s="7"/>
      <c r="W316" s="7"/>
      <c r="X316" s="7" t="s">
        <v>65</v>
      </c>
      <c r="Y316" s="7" t="s">
        <v>2184</v>
      </c>
      <c r="Z316" s="7">
        <v>2</v>
      </c>
      <c r="AA316" s="7">
        <v>4</v>
      </c>
      <c r="AB316" s="7" t="s">
        <v>67</v>
      </c>
      <c r="AC316" s="7"/>
      <c r="AD316" s="7">
        <v>2019</v>
      </c>
      <c r="AE316" s="7" t="s">
        <v>68</v>
      </c>
      <c r="AF316" s="7"/>
      <c r="AG316" s="7"/>
      <c r="AH316" s="7"/>
      <c r="AI316" s="7"/>
      <c r="AJ316" s="7"/>
      <c r="AK316" s="7"/>
      <c r="AL316" s="8" t="str">
        <f t="shared" si="48"/>
        <v>ZSZJCS2019010611@录播</v>
      </c>
      <c r="AM316" s="8">
        <f>IF(AL316="","",COUNTIFS(AL$1:AL316,AL316))</f>
        <v>1</v>
      </c>
      <c r="AN316" s="8" t="str">
        <f t="shared" si="49"/>
        <v>关于【2019年启发中学校园修缮改造项目-中介预算审核服务】选取结果的公告@录播</v>
      </c>
      <c r="AO316" s="9">
        <f>IF(AN316="","",COUNTIFS(AN$1:AN316,AN316))</f>
        <v>1</v>
      </c>
      <c r="AP316" s="10" t="str">
        <f t="shared" si="50"/>
        <v>是</v>
      </c>
      <c r="AQ316" s="11" t="str">
        <f t="shared" si="51"/>
        <v/>
      </c>
      <c r="AR316" s="11" t="str">
        <f t="shared" si="52"/>
        <v/>
      </c>
      <c r="AS316" s="11" t="str">
        <f t="shared" si="53"/>
        <v/>
      </c>
      <c r="AT316" s="11" t="str">
        <f t="shared" si="54"/>
        <v/>
      </c>
      <c r="AU316" s="11" t="str">
        <f t="shared" si="55"/>
        <v/>
      </c>
      <c r="AV316" s="11" t="str">
        <f t="shared" si="56"/>
        <v/>
      </c>
      <c r="AW316" s="11" t="str">
        <f>IF(ISERROR(IF(FIND("拾",O316,1)&lt;FIND("万",O316,1),IF(ISERROR(FIND("拾",O316,FIND("万",O316,1))),"零",(MID(O,FIND("拾",O316,FIND("万",O316,1))-1,1))),MID(O316,FIND("拾",O316,1)-1,1))),"",IF(FIND("拾",O316,1)&lt;FIND("万",O316,1),IF(ISERROR(FIND("拾",O316,FIND("万",O316,1))),"",(MID(O316,FIND("拾",O316,FIND("万",O316,1))-1,1))),MID(O316,FIND("拾",O316,1)-1,1)))</f>
        <v/>
      </c>
      <c r="AX316" s="12">
        <f>IF(O316="",0,IF(ISERROR(MIDB(O316,SEARCHB("?",O316),2*LEN(O316)-LENB(O316))),IF(AQ316="",0,INDEX([1]大小写对照表!A:B,MATCH(AQ316,[1]大小写对照表!A:A,0),2)*100000000)+IF(AR316="",0,INDEX([1]大小写对照表!A:B,MATCH(AR316,[1]大小写对照表!A:A,0),2)*1000000)+IF(AS316="",0,INDEX([1]大小写对照表!A:B,MATCH(AS316,[1]大小写对照表!A:A,0),2)*100000)+IF(AT316="",0,INDEX([1]大小写对照表!A:B,MATCH(AT316,[1]大小写对照表!A:A,0),2)*10000)+IF(AU316="",0,INDEX([1]大小写对照表!A:B,MATCH(AU316,[1]大小写对照表!A:A,0),2)*1000)+IF(AV316="",0,INDEX([1]大小写对照表!A:B,MATCH(AV316,[1]大小写对照表!A:A,0),2)*100)+IF(AW316="",0,INDEX([1]大小写对照表!A:B,MATCH(AW316,[1]大小写对照表!A:A,0),2)*10),IF(ISERROR(FIND("万",O316,1)),MIDB(O316,SEARCHB("?",O316),2*LEN(O316)-LENB(O316))*1,MIDB(O316,SEARCHB("?",O316),2*LEN(O316)-LENB(O316))*10000)))</f>
        <v>0</v>
      </c>
      <c r="AY316" s="13" t="str">
        <f t="shared" si="57"/>
        <v>1月份</v>
      </c>
      <c r="AZ316" s="11" t="str">
        <f t="shared" si="58"/>
        <v>录播</v>
      </c>
      <c r="BA316" s="11" t="str">
        <f t="shared" si="59"/>
        <v/>
      </c>
    </row>
    <row r="317" spans="1:53">
      <c r="A317" s="14" t="s">
        <v>1084</v>
      </c>
      <c r="B317" s="14" t="s">
        <v>2185</v>
      </c>
      <c r="C317" s="14" t="s">
        <v>55</v>
      </c>
      <c r="D317" s="14" t="s">
        <v>2186</v>
      </c>
      <c r="E317" s="14" t="s">
        <v>602</v>
      </c>
      <c r="F317" s="14" t="s">
        <v>2187</v>
      </c>
      <c r="G317" s="14" t="s">
        <v>369</v>
      </c>
      <c r="H317" s="14"/>
      <c r="I317" s="14"/>
      <c r="J317" s="14"/>
      <c r="K317" s="14"/>
      <c r="L317" s="14"/>
      <c r="M317" s="14"/>
      <c r="N317" s="14"/>
      <c r="O317" s="14" t="s">
        <v>2188</v>
      </c>
      <c r="P317" s="14"/>
      <c r="Q317" s="14" t="s">
        <v>2189</v>
      </c>
      <c r="R317" s="14"/>
      <c r="S317" s="14"/>
      <c r="T317" s="14"/>
      <c r="U317" s="14"/>
      <c r="V317" s="14"/>
      <c r="W317" s="14"/>
      <c r="X317" s="14" t="s">
        <v>65</v>
      </c>
      <c r="Y317" s="14" t="s">
        <v>2190</v>
      </c>
      <c r="Z317" s="14">
        <v>2</v>
      </c>
      <c r="AA317" s="14">
        <v>4</v>
      </c>
      <c r="AB317" s="14" t="s">
        <v>67</v>
      </c>
      <c r="AC317" s="14"/>
      <c r="AD317" s="14">
        <v>2019</v>
      </c>
      <c r="AE317" s="14" t="s">
        <v>68</v>
      </c>
      <c r="AF317" s="14"/>
      <c r="AG317" s="14"/>
      <c r="AH317" s="14"/>
      <c r="AI317" s="14"/>
      <c r="AJ317" s="14"/>
      <c r="AK317" s="14"/>
      <c r="AL317" s="8" t="str">
        <f t="shared" si="48"/>
        <v>mlzx[2019]002号@录播</v>
      </c>
      <c r="AM317" s="8">
        <f>IF(AL317="","",COUNTIFS(AL$1:AL317,AL317))</f>
        <v>1</v>
      </c>
      <c r="AN317" s="8" t="str">
        <f t="shared" si="49"/>
        <v>江苏省马陵中学学生食堂扩音系统采购项目成交公告@录播</v>
      </c>
      <c r="AO317" s="9">
        <f>IF(AN317="","",COUNTIFS(AN$1:AN317,AN317))</f>
        <v>1</v>
      </c>
      <c r="AP317" s="10" t="str">
        <f t="shared" si="50"/>
        <v>是</v>
      </c>
      <c r="AQ317" s="11" t="str">
        <f t="shared" si="51"/>
        <v/>
      </c>
      <c r="AR317" s="11" t="str">
        <f t="shared" si="52"/>
        <v/>
      </c>
      <c r="AS317" s="11" t="str">
        <f t="shared" si="53"/>
        <v/>
      </c>
      <c r="AT317" s="11" t="str">
        <f t="shared" si="54"/>
        <v>叁</v>
      </c>
      <c r="AU317" s="11" t="str">
        <f t="shared" si="55"/>
        <v>叁</v>
      </c>
      <c r="AV317" s="11" t="str">
        <f t="shared" si="56"/>
        <v>玖</v>
      </c>
      <c r="AW317" s="11" t="str">
        <f>IF(ISERROR(IF(FIND("拾",O317,1)&lt;FIND("万",O317,1),IF(ISERROR(FIND("拾",O317,FIND("万",O317,1))),"零",(MID(O,FIND("拾",O317,FIND("万",O317,1))-1,1))),MID(O317,FIND("拾",O317,1)-1,1))),"",IF(FIND("拾",O317,1)&lt;FIND("万",O317,1),IF(ISERROR(FIND("拾",O317,FIND("万",O317,1))),"",(MID(O317,FIND("拾",O317,FIND("万",O317,1))-1,1))),MID(O317,FIND("拾",O317,1)-1,1)))</f>
        <v>陆</v>
      </c>
      <c r="AX317" s="12">
        <f>IF(O317="",0,IF(ISERROR(MIDB(O317,SEARCHB("?",O317),2*LEN(O317)-LENB(O317))),IF(AQ317="",0,INDEX([1]大小写对照表!A:B,MATCH(AQ317,[1]大小写对照表!A:A,0),2)*100000000)+IF(AR317="",0,INDEX([1]大小写对照表!A:B,MATCH(AR317,[1]大小写对照表!A:A,0),2)*1000000)+IF(AS317="",0,INDEX([1]大小写对照表!A:B,MATCH(AS317,[1]大小写对照表!A:A,0),2)*100000)+IF(AT317="",0,INDEX([1]大小写对照表!A:B,MATCH(AT317,[1]大小写对照表!A:A,0),2)*10000)+IF(AU317="",0,INDEX([1]大小写对照表!A:B,MATCH(AU317,[1]大小写对照表!A:A,0),2)*1000)+IF(AV317="",0,INDEX([1]大小写对照表!A:B,MATCH(AV317,[1]大小写对照表!A:A,0),2)*100)+IF(AW317="",0,INDEX([1]大小写对照表!A:B,MATCH(AW317,[1]大小写对照表!A:A,0),2)*10),IF(ISERROR(FIND("万",O317,1)),MIDB(O317,SEARCHB("?",O317),2*LEN(O317)-LENB(O317))*1,MIDB(O317,SEARCHB("?",O317),2*LEN(O317)-LENB(O317))*10000)))</f>
        <v>33960</v>
      </c>
      <c r="AY317" s="13" t="str">
        <f t="shared" si="57"/>
        <v>1月份</v>
      </c>
      <c r="AZ317" s="11" t="str">
        <f t="shared" si="58"/>
        <v>录播</v>
      </c>
      <c r="BA317" s="11" t="str">
        <f t="shared" si="59"/>
        <v/>
      </c>
    </row>
    <row r="318" spans="1:53">
      <c r="A318" s="7" t="s">
        <v>1084</v>
      </c>
      <c r="B318" s="7" t="s">
        <v>2191</v>
      </c>
      <c r="C318" s="7" t="s">
        <v>55</v>
      </c>
      <c r="D318" s="7"/>
      <c r="E318" s="7" t="s">
        <v>56</v>
      </c>
      <c r="F318" s="7" t="s">
        <v>1443</v>
      </c>
      <c r="G318" s="7" t="s">
        <v>369</v>
      </c>
      <c r="H318" s="7"/>
      <c r="I318" s="7"/>
      <c r="J318" s="7"/>
      <c r="K318" s="7"/>
      <c r="L318" s="7"/>
      <c r="M318" s="7"/>
      <c r="N318" s="7" t="s">
        <v>1448</v>
      </c>
      <c r="O318" s="7"/>
      <c r="P318" s="7"/>
      <c r="Q318" s="7" t="s">
        <v>2192</v>
      </c>
      <c r="R318" s="7" t="s">
        <v>1449</v>
      </c>
      <c r="S318" s="7"/>
      <c r="T318" s="7"/>
      <c r="U318" s="7"/>
      <c r="V318" s="7"/>
      <c r="W318" s="7"/>
      <c r="X318" s="7" t="s">
        <v>65</v>
      </c>
      <c r="Y318" s="7" t="s">
        <v>2193</v>
      </c>
      <c r="Z318" s="7">
        <v>2</v>
      </c>
      <c r="AA318" s="7">
        <v>14971</v>
      </c>
      <c r="AB318" s="7" t="s">
        <v>317</v>
      </c>
      <c r="AC318" s="7" t="s">
        <v>1084</v>
      </c>
      <c r="AD318" s="7">
        <v>2019</v>
      </c>
      <c r="AE318" s="7" t="s">
        <v>68</v>
      </c>
      <c r="AF318" s="7"/>
      <c r="AG318" s="7"/>
      <c r="AH318" s="7"/>
      <c r="AI318" s="7"/>
      <c r="AJ318" s="7"/>
      <c r="AK318" s="7"/>
      <c r="AL318" s="8" t="str">
        <f t="shared" si="48"/>
        <v/>
      </c>
      <c r="AM318" s="8" t="str">
        <f>IF(AL318="","",COUNTIFS(AL$1:AL318,AL318))</f>
        <v/>
      </c>
      <c r="AN318" s="8" t="str">
        <f t="shared" si="49"/>
        <v>新乡市铁路第二中学录播教室录播设备合同公告@录播</v>
      </c>
      <c r="AO318" s="9">
        <f>IF(AN318="","",COUNTIFS(AN$1:AN318,AN318))</f>
        <v>1</v>
      </c>
      <c r="AP318" s="10" t="str">
        <f t="shared" si="50"/>
        <v>是</v>
      </c>
      <c r="AQ318" s="11" t="str">
        <f t="shared" si="51"/>
        <v/>
      </c>
      <c r="AR318" s="11" t="str">
        <f t="shared" si="52"/>
        <v/>
      </c>
      <c r="AS318" s="11" t="str">
        <f t="shared" si="53"/>
        <v/>
      </c>
      <c r="AT318" s="11" t="str">
        <f t="shared" si="54"/>
        <v/>
      </c>
      <c r="AU318" s="11" t="str">
        <f t="shared" si="55"/>
        <v/>
      </c>
      <c r="AV318" s="11" t="str">
        <f t="shared" si="56"/>
        <v/>
      </c>
      <c r="AW318" s="11" t="str">
        <f>IF(ISERROR(IF(FIND("拾",O318,1)&lt;FIND("万",O318,1),IF(ISERROR(FIND("拾",O318,FIND("万",O318,1))),"零",(MID(O,FIND("拾",O318,FIND("万",O318,1))-1,1))),MID(O318,FIND("拾",O318,1)-1,1))),"",IF(FIND("拾",O318,1)&lt;FIND("万",O318,1),IF(ISERROR(FIND("拾",O318,FIND("万",O318,1))),"",(MID(O318,FIND("拾",O318,FIND("万",O318,1))-1,1))),MID(O318,FIND("拾",O318,1)-1,1)))</f>
        <v/>
      </c>
      <c r="AX318" s="12">
        <f>IF(O318="",0,IF(ISERROR(MIDB(O318,SEARCHB("?",O318),2*LEN(O318)-LENB(O318))),IF(AQ318="",0,INDEX([1]大小写对照表!A:B,MATCH(AQ318,[1]大小写对照表!A:A,0),2)*100000000)+IF(AR318="",0,INDEX([1]大小写对照表!A:B,MATCH(AR318,[1]大小写对照表!A:A,0),2)*1000000)+IF(AS318="",0,INDEX([1]大小写对照表!A:B,MATCH(AS318,[1]大小写对照表!A:A,0),2)*100000)+IF(AT318="",0,INDEX([1]大小写对照表!A:B,MATCH(AT318,[1]大小写对照表!A:A,0),2)*10000)+IF(AU318="",0,INDEX([1]大小写对照表!A:B,MATCH(AU318,[1]大小写对照表!A:A,0),2)*1000)+IF(AV318="",0,INDEX([1]大小写对照表!A:B,MATCH(AV318,[1]大小写对照表!A:A,0),2)*100)+IF(AW318="",0,INDEX([1]大小写对照表!A:B,MATCH(AW318,[1]大小写对照表!A:A,0),2)*10),IF(ISERROR(FIND("万",O318,1)),MIDB(O318,SEARCHB("?",O318),2*LEN(O318)-LENB(O318))*1,MIDB(O318,SEARCHB("?",O318),2*LEN(O318)-LENB(O318))*10000)))</f>
        <v>0</v>
      </c>
      <c r="AY318" s="13" t="str">
        <f t="shared" si="57"/>
        <v>1月份</v>
      </c>
      <c r="AZ318" s="11" t="str">
        <f t="shared" si="58"/>
        <v>录播</v>
      </c>
      <c r="BA318" s="11" t="str">
        <f t="shared" si="59"/>
        <v/>
      </c>
    </row>
    <row r="319" spans="1:53">
      <c r="A319" s="14" t="s">
        <v>1084</v>
      </c>
      <c r="B319" s="14" t="s">
        <v>2194</v>
      </c>
      <c r="C319" s="14" t="s">
        <v>55</v>
      </c>
      <c r="D319" s="14"/>
      <c r="E319" s="14" t="s">
        <v>56</v>
      </c>
      <c r="F319" s="14" t="s">
        <v>1443</v>
      </c>
      <c r="G319" s="14" t="s">
        <v>369</v>
      </c>
      <c r="H319" s="14"/>
      <c r="I319" s="14"/>
      <c r="J319" s="14"/>
      <c r="K319" s="14"/>
      <c r="L319" s="14"/>
      <c r="M319" s="14"/>
      <c r="N319" s="14" t="s">
        <v>1452</v>
      </c>
      <c r="O319" s="14"/>
      <c r="P319" s="14"/>
      <c r="Q319" s="14" t="s">
        <v>2195</v>
      </c>
      <c r="R319" s="14" t="s">
        <v>1454</v>
      </c>
      <c r="S319" s="14"/>
      <c r="T319" s="14"/>
      <c r="U319" s="14"/>
      <c r="V319" s="14"/>
      <c r="W319" s="14"/>
      <c r="X319" s="14" t="s">
        <v>65</v>
      </c>
      <c r="Y319" s="14" t="s">
        <v>2196</v>
      </c>
      <c r="Z319" s="14">
        <v>2</v>
      </c>
      <c r="AA319" s="14">
        <v>14971</v>
      </c>
      <c r="AB319" s="14" t="s">
        <v>317</v>
      </c>
      <c r="AC319" s="14" t="s">
        <v>1084</v>
      </c>
      <c r="AD319" s="14">
        <v>2019</v>
      </c>
      <c r="AE319" s="14" t="s">
        <v>68</v>
      </c>
      <c r="AF319" s="14"/>
      <c r="AG319" s="14"/>
      <c r="AH319" s="14"/>
      <c r="AI319" s="14"/>
      <c r="AJ319" s="14"/>
      <c r="AK319" s="14"/>
      <c r="AL319" s="8" t="str">
        <f t="shared" si="48"/>
        <v/>
      </c>
      <c r="AM319" s="8" t="str">
        <f>IF(AL319="","",COUNTIFS(AL$1:AL319,AL319))</f>
        <v/>
      </c>
      <c r="AN319" s="8" t="str">
        <f t="shared" si="49"/>
        <v>新乡市铁路第二中学录播教室触碰一体机项目合同公告@录播</v>
      </c>
      <c r="AO319" s="9">
        <f>IF(AN319="","",COUNTIFS(AN$1:AN319,AN319))</f>
        <v>1</v>
      </c>
      <c r="AP319" s="10" t="str">
        <f t="shared" si="50"/>
        <v>是</v>
      </c>
      <c r="AQ319" s="11" t="str">
        <f t="shared" si="51"/>
        <v/>
      </c>
      <c r="AR319" s="11" t="str">
        <f t="shared" si="52"/>
        <v/>
      </c>
      <c r="AS319" s="11" t="str">
        <f t="shared" si="53"/>
        <v/>
      </c>
      <c r="AT319" s="11" t="str">
        <f t="shared" si="54"/>
        <v/>
      </c>
      <c r="AU319" s="11" t="str">
        <f t="shared" si="55"/>
        <v/>
      </c>
      <c r="AV319" s="11" t="str">
        <f t="shared" si="56"/>
        <v/>
      </c>
      <c r="AW319" s="11" t="str">
        <f>IF(ISERROR(IF(FIND("拾",O319,1)&lt;FIND("万",O319,1),IF(ISERROR(FIND("拾",O319,FIND("万",O319,1))),"零",(MID(O,FIND("拾",O319,FIND("万",O319,1))-1,1))),MID(O319,FIND("拾",O319,1)-1,1))),"",IF(FIND("拾",O319,1)&lt;FIND("万",O319,1),IF(ISERROR(FIND("拾",O319,FIND("万",O319,1))),"",(MID(O319,FIND("拾",O319,FIND("万",O319,1))-1,1))),MID(O319,FIND("拾",O319,1)-1,1)))</f>
        <v/>
      </c>
      <c r="AX319" s="12">
        <f>IF(O319="",0,IF(ISERROR(MIDB(O319,SEARCHB("?",O319),2*LEN(O319)-LENB(O319))),IF(AQ319="",0,INDEX([1]大小写对照表!A:B,MATCH(AQ319,[1]大小写对照表!A:A,0),2)*100000000)+IF(AR319="",0,INDEX([1]大小写对照表!A:B,MATCH(AR319,[1]大小写对照表!A:A,0),2)*1000000)+IF(AS319="",0,INDEX([1]大小写对照表!A:B,MATCH(AS319,[1]大小写对照表!A:A,0),2)*100000)+IF(AT319="",0,INDEX([1]大小写对照表!A:B,MATCH(AT319,[1]大小写对照表!A:A,0),2)*10000)+IF(AU319="",0,INDEX([1]大小写对照表!A:B,MATCH(AU319,[1]大小写对照表!A:A,0),2)*1000)+IF(AV319="",0,INDEX([1]大小写对照表!A:B,MATCH(AV319,[1]大小写对照表!A:A,0),2)*100)+IF(AW319="",0,INDEX([1]大小写对照表!A:B,MATCH(AW319,[1]大小写对照表!A:A,0),2)*10),IF(ISERROR(FIND("万",O319,1)),MIDB(O319,SEARCHB("?",O319),2*LEN(O319)-LENB(O319))*1,MIDB(O319,SEARCHB("?",O319),2*LEN(O319)-LENB(O319))*10000)))</f>
        <v>0</v>
      </c>
      <c r="AY319" s="13" t="str">
        <f t="shared" si="57"/>
        <v>1月份</v>
      </c>
      <c r="AZ319" s="11" t="str">
        <f t="shared" si="58"/>
        <v>录播</v>
      </c>
      <c r="BA319" s="11" t="str">
        <f t="shared" si="59"/>
        <v/>
      </c>
    </row>
    <row r="320" spans="1:53">
      <c r="A320" s="7" t="s">
        <v>1084</v>
      </c>
      <c r="B320" s="7" t="s">
        <v>2197</v>
      </c>
      <c r="C320" s="7" t="s">
        <v>55</v>
      </c>
      <c r="D320" s="7"/>
      <c r="E320" s="7" t="s">
        <v>83</v>
      </c>
      <c r="F320" s="7" t="s">
        <v>2198</v>
      </c>
      <c r="G320" s="7" t="s">
        <v>369</v>
      </c>
      <c r="H320" s="7"/>
      <c r="I320" s="7"/>
      <c r="J320" s="7"/>
      <c r="K320" s="7"/>
      <c r="L320" s="7"/>
      <c r="M320" s="7"/>
      <c r="N320" s="7" t="s">
        <v>2199</v>
      </c>
      <c r="O320" s="7"/>
      <c r="P320" s="7"/>
      <c r="Q320" s="7" t="s">
        <v>2200</v>
      </c>
      <c r="R320" s="7" t="s">
        <v>2201</v>
      </c>
      <c r="S320" s="7" t="s">
        <v>985</v>
      </c>
      <c r="T320" s="7"/>
      <c r="U320" s="7"/>
      <c r="V320" s="7"/>
      <c r="W320" s="7"/>
      <c r="X320" s="7" t="s">
        <v>65</v>
      </c>
      <c r="Y320" s="7" t="s">
        <v>2202</v>
      </c>
      <c r="Z320" s="7">
        <v>2</v>
      </c>
      <c r="AA320" s="7">
        <v>14971</v>
      </c>
      <c r="AB320" s="7" t="s">
        <v>317</v>
      </c>
      <c r="AC320" s="7" t="s">
        <v>1084</v>
      </c>
      <c r="AD320" s="7">
        <v>2019</v>
      </c>
      <c r="AE320" s="7" t="s">
        <v>68</v>
      </c>
      <c r="AF320" s="7"/>
      <c r="AG320" s="7"/>
      <c r="AH320" s="7"/>
      <c r="AI320" s="7"/>
      <c r="AJ320" s="7"/>
      <c r="AK320" s="7"/>
      <c r="AL320" s="8" t="str">
        <f t="shared" si="48"/>
        <v/>
      </c>
      <c r="AM320" s="8" t="str">
        <f>IF(AL320="","",COUNTIFS(AL$1:AL320,AL320))</f>
        <v/>
      </c>
      <c r="AN320" s="8" t="str">
        <f t="shared" si="49"/>
        <v>广昌县教育体育局2016—2017年高中远程直播和初中录播教室建设项目采购第二次【合同】@录播</v>
      </c>
      <c r="AO320" s="9">
        <f>IF(AN320="","",COUNTIFS(AN$1:AN320,AN320))</f>
        <v>1</v>
      </c>
      <c r="AP320" s="10" t="str">
        <f t="shared" si="50"/>
        <v>是</v>
      </c>
      <c r="AQ320" s="11" t="str">
        <f t="shared" si="51"/>
        <v/>
      </c>
      <c r="AR320" s="11" t="str">
        <f t="shared" si="52"/>
        <v/>
      </c>
      <c r="AS320" s="11" t="str">
        <f t="shared" si="53"/>
        <v/>
      </c>
      <c r="AT320" s="11" t="str">
        <f t="shared" si="54"/>
        <v/>
      </c>
      <c r="AU320" s="11" t="str">
        <f t="shared" si="55"/>
        <v/>
      </c>
      <c r="AV320" s="11" t="str">
        <f t="shared" si="56"/>
        <v/>
      </c>
      <c r="AW320" s="11" t="str">
        <f>IF(ISERROR(IF(FIND("拾",O320,1)&lt;FIND("万",O320,1),IF(ISERROR(FIND("拾",O320,FIND("万",O320,1))),"零",(MID(O,FIND("拾",O320,FIND("万",O320,1))-1,1))),MID(O320,FIND("拾",O320,1)-1,1))),"",IF(FIND("拾",O320,1)&lt;FIND("万",O320,1),IF(ISERROR(FIND("拾",O320,FIND("万",O320,1))),"",(MID(O320,FIND("拾",O320,FIND("万",O320,1))-1,1))),MID(O320,FIND("拾",O320,1)-1,1)))</f>
        <v/>
      </c>
      <c r="AX320" s="12">
        <f>IF(O320="",0,IF(ISERROR(MIDB(O320,SEARCHB("?",O320),2*LEN(O320)-LENB(O320))),IF(AQ320="",0,INDEX([1]大小写对照表!A:B,MATCH(AQ320,[1]大小写对照表!A:A,0),2)*100000000)+IF(AR320="",0,INDEX([1]大小写对照表!A:B,MATCH(AR320,[1]大小写对照表!A:A,0),2)*1000000)+IF(AS320="",0,INDEX([1]大小写对照表!A:B,MATCH(AS320,[1]大小写对照表!A:A,0),2)*100000)+IF(AT320="",0,INDEX([1]大小写对照表!A:B,MATCH(AT320,[1]大小写对照表!A:A,0),2)*10000)+IF(AU320="",0,INDEX([1]大小写对照表!A:B,MATCH(AU320,[1]大小写对照表!A:A,0),2)*1000)+IF(AV320="",0,INDEX([1]大小写对照表!A:B,MATCH(AV320,[1]大小写对照表!A:A,0),2)*100)+IF(AW320="",0,INDEX([1]大小写对照表!A:B,MATCH(AW320,[1]大小写对照表!A:A,0),2)*10),IF(ISERROR(FIND("万",O320,1)),MIDB(O320,SEARCHB("?",O320),2*LEN(O320)-LENB(O320))*1,MIDB(O320,SEARCHB("?",O320),2*LEN(O320)-LENB(O320))*10000)))</f>
        <v>0</v>
      </c>
      <c r="AY320" s="13" t="str">
        <f t="shared" si="57"/>
        <v>1月份</v>
      </c>
      <c r="AZ320" s="11" t="str">
        <f t="shared" si="58"/>
        <v>录播</v>
      </c>
      <c r="BA320" s="11" t="str">
        <f t="shared" si="59"/>
        <v/>
      </c>
    </row>
    <row r="321" spans="1:53">
      <c r="A321" s="14" t="s">
        <v>1084</v>
      </c>
      <c r="B321" s="14" t="s">
        <v>2203</v>
      </c>
      <c r="C321" s="14" t="s">
        <v>55</v>
      </c>
      <c r="D321" s="14" t="s">
        <v>2204</v>
      </c>
      <c r="E321" s="14" t="s">
        <v>1192</v>
      </c>
      <c r="F321" s="14" t="s">
        <v>2205</v>
      </c>
      <c r="G321" s="14" t="s">
        <v>369</v>
      </c>
      <c r="H321" s="14"/>
      <c r="I321" s="14"/>
      <c r="J321" s="14"/>
      <c r="K321" s="14"/>
      <c r="L321" s="14" t="s">
        <v>1253</v>
      </c>
      <c r="M321" s="14" t="s">
        <v>2206</v>
      </c>
      <c r="N321" s="14" t="s">
        <v>2207</v>
      </c>
      <c r="O321" s="14"/>
      <c r="P321" s="14"/>
      <c r="Q321" s="14" t="s">
        <v>2208</v>
      </c>
      <c r="R321" s="14" t="s">
        <v>2209</v>
      </c>
      <c r="S321" s="14" t="s">
        <v>2210</v>
      </c>
      <c r="T321" s="14" t="s">
        <v>2211</v>
      </c>
      <c r="U321" s="14" t="s">
        <v>2212</v>
      </c>
      <c r="V321" s="14"/>
      <c r="W321" s="14"/>
      <c r="X321" s="14" t="s">
        <v>79</v>
      </c>
      <c r="Y321" s="14" t="s">
        <v>2213</v>
      </c>
      <c r="Z321" s="14">
        <v>2</v>
      </c>
      <c r="AA321" s="14">
        <v>2</v>
      </c>
      <c r="AB321" s="14" t="s">
        <v>317</v>
      </c>
      <c r="AC321" s="14" t="s">
        <v>1084</v>
      </c>
      <c r="AD321" s="14">
        <v>2018</v>
      </c>
      <c r="AE321" s="14" t="s">
        <v>643</v>
      </c>
      <c r="AF321" s="14"/>
      <c r="AG321" s="14"/>
      <c r="AH321" s="14"/>
      <c r="AI321" s="14"/>
      <c r="AJ321" s="14"/>
      <c r="AK321" s="14"/>
      <c r="AL321" s="8" t="str">
        <f t="shared" si="48"/>
        <v>ZZHXGCZB-2018-0024@录播</v>
      </c>
      <c r="AM321" s="8">
        <f>IF(AL321="","",COUNTIFS(AL$1:AL321,AL321))</f>
        <v>1</v>
      </c>
      <c r="AN321" s="8" t="str">
        <f t="shared" si="49"/>
        <v>武溪镇第二小学班班通、录播室等设备采购项目（第二次）中标公示@录播</v>
      </c>
      <c r="AO321" s="9">
        <f>IF(AN321="","",COUNTIFS(AN$1:AN321,AN321))</f>
        <v>1</v>
      </c>
      <c r="AP321" s="10" t="str">
        <f t="shared" si="50"/>
        <v>是</v>
      </c>
      <c r="AQ321" s="11" t="str">
        <f t="shared" si="51"/>
        <v/>
      </c>
      <c r="AR321" s="11" t="str">
        <f t="shared" si="52"/>
        <v/>
      </c>
      <c r="AS321" s="11" t="str">
        <f t="shared" si="53"/>
        <v/>
      </c>
      <c r="AT321" s="11" t="str">
        <f t="shared" si="54"/>
        <v/>
      </c>
      <c r="AU321" s="11" t="str">
        <f t="shared" si="55"/>
        <v/>
      </c>
      <c r="AV321" s="11" t="str">
        <f t="shared" si="56"/>
        <v/>
      </c>
      <c r="AW321" s="11" t="str">
        <f>IF(ISERROR(IF(FIND("拾",O321,1)&lt;FIND("万",O321,1),IF(ISERROR(FIND("拾",O321,FIND("万",O321,1))),"零",(MID(O,FIND("拾",O321,FIND("万",O321,1))-1,1))),MID(O321,FIND("拾",O321,1)-1,1))),"",IF(FIND("拾",O321,1)&lt;FIND("万",O321,1),IF(ISERROR(FIND("拾",O321,FIND("万",O321,1))),"",(MID(O321,FIND("拾",O321,FIND("万",O321,1))-1,1))),MID(O321,FIND("拾",O321,1)-1,1)))</f>
        <v/>
      </c>
      <c r="AX321" s="12">
        <f>IF(O321="",0,IF(ISERROR(MIDB(O321,SEARCHB("?",O321),2*LEN(O321)-LENB(O321))),IF(AQ321="",0,INDEX([1]大小写对照表!A:B,MATCH(AQ321,[1]大小写对照表!A:A,0),2)*100000000)+IF(AR321="",0,INDEX([1]大小写对照表!A:B,MATCH(AR321,[1]大小写对照表!A:A,0),2)*1000000)+IF(AS321="",0,INDEX([1]大小写对照表!A:B,MATCH(AS321,[1]大小写对照表!A:A,0),2)*100000)+IF(AT321="",0,INDEX([1]大小写对照表!A:B,MATCH(AT321,[1]大小写对照表!A:A,0),2)*10000)+IF(AU321="",0,INDEX([1]大小写对照表!A:B,MATCH(AU321,[1]大小写对照表!A:A,0),2)*1000)+IF(AV321="",0,INDEX([1]大小写对照表!A:B,MATCH(AV321,[1]大小写对照表!A:A,0),2)*100)+IF(AW321="",0,INDEX([1]大小写对照表!A:B,MATCH(AW321,[1]大小写对照表!A:A,0),2)*10),IF(ISERROR(FIND("万",O321,1)),MIDB(O321,SEARCHB("?",O321),2*LEN(O321)-LENB(O321))*1,MIDB(O321,SEARCHB("?",O321),2*LEN(O321)-LENB(O321))*10000)))</f>
        <v>0</v>
      </c>
      <c r="AY321" s="13" t="str">
        <f t="shared" si="57"/>
        <v>1月份</v>
      </c>
      <c r="AZ321" s="11" t="str">
        <f t="shared" si="58"/>
        <v>录播</v>
      </c>
      <c r="BA321" s="11" t="str">
        <f t="shared" si="59"/>
        <v/>
      </c>
    </row>
    <row r="322" spans="1:53">
      <c r="A322" s="7" t="s">
        <v>1084</v>
      </c>
      <c r="B322" s="7" t="s">
        <v>2214</v>
      </c>
      <c r="C322" s="7" t="s">
        <v>55</v>
      </c>
      <c r="D322" s="7"/>
      <c r="E322" s="7" t="s">
        <v>592</v>
      </c>
      <c r="F322" s="7" t="s">
        <v>2215</v>
      </c>
      <c r="G322" s="7" t="s">
        <v>369</v>
      </c>
      <c r="H322" s="7"/>
      <c r="I322" s="7"/>
      <c r="J322" s="7"/>
      <c r="K322" s="7"/>
      <c r="L322" s="7"/>
      <c r="M322" s="7"/>
      <c r="N322" s="7"/>
      <c r="O322" s="7" t="s">
        <v>2216</v>
      </c>
      <c r="P322" s="7"/>
      <c r="Q322" s="7" t="s">
        <v>2217</v>
      </c>
      <c r="R322" s="7"/>
      <c r="S322" s="7"/>
      <c r="T322" s="7"/>
      <c r="U322" s="7"/>
      <c r="V322" s="7"/>
      <c r="W322" s="7"/>
      <c r="X322" s="7" t="s">
        <v>65</v>
      </c>
      <c r="Y322" s="7" t="s">
        <v>2218</v>
      </c>
      <c r="Z322" s="7">
        <v>2</v>
      </c>
      <c r="AA322" s="7">
        <v>14971</v>
      </c>
      <c r="AB322" s="7" t="s">
        <v>67</v>
      </c>
      <c r="AC322" s="7"/>
      <c r="AD322" s="7">
        <v>2018</v>
      </c>
      <c r="AE322" s="7" t="s">
        <v>643</v>
      </c>
      <c r="AF322" s="7"/>
      <c r="AG322" s="7"/>
      <c r="AH322" s="7"/>
      <c r="AI322" s="7"/>
      <c r="AJ322" s="7"/>
      <c r="AK322" s="7"/>
      <c r="AL322" s="8" t="str">
        <f t="shared" si="48"/>
        <v/>
      </c>
      <c r="AM322" s="8" t="str">
        <f>IF(AL322="","",COUNTIFS(AL$1:AL322,AL322))</f>
        <v/>
      </c>
      <c r="AN322" s="8" t="str">
        <f t="shared" si="49"/>
        <v>长白山管委会“全面改薄”配套资金信息化类项目合同公示@录播</v>
      </c>
      <c r="AO322" s="9">
        <f>IF(AN322="","",COUNTIFS(AN$1:AN322,AN322))</f>
        <v>1</v>
      </c>
      <c r="AP322" s="10" t="str">
        <f t="shared" si="50"/>
        <v>是</v>
      </c>
      <c r="AQ322" s="11" t="str">
        <f t="shared" si="51"/>
        <v/>
      </c>
      <c r="AR322" s="11" t="str">
        <f t="shared" si="52"/>
        <v/>
      </c>
      <c r="AS322" s="11" t="str">
        <f t="shared" si="53"/>
        <v/>
      </c>
      <c r="AT322" s="11" t="str">
        <f t="shared" si="54"/>
        <v/>
      </c>
      <c r="AU322" s="11" t="str">
        <f t="shared" si="55"/>
        <v/>
      </c>
      <c r="AV322" s="11" t="str">
        <f t="shared" si="56"/>
        <v/>
      </c>
      <c r="AW322" s="11" t="str">
        <f>IF(ISERROR(IF(FIND("拾",O322,1)&lt;FIND("万",O322,1),IF(ISERROR(FIND("拾",O322,FIND("万",O322,1))),"零",(MID(O,FIND("拾",O322,FIND("万",O322,1))-1,1))),MID(O322,FIND("拾",O322,1)-1,1))),"",IF(FIND("拾",O322,1)&lt;FIND("万",O322,1),IF(ISERROR(FIND("拾",O322,FIND("万",O322,1))),"",(MID(O322,FIND("拾",O322,FIND("万",O322,1))-1,1))),MID(O322,FIND("拾",O322,1)-1,1)))</f>
        <v/>
      </c>
      <c r="AX322" s="12">
        <f>IF(O322="",0,IF(ISERROR(MIDB(O322,SEARCHB("?",O322),2*LEN(O322)-LENB(O322))),IF(AQ322="",0,INDEX([1]大小写对照表!A:B,MATCH(AQ322,[1]大小写对照表!A:A,0),2)*100000000)+IF(AR322="",0,INDEX([1]大小写对照表!A:B,MATCH(AR322,[1]大小写对照表!A:A,0),2)*1000000)+IF(AS322="",0,INDEX([1]大小写对照表!A:B,MATCH(AS322,[1]大小写对照表!A:A,0),2)*100000)+IF(AT322="",0,INDEX([1]大小写对照表!A:B,MATCH(AT322,[1]大小写对照表!A:A,0),2)*10000)+IF(AU322="",0,INDEX([1]大小写对照表!A:B,MATCH(AU322,[1]大小写对照表!A:A,0),2)*1000)+IF(AV322="",0,INDEX([1]大小写对照表!A:B,MATCH(AV322,[1]大小写对照表!A:A,0),2)*100)+IF(AW322="",0,INDEX([1]大小写对照表!A:B,MATCH(AW322,[1]大小写对照表!A:A,0),2)*10),IF(ISERROR(FIND("万",O322,1)),MIDB(O322,SEARCHB("?",O322),2*LEN(O322)-LENB(O322))*1,MIDB(O322,SEARCHB("?",O322),2*LEN(O322)-LENB(O322))*10000)))</f>
        <v>2765000</v>
      </c>
      <c r="AY322" s="13" t="str">
        <f t="shared" si="57"/>
        <v>1月份</v>
      </c>
      <c r="AZ322" s="11" t="str">
        <f t="shared" si="58"/>
        <v>录播</v>
      </c>
      <c r="BA322" s="11" t="str">
        <f t="shared" si="59"/>
        <v/>
      </c>
    </row>
    <row r="323" spans="1:53">
      <c r="A323" s="14" t="s">
        <v>1084</v>
      </c>
      <c r="B323" s="14" t="s">
        <v>2219</v>
      </c>
      <c r="C323" s="14" t="s">
        <v>55</v>
      </c>
      <c r="D323" s="14"/>
      <c r="E323" s="14" t="s">
        <v>56</v>
      </c>
      <c r="F323" s="14" t="s">
        <v>302</v>
      </c>
      <c r="G323" s="14" t="s">
        <v>369</v>
      </c>
      <c r="H323" s="14"/>
      <c r="I323" s="14"/>
      <c r="J323" s="14"/>
      <c r="K323" s="14"/>
      <c r="L323" s="14"/>
      <c r="M323" s="14"/>
      <c r="N323" s="14" t="s">
        <v>2016</v>
      </c>
      <c r="O323" s="14"/>
      <c r="P323" s="14"/>
      <c r="Q323" s="14" t="s">
        <v>2220</v>
      </c>
      <c r="R323" s="14" t="s">
        <v>2018</v>
      </c>
      <c r="S323" s="14"/>
      <c r="T323" s="14"/>
      <c r="U323" s="14"/>
      <c r="V323" s="14"/>
      <c r="W323" s="14"/>
      <c r="X323" s="14" t="s">
        <v>65</v>
      </c>
      <c r="Y323" s="14" t="s">
        <v>2219</v>
      </c>
      <c r="Z323" s="14">
        <v>4</v>
      </c>
      <c r="AA323" s="14">
        <v>14971</v>
      </c>
      <c r="AB323" s="14" t="s">
        <v>317</v>
      </c>
      <c r="AC323" s="14" t="s">
        <v>1084</v>
      </c>
      <c r="AD323" s="14">
        <v>2019</v>
      </c>
      <c r="AE323" s="14" t="s">
        <v>68</v>
      </c>
      <c r="AF323" s="14"/>
      <c r="AG323" s="14"/>
      <c r="AH323" s="14"/>
      <c r="AI323" s="14"/>
      <c r="AJ323" s="14"/>
      <c r="AK323" s="14"/>
      <c r="AL323" s="8" t="str">
        <f t="shared" ref="AL323:AL386" si="60">IF(D323="NA","",IF(D323="","",D323&amp;"@"&amp;A323))</f>
        <v/>
      </c>
      <c r="AM323" s="8" t="str">
        <f>IF(AL323="","",COUNTIFS(AL$1:AL323,AL323))</f>
        <v/>
      </c>
      <c r="AN323" s="8" t="str">
        <f t="shared" ref="AN323:AN386" si="61">IF(B323="NA","",B323&amp;"@"&amp;A323)</f>
        <v>高清录播教室设备合同公告@录播</v>
      </c>
      <c r="AO323" s="9">
        <f>IF(AN323="","",COUNTIFS(AN$1:AN323,AN323))</f>
        <v>1</v>
      </c>
      <c r="AP323" s="10" t="str">
        <f t="shared" ref="AP323:AP386" si="62">IF(AM323="",IF(AO323=1,"是",""),IF(AM323=1,"是",""))</f>
        <v>是</v>
      </c>
      <c r="AQ323" s="11" t="str">
        <f t="shared" ref="AQ323:AQ386" si="63">IF(ISERROR(IF(FIND("仟",O323,1)&lt;FIND("万",O323,1),MID(O323,FIND("仟",O323,1)-1,1),"")),"",IF(FIND("仟",O323,1)&lt;FIND("万",O323,1),MID(O323,FIND("仟",O323,1)-1,1),""))</f>
        <v/>
      </c>
      <c r="AR323" s="11" t="str">
        <f t="shared" ref="AR323:AR386" si="64">IF(ISERROR(IF(FIND("佰",O323,1)&lt;FIND("万",O323,1),MID(O323,FIND("佰",O323,1)-1,1),"")),"",IF(FIND("佰",O323,1)&lt;FIND("万",O323,1),MID(O323,FIND("佰",O323,1)-1,1),""))</f>
        <v/>
      </c>
      <c r="AS323" s="11" t="str">
        <f t="shared" ref="AS323:AS386" si="65">IF(ISERROR(IF(FIND("拾",O323,1)&lt;FIND("万",O323,1),MID(O323,FIND("拾",O323,1)-1,1),"")),"",IF(FIND("拾",O323,1)&lt;FIND("万",O323,1),MID(O323,FIND("拾",O323,1)-1,1),""))</f>
        <v/>
      </c>
      <c r="AT323" s="11" t="str">
        <f t="shared" ref="AT323:AT386" si="66">IF(ISERROR(MIDB(O323,SEARCHB("?",O323),2*LEN(O323)-LENB(O323))),IF(ISERROR(MID(O323,FIND("万",O323,1)-1,1)),"",IF(MID(O323,FIND("万",O323,1)-1,1)="拾","",IF(MID(O323,FIND("万",O323,1)-1,1)="佰","",IF(MID(O323,FIND("万",O323,1)-1,1)="仟","",MID(O323,FIND("万",O323,1)-1,1))))),"")</f>
        <v/>
      </c>
      <c r="AU323" s="11" t="str">
        <f t="shared" ref="AU323:AU386" si="67">IF(ISERROR(IF(FIND("仟",O323,1)&lt;FIND("万",O323,1),MID(O323,FIND("仟",O323,FIND("万",O323,1))-1,1),MID(O323,FIND("仟",O323,1)-1,1))),"",IF(FIND("仟",O323,1)&lt;FIND("万",O323,1),MID(O323,FIND("仟",O323,FIND("万",O323,1))-1,1),MID(O323,FIND("仟",O323,1)-1,1)))</f>
        <v/>
      </c>
      <c r="AV323" s="11" t="str">
        <f t="shared" ref="AV323:AV386" si="68">IF(ISERROR(IF(FIND("佰",O323,1)&lt;FIND("万",O323,1),MID(O323,FIND("佰",O323,FIND("万",O323,1))-1,1),MID(O323,FIND("佰",O323,1)-1,1))),"",IF(FIND("佰",O323,1)&lt;FIND("万",O323,1),MID(O323,FIND("佰",O323,FIND("万",O323,1))-1,1),MID(O323,FIND("佰",O323,1)-1,1)))</f>
        <v/>
      </c>
      <c r="AW323" s="11" t="str">
        <f>IF(ISERROR(IF(FIND("拾",O323,1)&lt;FIND("万",O323,1),IF(ISERROR(FIND("拾",O323,FIND("万",O323,1))),"零",(MID(O,FIND("拾",O323,FIND("万",O323,1))-1,1))),MID(O323,FIND("拾",O323,1)-1,1))),"",IF(FIND("拾",O323,1)&lt;FIND("万",O323,1),IF(ISERROR(FIND("拾",O323,FIND("万",O323,1))),"",(MID(O323,FIND("拾",O323,FIND("万",O323,1))-1,1))),MID(O323,FIND("拾",O323,1)-1,1)))</f>
        <v/>
      </c>
      <c r="AX323" s="12">
        <f>IF(O323="",0,IF(ISERROR(MIDB(O323,SEARCHB("?",O323),2*LEN(O323)-LENB(O323))),IF(AQ323="",0,INDEX([1]大小写对照表!A:B,MATCH(AQ323,[1]大小写对照表!A:A,0),2)*100000000)+IF(AR323="",0,INDEX([1]大小写对照表!A:B,MATCH(AR323,[1]大小写对照表!A:A,0),2)*1000000)+IF(AS323="",0,INDEX([1]大小写对照表!A:B,MATCH(AS323,[1]大小写对照表!A:A,0),2)*100000)+IF(AT323="",0,INDEX([1]大小写对照表!A:B,MATCH(AT323,[1]大小写对照表!A:A,0),2)*10000)+IF(AU323="",0,INDEX([1]大小写对照表!A:B,MATCH(AU323,[1]大小写对照表!A:A,0),2)*1000)+IF(AV323="",0,INDEX([1]大小写对照表!A:B,MATCH(AV323,[1]大小写对照表!A:A,0),2)*100)+IF(AW323="",0,INDEX([1]大小写对照表!A:B,MATCH(AW323,[1]大小写对照表!A:A,0),2)*10),IF(ISERROR(FIND("万",O323,1)),MIDB(O323,SEARCHB("?",O323),2*LEN(O323)-LENB(O323))*1,MIDB(O323,SEARCHB("?",O323),2*LEN(O323)-LENB(O323))*10000)))</f>
        <v>0</v>
      </c>
      <c r="AY323" s="13" t="str">
        <f t="shared" ref="AY323:AY386" si="69">MONTH(G323)&amp;"月份"</f>
        <v>1月份</v>
      </c>
      <c r="AZ323" s="11" t="str">
        <f t="shared" ref="AZ323:AZ386" si="70">IF(ISERROR(FIND(",",A323,1)),A323,LEFT(A323,FIND(",",A323,1)-1))</f>
        <v>录播</v>
      </c>
      <c r="BA323" s="11" t="str">
        <f t="shared" ref="BA323:BA386" si="71">IF(ISERROR(FIND(",",A323,1)),"",MID(A323,FIND(",",A323,1)+1,50))</f>
        <v/>
      </c>
    </row>
    <row r="324" spans="1:53">
      <c r="A324" s="7" t="s">
        <v>1084</v>
      </c>
      <c r="B324" s="7" t="s">
        <v>2221</v>
      </c>
      <c r="C324" s="7" t="s">
        <v>55</v>
      </c>
      <c r="D324" s="7" t="s">
        <v>2222</v>
      </c>
      <c r="E324" s="7" t="s">
        <v>83</v>
      </c>
      <c r="F324" s="7" t="s">
        <v>2223</v>
      </c>
      <c r="G324" s="7" t="s">
        <v>369</v>
      </c>
      <c r="H324" s="7"/>
      <c r="I324" s="7"/>
      <c r="J324" s="7"/>
      <c r="K324" s="7"/>
      <c r="L324" s="7" t="s">
        <v>2224</v>
      </c>
      <c r="M324" s="7" t="s">
        <v>2225</v>
      </c>
      <c r="N324" s="7" t="s">
        <v>2226</v>
      </c>
      <c r="O324" s="7"/>
      <c r="P324" s="7"/>
      <c r="Q324" s="7" t="s">
        <v>2227</v>
      </c>
      <c r="R324" s="7" t="s">
        <v>2228</v>
      </c>
      <c r="S324" s="7" t="s">
        <v>2229</v>
      </c>
      <c r="T324" s="7"/>
      <c r="U324" s="7"/>
      <c r="V324" s="7"/>
      <c r="W324" s="7"/>
      <c r="X324" s="7" t="s">
        <v>65</v>
      </c>
      <c r="Y324" s="7" t="s">
        <v>2230</v>
      </c>
      <c r="Z324" s="7">
        <v>2</v>
      </c>
      <c r="AA324" s="7">
        <v>2</v>
      </c>
      <c r="AB324" s="7" t="s">
        <v>317</v>
      </c>
      <c r="AC324" s="7" t="s">
        <v>1084</v>
      </c>
      <c r="AD324" s="7">
        <v>2019</v>
      </c>
      <c r="AE324" s="7" t="s">
        <v>68</v>
      </c>
      <c r="AF324" s="7"/>
      <c r="AG324" s="7"/>
      <c r="AH324" s="7"/>
      <c r="AI324" s="7"/>
      <c r="AJ324" s="7"/>
      <c r="AK324" s="7"/>
      <c r="AL324" s="8" t="str">
        <f t="shared" si="60"/>
        <v>RJJX-19610114001）@录播</v>
      </c>
      <c r="AM324" s="8">
        <f>IF(AL324="","",COUNTIFS(AL$1:AL324,AL324))</f>
        <v>1</v>
      </c>
      <c r="AN324" s="8" t="str">
        <f t="shared" si="61"/>
        <v>[九江市本级]九江市教育技术装备站2018年度三年行动计划录播室采购项目结果公示@录播</v>
      </c>
      <c r="AO324" s="9">
        <f>IF(AN324="","",COUNTIFS(AN$1:AN324,AN324))</f>
        <v>1</v>
      </c>
      <c r="AP324" s="10" t="str">
        <f t="shared" si="62"/>
        <v>是</v>
      </c>
      <c r="AQ324" s="11" t="str">
        <f t="shared" si="63"/>
        <v/>
      </c>
      <c r="AR324" s="11" t="str">
        <f t="shared" si="64"/>
        <v/>
      </c>
      <c r="AS324" s="11" t="str">
        <f t="shared" si="65"/>
        <v/>
      </c>
      <c r="AT324" s="11" t="str">
        <f t="shared" si="66"/>
        <v/>
      </c>
      <c r="AU324" s="11" t="str">
        <f t="shared" si="67"/>
        <v/>
      </c>
      <c r="AV324" s="11" t="str">
        <f t="shared" si="68"/>
        <v/>
      </c>
      <c r="AW324" s="11" t="str">
        <f>IF(ISERROR(IF(FIND("拾",O324,1)&lt;FIND("万",O324,1),IF(ISERROR(FIND("拾",O324,FIND("万",O324,1))),"零",(MID(O,FIND("拾",O324,FIND("万",O324,1))-1,1))),MID(O324,FIND("拾",O324,1)-1,1))),"",IF(FIND("拾",O324,1)&lt;FIND("万",O324,1),IF(ISERROR(FIND("拾",O324,FIND("万",O324,1))),"",(MID(O324,FIND("拾",O324,FIND("万",O324,1))-1,1))),MID(O324,FIND("拾",O324,1)-1,1)))</f>
        <v/>
      </c>
      <c r="AX324" s="12">
        <f>IF(O324="",0,IF(ISERROR(MIDB(O324,SEARCHB("?",O324),2*LEN(O324)-LENB(O324))),IF(AQ324="",0,INDEX([1]大小写对照表!A:B,MATCH(AQ324,[1]大小写对照表!A:A,0),2)*100000000)+IF(AR324="",0,INDEX([1]大小写对照表!A:B,MATCH(AR324,[1]大小写对照表!A:A,0),2)*1000000)+IF(AS324="",0,INDEX([1]大小写对照表!A:B,MATCH(AS324,[1]大小写对照表!A:A,0),2)*100000)+IF(AT324="",0,INDEX([1]大小写对照表!A:B,MATCH(AT324,[1]大小写对照表!A:A,0),2)*10000)+IF(AU324="",0,INDEX([1]大小写对照表!A:B,MATCH(AU324,[1]大小写对照表!A:A,0),2)*1000)+IF(AV324="",0,INDEX([1]大小写对照表!A:B,MATCH(AV324,[1]大小写对照表!A:A,0),2)*100)+IF(AW324="",0,INDEX([1]大小写对照表!A:B,MATCH(AW324,[1]大小写对照表!A:A,0),2)*10),IF(ISERROR(FIND("万",O324,1)),MIDB(O324,SEARCHB("?",O324),2*LEN(O324)-LENB(O324))*1,MIDB(O324,SEARCHB("?",O324),2*LEN(O324)-LENB(O324))*10000)))</f>
        <v>0</v>
      </c>
      <c r="AY324" s="13" t="str">
        <f t="shared" si="69"/>
        <v>1月份</v>
      </c>
      <c r="AZ324" s="11" t="str">
        <f t="shared" si="70"/>
        <v>录播</v>
      </c>
      <c r="BA324" s="11" t="str">
        <f t="shared" si="71"/>
        <v/>
      </c>
    </row>
    <row r="325" spans="1:53">
      <c r="A325" s="14" t="s">
        <v>1084</v>
      </c>
      <c r="B325" s="14" t="s">
        <v>2231</v>
      </c>
      <c r="C325" s="14" t="s">
        <v>55</v>
      </c>
      <c r="D325" s="14" t="s">
        <v>2232</v>
      </c>
      <c r="E325" s="14" t="s">
        <v>696</v>
      </c>
      <c r="F325" s="14" t="s">
        <v>2233</v>
      </c>
      <c r="G325" s="14" t="s">
        <v>369</v>
      </c>
      <c r="H325" s="14"/>
      <c r="I325" s="14"/>
      <c r="J325" s="14"/>
      <c r="K325" s="14"/>
      <c r="L325" s="14" t="s">
        <v>2234</v>
      </c>
      <c r="M325" s="14" t="s">
        <v>2235</v>
      </c>
      <c r="N325" s="14" t="s">
        <v>2236</v>
      </c>
      <c r="O325" s="14" t="s">
        <v>2237</v>
      </c>
      <c r="P325" s="14"/>
      <c r="Q325" s="14" t="s">
        <v>2238</v>
      </c>
      <c r="R325" s="14" t="s">
        <v>2239</v>
      </c>
      <c r="S325" s="14" t="s">
        <v>2240</v>
      </c>
      <c r="T325" s="14" t="s">
        <v>2235</v>
      </c>
      <c r="U325" s="14" t="s">
        <v>2241</v>
      </c>
      <c r="V325" s="14"/>
      <c r="W325" s="14"/>
      <c r="X325" s="14" t="s">
        <v>65</v>
      </c>
      <c r="Y325" s="14" t="s">
        <v>2242</v>
      </c>
      <c r="Z325" s="14">
        <v>8</v>
      </c>
      <c r="AA325" s="14">
        <v>4</v>
      </c>
      <c r="AB325" s="14" t="s">
        <v>317</v>
      </c>
      <c r="AC325" s="14" t="s">
        <v>1084</v>
      </c>
      <c r="AD325" s="14">
        <v>2019</v>
      </c>
      <c r="AE325" s="14" t="s">
        <v>68</v>
      </c>
      <c r="AF325" s="14"/>
      <c r="AG325" s="14"/>
      <c r="AH325" s="14"/>
      <c r="AI325" s="14"/>
      <c r="AJ325" s="14"/>
      <c r="AK325" s="14"/>
      <c r="AL325" s="8" t="str">
        <f t="shared" si="60"/>
        <v>THCG[2019]0003@录播</v>
      </c>
      <c r="AM325" s="8">
        <f>IF(AL325="","",COUNTIFS(AL$1:AL325,AL325))</f>
        <v>1</v>
      </c>
      <c r="AN325" s="8" t="str">
        <f t="shared" si="61"/>
        <v>巴彦县第三高级中学录播会议大厅设备采购项目中标公告@录播</v>
      </c>
      <c r="AO325" s="9">
        <f>IF(AN325="","",COUNTIFS(AN$1:AN325,AN325))</f>
        <v>1</v>
      </c>
      <c r="AP325" s="10" t="str">
        <f t="shared" si="62"/>
        <v>是</v>
      </c>
      <c r="AQ325" s="11" t="str">
        <f t="shared" si="63"/>
        <v/>
      </c>
      <c r="AR325" s="11" t="str">
        <f t="shared" si="64"/>
        <v/>
      </c>
      <c r="AS325" s="11" t="str">
        <f t="shared" si="65"/>
        <v/>
      </c>
      <c r="AT325" s="11" t="str">
        <f t="shared" si="66"/>
        <v/>
      </c>
      <c r="AU325" s="11" t="str">
        <f t="shared" si="67"/>
        <v/>
      </c>
      <c r="AV325" s="11" t="str">
        <f t="shared" si="68"/>
        <v/>
      </c>
      <c r="AW325" s="11" t="str">
        <f>IF(ISERROR(IF(FIND("拾",O325,1)&lt;FIND("万",O325,1),IF(ISERROR(FIND("拾",O325,FIND("万",O325,1))),"零",(MID(O,FIND("拾",O325,FIND("万",O325,1))-1,1))),MID(O325,FIND("拾",O325,1)-1,1))),"",IF(FIND("拾",O325,1)&lt;FIND("万",O325,1),IF(ISERROR(FIND("拾",O325,FIND("万",O325,1))),"",(MID(O325,FIND("拾",O325,FIND("万",O325,1))-1,1))),MID(O325,FIND("拾",O325,1)-1,1)))</f>
        <v/>
      </c>
      <c r="AX325" s="12">
        <f>IF(O325="",0,IF(ISERROR(MIDB(O325,SEARCHB("?",O325),2*LEN(O325)-LENB(O325))),IF(AQ325="",0,INDEX([1]大小写对照表!A:B,MATCH(AQ325,[1]大小写对照表!A:A,0),2)*100000000)+IF(AR325="",0,INDEX([1]大小写对照表!A:B,MATCH(AR325,[1]大小写对照表!A:A,0),2)*1000000)+IF(AS325="",0,INDEX([1]大小写对照表!A:B,MATCH(AS325,[1]大小写对照表!A:A,0),2)*100000)+IF(AT325="",0,INDEX([1]大小写对照表!A:B,MATCH(AT325,[1]大小写对照表!A:A,0),2)*10000)+IF(AU325="",0,INDEX([1]大小写对照表!A:B,MATCH(AU325,[1]大小写对照表!A:A,0),2)*1000)+IF(AV325="",0,INDEX([1]大小写对照表!A:B,MATCH(AV325,[1]大小写对照表!A:A,0),2)*100)+IF(AW325="",0,INDEX([1]大小写对照表!A:B,MATCH(AW325,[1]大小写对照表!A:A,0),2)*10),IF(ISERROR(FIND("万",O325,1)),MIDB(O325,SEARCHB("?",O325),2*LEN(O325)-LENB(O325))*1,MIDB(O325,SEARCHB("?",O325),2*LEN(O325)-LENB(O325))*10000)))</f>
        <v>875818</v>
      </c>
      <c r="AY325" s="13" t="str">
        <f t="shared" si="69"/>
        <v>1月份</v>
      </c>
      <c r="AZ325" s="11" t="str">
        <f t="shared" si="70"/>
        <v>录播</v>
      </c>
      <c r="BA325" s="11" t="str">
        <f t="shared" si="71"/>
        <v/>
      </c>
    </row>
    <row r="326" spans="1:53">
      <c r="A326" s="7" t="s">
        <v>1084</v>
      </c>
      <c r="B326" s="7" t="s">
        <v>1661</v>
      </c>
      <c r="C326" s="7" t="s">
        <v>55</v>
      </c>
      <c r="D326" s="7" t="s">
        <v>2243</v>
      </c>
      <c r="E326" s="7" t="s">
        <v>276</v>
      </c>
      <c r="F326" s="7" t="s">
        <v>1663</v>
      </c>
      <c r="G326" s="7" t="s">
        <v>369</v>
      </c>
      <c r="H326" s="7"/>
      <c r="I326" s="7" t="s">
        <v>2244</v>
      </c>
      <c r="J326" s="7"/>
      <c r="K326" s="7" t="s">
        <v>1665</v>
      </c>
      <c r="L326" s="7"/>
      <c r="M326" s="7"/>
      <c r="N326" s="7"/>
      <c r="O326" s="7"/>
      <c r="P326" s="7"/>
      <c r="Q326" s="7" t="s">
        <v>2245</v>
      </c>
      <c r="R326" s="7"/>
      <c r="S326" s="7"/>
      <c r="T326" s="7"/>
      <c r="U326" s="7"/>
      <c r="V326" s="7"/>
      <c r="W326" s="7"/>
      <c r="X326" s="7" t="s">
        <v>65</v>
      </c>
      <c r="Y326" s="7" t="s">
        <v>1667</v>
      </c>
      <c r="Z326" s="7">
        <v>13</v>
      </c>
      <c r="AA326" s="7">
        <v>14</v>
      </c>
      <c r="AB326" s="7" t="s">
        <v>317</v>
      </c>
      <c r="AC326" s="7" t="s">
        <v>1084</v>
      </c>
      <c r="AD326" s="7">
        <v>2019</v>
      </c>
      <c r="AE326" s="7" t="s">
        <v>68</v>
      </c>
      <c r="AF326" s="7"/>
      <c r="AG326" s="7"/>
      <c r="AH326" s="7"/>
      <c r="AI326" s="7"/>
      <c r="AJ326" s="7"/>
      <c r="AK326" s="7"/>
      <c r="AL326" s="8" t="str">
        <f t="shared" si="60"/>
        <v>CG18-06-0179@录播</v>
      </c>
      <c r="AM326" s="8">
        <f>IF(AL326="","",COUNTIFS(AL$1:AL326,AL326))</f>
        <v>1</v>
      </c>
      <c r="AN326" s="8" t="str">
        <f t="shared" si="61"/>
        <v>购置数字化幼儿园移动录播及创客玩具设备@录播</v>
      </c>
      <c r="AO326" s="9">
        <f>IF(AN326="","",COUNTIFS(AN$1:AN326,AN326))</f>
        <v>2</v>
      </c>
      <c r="AP326" s="10" t="str">
        <f t="shared" si="62"/>
        <v>是</v>
      </c>
      <c r="AQ326" s="11" t="str">
        <f t="shared" si="63"/>
        <v/>
      </c>
      <c r="AR326" s="11" t="str">
        <f t="shared" si="64"/>
        <v/>
      </c>
      <c r="AS326" s="11" t="str">
        <f t="shared" si="65"/>
        <v/>
      </c>
      <c r="AT326" s="11" t="str">
        <f t="shared" si="66"/>
        <v/>
      </c>
      <c r="AU326" s="11" t="str">
        <f t="shared" si="67"/>
        <v/>
      </c>
      <c r="AV326" s="11" t="str">
        <f t="shared" si="68"/>
        <v/>
      </c>
      <c r="AW326" s="11" t="str">
        <f>IF(ISERROR(IF(FIND("拾",O326,1)&lt;FIND("万",O326,1),IF(ISERROR(FIND("拾",O326,FIND("万",O326,1))),"零",(MID(O,FIND("拾",O326,FIND("万",O326,1))-1,1))),MID(O326,FIND("拾",O326,1)-1,1))),"",IF(FIND("拾",O326,1)&lt;FIND("万",O326,1),IF(ISERROR(FIND("拾",O326,FIND("万",O326,1))),"",(MID(O326,FIND("拾",O326,FIND("万",O326,1))-1,1))),MID(O326,FIND("拾",O326,1)-1,1)))</f>
        <v/>
      </c>
      <c r="AX326" s="12">
        <f>IF(O326="",0,IF(ISERROR(MIDB(O326,SEARCHB("?",O326),2*LEN(O326)-LENB(O326))),IF(AQ326="",0,INDEX([1]大小写对照表!A:B,MATCH(AQ326,[1]大小写对照表!A:A,0),2)*100000000)+IF(AR326="",0,INDEX([1]大小写对照表!A:B,MATCH(AR326,[1]大小写对照表!A:A,0),2)*1000000)+IF(AS326="",0,INDEX([1]大小写对照表!A:B,MATCH(AS326,[1]大小写对照表!A:A,0),2)*100000)+IF(AT326="",0,INDEX([1]大小写对照表!A:B,MATCH(AT326,[1]大小写对照表!A:A,0),2)*10000)+IF(AU326="",0,INDEX([1]大小写对照表!A:B,MATCH(AU326,[1]大小写对照表!A:A,0),2)*1000)+IF(AV326="",0,INDEX([1]大小写对照表!A:B,MATCH(AV326,[1]大小写对照表!A:A,0),2)*100)+IF(AW326="",0,INDEX([1]大小写对照表!A:B,MATCH(AW326,[1]大小写对照表!A:A,0),2)*10),IF(ISERROR(FIND("万",O326,1)),MIDB(O326,SEARCHB("?",O326),2*LEN(O326)-LENB(O326))*1,MIDB(O326,SEARCHB("?",O326),2*LEN(O326)-LENB(O326))*10000)))</f>
        <v>0</v>
      </c>
      <c r="AY326" s="13" t="str">
        <f t="shared" si="69"/>
        <v>1月份</v>
      </c>
      <c r="AZ326" s="11" t="str">
        <f t="shared" si="70"/>
        <v>录播</v>
      </c>
      <c r="BA326" s="11" t="str">
        <f t="shared" si="71"/>
        <v/>
      </c>
    </row>
    <row r="327" spans="1:53">
      <c r="A327" s="14" t="s">
        <v>1084</v>
      </c>
      <c r="B327" s="14" t="s">
        <v>2246</v>
      </c>
      <c r="C327" s="14" t="s">
        <v>55</v>
      </c>
      <c r="D327" s="14" t="s">
        <v>2247</v>
      </c>
      <c r="E327" s="14" t="s">
        <v>1308</v>
      </c>
      <c r="F327" s="14" t="s">
        <v>2248</v>
      </c>
      <c r="G327" s="14" t="s">
        <v>369</v>
      </c>
      <c r="H327" s="14"/>
      <c r="I327" s="14"/>
      <c r="J327" s="14"/>
      <c r="K327" s="14"/>
      <c r="L327" s="14" t="s">
        <v>2249</v>
      </c>
      <c r="M327" s="14" t="s">
        <v>2250</v>
      </c>
      <c r="N327" s="14" t="s">
        <v>1889</v>
      </c>
      <c r="O327" s="14" t="s">
        <v>2251</v>
      </c>
      <c r="P327" s="14"/>
      <c r="Q327" s="14" t="s">
        <v>2252</v>
      </c>
      <c r="R327" s="14" t="s">
        <v>1891</v>
      </c>
      <c r="S327" s="14"/>
      <c r="T327" s="14"/>
      <c r="U327" s="14"/>
      <c r="V327" s="14"/>
      <c r="W327" s="14"/>
      <c r="X327" s="14" t="s">
        <v>79</v>
      </c>
      <c r="Y327" s="14" t="s">
        <v>2253</v>
      </c>
      <c r="Z327" s="14">
        <v>2</v>
      </c>
      <c r="AA327" s="14">
        <v>2</v>
      </c>
      <c r="AB327" s="14" t="s">
        <v>317</v>
      </c>
      <c r="AC327" s="14" t="s">
        <v>1084</v>
      </c>
      <c r="AD327" s="14">
        <v>2019</v>
      </c>
      <c r="AE327" s="14" t="s">
        <v>68</v>
      </c>
      <c r="AF327" s="14"/>
      <c r="AG327" s="14"/>
      <c r="AH327" s="14"/>
      <c r="AI327" s="14"/>
      <c r="AJ327" s="14"/>
      <c r="AK327" s="14"/>
      <c r="AL327" s="8" t="str">
        <f t="shared" si="60"/>
        <v>MCZBC【2018】428）@录播</v>
      </c>
      <c r="AM327" s="8">
        <f>IF(AL327="","",COUNTIFS(AL$1:AL327,AL327))</f>
        <v>1</v>
      </c>
      <c r="AN327" s="8" t="str">
        <f t="shared" si="61"/>
        <v>第二批2018年新建校设备录播室建设采购项目（标段编号：MCZBC[2018]428）中标公示@录播</v>
      </c>
      <c r="AO327" s="9">
        <f>IF(AN327="","",COUNTIFS(AN$1:AN327,AN327))</f>
        <v>1</v>
      </c>
      <c r="AP327" s="10" t="str">
        <f t="shared" si="62"/>
        <v>是</v>
      </c>
      <c r="AQ327" s="11" t="str">
        <f t="shared" si="63"/>
        <v/>
      </c>
      <c r="AR327" s="11" t="str">
        <f t="shared" si="64"/>
        <v/>
      </c>
      <c r="AS327" s="11" t="str">
        <f t="shared" si="65"/>
        <v/>
      </c>
      <c r="AT327" s="11" t="str">
        <f t="shared" si="66"/>
        <v/>
      </c>
      <c r="AU327" s="11" t="str">
        <f t="shared" si="67"/>
        <v/>
      </c>
      <c r="AV327" s="11" t="str">
        <f t="shared" si="68"/>
        <v/>
      </c>
      <c r="AW327" s="11" t="str">
        <f>IF(ISERROR(IF(FIND("拾",O327,1)&lt;FIND("万",O327,1),IF(ISERROR(FIND("拾",O327,FIND("万",O327,1))),"零",(MID(O,FIND("拾",O327,FIND("万",O327,1))-1,1))),MID(O327,FIND("拾",O327,1)-1,1))),"",IF(FIND("拾",O327,1)&lt;FIND("万",O327,1),IF(ISERROR(FIND("拾",O327,FIND("万",O327,1))),"",(MID(O327,FIND("拾",O327,FIND("万",O327,1))-1,1))),MID(O327,FIND("拾",O327,1)-1,1)))</f>
        <v/>
      </c>
      <c r="AX327" s="12">
        <f>IF(O327="",0,IF(ISERROR(MIDB(O327,SEARCHB("?",O327),2*LEN(O327)-LENB(O327))),IF(AQ327="",0,INDEX([1]大小写对照表!A:B,MATCH(AQ327,[1]大小写对照表!A:A,0),2)*100000000)+IF(AR327="",0,INDEX([1]大小写对照表!A:B,MATCH(AR327,[1]大小写对照表!A:A,0),2)*1000000)+IF(AS327="",0,INDEX([1]大小写对照表!A:B,MATCH(AS327,[1]大小写对照表!A:A,0),2)*100000)+IF(AT327="",0,INDEX([1]大小写对照表!A:B,MATCH(AT327,[1]大小写对照表!A:A,0),2)*10000)+IF(AU327="",0,INDEX([1]大小写对照表!A:B,MATCH(AU327,[1]大小写对照表!A:A,0),2)*1000)+IF(AV327="",0,INDEX([1]大小写对照表!A:B,MATCH(AV327,[1]大小写对照表!A:A,0),2)*100)+IF(AW327="",0,INDEX([1]大小写对照表!A:B,MATCH(AW327,[1]大小写对照表!A:A,0),2)*10),IF(ISERROR(FIND("万",O327,1)),MIDB(O327,SEARCHB("?",O327),2*LEN(O327)-LENB(O327))*1,MIDB(O327,SEARCHB("?",O327),2*LEN(O327)-LENB(O327))*10000)))</f>
        <v>1115000</v>
      </c>
      <c r="AY327" s="13" t="str">
        <f t="shared" si="69"/>
        <v>1月份</v>
      </c>
      <c r="AZ327" s="11" t="str">
        <f t="shared" si="70"/>
        <v>录播</v>
      </c>
      <c r="BA327" s="11" t="str">
        <f t="shared" si="71"/>
        <v/>
      </c>
    </row>
    <row r="328" spans="1:53">
      <c r="A328" s="7" t="s">
        <v>1084</v>
      </c>
      <c r="B328" s="7" t="s">
        <v>2254</v>
      </c>
      <c r="C328" s="7" t="s">
        <v>55</v>
      </c>
      <c r="D328" s="7"/>
      <c r="E328" s="7" t="s">
        <v>215</v>
      </c>
      <c r="F328" s="7" t="s">
        <v>2255</v>
      </c>
      <c r="G328" s="7" t="s">
        <v>369</v>
      </c>
      <c r="H328" s="7"/>
      <c r="I328" s="7"/>
      <c r="J328" s="7"/>
      <c r="K328" s="7"/>
      <c r="L328" s="7"/>
      <c r="M328" s="7" t="s">
        <v>2256</v>
      </c>
      <c r="N328" s="7"/>
      <c r="O328" s="7" t="s">
        <v>2257</v>
      </c>
      <c r="P328" s="7"/>
      <c r="Q328" s="7" t="s">
        <v>2258</v>
      </c>
      <c r="R328" s="7"/>
      <c r="S328" s="7"/>
      <c r="T328" s="7"/>
      <c r="U328" s="7"/>
      <c r="V328" s="7"/>
      <c r="W328" s="7"/>
      <c r="X328" s="7" t="s">
        <v>65</v>
      </c>
      <c r="Y328" s="7" t="s">
        <v>2259</v>
      </c>
      <c r="Z328" s="7">
        <v>2</v>
      </c>
      <c r="AA328" s="7">
        <v>14971</v>
      </c>
      <c r="AB328" s="7" t="s">
        <v>317</v>
      </c>
      <c r="AC328" s="7" t="s">
        <v>1084</v>
      </c>
      <c r="AD328" s="7">
        <v>2019</v>
      </c>
      <c r="AE328" s="7" t="s">
        <v>68</v>
      </c>
      <c r="AF328" s="7"/>
      <c r="AG328" s="7"/>
      <c r="AH328" s="7"/>
      <c r="AI328" s="7"/>
      <c r="AJ328" s="7"/>
      <c r="AK328" s="7"/>
      <c r="AL328" s="8" t="str">
        <f t="shared" si="60"/>
        <v/>
      </c>
      <c r="AM328" s="8" t="str">
        <f>IF(AL328="","",COUNTIFS(AL$1:AL328,AL328))</f>
        <v/>
      </c>
      <c r="AN328" s="8" t="str">
        <f t="shared" si="61"/>
        <v>东平县佛山中学录播教室设备及班班通设备采购验收报告公告@录播</v>
      </c>
      <c r="AO328" s="9">
        <f>IF(AN328="","",COUNTIFS(AN$1:AN328,AN328))</f>
        <v>1</v>
      </c>
      <c r="AP328" s="10" t="str">
        <f t="shared" si="62"/>
        <v>是</v>
      </c>
      <c r="AQ328" s="11" t="str">
        <f t="shared" si="63"/>
        <v/>
      </c>
      <c r="AR328" s="11" t="str">
        <f t="shared" si="64"/>
        <v/>
      </c>
      <c r="AS328" s="11" t="str">
        <f t="shared" si="65"/>
        <v/>
      </c>
      <c r="AT328" s="11" t="str">
        <f t="shared" si="66"/>
        <v/>
      </c>
      <c r="AU328" s="11" t="str">
        <f t="shared" si="67"/>
        <v/>
      </c>
      <c r="AV328" s="11" t="str">
        <f t="shared" si="68"/>
        <v/>
      </c>
      <c r="AW328" s="11" t="str">
        <f>IF(ISERROR(IF(FIND("拾",O328,1)&lt;FIND("万",O328,1),IF(ISERROR(FIND("拾",O328,FIND("万",O328,1))),"零",(MID(O,FIND("拾",O328,FIND("万",O328,1))-1,1))),MID(O328,FIND("拾",O328,1)-1,1))),"",IF(FIND("拾",O328,1)&lt;FIND("万",O328,1),IF(ISERROR(FIND("拾",O328,FIND("万",O328,1))),"",(MID(O328,FIND("拾",O328,FIND("万",O328,1))-1,1))),MID(O328,FIND("拾",O328,1)-1,1)))</f>
        <v/>
      </c>
      <c r="AX328" s="12">
        <f>IF(O328="",0,IF(ISERROR(MIDB(O328,SEARCHB("?",O328),2*LEN(O328)-LENB(O328))),IF(AQ328="",0,INDEX([1]大小写对照表!A:B,MATCH(AQ328,[1]大小写对照表!A:A,0),2)*100000000)+IF(AR328="",0,INDEX([1]大小写对照表!A:B,MATCH(AR328,[1]大小写对照表!A:A,0),2)*1000000)+IF(AS328="",0,INDEX([1]大小写对照表!A:B,MATCH(AS328,[1]大小写对照表!A:A,0),2)*100000)+IF(AT328="",0,INDEX([1]大小写对照表!A:B,MATCH(AT328,[1]大小写对照表!A:A,0),2)*10000)+IF(AU328="",0,INDEX([1]大小写对照表!A:B,MATCH(AU328,[1]大小写对照表!A:A,0),2)*1000)+IF(AV328="",0,INDEX([1]大小写对照表!A:B,MATCH(AV328,[1]大小写对照表!A:A,0),2)*100)+IF(AW328="",0,INDEX([1]大小写对照表!A:B,MATCH(AW328,[1]大小写对照表!A:A,0),2)*10),IF(ISERROR(FIND("万",O328,1)),MIDB(O328,SEARCHB("?",O328),2*LEN(O328)-LENB(O328))*1,MIDB(O328,SEARCHB("?",O328),2*LEN(O328)-LENB(O328))*10000)))</f>
        <v>612800</v>
      </c>
      <c r="AY328" s="13" t="str">
        <f t="shared" si="69"/>
        <v>1月份</v>
      </c>
      <c r="AZ328" s="11" t="str">
        <f t="shared" si="70"/>
        <v>录播</v>
      </c>
      <c r="BA328" s="11" t="str">
        <f t="shared" si="71"/>
        <v/>
      </c>
    </row>
    <row r="329" spans="1:53">
      <c r="A329" s="14" t="s">
        <v>1084</v>
      </c>
      <c r="B329" s="14" t="s">
        <v>2260</v>
      </c>
      <c r="C329" s="14" t="s">
        <v>55</v>
      </c>
      <c r="D329" s="14"/>
      <c r="E329" s="14" t="s">
        <v>425</v>
      </c>
      <c r="F329" s="14" t="s">
        <v>486</v>
      </c>
      <c r="G329" s="14" t="s">
        <v>369</v>
      </c>
      <c r="H329" s="14"/>
      <c r="I329" s="14"/>
      <c r="J329" s="14"/>
      <c r="K329" s="14"/>
      <c r="L329" s="14" t="s">
        <v>2261</v>
      </c>
      <c r="M329" s="14" t="s">
        <v>2262</v>
      </c>
      <c r="N329" s="14" t="s">
        <v>2263</v>
      </c>
      <c r="O329" s="14" t="s">
        <v>2264</v>
      </c>
      <c r="P329" s="14"/>
      <c r="Q329" s="14" t="s">
        <v>2265</v>
      </c>
      <c r="R329" s="14" t="s">
        <v>2266</v>
      </c>
      <c r="S329" s="14"/>
      <c r="T329" s="14"/>
      <c r="U329" s="14"/>
      <c r="V329" s="14"/>
      <c r="W329" s="14"/>
      <c r="X329" s="14" t="s">
        <v>65</v>
      </c>
      <c r="Y329" s="14" t="s">
        <v>2267</v>
      </c>
      <c r="Z329" s="14">
        <v>4</v>
      </c>
      <c r="AA329" s="14">
        <v>14971</v>
      </c>
      <c r="AB329" s="14" t="s">
        <v>317</v>
      </c>
      <c r="AC329" s="14" t="s">
        <v>1084</v>
      </c>
      <c r="AD329" s="14">
        <v>2019</v>
      </c>
      <c r="AE329" s="14" t="s">
        <v>68</v>
      </c>
      <c r="AF329" s="14"/>
      <c r="AG329" s="14"/>
      <c r="AH329" s="14"/>
      <c r="AI329" s="14"/>
      <c r="AJ329" s="14"/>
      <c r="AK329" s="14"/>
      <c r="AL329" s="8" t="str">
        <f t="shared" si="60"/>
        <v/>
      </c>
      <c r="AM329" s="8" t="str">
        <f>IF(AL329="","",COUNTIFS(AL$1:AL329,AL329))</f>
        <v/>
      </c>
      <c r="AN329" s="8" t="str">
        <f t="shared" si="61"/>
        <v>夏河县拉卜楞小学建设直录播互动终端系统项目中标公告@录播</v>
      </c>
      <c r="AO329" s="9">
        <f>IF(AN329="","",COUNTIFS(AN$1:AN329,AN329))</f>
        <v>1</v>
      </c>
      <c r="AP329" s="10" t="str">
        <f t="shared" si="62"/>
        <v>是</v>
      </c>
      <c r="AQ329" s="11" t="str">
        <f t="shared" si="63"/>
        <v/>
      </c>
      <c r="AR329" s="11" t="str">
        <f t="shared" si="64"/>
        <v/>
      </c>
      <c r="AS329" s="11" t="str">
        <f t="shared" si="65"/>
        <v/>
      </c>
      <c r="AT329" s="11" t="str">
        <f t="shared" si="66"/>
        <v/>
      </c>
      <c r="AU329" s="11" t="str">
        <f t="shared" si="67"/>
        <v/>
      </c>
      <c r="AV329" s="11" t="str">
        <f t="shared" si="68"/>
        <v/>
      </c>
      <c r="AW329" s="11" t="str">
        <f>IF(ISERROR(IF(FIND("拾",O329,1)&lt;FIND("万",O329,1),IF(ISERROR(FIND("拾",O329,FIND("万",O329,1))),"零",(MID(O,FIND("拾",O329,FIND("万",O329,1))-1,1))),MID(O329,FIND("拾",O329,1)-1,1))),"",IF(FIND("拾",O329,1)&lt;FIND("万",O329,1),IF(ISERROR(FIND("拾",O329,FIND("万",O329,1))),"",(MID(O329,FIND("拾",O329,FIND("万",O329,1))-1,1))),MID(O329,FIND("拾",O329,1)-1,1)))</f>
        <v/>
      </c>
      <c r="AX329" s="12">
        <f>IF(O329="",0,IF(ISERROR(MIDB(O329,SEARCHB("?",O329),2*LEN(O329)-LENB(O329))),IF(AQ329="",0,INDEX([1]大小写对照表!A:B,MATCH(AQ329,[1]大小写对照表!A:A,0),2)*100000000)+IF(AR329="",0,INDEX([1]大小写对照表!A:B,MATCH(AR329,[1]大小写对照表!A:A,0),2)*1000000)+IF(AS329="",0,INDEX([1]大小写对照表!A:B,MATCH(AS329,[1]大小写对照表!A:A,0),2)*100000)+IF(AT329="",0,INDEX([1]大小写对照表!A:B,MATCH(AT329,[1]大小写对照表!A:A,0),2)*10000)+IF(AU329="",0,INDEX([1]大小写对照表!A:B,MATCH(AU329,[1]大小写对照表!A:A,0),2)*1000)+IF(AV329="",0,INDEX([1]大小写对照表!A:B,MATCH(AV329,[1]大小写对照表!A:A,0),2)*100)+IF(AW329="",0,INDEX([1]大小写对照表!A:B,MATCH(AW329,[1]大小写对照表!A:A,0),2)*10),IF(ISERROR(FIND("万",O329,1)),MIDB(O329,SEARCHB("?",O329),2*LEN(O329)-LENB(O329))*1,MIDB(O329,SEARCHB("?",O329),2*LEN(O329)-LENB(O329))*10000)))</f>
        <v>294800</v>
      </c>
      <c r="AY329" s="13" t="str">
        <f t="shared" si="69"/>
        <v>1月份</v>
      </c>
      <c r="AZ329" s="11" t="str">
        <f t="shared" si="70"/>
        <v>录播</v>
      </c>
      <c r="BA329" s="11" t="str">
        <f t="shared" si="71"/>
        <v/>
      </c>
    </row>
    <row r="330" spans="1:53">
      <c r="A330" s="7" t="s">
        <v>1084</v>
      </c>
      <c r="B330" s="7" t="s">
        <v>2268</v>
      </c>
      <c r="C330" s="7" t="s">
        <v>55</v>
      </c>
      <c r="D330" s="7"/>
      <c r="E330" s="7" t="s">
        <v>311</v>
      </c>
      <c r="F330" s="7" t="s">
        <v>2118</v>
      </c>
      <c r="G330" s="7" t="s">
        <v>369</v>
      </c>
      <c r="H330" s="7"/>
      <c r="I330" s="7"/>
      <c r="J330" s="7"/>
      <c r="K330" s="7"/>
      <c r="L330" s="7"/>
      <c r="M330" s="7"/>
      <c r="N330" s="7" t="s">
        <v>2269</v>
      </c>
      <c r="O330" s="7" t="s">
        <v>2270</v>
      </c>
      <c r="P330" s="7"/>
      <c r="Q330" s="7" t="s">
        <v>2271</v>
      </c>
      <c r="R330" s="7" t="s">
        <v>2272</v>
      </c>
      <c r="S330" s="7"/>
      <c r="T330" s="7"/>
      <c r="U330" s="7"/>
      <c r="V330" s="7"/>
      <c r="W330" s="7"/>
      <c r="X330" s="7" t="s">
        <v>315</v>
      </c>
      <c r="Y330" s="7" t="s">
        <v>2273</v>
      </c>
      <c r="Z330" s="7">
        <v>2</v>
      </c>
      <c r="AA330" s="7">
        <v>14971</v>
      </c>
      <c r="AB330" s="7" t="s">
        <v>317</v>
      </c>
      <c r="AC330" s="7" t="s">
        <v>1084</v>
      </c>
      <c r="AD330" s="7">
        <v>2018</v>
      </c>
      <c r="AE330" s="7" t="s">
        <v>643</v>
      </c>
      <c r="AF330" s="7"/>
      <c r="AG330" s="7"/>
      <c r="AH330" s="7"/>
      <c r="AI330" s="7"/>
      <c r="AJ330" s="7"/>
      <c r="AK330" s="7"/>
      <c r="AL330" s="8" t="str">
        <f t="shared" si="60"/>
        <v/>
      </c>
      <c r="AM330" s="8" t="str">
        <f>IF(AL330="","",COUNTIFS(AL$1:AL330,AL330))</f>
        <v/>
      </c>
      <c r="AN330" s="8" t="str">
        <f t="shared" si="61"/>
        <v>录播室升级改造-供应商湖北楚讯信息技术有限责任公司@录播</v>
      </c>
      <c r="AO330" s="9">
        <f>IF(AN330="","",COUNTIFS(AN$1:AN330,AN330))</f>
        <v>1</v>
      </c>
      <c r="AP330" s="10" t="str">
        <f t="shared" si="62"/>
        <v>是</v>
      </c>
      <c r="AQ330" s="11" t="str">
        <f t="shared" si="63"/>
        <v/>
      </c>
      <c r="AR330" s="11" t="str">
        <f t="shared" si="64"/>
        <v/>
      </c>
      <c r="AS330" s="11" t="str">
        <f t="shared" si="65"/>
        <v/>
      </c>
      <c r="AT330" s="11" t="str">
        <f t="shared" si="66"/>
        <v/>
      </c>
      <c r="AU330" s="11" t="str">
        <f t="shared" si="67"/>
        <v/>
      </c>
      <c r="AV330" s="11" t="str">
        <f t="shared" si="68"/>
        <v/>
      </c>
      <c r="AW330" s="11" t="str">
        <f>IF(ISERROR(IF(FIND("拾",O330,1)&lt;FIND("万",O330,1),IF(ISERROR(FIND("拾",O330,FIND("万",O330,1))),"零",(MID(O,FIND("拾",O330,FIND("万",O330,1))-1,1))),MID(O330,FIND("拾",O330,1)-1,1))),"",IF(FIND("拾",O330,1)&lt;FIND("万",O330,1),IF(ISERROR(FIND("拾",O330,FIND("万",O330,1))),"",(MID(O330,FIND("拾",O330,FIND("万",O330,1))-1,1))),MID(O330,FIND("拾",O330,1)-1,1)))</f>
        <v/>
      </c>
      <c r="AX330" s="12">
        <f>IF(O330="",0,IF(ISERROR(MIDB(O330,SEARCHB("?",O330),2*LEN(O330)-LENB(O330))),IF(AQ330="",0,INDEX([1]大小写对照表!A:B,MATCH(AQ330,[1]大小写对照表!A:A,0),2)*100000000)+IF(AR330="",0,INDEX([1]大小写对照表!A:B,MATCH(AR330,[1]大小写对照表!A:A,0),2)*1000000)+IF(AS330="",0,INDEX([1]大小写对照表!A:B,MATCH(AS330,[1]大小写对照表!A:A,0),2)*100000)+IF(AT330="",0,INDEX([1]大小写对照表!A:B,MATCH(AT330,[1]大小写对照表!A:A,0),2)*10000)+IF(AU330="",0,INDEX([1]大小写对照表!A:B,MATCH(AU330,[1]大小写对照表!A:A,0),2)*1000)+IF(AV330="",0,INDEX([1]大小写对照表!A:B,MATCH(AV330,[1]大小写对照表!A:A,0),2)*100)+IF(AW330="",0,INDEX([1]大小写对照表!A:B,MATCH(AW330,[1]大小写对照表!A:A,0),2)*10),IF(ISERROR(FIND("万",O330,1)),MIDB(O330,SEARCHB("?",O330),2*LEN(O330)-LENB(O330))*1,MIDB(O330,SEARCHB("?",O330),2*LEN(O330)-LENB(O330))*10000)))</f>
        <v>263180</v>
      </c>
      <c r="AY330" s="13" t="str">
        <f t="shared" si="69"/>
        <v>1月份</v>
      </c>
      <c r="AZ330" s="11" t="str">
        <f t="shared" si="70"/>
        <v>录播</v>
      </c>
      <c r="BA330" s="11" t="str">
        <f t="shared" si="71"/>
        <v/>
      </c>
    </row>
    <row r="331" spans="1:53">
      <c r="A331" s="14" t="s">
        <v>1084</v>
      </c>
      <c r="B331" s="14" t="s">
        <v>2274</v>
      </c>
      <c r="C331" s="14" t="s">
        <v>55</v>
      </c>
      <c r="D331" s="14"/>
      <c r="E331" s="14" t="s">
        <v>94</v>
      </c>
      <c r="F331" s="14" t="s">
        <v>2275</v>
      </c>
      <c r="G331" s="14" t="s">
        <v>369</v>
      </c>
      <c r="H331" s="14"/>
      <c r="I331" s="14"/>
      <c r="J331" s="14"/>
      <c r="K331" s="14"/>
      <c r="L331" s="14" t="s">
        <v>2276</v>
      </c>
      <c r="M331" s="14" t="s">
        <v>2277</v>
      </c>
      <c r="N331" s="14" t="s">
        <v>2278</v>
      </c>
      <c r="O331" s="14"/>
      <c r="P331" s="14"/>
      <c r="Q331" s="14" t="s">
        <v>2279</v>
      </c>
      <c r="R331" s="14" t="s">
        <v>2280</v>
      </c>
      <c r="S331" s="14"/>
      <c r="T331" s="14"/>
      <c r="U331" s="14"/>
      <c r="V331" s="14"/>
      <c r="W331" s="14"/>
      <c r="X331" s="14" t="s">
        <v>65</v>
      </c>
      <c r="Y331" s="14" t="s">
        <v>2281</v>
      </c>
      <c r="Z331" s="14">
        <v>8</v>
      </c>
      <c r="AA331" s="14">
        <v>14971</v>
      </c>
      <c r="AB331" s="14" t="s">
        <v>317</v>
      </c>
      <c r="AC331" s="14" t="s">
        <v>1084</v>
      </c>
      <c r="AD331" s="14">
        <v>2019</v>
      </c>
      <c r="AE331" s="14" t="s">
        <v>68</v>
      </c>
      <c r="AF331" s="14" t="s">
        <v>128</v>
      </c>
      <c r="AG331" s="14"/>
      <c r="AH331" s="14"/>
      <c r="AI331" s="14"/>
      <c r="AJ331" s="14"/>
      <c r="AK331" s="14"/>
      <c r="AL331" s="8" t="str">
        <f t="shared" si="60"/>
        <v/>
      </c>
      <c r="AM331" s="8" t="str">
        <f>IF(AL331="","",COUNTIFS(AL$1:AL331,AL331))</f>
        <v/>
      </c>
      <c r="AN331" s="8" t="str">
        <f t="shared" si="61"/>
        <v>平定县第二中学校移动录播教室设备、智能录播教室设备项目中标公告@录播</v>
      </c>
      <c r="AO331" s="9">
        <f>IF(AN331="","",COUNTIFS(AN$1:AN331,AN331))</f>
        <v>1</v>
      </c>
      <c r="AP331" s="10" t="str">
        <f t="shared" si="62"/>
        <v>是</v>
      </c>
      <c r="AQ331" s="11" t="str">
        <f t="shared" si="63"/>
        <v/>
      </c>
      <c r="AR331" s="11" t="str">
        <f t="shared" si="64"/>
        <v/>
      </c>
      <c r="AS331" s="11" t="str">
        <f t="shared" si="65"/>
        <v/>
      </c>
      <c r="AT331" s="11" t="str">
        <f t="shared" si="66"/>
        <v/>
      </c>
      <c r="AU331" s="11" t="str">
        <f t="shared" si="67"/>
        <v/>
      </c>
      <c r="AV331" s="11" t="str">
        <f t="shared" si="68"/>
        <v/>
      </c>
      <c r="AW331" s="11" t="str">
        <f>IF(ISERROR(IF(FIND("拾",O331,1)&lt;FIND("万",O331,1),IF(ISERROR(FIND("拾",O331,FIND("万",O331,1))),"零",(MID(O,FIND("拾",O331,FIND("万",O331,1))-1,1))),MID(O331,FIND("拾",O331,1)-1,1))),"",IF(FIND("拾",O331,1)&lt;FIND("万",O331,1),IF(ISERROR(FIND("拾",O331,FIND("万",O331,1))),"",(MID(O331,FIND("拾",O331,FIND("万",O331,1))-1,1))),MID(O331,FIND("拾",O331,1)-1,1)))</f>
        <v/>
      </c>
      <c r="AX331" s="12">
        <f>IF(O331="",0,IF(ISERROR(MIDB(O331,SEARCHB("?",O331),2*LEN(O331)-LENB(O331))),IF(AQ331="",0,INDEX([1]大小写对照表!A:B,MATCH(AQ331,[1]大小写对照表!A:A,0),2)*100000000)+IF(AR331="",0,INDEX([1]大小写对照表!A:B,MATCH(AR331,[1]大小写对照表!A:A,0),2)*1000000)+IF(AS331="",0,INDEX([1]大小写对照表!A:B,MATCH(AS331,[1]大小写对照表!A:A,0),2)*100000)+IF(AT331="",0,INDEX([1]大小写对照表!A:B,MATCH(AT331,[1]大小写对照表!A:A,0),2)*10000)+IF(AU331="",0,INDEX([1]大小写对照表!A:B,MATCH(AU331,[1]大小写对照表!A:A,0),2)*1000)+IF(AV331="",0,INDEX([1]大小写对照表!A:B,MATCH(AV331,[1]大小写对照表!A:A,0),2)*100)+IF(AW331="",0,INDEX([1]大小写对照表!A:B,MATCH(AW331,[1]大小写对照表!A:A,0),2)*10),IF(ISERROR(FIND("万",O331,1)),MIDB(O331,SEARCHB("?",O331),2*LEN(O331)-LENB(O331))*1,MIDB(O331,SEARCHB("?",O331),2*LEN(O331)-LENB(O331))*10000)))</f>
        <v>0</v>
      </c>
      <c r="AY331" s="13" t="str">
        <f t="shared" si="69"/>
        <v>1月份</v>
      </c>
      <c r="AZ331" s="11" t="str">
        <f t="shared" si="70"/>
        <v>录播</v>
      </c>
      <c r="BA331" s="11" t="str">
        <f t="shared" si="71"/>
        <v/>
      </c>
    </row>
    <row r="332" spans="1:53">
      <c r="A332" s="7" t="s">
        <v>1084</v>
      </c>
      <c r="B332" s="7" t="s">
        <v>2282</v>
      </c>
      <c r="C332" s="7" t="s">
        <v>55</v>
      </c>
      <c r="D332" s="7"/>
      <c r="E332" s="7" t="s">
        <v>696</v>
      </c>
      <c r="F332" s="7" t="s">
        <v>2283</v>
      </c>
      <c r="G332" s="7" t="s">
        <v>369</v>
      </c>
      <c r="H332" s="7"/>
      <c r="I332" s="7"/>
      <c r="J332" s="7"/>
      <c r="K332" s="7"/>
      <c r="L332" s="7"/>
      <c r="M332" s="7"/>
      <c r="N332" s="7"/>
      <c r="O332" s="7"/>
      <c r="P332" s="7"/>
      <c r="Q332" s="7" t="s">
        <v>2284</v>
      </c>
      <c r="R332" s="7"/>
      <c r="S332" s="7"/>
      <c r="T332" s="7"/>
      <c r="U332" s="7"/>
      <c r="V332" s="7"/>
      <c r="W332" s="7"/>
      <c r="X332" s="7" t="s">
        <v>315</v>
      </c>
      <c r="Y332" s="7" t="s">
        <v>2285</v>
      </c>
      <c r="Z332" s="7">
        <v>4</v>
      </c>
      <c r="AA332" s="7">
        <v>14971</v>
      </c>
      <c r="AB332" s="7" t="s">
        <v>317</v>
      </c>
      <c r="AC332" s="7" t="s">
        <v>1084</v>
      </c>
      <c r="AD332" s="7">
        <v>2019</v>
      </c>
      <c r="AE332" s="7" t="s">
        <v>68</v>
      </c>
      <c r="AF332" s="7"/>
      <c r="AG332" s="7"/>
      <c r="AH332" s="7"/>
      <c r="AI332" s="7"/>
      <c r="AJ332" s="7"/>
      <c r="AK332" s="7"/>
      <c r="AL332" s="8" t="str">
        <f t="shared" si="60"/>
        <v/>
      </c>
      <c r="AM332" s="8" t="str">
        <f>IF(AL332="","",COUNTIFS(AL$1:AL332,AL332))</f>
        <v/>
      </c>
      <c r="AN332" s="8" t="str">
        <f t="shared" si="61"/>
        <v>黑龙江巴彦县第三高级中学录播会议大厅设备采购项目@录播</v>
      </c>
      <c r="AO332" s="9">
        <f>IF(AN332="","",COUNTIFS(AN$1:AN332,AN332))</f>
        <v>1</v>
      </c>
      <c r="AP332" s="10" t="str">
        <f t="shared" si="62"/>
        <v>是</v>
      </c>
      <c r="AQ332" s="11" t="str">
        <f t="shared" si="63"/>
        <v/>
      </c>
      <c r="AR332" s="11" t="str">
        <f t="shared" si="64"/>
        <v/>
      </c>
      <c r="AS332" s="11" t="str">
        <f t="shared" si="65"/>
        <v/>
      </c>
      <c r="AT332" s="11" t="str">
        <f t="shared" si="66"/>
        <v/>
      </c>
      <c r="AU332" s="11" t="str">
        <f t="shared" si="67"/>
        <v/>
      </c>
      <c r="AV332" s="11" t="str">
        <f t="shared" si="68"/>
        <v/>
      </c>
      <c r="AW332" s="11" t="str">
        <f>IF(ISERROR(IF(FIND("拾",O332,1)&lt;FIND("万",O332,1),IF(ISERROR(FIND("拾",O332,FIND("万",O332,1))),"零",(MID(O,FIND("拾",O332,FIND("万",O332,1))-1,1))),MID(O332,FIND("拾",O332,1)-1,1))),"",IF(FIND("拾",O332,1)&lt;FIND("万",O332,1),IF(ISERROR(FIND("拾",O332,FIND("万",O332,1))),"",(MID(O332,FIND("拾",O332,FIND("万",O332,1))-1,1))),MID(O332,FIND("拾",O332,1)-1,1)))</f>
        <v/>
      </c>
      <c r="AX332" s="12">
        <f>IF(O332="",0,IF(ISERROR(MIDB(O332,SEARCHB("?",O332),2*LEN(O332)-LENB(O332))),IF(AQ332="",0,INDEX([1]大小写对照表!A:B,MATCH(AQ332,[1]大小写对照表!A:A,0),2)*100000000)+IF(AR332="",0,INDEX([1]大小写对照表!A:B,MATCH(AR332,[1]大小写对照表!A:A,0),2)*1000000)+IF(AS332="",0,INDEX([1]大小写对照表!A:B,MATCH(AS332,[1]大小写对照表!A:A,0),2)*100000)+IF(AT332="",0,INDEX([1]大小写对照表!A:B,MATCH(AT332,[1]大小写对照表!A:A,0),2)*10000)+IF(AU332="",0,INDEX([1]大小写对照表!A:B,MATCH(AU332,[1]大小写对照表!A:A,0),2)*1000)+IF(AV332="",0,INDEX([1]大小写对照表!A:B,MATCH(AV332,[1]大小写对照表!A:A,0),2)*100)+IF(AW332="",0,INDEX([1]大小写对照表!A:B,MATCH(AW332,[1]大小写对照表!A:A,0),2)*10),IF(ISERROR(FIND("万",O332,1)),MIDB(O332,SEARCHB("?",O332),2*LEN(O332)-LENB(O332))*1,MIDB(O332,SEARCHB("?",O332),2*LEN(O332)-LENB(O332))*10000)))</f>
        <v>0</v>
      </c>
      <c r="AY332" s="13" t="str">
        <f t="shared" si="69"/>
        <v>1月份</v>
      </c>
      <c r="AZ332" s="11" t="str">
        <f t="shared" si="70"/>
        <v>录播</v>
      </c>
      <c r="BA332" s="11" t="str">
        <f t="shared" si="71"/>
        <v/>
      </c>
    </row>
    <row r="333" spans="1:53">
      <c r="A333" s="14" t="s">
        <v>1084</v>
      </c>
      <c r="B333" s="14" t="s">
        <v>2286</v>
      </c>
      <c r="C333" s="14" t="s">
        <v>55</v>
      </c>
      <c r="D333" s="14"/>
      <c r="E333" s="14" t="s">
        <v>94</v>
      </c>
      <c r="F333" s="14" t="s">
        <v>95</v>
      </c>
      <c r="G333" s="14" t="s">
        <v>2287</v>
      </c>
      <c r="H333" s="14"/>
      <c r="I333" s="14"/>
      <c r="J333" s="14"/>
      <c r="K333" s="14"/>
      <c r="L333" s="14" t="s">
        <v>2288</v>
      </c>
      <c r="M333" s="14" t="s">
        <v>2289</v>
      </c>
      <c r="N333" s="14" t="s">
        <v>2290</v>
      </c>
      <c r="O333" s="14"/>
      <c r="P333" s="14"/>
      <c r="Q333" s="14" t="s">
        <v>2291</v>
      </c>
      <c r="R333" s="14" t="s">
        <v>2292</v>
      </c>
      <c r="S333" s="14"/>
      <c r="T333" s="14"/>
      <c r="U333" s="14"/>
      <c r="V333" s="14"/>
      <c r="W333" s="14"/>
      <c r="X333" s="14" t="s">
        <v>65</v>
      </c>
      <c r="Y333" s="14" t="s">
        <v>2293</v>
      </c>
      <c r="Z333" s="14">
        <v>3</v>
      </c>
      <c r="AA333" s="14">
        <v>14971</v>
      </c>
      <c r="AB333" s="14" t="s">
        <v>317</v>
      </c>
      <c r="AC333" s="14" t="s">
        <v>1084</v>
      </c>
      <c r="AD333" s="14">
        <v>2019</v>
      </c>
      <c r="AE333" s="14" t="s">
        <v>68</v>
      </c>
      <c r="AF333" s="14"/>
      <c r="AG333" s="14"/>
      <c r="AH333" s="14"/>
      <c r="AI333" s="14"/>
      <c r="AJ333" s="14"/>
      <c r="AK333" s="14"/>
      <c r="AL333" s="8" t="str">
        <f t="shared" si="60"/>
        <v/>
      </c>
      <c r="AM333" s="8" t="str">
        <f>IF(AL333="","",COUNTIFS(AL$1:AL333,AL333))</f>
        <v/>
      </c>
      <c r="AN333" s="8" t="str">
        <f t="shared" si="61"/>
        <v>潞城市辛安泉小学录播教室设备采购项目成交公告@录播</v>
      </c>
      <c r="AO333" s="9">
        <f>IF(AN333="","",COUNTIFS(AN$1:AN333,AN333))</f>
        <v>1</v>
      </c>
      <c r="AP333" s="10" t="str">
        <f t="shared" si="62"/>
        <v>是</v>
      </c>
      <c r="AQ333" s="11" t="str">
        <f t="shared" si="63"/>
        <v/>
      </c>
      <c r="AR333" s="11" t="str">
        <f t="shared" si="64"/>
        <v/>
      </c>
      <c r="AS333" s="11" t="str">
        <f t="shared" si="65"/>
        <v/>
      </c>
      <c r="AT333" s="11" t="str">
        <f t="shared" si="66"/>
        <v/>
      </c>
      <c r="AU333" s="11" t="str">
        <f t="shared" si="67"/>
        <v/>
      </c>
      <c r="AV333" s="11" t="str">
        <f t="shared" si="68"/>
        <v/>
      </c>
      <c r="AW333" s="11" t="str">
        <f>IF(ISERROR(IF(FIND("拾",O333,1)&lt;FIND("万",O333,1),IF(ISERROR(FIND("拾",O333,FIND("万",O333,1))),"零",(MID(O,FIND("拾",O333,FIND("万",O333,1))-1,1))),MID(O333,FIND("拾",O333,1)-1,1))),"",IF(FIND("拾",O333,1)&lt;FIND("万",O333,1),IF(ISERROR(FIND("拾",O333,FIND("万",O333,1))),"",(MID(O333,FIND("拾",O333,FIND("万",O333,1))-1,1))),MID(O333,FIND("拾",O333,1)-1,1)))</f>
        <v/>
      </c>
      <c r="AX333" s="12">
        <f>IF(O333="",0,IF(ISERROR(MIDB(O333,SEARCHB("?",O333),2*LEN(O333)-LENB(O333))),IF(AQ333="",0,INDEX([1]大小写对照表!A:B,MATCH(AQ333,[1]大小写对照表!A:A,0),2)*100000000)+IF(AR333="",0,INDEX([1]大小写对照表!A:B,MATCH(AR333,[1]大小写对照表!A:A,0),2)*1000000)+IF(AS333="",0,INDEX([1]大小写对照表!A:B,MATCH(AS333,[1]大小写对照表!A:A,0),2)*100000)+IF(AT333="",0,INDEX([1]大小写对照表!A:B,MATCH(AT333,[1]大小写对照表!A:A,0),2)*10000)+IF(AU333="",0,INDEX([1]大小写对照表!A:B,MATCH(AU333,[1]大小写对照表!A:A,0),2)*1000)+IF(AV333="",0,INDEX([1]大小写对照表!A:B,MATCH(AV333,[1]大小写对照表!A:A,0),2)*100)+IF(AW333="",0,INDEX([1]大小写对照表!A:B,MATCH(AW333,[1]大小写对照表!A:A,0),2)*10),IF(ISERROR(FIND("万",O333,1)),MIDB(O333,SEARCHB("?",O333),2*LEN(O333)-LENB(O333))*1,MIDB(O333,SEARCHB("?",O333),2*LEN(O333)-LENB(O333))*10000)))</f>
        <v>0</v>
      </c>
      <c r="AY333" s="13" t="str">
        <f t="shared" si="69"/>
        <v>1月份</v>
      </c>
      <c r="AZ333" s="11" t="str">
        <f t="shared" si="70"/>
        <v>录播</v>
      </c>
      <c r="BA333" s="11" t="str">
        <f t="shared" si="71"/>
        <v/>
      </c>
    </row>
    <row r="334" spans="1:53">
      <c r="A334" s="7" t="s">
        <v>1084</v>
      </c>
      <c r="B334" s="7" t="s">
        <v>2294</v>
      </c>
      <c r="C334" s="7" t="s">
        <v>55</v>
      </c>
      <c r="D334" s="7">
        <v>510201201813751</v>
      </c>
      <c r="E334" s="7" t="s">
        <v>1427</v>
      </c>
      <c r="F334" s="7" t="s">
        <v>2295</v>
      </c>
      <c r="G334" s="7" t="s">
        <v>887</v>
      </c>
      <c r="H334" s="7"/>
      <c r="I334" s="7"/>
      <c r="J334" s="7"/>
      <c r="K334" s="7"/>
      <c r="L334" s="7" t="s">
        <v>2296</v>
      </c>
      <c r="M334" s="7" t="s">
        <v>2297</v>
      </c>
      <c r="N334" s="7" t="s">
        <v>2298</v>
      </c>
      <c r="O334" s="7"/>
      <c r="P334" s="7"/>
      <c r="Q334" s="7" t="s">
        <v>2299</v>
      </c>
      <c r="R334" s="7" t="s">
        <v>2300</v>
      </c>
      <c r="S334" s="7" t="s">
        <v>2301</v>
      </c>
      <c r="T334" s="7"/>
      <c r="U334" s="7"/>
      <c r="V334" s="7"/>
      <c r="W334" s="7"/>
      <c r="X334" s="7" t="s">
        <v>65</v>
      </c>
      <c r="Y334" s="7" t="s">
        <v>2302</v>
      </c>
      <c r="Z334" s="7">
        <v>2</v>
      </c>
      <c r="AA334" s="7">
        <v>2</v>
      </c>
      <c r="AB334" s="7" t="s">
        <v>67</v>
      </c>
      <c r="AC334" s="7"/>
      <c r="AD334" s="7">
        <v>2019</v>
      </c>
      <c r="AE334" s="7" t="s">
        <v>68</v>
      </c>
      <c r="AF334" s="7"/>
      <c r="AG334" s="7"/>
      <c r="AH334" s="7"/>
      <c r="AI334" s="7"/>
      <c r="AJ334" s="7"/>
      <c r="AK334" s="7"/>
      <c r="AL334" s="8" t="str">
        <f t="shared" si="60"/>
        <v>510201201813751@录播</v>
      </c>
      <c r="AM334" s="8">
        <f>IF(AL334="","",COUNTIFS(AL$1:AL334,AL334))</f>
        <v>1</v>
      </c>
      <c r="AN334" s="8" t="str">
        <f t="shared" si="61"/>
        <v>四川省粮食经济学校学生宿舍空调和安防监控系统集成政府采购项目(川政采招〔2018〕332号)公开招标结果公告@录播</v>
      </c>
      <c r="AO334" s="9">
        <f>IF(AN334="","",COUNTIFS(AN$1:AN334,AN334))</f>
        <v>1</v>
      </c>
      <c r="AP334" s="10" t="str">
        <f t="shared" si="62"/>
        <v>是</v>
      </c>
      <c r="AQ334" s="11" t="str">
        <f t="shared" si="63"/>
        <v/>
      </c>
      <c r="AR334" s="11" t="str">
        <f t="shared" si="64"/>
        <v/>
      </c>
      <c r="AS334" s="11" t="str">
        <f t="shared" si="65"/>
        <v/>
      </c>
      <c r="AT334" s="11" t="str">
        <f t="shared" si="66"/>
        <v/>
      </c>
      <c r="AU334" s="11" t="str">
        <f t="shared" si="67"/>
        <v/>
      </c>
      <c r="AV334" s="11" t="str">
        <f t="shared" si="68"/>
        <v/>
      </c>
      <c r="AW334" s="11" t="str">
        <f>IF(ISERROR(IF(FIND("拾",O334,1)&lt;FIND("万",O334,1),IF(ISERROR(FIND("拾",O334,FIND("万",O334,1))),"零",(MID(O,FIND("拾",O334,FIND("万",O334,1))-1,1))),MID(O334,FIND("拾",O334,1)-1,1))),"",IF(FIND("拾",O334,1)&lt;FIND("万",O334,1),IF(ISERROR(FIND("拾",O334,FIND("万",O334,1))),"",(MID(O334,FIND("拾",O334,FIND("万",O334,1))-1,1))),MID(O334,FIND("拾",O334,1)-1,1)))</f>
        <v/>
      </c>
      <c r="AX334" s="12">
        <f>IF(O334="",0,IF(ISERROR(MIDB(O334,SEARCHB("?",O334),2*LEN(O334)-LENB(O334))),IF(AQ334="",0,INDEX([1]大小写对照表!A:B,MATCH(AQ334,[1]大小写对照表!A:A,0),2)*100000000)+IF(AR334="",0,INDEX([1]大小写对照表!A:B,MATCH(AR334,[1]大小写对照表!A:A,0),2)*1000000)+IF(AS334="",0,INDEX([1]大小写对照表!A:B,MATCH(AS334,[1]大小写对照表!A:A,0),2)*100000)+IF(AT334="",0,INDEX([1]大小写对照表!A:B,MATCH(AT334,[1]大小写对照表!A:A,0),2)*10000)+IF(AU334="",0,INDEX([1]大小写对照表!A:B,MATCH(AU334,[1]大小写对照表!A:A,0),2)*1000)+IF(AV334="",0,INDEX([1]大小写对照表!A:B,MATCH(AV334,[1]大小写对照表!A:A,0),2)*100)+IF(AW334="",0,INDEX([1]大小写对照表!A:B,MATCH(AW334,[1]大小写对照表!A:A,0),2)*10),IF(ISERROR(FIND("万",O334,1)),MIDB(O334,SEARCHB("?",O334),2*LEN(O334)-LENB(O334))*1,MIDB(O334,SEARCHB("?",O334),2*LEN(O334)-LENB(O334))*10000)))</f>
        <v>0</v>
      </c>
      <c r="AY334" s="13" t="str">
        <f t="shared" si="69"/>
        <v>1月份</v>
      </c>
      <c r="AZ334" s="11" t="str">
        <f t="shared" si="70"/>
        <v>录播</v>
      </c>
      <c r="BA334" s="11" t="str">
        <f t="shared" si="71"/>
        <v/>
      </c>
    </row>
    <row r="335" spans="1:53">
      <c r="A335" s="14" t="s">
        <v>1084</v>
      </c>
      <c r="B335" s="14" t="s">
        <v>2303</v>
      </c>
      <c r="C335" s="14" t="s">
        <v>55</v>
      </c>
      <c r="D335" s="14"/>
      <c r="E335" s="14" t="s">
        <v>1308</v>
      </c>
      <c r="F335" s="14" t="s">
        <v>2304</v>
      </c>
      <c r="G335" s="14" t="s">
        <v>427</v>
      </c>
      <c r="H335" s="14"/>
      <c r="I335" s="14"/>
      <c r="J335" s="14"/>
      <c r="K335" s="14"/>
      <c r="L335" s="14"/>
      <c r="M335" s="14"/>
      <c r="N335" s="14" t="s">
        <v>2305</v>
      </c>
      <c r="O335" s="14"/>
      <c r="P335" s="14"/>
      <c r="Q335" s="14" t="s">
        <v>2306</v>
      </c>
      <c r="R335" s="14" t="s">
        <v>2307</v>
      </c>
      <c r="S335" s="14"/>
      <c r="T335" s="14"/>
      <c r="U335" s="14"/>
      <c r="V335" s="14"/>
      <c r="W335" s="14"/>
      <c r="X335" s="14" t="s">
        <v>65</v>
      </c>
      <c r="Y335" s="14" t="s">
        <v>2308</v>
      </c>
      <c r="Z335" s="14">
        <v>16</v>
      </c>
      <c r="AA335" s="14">
        <v>14971</v>
      </c>
      <c r="AB335" s="14" t="s">
        <v>317</v>
      </c>
      <c r="AC335" s="14" t="s">
        <v>1084</v>
      </c>
      <c r="AD335" s="14">
        <v>2019</v>
      </c>
      <c r="AE335" s="14" t="s">
        <v>68</v>
      </c>
      <c r="AF335" s="14"/>
      <c r="AG335" s="14"/>
      <c r="AH335" s="14"/>
      <c r="AI335" s="14"/>
      <c r="AJ335" s="14"/>
      <c r="AK335" s="14"/>
      <c r="AL335" s="8" t="str">
        <f t="shared" si="60"/>
        <v/>
      </c>
      <c r="AM335" s="8" t="str">
        <f>IF(AL335="","",COUNTIFS(AL$1:AL335,AL335))</f>
        <v/>
      </c>
      <c r="AN335" s="8" t="str">
        <f t="shared" si="61"/>
        <v>临泉县新建学校教育装备（录播教室书法教室）采购项目第四标包@录播</v>
      </c>
      <c r="AO335" s="9">
        <f>IF(AN335="","",COUNTIFS(AN$1:AN335,AN335))</f>
        <v>1</v>
      </c>
      <c r="AP335" s="10" t="str">
        <f t="shared" si="62"/>
        <v>是</v>
      </c>
      <c r="AQ335" s="11" t="str">
        <f t="shared" si="63"/>
        <v/>
      </c>
      <c r="AR335" s="11" t="str">
        <f t="shared" si="64"/>
        <v/>
      </c>
      <c r="AS335" s="11" t="str">
        <f t="shared" si="65"/>
        <v/>
      </c>
      <c r="AT335" s="11" t="str">
        <f t="shared" si="66"/>
        <v/>
      </c>
      <c r="AU335" s="11" t="str">
        <f t="shared" si="67"/>
        <v/>
      </c>
      <c r="AV335" s="11" t="str">
        <f t="shared" si="68"/>
        <v/>
      </c>
      <c r="AW335" s="11" t="str">
        <f>IF(ISERROR(IF(FIND("拾",O335,1)&lt;FIND("万",O335,1),IF(ISERROR(FIND("拾",O335,FIND("万",O335,1))),"零",(MID(O,FIND("拾",O335,FIND("万",O335,1))-1,1))),MID(O335,FIND("拾",O335,1)-1,1))),"",IF(FIND("拾",O335,1)&lt;FIND("万",O335,1),IF(ISERROR(FIND("拾",O335,FIND("万",O335,1))),"",(MID(O335,FIND("拾",O335,FIND("万",O335,1))-1,1))),MID(O335,FIND("拾",O335,1)-1,1)))</f>
        <v/>
      </c>
      <c r="AX335" s="12">
        <f>IF(O335="",0,IF(ISERROR(MIDB(O335,SEARCHB("?",O335),2*LEN(O335)-LENB(O335))),IF(AQ335="",0,INDEX([1]大小写对照表!A:B,MATCH(AQ335,[1]大小写对照表!A:A,0),2)*100000000)+IF(AR335="",0,INDEX([1]大小写对照表!A:B,MATCH(AR335,[1]大小写对照表!A:A,0),2)*1000000)+IF(AS335="",0,INDEX([1]大小写对照表!A:B,MATCH(AS335,[1]大小写对照表!A:A,0),2)*100000)+IF(AT335="",0,INDEX([1]大小写对照表!A:B,MATCH(AT335,[1]大小写对照表!A:A,0),2)*10000)+IF(AU335="",0,INDEX([1]大小写对照表!A:B,MATCH(AU335,[1]大小写对照表!A:A,0),2)*1000)+IF(AV335="",0,INDEX([1]大小写对照表!A:B,MATCH(AV335,[1]大小写对照表!A:A,0),2)*100)+IF(AW335="",0,INDEX([1]大小写对照表!A:B,MATCH(AW335,[1]大小写对照表!A:A,0),2)*10),IF(ISERROR(FIND("万",O335,1)),MIDB(O335,SEARCHB("?",O335),2*LEN(O335)-LENB(O335))*1,MIDB(O335,SEARCHB("?",O335),2*LEN(O335)-LENB(O335))*10000)))</f>
        <v>0</v>
      </c>
      <c r="AY335" s="13" t="str">
        <f t="shared" si="69"/>
        <v>1月份</v>
      </c>
      <c r="AZ335" s="11" t="str">
        <f t="shared" si="70"/>
        <v>录播</v>
      </c>
      <c r="BA335" s="11" t="str">
        <f t="shared" si="71"/>
        <v/>
      </c>
    </row>
    <row r="336" spans="1:53">
      <c r="A336" s="7" t="s">
        <v>1084</v>
      </c>
      <c r="B336" s="7" t="s">
        <v>2309</v>
      </c>
      <c r="C336" s="7" t="s">
        <v>55</v>
      </c>
      <c r="D336" s="7"/>
      <c r="E336" s="7" t="s">
        <v>1308</v>
      </c>
      <c r="F336" s="7" t="s">
        <v>2304</v>
      </c>
      <c r="G336" s="7" t="s">
        <v>427</v>
      </c>
      <c r="H336" s="7"/>
      <c r="I336" s="7"/>
      <c r="J336" s="7"/>
      <c r="K336" s="7"/>
      <c r="L336" s="7"/>
      <c r="M336" s="7"/>
      <c r="N336" s="7" t="s">
        <v>2310</v>
      </c>
      <c r="O336" s="7"/>
      <c r="P336" s="7"/>
      <c r="Q336" s="7" t="s">
        <v>2311</v>
      </c>
      <c r="R336" s="7" t="s">
        <v>2312</v>
      </c>
      <c r="S336" s="7"/>
      <c r="T336" s="7"/>
      <c r="U336" s="7"/>
      <c r="V336" s="7"/>
      <c r="W336" s="7"/>
      <c r="X336" s="7" t="s">
        <v>65</v>
      </c>
      <c r="Y336" s="7" t="s">
        <v>2308</v>
      </c>
      <c r="Z336" s="7">
        <v>16</v>
      </c>
      <c r="AA336" s="7">
        <v>14971</v>
      </c>
      <c r="AB336" s="7" t="s">
        <v>317</v>
      </c>
      <c r="AC336" s="7" t="s">
        <v>1084</v>
      </c>
      <c r="AD336" s="7">
        <v>2019</v>
      </c>
      <c r="AE336" s="7" t="s">
        <v>68</v>
      </c>
      <c r="AF336" s="7"/>
      <c r="AG336" s="7"/>
      <c r="AH336" s="7"/>
      <c r="AI336" s="7"/>
      <c r="AJ336" s="7"/>
      <c r="AK336" s="7"/>
      <c r="AL336" s="8" t="str">
        <f t="shared" si="60"/>
        <v/>
      </c>
      <c r="AM336" s="8" t="str">
        <f>IF(AL336="","",COUNTIFS(AL$1:AL336,AL336))</f>
        <v/>
      </c>
      <c r="AN336" s="8" t="str">
        <f t="shared" si="61"/>
        <v>临泉县新建学校教育装备（录播教室书法教室）采购项目第二标包@录播</v>
      </c>
      <c r="AO336" s="9">
        <f>IF(AN336="","",COUNTIFS(AN$1:AN336,AN336))</f>
        <v>1</v>
      </c>
      <c r="AP336" s="10" t="str">
        <f t="shared" si="62"/>
        <v>是</v>
      </c>
      <c r="AQ336" s="11" t="str">
        <f t="shared" si="63"/>
        <v/>
      </c>
      <c r="AR336" s="11" t="str">
        <f t="shared" si="64"/>
        <v/>
      </c>
      <c r="AS336" s="11" t="str">
        <f t="shared" si="65"/>
        <v/>
      </c>
      <c r="AT336" s="11" t="str">
        <f t="shared" si="66"/>
        <v/>
      </c>
      <c r="AU336" s="11" t="str">
        <f t="shared" si="67"/>
        <v/>
      </c>
      <c r="AV336" s="11" t="str">
        <f t="shared" si="68"/>
        <v/>
      </c>
      <c r="AW336" s="11" t="str">
        <f>IF(ISERROR(IF(FIND("拾",O336,1)&lt;FIND("万",O336,1),IF(ISERROR(FIND("拾",O336,FIND("万",O336,1))),"零",(MID(O,FIND("拾",O336,FIND("万",O336,1))-1,1))),MID(O336,FIND("拾",O336,1)-1,1))),"",IF(FIND("拾",O336,1)&lt;FIND("万",O336,1),IF(ISERROR(FIND("拾",O336,FIND("万",O336,1))),"",(MID(O336,FIND("拾",O336,FIND("万",O336,1))-1,1))),MID(O336,FIND("拾",O336,1)-1,1)))</f>
        <v/>
      </c>
      <c r="AX336" s="12">
        <f>IF(O336="",0,IF(ISERROR(MIDB(O336,SEARCHB("?",O336),2*LEN(O336)-LENB(O336))),IF(AQ336="",0,INDEX([1]大小写对照表!A:B,MATCH(AQ336,[1]大小写对照表!A:A,0),2)*100000000)+IF(AR336="",0,INDEX([1]大小写对照表!A:B,MATCH(AR336,[1]大小写对照表!A:A,0),2)*1000000)+IF(AS336="",0,INDEX([1]大小写对照表!A:B,MATCH(AS336,[1]大小写对照表!A:A,0),2)*100000)+IF(AT336="",0,INDEX([1]大小写对照表!A:B,MATCH(AT336,[1]大小写对照表!A:A,0),2)*10000)+IF(AU336="",0,INDEX([1]大小写对照表!A:B,MATCH(AU336,[1]大小写对照表!A:A,0),2)*1000)+IF(AV336="",0,INDEX([1]大小写对照表!A:B,MATCH(AV336,[1]大小写对照表!A:A,0),2)*100)+IF(AW336="",0,INDEX([1]大小写对照表!A:B,MATCH(AW336,[1]大小写对照表!A:A,0),2)*10),IF(ISERROR(FIND("万",O336,1)),MIDB(O336,SEARCHB("?",O336),2*LEN(O336)-LENB(O336))*1,MIDB(O336,SEARCHB("?",O336),2*LEN(O336)-LENB(O336))*10000)))</f>
        <v>0</v>
      </c>
      <c r="AY336" s="13" t="str">
        <f t="shared" si="69"/>
        <v>1月份</v>
      </c>
      <c r="AZ336" s="11" t="str">
        <f t="shared" si="70"/>
        <v>录播</v>
      </c>
      <c r="BA336" s="11" t="str">
        <f t="shared" si="71"/>
        <v/>
      </c>
    </row>
    <row r="337" spans="1:53">
      <c r="A337" s="14" t="s">
        <v>1084</v>
      </c>
      <c r="B337" s="14" t="s">
        <v>2313</v>
      </c>
      <c r="C337" s="14" t="s">
        <v>55</v>
      </c>
      <c r="D337" s="14"/>
      <c r="E337" s="14" t="s">
        <v>1308</v>
      </c>
      <c r="F337" s="14" t="s">
        <v>2314</v>
      </c>
      <c r="G337" s="14" t="s">
        <v>427</v>
      </c>
      <c r="H337" s="14"/>
      <c r="I337" s="14"/>
      <c r="J337" s="14"/>
      <c r="K337" s="14"/>
      <c r="L337" s="14"/>
      <c r="M337" s="14"/>
      <c r="N337" s="14" t="s">
        <v>2315</v>
      </c>
      <c r="O337" s="14"/>
      <c r="P337" s="14"/>
      <c r="Q337" s="14" t="s">
        <v>2316</v>
      </c>
      <c r="R337" s="14" t="s">
        <v>2317</v>
      </c>
      <c r="S337" s="14"/>
      <c r="T337" s="14"/>
      <c r="U337" s="14"/>
      <c r="V337" s="14"/>
      <c r="W337" s="14"/>
      <c r="X337" s="14" t="s">
        <v>65</v>
      </c>
      <c r="Y337" s="14" t="s">
        <v>2308</v>
      </c>
      <c r="Z337" s="14">
        <v>16</v>
      </c>
      <c r="AA337" s="14">
        <v>14971</v>
      </c>
      <c r="AB337" s="14" t="s">
        <v>317</v>
      </c>
      <c r="AC337" s="14" t="s">
        <v>1084</v>
      </c>
      <c r="AD337" s="14">
        <v>2019</v>
      </c>
      <c r="AE337" s="14" t="s">
        <v>68</v>
      </c>
      <c r="AF337" s="14"/>
      <c r="AG337" s="14"/>
      <c r="AH337" s="14"/>
      <c r="AI337" s="14"/>
      <c r="AJ337" s="14"/>
      <c r="AK337" s="14"/>
      <c r="AL337" s="8" t="str">
        <f t="shared" si="60"/>
        <v/>
      </c>
      <c r="AM337" s="8" t="str">
        <f>IF(AL337="","",COUNTIFS(AL$1:AL337,AL337))</f>
        <v/>
      </c>
      <c r="AN337" s="8" t="str">
        <f t="shared" si="61"/>
        <v>临泉县新建学校教育装备（录播教室书法教室）采购项目第三标包@录播</v>
      </c>
      <c r="AO337" s="9">
        <f>IF(AN337="","",COUNTIFS(AN$1:AN337,AN337))</f>
        <v>1</v>
      </c>
      <c r="AP337" s="10" t="str">
        <f t="shared" si="62"/>
        <v>是</v>
      </c>
      <c r="AQ337" s="11" t="str">
        <f t="shared" si="63"/>
        <v/>
      </c>
      <c r="AR337" s="11" t="str">
        <f t="shared" si="64"/>
        <v/>
      </c>
      <c r="AS337" s="11" t="str">
        <f t="shared" si="65"/>
        <v/>
      </c>
      <c r="AT337" s="11" t="str">
        <f t="shared" si="66"/>
        <v/>
      </c>
      <c r="AU337" s="11" t="str">
        <f t="shared" si="67"/>
        <v/>
      </c>
      <c r="AV337" s="11" t="str">
        <f t="shared" si="68"/>
        <v/>
      </c>
      <c r="AW337" s="11" t="str">
        <f>IF(ISERROR(IF(FIND("拾",O337,1)&lt;FIND("万",O337,1),IF(ISERROR(FIND("拾",O337,FIND("万",O337,1))),"零",(MID(O,FIND("拾",O337,FIND("万",O337,1))-1,1))),MID(O337,FIND("拾",O337,1)-1,1))),"",IF(FIND("拾",O337,1)&lt;FIND("万",O337,1),IF(ISERROR(FIND("拾",O337,FIND("万",O337,1))),"",(MID(O337,FIND("拾",O337,FIND("万",O337,1))-1,1))),MID(O337,FIND("拾",O337,1)-1,1)))</f>
        <v/>
      </c>
      <c r="AX337" s="12">
        <f>IF(O337="",0,IF(ISERROR(MIDB(O337,SEARCHB("?",O337),2*LEN(O337)-LENB(O337))),IF(AQ337="",0,INDEX([1]大小写对照表!A:B,MATCH(AQ337,[1]大小写对照表!A:A,0),2)*100000000)+IF(AR337="",0,INDEX([1]大小写对照表!A:B,MATCH(AR337,[1]大小写对照表!A:A,0),2)*1000000)+IF(AS337="",0,INDEX([1]大小写对照表!A:B,MATCH(AS337,[1]大小写对照表!A:A,0),2)*100000)+IF(AT337="",0,INDEX([1]大小写对照表!A:B,MATCH(AT337,[1]大小写对照表!A:A,0),2)*10000)+IF(AU337="",0,INDEX([1]大小写对照表!A:B,MATCH(AU337,[1]大小写对照表!A:A,0),2)*1000)+IF(AV337="",0,INDEX([1]大小写对照表!A:B,MATCH(AV337,[1]大小写对照表!A:A,0),2)*100)+IF(AW337="",0,INDEX([1]大小写对照表!A:B,MATCH(AW337,[1]大小写对照表!A:A,0),2)*10),IF(ISERROR(FIND("万",O337,1)),MIDB(O337,SEARCHB("?",O337),2*LEN(O337)-LENB(O337))*1,MIDB(O337,SEARCHB("?",O337),2*LEN(O337)-LENB(O337))*10000)))</f>
        <v>0</v>
      </c>
      <c r="AY337" s="13" t="str">
        <f t="shared" si="69"/>
        <v>1月份</v>
      </c>
      <c r="AZ337" s="11" t="str">
        <f t="shared" si="70"/>
        <v>录播</v>
      </c>
      <c r="BA337" s="11" t="str">
        <f t="shared" si="71"/>
        <v/>
      </c>
    </row>
    <row r="338" spans="1:53">
      <c r="A338" s="7" t="s">
        <v>1084</v>
      </c>
      <c r="B338" s="7" t="s">
        <v>2318</v>
      </c>
      <c r="C338" s="7" t="s">
        <v>55</v>
      </c>
      <c r="D338" s="7"/>
      <c r="E338" s="7" t="s">
        <v>1308</v>
      </c>
      <c r="F338" s="7" t="s">
        <v>2304</v>
      </c>
      <c r="G338" s="7" t="s">
        <v>427</v>
      </c>
      <c r="H338" s="7"/>
      <c r="I338" s="7"/>
      <c r="J338" s="7"/>
      <c r="K338" s="7"/>
      <c r="L338" s="7"/>
      <c r="M338" s="7"/>
      <c r="N338" s="7" t="s">
        <v>2319</v>
      </c>
      <c r="O338" s="7"/>
      <c r="P338" s="7"/>
      <c r="Q338" s="7" t="s">
        <v>2320</v>
      </c>
      <c r="R338" s="7" t="s">
        <v>2321</v>
      </c>
      <c r="S338" s="7"/>
      <c r="T338" s="7"/>
      <c r="U338" s="7"/>
      <c r="V338" s="7"/>
      <c r="W338" s="7"/>
      <c r="X338" s="7" t="s">
        <v>65</v>
      </c>
      <c r="Y338" s="7" t="s">
        <v>2308</v>
      </c>
      <c r="Z338" s="7">
        <v>16</v>
      </c>
      <c r="AA338" s="7">
        <v>14971</v>
      </c>
      <c r="AB338" s="7" t="s">
        <v>317</v>
      </c>
      <c r="AC338" s="7" t="s">
        <v>1084</v>
      </c>
      <c r="AD338" s="7">
        <v>2019</v>
      </c>
      <c r="AE338" s="7" t="s">
        <v>68</v>
      </c>
      <c r="AF338" s="7"/>
      <c r="AG338" s="7"/>
      <c r="AH338" s="7"/>
      <c r="AI338" s="7"/>
      <c r="AJ338" s="7"/>
      <c r="AK338" s="7"/>
      <c r="AL338" s="8" t="str">
        <f t="shared" si="60"/>
        <v/>
      </c>
      <c r="AM338" s="8" t="str">
        <f>IF(AL338="","",COUNTIFS(AL$1:AL338,AL338))</f>
        <v/>
      </c>
      <c r="AN338" s="8" t="str">
        <f t="shared" si="61"/>
        <v>临泉县新建学校教育装备（录播教室书法教室）采购项目第一标包@录播</v>
      </c>
      <c r="AO338" s="9">
        <f>IF(AN338="","",COUNTIFS(AN$1:AN338,AN338))</f>
        <v>1</v>
      </c>
      <c r="AP338" s="10" t="str">
        <f t="shared" si="62"/>
        <v>是</v>
      </c>
      <c r="AQ338" s="11" t="str">
        <f t="shared" si="63"/>
        <v/>
      </c>
      <c r="AR338" s="11" t="str">
        <f t="shared" si="64"/>
        <v/>
      </c>
      <c r="AS338" s="11" t="str">
        <f t="shared" si="65"/>
        <v/>
      </c>
      <c r="AT338" s="11" t="str">
        <f t="shared" si="66"/>
        <v/>
      </c>
      <c r="AU338" s="11" t="str">
        <f t="shared" si="67"/>
        <v/>
      </c>
      <c r="AV338" s="11" t="str">
        <f t="shared" si="68"/>
        <v/>
      </c>
      <c r="AW338" s="11" t="str">
        <f>IF(ISERROR(IF(FIND("拾",O338,1)&lt;FIND("万",O338,1),IF(ISERROR(FIND("拾",O338,FIND("万",O338,1))),"零",(MID(O,FIND("拾",O338,FIND("万",O338,1))-1,1))),MID(O338,FIND("拾",O338,1)-1,1))),"",IF(FIND("拾",O338,1)&lt;FIND("万",O338,1),IF(ISERROR(FIND("拾",O338,FIND("万",O338,1))),"",(MID(O338,FIND("拾",O338,FIND("万",O338,1))-1,1))),MID(O338,FIND("拾",O338,1)-1,1)))</f>
        <v/>
      </c>
      <c r="AX338" s="12">
        <f>IF(O338="",0,IF(ISERROR(MIDB(O338,SEARCHB("?",O338),2*LEN(O338)-LENB(O338))),IF(AQ338="",0,INDEX([1]大小写对照表!A:B,MATCH(AQ338,[1]大小写对照表!A:A,0),2)*100000000)+IF(AR338="",0,INDEX([1]大小写对照表!A:B,MATCH(AR338,[1]大小写对照表!A:A,0),2)*1000000)+IF(AS338="",0,INDEX([1]大小写对照表!A:B,MATCH(AS338,[1]大小写对照表!A:A,0),2)*100000)+IF(AT338="",0,INDEX([1]大小写对照表!A:B,MATCH(AT338,[1]大小写对照表!A:A,0),2)*10000)+IF(AU338="",0,INDEX([1]大小写对照表!A:B,MATCH(AU338,[1]大小写对照表!A:A,0),2)*1000)+IF(AV338="",0,INDEX([1]大小写对照表!A:B,MATCH(AV338,[1]大小写对照表!A:A,0),2)*100)+IF(AW338="",0,INDEX([1]大小写对照表!A:B,MATCH(AW338,[1]大小写对照表!A:A,0),2)*10),IF(ISERROR(FIND("万",O338,1)),MIDB(O338,SEARCHB("?",O338),2*LEN(O338)-LENB(O338))*1,MIDB(O338,SEARCHB("?",O338),2*LEN(O338)-LENB(O338))*10000)))</f>
        <v>0</v>
      </c>
      <c r="AY338" s="13" t="str">
        <f t="shared" si="69"/>
        <v>1月份</v>
      </c>
      <c r="AZ338" s="11" t="str">
        <f t="shared" si="70"/>
        <v>录播</v>
      </c>
      <c r="BA338" s="11" t="str">
        <f t="shared" si="71"/>
        <v/>
      </c>
    </row>
    <row r="339" spans="1:53">
      <c r="A339" s="14" t="s">
        <v>1084</v>
      </c>
      <c r="B339" s="14" t="s">
        <v>2322</v>
      </c>
      <c r="C339" s="14" t="s">
        <v>55</v>
      </c>
      <c r="D339" s="14"/>
      <c r="E339" s="14" t="s">
        <v>215</v>
      </c>
      <c r="F339" s="14" t="s">
        <v>2323</v>
      </c>
      <c r="G339" s="14" t="s">
        <v>427</v>
      </c>
      <c r="H339" s="14"/>
      <c r="I339" s="14"/>
      <c r="J339" s="14"/>
      <c r="K339" s="14"/>
      <c r="L339" s="14" t="s">
        <v>2324</v>
      </c>
      <c r="M339" s="14" t="s">
        <v>2325</v>
      </c>
      <c r="N339" s="14" t="s">
        <v>2326</v>
      </c>
      <c r="O339" s="14"/>
      <c r="P339" s="14"/>
      <c r="Q339" s="14" t="s">
        <v>2327</v>
      </c>
      <c r="R339" s="14" t="s">
        <v>2328</v>
      </c>
      <c r="S339" s="14" t="s">
        <v>2329</v>
      </c>
      <c r="T339" s="14"/>
      <c r="U339" s="14"/>
      <c r="V339" s="14"/>
      <c r="W339" s="14"/>
      <c r="X339" s="14" t="s">
        <v>65</v>
      </c>
      <c r="Y339" s="14" t="s">
        <v>2330</v>
      </c>
      <c r="Z339" s="14">
        <v>6</v>
      </c>
      <c r="AA339" s="14">
        <v>14971</v>
      </c>
      <c r="AB339" s="14" t="s">
        <v>317</v>
      </c>
      <c r="AC339" s="14" t="s">
        <v>1084</v>
      </c>
      <c r="AD339" s="14">
        <v>2019</v>
      </c>
      <c r="AE339" s="14" t="s">
        <v>68</v>
      </c>
      <c r="AF339" s="14"/>
      <c r="AG339" s="14"/>
      <c r="AH339" s="14"/>
      <c r="AI339" s="14"/>
      <c r="AJ339" s="14"/>
      <c r="AK339" s="14"/>
      <c r="AL339" s="8" t="str">
        <f t="shared" si="60"/>
        <v/>
      </c>
      <c r="AM339" s="8" t="str">
        <f>IF(AL339="","",COUNTIFS(AL$1:AL339,AL339))</f>
        <v/>
      </c>
      <c r="AN339" s="8" t="str">
        <f t="shared" si="61"/>
        <v>峻青初中录播改直播教室设备项目中标公告@录播</v>
      </c>
      <c r="AO339" s="9">
        <f>IF(AN339="","",COUNTIFS(AN$1:AN339,AN339))</f>
        <v>1</v>
      </c>
      <c r="AP339" s="10" t="str">
        <f t="shared" si="62"/>
        <v>是</v>
      </c>
      <c r="AQ339" s="11" t="str">
        <f t="shared" si="63"/>
        <v/>
      </c>
      <c r="AR339" s="11" t="str">
        <f t="shared" si="64"/>
        <v/>
      </c>
      <c r="AS339" s="11" t="str">
        <f t="shared" si="65"/>
        <v/>
      </c>
      <c r="AT339" s="11" t="str">
        <f t="shared" si="66"/>
        <v/>
      </c>
      <c r="AU339" s="11" t="str">
        <f t="shared" si="67"/>
        <v/>
      </c>
      <c r="AV339" s="11" t="str">
        <f t="shared" si="68"/>
        <v/>
      </c>
      <c r="AW339" s="11" t="str">
        <f>IF(ISERROR(IF(FIND("拾",O339,1)&lt;FIND("万",O339,1),IF(ISERROR(FIND("拾",O339,FIND("万",O339,1))),"零",(MID(O,FIND("拾",O339,FIND("万",O339,1))-1,1))),MID(O339,FIND("拾",O339,1)-1,1))),"",IF(FIND("拾",O339,1)&lt;FIND("万",O339,1),IF(ISERROR(FIND("拾",O339,FIND("万",O339,1))),"",(MID(O339,FIND("拾",O339,FIND("万",O339,1))-1,1))),MID(O339,FIND("拾",O339,1)-1,1)))</f>
        <v/>
      </c>
      <c r="AX339" s="12">
        <f>IF(O339="",0,IF(ISERROR(MIDB(O339,SEARCHB("?",O339),2*LEN(O339)-LENB(O339))),IF(AQ339="",0,INDEX([1]大小写对照表!A:B,MATCH(AQ339,[1]大小写对照表!A:A,0),2)*100000000)+IF(AR339="",0,INDEX([1]大小写对照表!A:B,MATCH(AR339,[1]大小写对照表!A:A,0),2)*1000000)+IF(AS339="",0,INDEX([1]大小写对照表!A:B,MATCH(AS339,[1]大小写对照表!A:A,0),2)*100000)+IF(AT339="",0,INDEX([1]大小写对照表!A:B,MATCH(AT339,[1]大小写对照表!A:A,0),2)*10000)+IF(AU339="",0,INDEX([1]大小写对照表!A:B,MATCH(AU339,[1]大小写对照表!A:A,0),2)*1000)+IF(AV339="",0,INDEX([1]大小写对照表!A:B,MATCH(AV339,[1]大小写对照表!A:A,0),2)*100)+IF(AW339="",0,INDEX([1]大小写对照表!A:B,MATCH(AW339,[1]大小写对照表!A:A,0),2)*10),IF(ISERROR(FIND("万",O339,1)),MIDB(O339,SEARCHB("?",O339),2*LEN(O339)-LENB(O339))*1,MIDB(O339,SEARCHB("?",O339),2*LEN(O339)-LENB(O339))*10000)))</f>
        <v>0</v>
      </c>
      <c r="AY339" s="13" t="str">
        <f t="shared" si="69"/>
        <v>1月份</v>
      </c>
      <c r="AZ339" s="11" t="str">
        <f t="shared" si="70"/>
        <v>录播</v>
      </c>
      <c r="BA339" s="11" t="str">
        <f t="shared" si="71"/>
        <v/>
      </c>
    </row>
    <row r="340" spans="1:53">
      <c r="A340" s="7" t="s">
        <v>1084</v>
      </c>
      <c r="B340" s="7" t="s">
        <v>2331</v>
      </c>
      <c r="C340" s="7" t="s">
        <v>55</v>
      </c>
      <c r="D340" s="7"/>
      <c r="E340" s="7" t="s">
        <v>830</v>
      </c>
      <c r="F340" s="7" t="s">
        <v>1475</v>
      </c>
      <c r="G340" s="7" t="s">
        <v>427</v>
      </c>
      <c r="H340" s="7"/>
      <c r="I340" s="7"/>
      <c r="J340" s="7"/>
      <c r="K340" s="7"/>
      <c r="L340" s="7" t="s">
        <v>1582</v>
      </c>
      <c r="M340" s="7" t="s">
        <v>1583</v>
      </c>
      <c r="N340" s="7" t="s">
        <v>2332</v>
      </c>
      <c r="O340" s="7"/>
      <c r="P340" s="7"/>
      <c r="Q340" s="7" t="s">
        <v>2333</v>
      </c>
      <c r="R340" s="7" t="s">
        <v>2334</v>
      </c>
      <c r="S340" s="7" t="s">
        <v>2335</v>
      </c>
      <c r="T340" s="7"/>
      <c r="U340" s="7"/>
      <c r="V340" s="7"/>
      <c r="W340" s="7"/>
      <c r="X340" s="7" t="s">
        <v>65</v>
      </c>
      <c r="Y340" s="7" t="s">
        <v>2336</v>
      </c>
      <c r="Z340" s="7">
        <v>2</v>
      </c>
      <c r="AA340" s="7">
        <v>14971</v>
      </c>
      <c r="AB340" s="7" t="s">
        <v>317</v>
      </c>
      <c r="AC340" s="7" t="s">
        <v>1084</v>
      </c>
      <c r="AD340" s="7">
        <v>2019</v>
      </c>
      <c r="AE340" s="7" t="s">
        <v>68</v>
      </c>
      <c r="AF340" s="7"/>
      <c r="AG340" s="7"/>
      <c r="AH340" s="7"/>
      <c r="AI340" s="7"/>
      <c r="AJ340" s="7"/>
      <c r="AK340" s="7"/>
      <c r="AL340" s="8" t="str">
        <f t="shared" si="60"/>
        <v/>
      </c>
      <c r="AM340" s="8" t="str">
        <f>IF(AL340="","",COUNTIFS(AL$1:AL340,AL340))</f>
        <v/>
      </c>
      <c r="AN340" s="8" t="str">
        <f t="shared" si="61"/>
        <v>贵阳市盲聋哑学校录播教室会议室装修工程中标（成交）公示@录播</v>
      </c>
      <c r="AO340" s="9">
        <f>IF(AN340="","",COUNTIFS(AN$1:AN340,AN340))</f>
        <v>1</v>
      </c>
      <c r="AP340" s="10" t="str">
        <f t="shared" si="62"/>
        <v>是</v>
      </c>
      <c r="AQ340" s="11" t="str">
        <f t="shared" si="63"/>
        <v/>
      </c>
      <c r="AR340" s="11" t="str">
        <f t="shared" si="64"/>
        <v/>
      </c>
      <c r="AS340" s="11" t="str">
        <f t="shared" si="65"/>
        <v/>
      </c>
      <c r="AT340" s="11" t="str">
        <f t="shared" si="66"/>
        <v/>
      </c>
      <c r="AU340" s="11" t="str">
        <f t="shared" si="67"/>
        <v/>
      </c>
      <c r="AV340" s="11" t="str">
        <f t="shared" si="68"/>
        <v/>
      </c>
      <c r="AW340" s="11" t="str">
        <f>IF(ISERROR(IF(FIND("拾",O340,1)&lt;FIND("万",O340,1),IF(ISERROR(FIND("拾",O340,FIND("万",O340,1))),"零",(MID(O,FIND("拾",O340,FIND("万",O340,1))-1,1))),MID(O340,FIND("拾",O340,1)-1,1))),"",IF(FIND("拾",O340,1)&lt;FIND("万",O340,1),IF(ISERROR(FIND("拾",O340,FIND("万",O340,1))),"",(MID(O340,FIND("拾",O340,FIND("万",O340,1))-1,1))),MID(O340,FIND("拾",O340,1)-1,1)))</f>
        <v/>
      </c>
      <c r="AX340" s="12">
        <f>IF(O340="",0,IF(ISERROR(MIDB(O340,SEARCHB("?",O340),2*LEN(O340)-LENB(O340))),IF(AQ340="",0,INDEX([1]大小写对照表!A:B,MATCH(AQ340,[1]大小写对照表!A:A,0),2)*100000000)+IF(AR340="",0,INDEX([1]大小写对照表!A:B,MATCH(AR340,[1]大小写对照表!A:A,0),2)*1000000)+IF(AS340="",0,INDEX([1]大小写对照表!A:B,MATCH(AS340,[1]大小写对照表!A:A,0),2)*100000)+IF(AT340="",0,INDEX([1]大小写对照表!A:B,MATCH(AT340,[1]大小写对照表!A:A,0),2)*10000)+IF(AU340="",0,INDEX([1]大小写对照表!A:B,MATCH(AU340,[1]大小写对照表!A:A,0),2)*1000)+IF(AV340="",0,INDEX([1]大小写对照表!A:B,MATCH(AV340,[1]大小写对照表!A:A,0),2)*100)+IF(AW340="",0,INDEX([1]大小写对照表!A:B,MATCH(AW340,[1]大小写对照表!A:A,0),2)*10),IF(ISERROR(FIND("万",O340,1)),MIDB(O340,SEARCHB("?",O340),2*LEN(O340)-LENB(O340))*1,MIDB(O340,SEARCHB("?",O340),2*LEN(O340)-LENB(O340))*10000)))</f>
        <v>0</v>
      </c>
      <c r="AY340" s="13" t="str">
        <f t="shared" si="69"/>
        <v>1月份</v>
      </c>
      <c r="AZ340" s="11" t="str">
        <f t="shared" si="70"/>
        <v>录播</v>
      </c>
      <c r="BA340" s="11" t="str">
        <f t="shared" si="71"/>
        <v/>
      </c>
    </row>
    <row r="341" spans="1:53">
      <c r="A341" s="14" t="s">
        <v>1084</v>
      </c>
      <c r="B341" s="14" t="s">
        <v>2337</v>
      </c>
      <c r="C341" s="14" t="s">
        <v>55</v>
      </c>
      <c r="D341" s="14" t="s">
        <v>2338</v>
      </c>
      <c r="E341" s="14" t="s">
        <v>582</v>
      </c>
      <c r="F341" s="14" t="s">
        <v>2046</v>
      </c>
      <c r="G341" s="14" t="s">
        <v>427</v>
      </c>
      <c r="H341" s="14"/>
      <c r="I341" s="14"/>
      <c r="J341" s="14"/>
      <c r="K341" s="14"/>
      <c r="L341" s="14" t="s">
        <v>2339</v>
      </c>
      <c r="M341" s="14" t="s">
        <v>2340</v>
      </c>
      <c r="N341" s="14" t="s">
        <v>2341</v>
      </c>
      <c r="O341" s="14"/>
      <c r="P341" s="14"/>
      <c r="Q341" s="14" t="s">
        <v>2342</v>
      </c>
      <c r="R341" s="14" t="s">
        <v>2343</v>
      </c>
      <c r="S341" s="14"/>
      <c r="T341" s="14"/>
      <c r="U341" s="14"/>
      <c r="V341" s="14"/>
      <c r="W341" s="14"/>
      <c r="X341" s="14" t="s">
        <v>65</v>
      </c>
      <c r="Y341" s="14" t="s">
        <v>2344</v>
      </c>
      <c r="Z341" s="14">
        <v>2</v>
      </c>
      <c r="AA341" s="14">
        <v>2</v>
      </c>
      <c r="AB341" s="14" t="s">
        <v>317</v>
      </c>
      <c r="AC341" s="14" t="s">
        <v>1084</v>
      </c>
      <c r="AD341" s="14">
        <v>2019</v>
      </c>
      <c r="AE341" s="14" t="s">
        <v>68</v>
      </c>
      <c r="AF341" s="14"/>
      <c r="AG341" s="14"/>
      <c r="AH341" s="14"/>
      <c r="AI341" s="14"/>
      <c r="AJ341" s="14"/>
      <c r="AK341" s="14"/>
      <c r="AL341" s="8" t="str">
        <f t="shared" si="60"/>
        <v>JAXJ20180528001@录播</v>
      </c>
      <c r="AM341" s="8">
        <f>IF(AL341="","",COUNTIFS(AL$1:AL341,AL341))</f>
        <v>1</v>
      </c>
      <c r="AN341" s="8" t="str">
        <f t="shared" si="61"/>
        <v>安吉县教育保障中心无线便携式录播设备项目的合同公示@录播</v>
      </c>
      <c r="AO341" s="9">
        <f>IF(AN341="","",COUNTIFS(AN$1:AN341,AN341))</f>
        <v>1</v>
      </c>
      <c r="AP341" s="10" t="str">
        <f t="shared" si="62"/>
        <v>是</v>
      </c>
      <c r="AQ341" s="11" t="str">
        <f t="shared" si="63"/>
        <v/>
      </c>
      <c r="AR341" s="11" t="str">
        <f t="shared" si="64"/>
        <v/>
      </c>
      <c r="AS341" s="11" t="str">
        <f t="shared" si="65"/>
        <v/>
      </c>
      <c r="AT341" s="11" t="str">
        <f t="shared" si="66"/>
        <v/>
      </c>
      <c r="AU341" s="11" t="str">
        <f t="shared" si="67"/>
        <v/>
      </c>
      <c r="AV341" s="11" t="str">
        <f t="shared" si="68"/>
        <v/>
      </c>
      <c r="AW341" s="11" t="str">
        <f>IF(ISERROR(IF(FIND("拾",O341,1)&lt;FIND("万",O341,1),IF(ISERROR(FIND("拾",O341,FIND("万",O341,1))),"零",(MID(O,FIND("拾",O341,FIND("万",O341,1))-1,1))),MID(O341,FIND("拾",O341,1)-1,1))),"",IF(FIND("拾",O341,1)&lt;FIND("万",O341,1),IF(ISERROR(FIND("拾",O341,FIND("万",O341,1))),"",(MID(O341,FIND("拾",O341,FIND("万",O341,1))-1,1))),MID(O341,FIND("拾",O341,1)-1,1)))</f>
        <v/>
      </c>
      <c r="AX341" s="12">
        <f>IF(O341="",0,IF(ISERROR(MIDB(O341,SEARCHB("?",O341),2*LEN(O341)-LENB(O341))),IF(AQ341="",0,INDEX([1]大小写对照表!A:B,MATCH(AQ341,[1]大小写对照表!A:A,0),2)*100000000)+IF(AR341="",0,INDEX([1]大小写对照表!A:B,MATCH(AR341,[1]大小写对照表!A:A,0),2)*1000000)+IF(AS341="",0,INDEX([1]大小写对照表!A:B,MATCH(AS341,[1]大小写对照表!A:A,0),2)*100000)+IF(AT341="",0,INDEX([1]大小写对照表!A:B,MATCH(AT341,[1]大小写对照表!A:A,0),2)*10000)+IF(AU341="",0,INDEX([1]大小写对照表!A:B,MATCH(AU341,[1]大小写对照表!A:A,0),2)*1000)+IF(AV341="",0,INDEX([1]大小写对照表!A:B,MATCH(AV341,[1]大小写对照表!A:A,0),2)*100)+IF(AW341="",0,INDEX([1]大小写对照表!A:B,MATCH(AW341,[1]大小写对照表!A:A,0),2)*10),IF(ISERROR(FIND("万",O341,1)),MIDB(O341,SEARCHB("?",O341),2*LEN(O341)-LENB(O341))*1,MIDB(O341,SEARCHB("?",O341),2*LEN(O341)-LENB(O341))*10000)))</f>
        <v>0</v>
      </c>
      <c r="AY341" s="13" t="str">
        <f t="shared" si="69"/>
        <v>1月份</v>
      </c>
      <c r="AZ341" s="11" t="str">
        <f t="shared" si="70"/>
        <v>录播</v>
      </c>
      <c r="BA341" s="11" t="str">
        <f t="shared" si="71"/>
        <v/>
      </c>
    </row>
    <row r="342" spans="1:53">
      <c r="A342" s="7" t="s">
        <v>1084</v>
      </c>
      <c r="B342" s="7" t="s">
        <v>2345</v>
      </c>
      <c r="C342" s="7" t="s">
        <v>55</v>
      </c>
      <c r="D342" s="7" t="s">
        <v>2346</v>
      </c>
      <c r="E342" s="7" t="s">
        <v>602</v>
      </c>
      <c r="F342" s="7" t="s">
        <v>1686</v>
      </c>
      <c r="G342" s="7" t="s">
        <v>427</v>
      </c>
      <c r="H342" s="7"/>
      <c r="I342" s="7"/>
      <c r="J342" s="7"/>
      <c r="K342" s="7"/>
      <c r="L342" s="7" t="s">
        <v>2347</v>
      </c>
      <c r="M342" s="7" t="s">
        <v>2348</v>
      </c>
      <c r="N342" s="7" t="s">
        <v>2349</v>
      </c>
      <c r="O342" s="7" t="s">
        <v>2350</v>
      </c>
      <c r="P342" s="7"/>
      <c r="Q342" s="7" t="s">
        <v>2351</v>
      </c>
      <c r="R342" s="7" t="s">
        <v>2352</v>
      </c>
      <c r="S342" s="7"/>
      <c r="T342" s="7"/>
      <c r="U342" s="7"/>
      <c r="V342" s="7"/>
      <c r="W342" s="7"/>
      <c r="X342" s="7" t="s">
        <v>65</v>
      </c>
      <c r="Y342" s="7" t="s">
        <v>2353</v>
      </c>
      <c r="Z342" s="7">
        <v>4</v>
      </c>
      <c r="AA342" s="7">
        <v>4</v>
      </c>
      <c r="AB342" s="7" t="s">
        <v>317</v>
      </c>
      <c r="AC342" s="7" t="s">
        <v>1084</v>
      </c>
      <c r="AD342" s="7">
        <v>2019</v>
      </c>
      <c r="AE342" s="7" t="s">
        <v>68</v>
      </c>
      <c r="AF342" s="7"/>
      <c r="AG342" s="7"/>
      <c r="AH342" s="7"/>
      <c r="AI342" s="7"/>
      <c r="AJ342" s="7"/>
      <c r="AK342" s="7"/>
      <c r="AL342" s="8" t="str">
        <f t="shared" si="60"/>
        <v>SZCD2019-T-001号@录播</v>
      </c>
      <c r="AM342" s="8">
        <f>IF(AL342="","",COUNTIFS(AL$1:AL342,AL342))</f>
        <v>1</v>
      </c>
      <c r="AN342" s="8" t="str">
        <f t="shared" si="61"/>
        <v>苏州市电子信息技师学院关于多媒体远程互动录播系统的成交公告@录播</v>
      </c>
      <c r="AO342" s="9">
        <f>IF(AN342="","",COUNTIFS(AN$1:AN342,AN342))</f>
        <v>1</v>
      </c>
      <c r="AP342" s="10" t="str">
        <f t="shared" si="62"/>
        <v>是</v>
      </c>
      <c r="AQ342" s="11" t="str">
        <f t="shared" si="63"/>
        <v/>
      </c>
      <c r="AR342" s="11" t="str">
        <f t="shared" si="64"/>
        <v/>
      </c>
      <c r="AS342" s="11" t="str">
        <f t="shared" si="65"/>
        <v>壹</v>
      </c>
      <c r="AT342" s="11" t="str">
        <f t="shared" si="66"/>
        <v>伍</v>
      </c>
      <c r="AU342" s="11" t="str">
        <f t="shared" si="67"/>
        <v>陆</v>
      </c>
      <c r="AV342" s="11" t="str">
        <f t="shared" si="68"/>
        <v>陆</v>
      </c>
      <c r="AW342" s="11" t="str">
        <f>IF(ISERROR(IF(FIND("拾",O342,1)&lt;FIND("万",O342,1),IF(ISERROR(FIND("拾",O342,FIND("万",O342,1))),"零",(MID(O,FIND("拾",O342,FIND("万",O342,1))-1,1))),MID(O342,FIND("拾",O342,1)-1,1))),"",IF(FIND("拾",O342,1)&lt;FIND("万",O342,1),IF(ISERROR(FIND("拾",O342,FIND("万",O342,1))),"",(MID(O342,FIND("拾",O342,FIND("万",O342,1))-1,1))),MID(O342,FIND("拾",O342,1)-1,1)))</f>
        <v/>
      </c>
      <c r="AX342" s="12">
        <f>IF(O342="",0,IF(ISERROR(MIDB(O342,SEARCHB("?",O342),2*LEN(O342)-LENB(O342))),IF(AQ342="",0,INDEX([1]大小写对照表!A:B,MATCH(AQ342,[1]大小写对照表!A:A,0),2)*100000000)+IF(AR342="",0,INDEX([1]大小写对照表!A:B,MATCH(AR342,[1]大小写对照表!A:A,0),2)*1000000)+IF(AS342="",0,INDEX([1]大小写对照表!A:B,MATCH(AS342,[1]大小写对照表!A:A,0),2)*100000)+IF(AT342="",0,INDEX([1]大小写对照表!A:B,MATCH(AT342,[1]大小写对照表!A:A,0),2)*10000)+IF(AU342="",0,INDEX([1]大小写对照表!A:B,MATCH(AU342,[1]大小写对照表!A:A,0),2)*1000)+IF(AV342="",0,INDEX([1]大小写对照表!A:B,MATCH(AV342,[1]大小写对照表!A:A,0),2)*100)+IF(AW342="",0,INDEX([1]大小写对照表!A:B,MATCH(AW342,[1]大小写对照表!A:A,0),2)*10),IF(ISERROR(FIND("万",O342,1)),MIDB(O342,SEARCHB("?",O342),2*LEN(O342)-LENB(O342))*1,MIDB(O342,SEARCHB("?",O342),2*LEN(O342)-LENB(O342))*10000)))</f>
        <v>156600</v>
      </c>
      <c r="AY342" s="13" t="str">
        <f t="shared" si="69"/>
        <v>1月份</v>
      </c>
      <c r="AZ342" s="11" t="str">
        <f t="shared" si="70"/>
        <v>录播</v>
      </c>
      <c r="BA342" s="11" t="str">
        <f t="shared" si="71"/>
        <v/>
      </c>
    </row>
    <row r="343" spans="1:53">
      <c r="A343" s="14" t="s">
        <v>1084</v>
      </c>
      <c r="B343" s="14" t="s">
        <v>424</v>
      </c>
      <c r="C343" s="14" t="s">
        <v>55</v>
      </c>
      <c r="D343" s="14"/>
      <c r="E343" s="14" t="s">
        <v>425</v>
      </c>
      <c r="F343" s="14" t="s">
        <v>426</v>
      </c>
      <c r="G343" s="14" t="s">
        <v>427</v>
      </c>
      <c r="H343" s="14"/>
      <c r="I343" s="14"/>
      <c r="J343" s="14"/>
      <c r="K343" s="14"/>
      <c r="L343" s="14" t="s">
        <v>428</v>
      </c>
      <c r="M343" s="14"/>
      <c r="N343" s="14" t="s">
        <v>429</v>
      </c>
      <c r="O343" s="14" t="s">
        <v>430</v>
      </c>
      <c r="P343" s="14"/>
      <c r="Q343" s="14" t="s">
        <v>431</v>
      </c>
      <c r="R343" s="14" t="s">
        <v>432</v>
      </c>
      <c r="S343" s="14"/>
      <c r="T343" s="14"/>
      <c r="U343" s="14"/>
      <c r="V343" s="14"/>
      <c r="W343" s="14"/>
      <c r="X343" s="14" t="s">
        <v>194</v>
      </c>
      <c r="Y343" s="14" t="s">
        <v>433</v>
      </c>
      <c r="Z343" s="14">
        <v>5</v>
      </c>
      <c r="AA343" s="14">
        <v>14971</v>
      </c>
      <c r="AB343" s="14" t="s">
        <v>67</v>
      </c>
      <c r="AC343" s="14"/>
      <c r="AD343" s="14">
        <v>2019</v>
      </c>
      <c r="AE343" s="14" t="s">
        <v>68</v>
      </c>
      <c r="AF343" s="14"/>
      <c r="AG343" s="14"/>
      <c r="AH343" s="14"/>
      <c r="AI343" s="14"/>
      <c r="AJ343" s="14"/>
      <c r="AK343" s="14"/>
      <c r="AL343" s="8" t="str">
        <f t="shared" si="60"/>
        <v/>
      </c>
      <c r="AM343" s="8" t="str">
        <f>IF(AL343="","",COUNTIFS(AL$1:AL343,AL343))</f>
        <v/>
      </c>
      <c r="AN343" s="8" t="str">
        <f t="shared" si="61"/>
        <v>临夏回族自治州广播电视台临夏州广播电视高清数字化设备采购项目（四次）中标公告@录播</v>
      </c>
      <c r="AO343" s="9">
        <f>IF(AN343="","",COUNTIFS(AN$1:AN343,AN343))</f>
        <v>1</v>
      </c>
      <c r="AP343" s="10" t="str">
        <f t="shared" si="62"/>
        <v>是</v>
      </c>
      <c r="AQ343" s="11" t="str">
        <f t="shared" si="63"/>
        <v/>
      </c>
      <c r="AR343" s="11" t="str">
        <f t="shared" si="64"/>
        <v/>
      </c>
      <c r="AS343" s="11" t="str">
        <f t="shared" si="65"/>
        <v/>
      </c>
      <c r="AT343" s="11" t="str">
        <f t="shared" si="66"/>
        <v/>
      </c>
      <c r="AU343" s="11" t="str">
        <f t="shared" si="67"/>
        <v/>
      </c>
      <c r="AV343" s="11" t="str">
        <f t="shared" si="68"/>
        <v/>
      </c>
      <c r="AW343" s="11" t="str">
        <f>IF(ISERROR(IF(FIND("拾",O343,1)&lt;FIND("万",O343,1),IF(ISERROR(FIND("拾",O343,FIND("万",O343,1))),"零",(MID(O,FIND("拾",O343,FIND("万",O343,1))-1,1))),MID(O343,FIND("拾",O343,1)-1,1))),"",IF(FIND("拾",O343,1)&lt;FIND("万",O343,1),IF(ISERROR(FIND("拾",O343,FIND("万",O343,1))),"",(MID(O343,FIND("拾",O343,FIND("万",O343,1))-1,1))),MID(O343,FIND("拾",O343,1)-1,1)))</f>
        <v/>
      </c>
      <c r="AX343" s="12">
        <f>IF(O343="",0,IF(ISERROR(MIDB(O343,SEARCHB("?",O343),2*LEN(O343)-LENB(O343))),IF(AQ343="",0,INDEX([1]大小写对照表!A:B,MATCH(AQ343,[1]大小写对照表!A:A,0),2)*100000000)+IF(AR343="",0,INDEX([1]大小写对照表!A:B,MATCH(AR343,[1]大小写对照表!A:A,0),2)*1000000)+IF(AS343="",0,INDEX([1]大小写对照表!A:B,MATCH(AS343,[1]大小写对照表!A:A,0),2)*100000)+IF(AT343="",0,INDEX([1]大小写对照表!A:B,MATCH(AT343,[1]大小写对照表!A:A,0),2)*10000)+IF(AU343="",0,INDEX([1]大小写对照表!A:B,MATCH(AU343,[1]大小写对照表!A:A,0),2)*1000)+IF(AV343="",0,INDEX([1]大小写对照表!A:B,MATCH(AV343,[1]大小写对照表!A:A,0),2)*100)+IF(AW343="",0,INDEX([1]大小写对照表!A:B,MATCH(AW343,[1]大小写对照表!A:A,0),2)*10),IF(ISERROR(FIND("万",O343,1)),MIDB(O343,SEARCHB("?",O343),2*LEN(O343)-LENB(O343))*1,MIDB(O343,SEARCHB("?",O343),2*LEN(O343)-LENB(O343))*10000)))</f>
        <v>678520</v>
      </c>
      <c r="AY343" s="13" t="str">
        <f t="shared" si="69"/>
        <v>1月份</v>
      </c>
      <c r="AZ343" s="11" t="str">
        <f t="shared" si="70"/>
        <v>录播</v>
      </c>
      <c r="BA343" s="11" t="str">
        <f t="shared" si="71"/>
        <v/>
      </c>
    </row>
    <row r="344" spans="1:53">
      <c r="A344" s="7" t="s">
        <v>1084</v>
      </c>
      <c r="B344" s="7" t="s">
        <v>2354</v>
      </c>
      <c r="C344" s="7" t="s">
        <v>55</v>
      </c>
      <c r="D344" s="7"/>
      <c r="E344" s="7" t="s">
        <v>425</v>
      </c>
      <c r="F344" s="7" t="s">
        <v>2355</v>
      </c>
      <c r="G344" s="7" t="s">
        <v>427</v>
      </c>
      <c r="H344" s="7"/>
      <c r="I344" s="7"/>
      <c r="J344" s="7"/>
      <c r="K344" s="7"/>
      <c r="L344" s="7" t="s">
        <v>2356</v>
      </c>
      <c r="M344" s="7"/>
      <c r="N344" s="7" t="s">
        <v>2357</v>
      </c>
      <c r="O344" s="7" t="s">
        <v>2358</v>
      </c>
      <c r="P344" s="7"/>
      <c r="Q344" s="7" t="s">
        <v>2359</v>
      </c>
      <c r="R344" s="7" t="s">
        <v>2360</v>
      </c>
      <c r="S344" s="7"/>
      <c r="T344" s="7"/>
      <c r="U344" s="7"/>
      <c r="V344" s="7"/>
      <c r="W344" s="7"/>
      <c r="X344" s="7" t="s">
        <v>79</v>
      </c>
      <c r="Y344" s="7" t="s">
        <v>2361</v>
      </c>
      <c r="Z344" s="7">
        <v>2</v>
      </c>
      <c r="AA344" s="7">
        <v>14971</v>
      </c>
      <c r="AB344" s="7" t="s">
        <v>67</v>
      </c>
      <c r="AC344" s="7"/>
      <c r="AD344" s="7">
        <v>2019</v>
      </c>
      <c r="AE344" s="7" t="s">
        <v>68</v>
      </c>
      <c r="AF344" s="7"/>
      <c r="AG344" s="7"/>
      <c r="AH344" s="7"/>
      <c r="AI344" s="7"/>
      <c r="AJ344" s="7"/>
      <c r="AK344" s="7"/>
      <c r="AL344" s="8" t="str">
        <f t="shared" si="60"/>
        <v/>
      </c>
      <c r="AM344" s="8" t="str">
        <f>IF(AL344="","",COUNTIFS(AL$1:AL344,AL344))</f>
        <v/>
      </c>
      <c r="AN344" s="8" t="str">
        <f t="shared" si="61"/>
        <v>中国共产党景泰县纪律检查委员会案件分析室项目成交公告@录播</v>
      </c>
      <c r="AO344" s="9">
        <f>IF(AN344="","",COUNTIFS(AN$1:AN344,AN344))</f>
        <v>1</v>
      </c>
      <c r="AP344" s="10" t="str">
        <f t="shared" si="62"/>
        <v>是</v>
      </c>
      <c r="AQ344" s="11" t="str">
        <f t="shared" si="63"/>
        <v/>
      </c>
      <c r="AR344" s="11" t="str">
        <f t="shared" si="64"/>
        <v/>
      </c>
      <c r="AS344" s="11" t="str">
        <f t="shared" si="65"/>
        <v/>
      </c>
      <c r="AT344" s="11" t="str">
        <f t="shared" si="66"/>
        <v/>
      </c>
      <c r="AU344" s="11" t="str">
        <f t="shared" si="67"/>
        <v/>
      </c>
      <c r="AV344" s="11" t="str">
        <f t="shared" si="68"/>
        <v/>
      </c>
      <c r="AW344" s="11" t="str">
        <f>IF(ISERROR(IF(FIND("拾",O344,1)&lt;FIND("万",O344,1),IF(ISERROR(FIND("拾",O344,FIND("万",O344,1))),"零",(MID(O,FIND("拾",O344,FIND("万",O344,1))-1,1))),MID(O344,FIND("拾",O344,1)-1,1))),"",IF(FIND("拾",O344,1)&lt;FIND("万",O344,1),IF(ISERROR(FIND("拾",O344,FIND("万",O344,1))),"",(MID(O344,FIND("拾",O344,FIND("万",O344,1))-1,1))),MID(O344,FIND("拾",O344,1)-1,1)))</f>
        <v/>
      </c>
      <c r="AX344" s="12">
        <f>IF(O344="",0,IF(ISERROR(MIDB(O344,SEARCHB("?",O344),2*LEN(O344)-LENB(O344))),IF(AQ344="",0,INDEX([1]大小写对照表!A:B,MATCH(AQ344,[1]大小写对照表!A:A,0),2)*100000000)+IF(AR344="",0,INDEX([1]大小写对照表!A:B,MATCH(AR344,[1]大小写对照表!A:A,0),2)*1000000)+IF(AS344="",0,INDEX([1]大小写对照表!A:B,MATCH(AS344,[1]大小写对照表!A:A,0),2)*100000)+IF(AT344="",0,INDEX([1]大小写对照表!A:B,MATCH(AT344,[1]大小写对照表!A:A,0),2)*10000)+IF(AU344="",0,INDEX([1]大小写对照表!A:B,MATCH(AU344,[1]大小写对照表!A:A,0),2)*1000)+IF(AV344="",0,INDEX([1]大小写对照表!A:B,MATCH(AV344,[1]大小写对照表!A:A,0),2)*100)+IF(AW344="",0,INDEX([1]大小写对照表!A:B,MATCH(AW344,[1]大小写对照表!A:A,0),2)*10),IF(ISERROR(FIND("万",O344,1)),MIDB(O344,SEARCHB("?",O344),2*LEN(O344)-LENB(O344))*1,MIDB(O344,SEARCHB("?",O344),2*LEN(O344)-LENB(O344))*10000)))</f>
        <v>398800</v>
      </c>
      <c r="AY344" s="13" t="str">
        <f t="shared" si="69"/>
        <v>1月份</v>
      </c>
      <c r="AZ344" s="11" t="str">
        <f t="shared" si="70"/>
        <v>录播</v>
      </c>
      <c r="BA344" s="11" t="str">
        <f t="shared" si="71"/>
        <v/>
      </c>
    </row>
    <row r="345" spans="1:53">
      <c r="A345" s="14" t="s">
        <v>1084</v>
      </c>
      <c r="B345" s="14" t="s">
        <v>2362</v>
      </c>
      <c r="C345" s="14" t="s">
        <v>55</v>
      </c>
      <c r="D345" s="14" t="s">
        <v>2363</v>
      </c>
      <c r="E345" s="14" t="s">
        <v>168</v>
      </c>
      <c r="F345" s="14" t="s">
        <v>225</v>
      </c>
      <c r="G345" s="14" t="s">
        <v>427</v>
      </c>
      <c r="H345" s="14"/>
      <c r="I345" s="14"/>
      <c r="J345" s="14"/>
      <c r="K345" s="14"/>
      <c r="L345" s="14" t="s">
        <v>2364</v>
      </c>
      <c r="M345" s="14" t="s">
        <v>2365</v>
      </c>
      <c r="N345" s="14" t="s">
        <v>2366</v>
      </c>
      <c r="O345" s="14" t="s">
        <v>2367</v>
      </c>
      <c r="P345" s="14"/>
      <c r="Q345" s="14" t="s">
        <v>2368</v>
      </c>
      <c r="R345" s="14" t="s">
        <v>2369</v>
      </c>
      <c r="S345" s="14"/>
      <c r="T345" s="14"/>
      <c r="U345" s="14"/>
      <c r="V345" s="14"/>
      <c r="W345" s="14"/>
      <c r="X345" s="14" t="s">
        <v>65</v>
      </c>
      <c r="Y345" s="14" t="s">
        <v>2370</v>
      </c>
      <c r="Z345" s="14">
        <v>4</v>
      </c>
      <c r="AA345" s="14">
        <v>4</v>
      </c>
      <c r="AB345" s="14" t="s">
        <v>317</v>
      </c>
      <c r="AC345" s="14" t="s">
        <v>1084</v>
      </c>
      <c r="AD345" s="14">
        <v>2019</v>
      </c>
      <c r="AE345" s="14" t="s">
        <v>68</v>
      </c>
      <c r="AF345" s="14"/>
      <c r="AG345" s="14"/>
      <c r="AH345" s="14"/>
      <c r="AI345" s="14"/>
      <c r="AJ345" s="14"/>
      <c r="AK345" s="14"/>
      <c r="AL345" s="8" t="str">
        <f t="shared" si="60"/>
        <v>[350104]YZG[GK]2018009-2@录播</v>
      </c>
      <c r="AM345" s="8">
        <f>IF(AL345="","",COUNTIFS(AL$1:AL345,AL345))</f>
        <v>1</v>
      </c>
      <c r="AN345" s="8" t="str">
        <f t="shared" si="61"/>
        <v>福州市东升小学福州市东升小学录播室教学设备及新建网络中心机房设备货物类采购项目结果公告@录播</v>
      </c>
      <c r="AO345" s="9">
        <f>IF(AN345="","",COUNTIFS(AN$1:AN345,AN345))</f>
        <v>1</v>
      </c>
      <c r="AP345" s="10" t="str">
        <f t="shared" si="62"/>
        <v>是</v>
      </c>
      <c r="AQ345" s="11" t="str">
        <f t="shared" si="63"/>
        <v/>
      </c>
      <c r="AR345" s="11" t="str">
        <f t="shared" si="64"/>
        <v/>
      </c>
      <c r="AS345" s="11" t="str">
        <f t="shared" si="65"/>
        <v/>
      </c>
      <c r="AT345" s="11" t="str">
        <f t="shared" si="66"/>
        <v/>
      </c>
      <c r="AU345" s="11" t="str">
        <f t="shared" si="67"/>
        <v/>
      </c>
      <c r="AV345" s="11" t="str">
        <f t="shared" si="68"/>
        <v/>
      </c>
      <c r="AW345" s="11" t="str">
        <f>IF(ISERROR(IF(FIND("拾",O345,1)&lt;FIND("万",O345,1),IF(ISERROR(FIND("拾",O345,FIND("万",O345,1))),"零",(MID(O,FIND("拾",O345,FIND("万",O345,1))-1,1))),MID(O345,FIND("拾",O345,1)-1,1))),"",IF(FIND("拾",O345,1)&lt;FIND("万",O345,1),IF(ISERROR(FIND("拾",O345,FIND("万",O345,1))),"",(MID(O345,FIND("拾",O345,FIND("万",O345,1))-1,1))),MID(O345,FIND("拾",O345,1)-1,1)))</f>
        <v/>
      </c>
      <c r="AX345" s="12">
        <f>IF(O345="",0,IF(ISERROR(MIDB(O345,SEARCHB("?",O345),2*LEN(O345)-LENB(O345))),IF(AQ345="",0,INDEX([1]大小写对照表!A:B,MATCH(AQ345,[1]大小写对照表!A:A,0),2)*100000000)+IF(AR345="",0,INDEX([1]大小写对照表!A:B,MATCH(AR345,[1]大小写对照表!A:A,0),2)*1000000)+IF(AS345="",0,INDEX([1]大小写对照表!A:B,MATCH(AS345,[1]大小写对照表!A:A,0),2)*100000)+IF(AT345="",0,INDEX([1]大小写对照表!A:B,MATCH(AT345,[1]大小写对照表!A:A,0),2)*10000)+IF(AU345="",0,INDEX([1]大小写对照表!A:B,MATCH(AU345,[1]大小写对照表!A:A,0),2)*1000)+IF(AV345="",0,INDEX([1]大小写对照表!A:B,MATCH(AV345,[1]大小写对照表!A:A,0),2)*100)+IF(AW345="",0,INDEX([1]大小写对照表!A:B,MATCH(AW345,[1]大小写对照表!A:A,0),2)*10),IF(ISERROR(FIND("万",O345,1)),MIDB(O345,SEARCHB("?",O345),2*LEN(O345)-LENB(O345))*1,MIDB(O345,SEARCHB("?",O345),2*LEN(O345)-LENB(O345))*10000)))</f>
        <v>335381</v>
      </c>
      <c r="AY345" s="13" t="str">
        <f t="shared" si="69"/>
        <v>1月份</v>
      </c>
      <c r="AZ345" s="11" t="str">
        <f t="shared" si="70"/>
        <v>录播</v>
      </c>
      <c r="BA345" s="11" t="str">
        <f t="shared" si="71"/>
        <v/>
      </c>
    </row>
    <row r="346" spans="1:53">
      <c r="A346" s="7" t="s">
        <v>1084</v>
      </c>
      <c r="B346" s="7" t="s">
        <v>434</v>
      </c>
      <c r="C346" s="7" t="s">
        <v>55</v>
      </c>
      <c r="D346" s="7" t="s">
        <v>435</v>
      </c>
      <c r="E346" s="7" t="s">
        <v>83</v>
      </c>
      <c r="F346" s="7" t="s">
        <v>141</v>
      </c>
      <c r="G346" s="7" t="s">
        <v>427</v>
      </c>
      <c r="H346" s="7"/>
      <c r="I346" s="7"/>
      <c r="J346" s="7"/>
      <c r="K346" s="7"/>
      <c r="L346" s="7" t="s">
        <v>142</v>
      </c>
      <c r="M346" s="7"/>
      <c r="N346" s="7"/>
      <c r="O346" s="7"/>
      <c r="P346" s="7"/>
      <c r="Q346" s="7" t="s">
        <v>436</v>
      </c>
      <c r="R346" s="7"/>
      <c r="S346" s="7"/>
      <c r="T346" s="7"/>
      <c r="U346" s="7"/>
      <c r="V346" s="7"/>
      <c r="W346" s="7"/>
      <c r="X346" s="7" t="s">
        <v>65</v>
      </c>
      <c r="Y346" s="7" t="s">
        <v>437</v>
      </c>
      <c r="Z346" s="7">
        <v>4</v>
      </c>
      <c r="AA346" s="7">
        <v>4</v>
      </c>
      <c r="AB346" s="7" t="s">
        <v>67</v>
      </c>
      <c r="AC346" s="7"/>
      <c r="AD346" s="7">
        <v>2019</v>
      </c>
      <c r="AE346" s="7" t="s">
        <v>68</v>
      </c>
      <c r="AF346" s="7" t="s">
        <v>128</v>
      </c>
      <c r="AG346" s="7" t="s">
        <v>130</v>
      </c>
      <c r="AH346" s="7"/>
      <c r="AI346" s="7"/>
      <c r="AJ346" s="7"/>
      <c r="AK346" s="7"/>
      <c r="AL346" s="8" t="str">
        <f t="shared" si="60"/>
        <v>JXYX2018-ZG-J0018-3）@录播</v>
      </c>
      <c r="AM346" s="8">
        <f>IF(AL346="","",COUNTIFS(AL$1:AL346,AL346))</f>
        <v>1</v>
      </c>
      <c r="AN346" s="8" t="str">
        <f t="shared" si="61"/>
        <v>[章贡区]江西银兴招标代理有限公司关于江西省赣州市章贡区电化教学仪器室班班通一体机、办公电脑、打印机等项目（项目编号：JXYX2018-ZG-J018-3）竞争性谈判的成交结果公告@录播</v>
      </c>
      <c r="AO346" s="9">
        <f>IF(AN346="","",COUNTIFS(AN$1:AN346,AN346))</f>
        <v>1</v>
      </c>
      <c r="AP346" s="10" t="str">
        <f t="shared" si="62"/>
        <v>是</v>
      </c>
      <c r="AQ346" s="11" t="str">
        <f t="shared" si="63"/>
        <v/>
      </c>
      <c r="AR346" s="11" t="str">
        <f t="shared" si="64"/>
        <v/>
      </c>
      <c r="AS346" s="11" t="str">
        <f t="shared" si="65"/>
        <v/>
      </c>
      <c r="AT346" s="11" t="str">
        <f t="shared" si="66"/>
        <v/>
      </c>
      <c r="AU346" s="11" t="str">
        <f t="shared" si="67"/>
        <v/>
      </c>
      <c r="AV346" s="11" t="str">
        <f t="shared" si="68"/>
        <v/>
      </c>
      <c r="AW346" s="11" t="str">
        <f>IF(ISERROR(IF(FIND("拾",O346,1)&lt;FIND("万",O346,1),IF(ISERROR(FIND("拾",O346,FIND("万",O346,1))),"零",(MID(O,FIND("拾",O346,FIND("万",O346,1))-1,1))),MID(O346,FIND("拾",O346,1)-1,1))),"",IF(FIND("拾",O346,1)&lt;FIND("万",O346,1),IF(ISERROR(FIND("拾",O346,FIND("万",O346,1))),"",(MID(O346,FIND("拾",O346,FIND("万",O346,1))-1,1))),MID(O346,FIND("拾",O346,1)-1,1)))</f>
        <v/>
      </c>
      <c r="AX346" s="12">
        <f>IF(O346="",0,IF(ISERROR(MIDB(O346,SEARCHB("?",O346),2*LEN(O346)-LENB(O346))),IF(AQ346="",0,INDEX([1]大小写对照表!A:B,MATCH(AQ346,[1]大小写对照表!A:A,0),2)*100000000)+IF(AR346="",0,INDEX([1]大小写对照表!A:B,MATCH(AR346,[1]大小写对照表!A:A,0),2)*1000000)+IF(AS346="",0,INDEX([1]大小写对照表!A:B,MATCH(AS346,[1]大小写对照表!A:A,0),2)*100000)+IF(AT346="",0,INDEX([1]大小写对照表!A:B,MATCH(AT346,[1]大小写对照表!A:A,0),2)*10000)+IF(AU346="",0,INDEX([1]大小写对照表!A:B,MATCH(AU346,[1]大小写对照表!A:A,0),2)*1000)+IF(AV346="",0,INDEX([1]大小写对照表!A:B,MATCH(AV346,[1]大小写对照表!A:A,0),2)*100)+IF(AW346="",0,INDEX([1]大小写对照表!A:B,MATCH(AW346,[1]大小写对照表!A:A,0),2)*10),IF(ISERROR(FIND("万",O346,1)),MIDB(O346,SEARCHB("?",O346),2*LEN(O346)-LENB(O346))*1,MIDB(O346,SEARCHB("?",O346),2*LEN(O346)-LENB(O346))*10000)))</f>
        <v>0</v>
      </c>
      <c r="AY346" s="13" t="str">
        <f t="shared" si="69"/>
        <v>1月份</v>
      </c>
      <c r="AZ346" s="11" t="str">
        <f t="shared" si="70"/>
        <v>录播</v>
      </c>
      <c r="BA346" s="11" t="str">
        <f t="shared" si="71"/>
        <v/>
      </c>
    </row>
    <row r="347" spans="1:53">
      <c r="A347" s="14" t="s">
        <v>1084</v>
      </c>
      <c r="B347" s="14" t="s">
        <v>2371</v>
      </c>
      <c r="C347" s="14" t="s">
        <v>55</v>
      </c>
      <c r="D347" s="14" t="s">
        <v>2372</v>
      </c>
      <c r="E347" s="14" t="s">
        <v>627</v>
      </c>
      <c r="F347" s="14" t="s">
        <v>762</v>
      </c>
      <c r="G347" s="14" t="s">
        <v>427</v>
      </c>
      <c r="H347" s="14"/>
      <c r="I347" s="14"/>
      <c r="J347" s="14"/>
      <c r="K347" s="14"/>
      <c r="L347" s="14" t="s">
        <v>2373</v>
      </c>
      <c r="M347" s="14" t="s">
        <v>2374</v>
      </c>
      <c r="N347" s="14" t="s">
        <v>2375</v>
      </c>
      <c r="O347" s="14"/>
      <c r="P347" s="14"/>
      <c r="Q347" s="14" t="s">
        <v>2376</v>
      </c>
      <c r="R347" s="14" t="s">
        <v>2377</v>
      </c>
      <c r="S347" s="14"/>
      <c r="T347" s="14"/>
      <c r="U347" s="14"/>
      <c r="V347" s="14"/>
      <c r="W347" s="14"/>
      <c r="X347" s="14" t="s">
        <v>65</v>
      </c>
      <c r="Y347" s="14" t="s">
        <v>2378</v>
      </c>
      <c r="Z347" s="14">
        <v>2</v>
      </c>
      <c r="AA347" s="14">
        <v>2</v>
      </c>
      <c r="AB347" s="14" t="s">
        <v>67</v>
      </c>
      <c r="AC347" s="14"/>
      <c r="AD347" s="14">
        <v>2019</v>
      </c>
      <c r="AE347" s="14" t="s">
        <v>68</v>
      </c>
      <c r="AF347" s="14"/>
      <c r="AG347" s="14"/>
      <c r="AH347" s="14"/>
      <c r="AI347" s="14"/>
      <c r="AJ347" s="14"/>
      <c r="AK347" s="14"/>
      <c r="AL347" s="8" t="str">
        <f t="shared" si="60"/>
        <v>440000-201809-156008-0393@录播</v>
      </c>
      <c r="AM347" s="8">
        <f>IF(AL347="","",COUNTIFS(AL$1:AL347,AL347))</f>
        <v>1</v>
      </c>
      <c r="AN347" s="8" t="str">
        <f t="shared" si="61"/>
        <v>岭南师范学院微格教室设备更新及升级改造二期项目（重招）（项目编号：0724-1801D69N5434）的中标公告@录播</v>
      </c>
      <c r="AO347" s="9">
        <f>IF(AN347="","",COUNTIFS(AN$1:AN347,AN347))</f>
        <v>1</v>
      </c>
      <c r="AP347" s="10" t="str">
        <f t="shared" si="62"/>
        <v>是</v>
      </c>
      <c r="AQ347" s="11" t="str">
        <f t="shared" si="63"/>
        <v/>
      </c>
      <c r="AR347" s="11" t="str">
        <f t="shared" si="64"/>
        <v/>
      </c>
      <c r="AS347" s="11" t="str">
        <f t="shared" si="65"/>
        <v/>
      </c>
      <c r="AT347" s="11" t="str">
        <f t="shared" si="66"/>
        <v/>
      </c>
      <c r="AU347" s="11" t="str">
        <f t="shared" si="67"/>
        <v/>
      </c>
      <c r="AV347" s="11" t="str">
        <f t="shared" si="68"/>
        <v/>
      </c>
      <c r="AW347" s="11" t="str">
        <f>IF(ISERROR(IF(FIND("拾",O347,1)&lt;FIND("万",O347,1),IF(ISERROR(FIND("拾",O347,FIND("万",O347,1))),"零",(MID(O,FIND("拾",O347,FIND("万",O347,1))-1,1))),MID(O347,FIND("拾",O347,1)-1,1))),"",IF(FIND("拾",O347,1)&lt;FIND("万",O347,1),IF(ISERROR(FIND("拾",O347,FIND("万",O347,1))),"",(MID(O347,FIND("拾",O347,FIND("万",O347,1))-1,1))),MID(O347,FIND("拾",O347,1)-1,1)))</f>
        <v/>
      </c>
      <c r="AX347" s="12">
        <f>IF(O347="",0,IF(ISERROR(MIDB(O347,SEARCHB("?",O347),2*LEN(O347)-LENB(O347))),IF(AQ347="",0,INDEX([1]大小写对照表!A:B,MATCH(AQ347,[1]大小写对照表!A:A,0),2)*100000000)+IF(AR347="",0,INDEX([1]大小写对照表!A:B,MATCH(AR347,[1]大小写对照表!A:A,0),2)*1000000)+IF(AS347="",0,INDEX([1]大小写对照表!A:B,MATCH(AS347,[1]大小写对照表!A:A,0),2)*100000)+IF(AT347="",0,INDEX([1]大小写对照表!A:B,MATCH(AT347,[1]大小写对照表!A:A,0),2)*10000)+IF(AU347="",0,INDEX([1]大小写对照表!A:B,MATCH(AU347,[1]大小写对照表!A:A,0),2)*1000)+IF(AV347="",0,INDEX([1]大小写对照表!A:B,MATCH(AV347,[1]大小写对照表!A:A,0),2)*100)+IF(AW347="",0,INDEX([1]大小写对照表!A:B,MATCH(AW347,[1]大小写对照表!A:A,0),2)*10),IF(ISERROR(FIND("万",O347,1)),MIDB(O347,SEARCHB("?",O347),2*LEN(O347)-LENB(O347))*1,MIDB(O347,SEARCHB("?",O347),2*LEN(O347)-LENB(O347))*10000)))</f>
        <v>0</v>
      </c>
      <c r="AY347" s="13" t="str">
        <f t="shared" si="69"/>
        <v>1月份</v>
      </c>
      <c r="AZ347" s="11" t="str">
        <f t="shared" si="70"/>
        <v>录播</v>
      </c>
      <c r="BA347" s="11" t="str">
        <f t="shared" si="71"/>
        <v/>
      </c>
    </row>
    <row r="348" spans="1:53">
      <c r="A348" s="7" t="s">
        <v>1084</v>
      </c>
      <c r="B348" s="7" t="s">
        <v>2379</v>
      </c>
      <c r="C348" s="7" t="s">
        <v>55</v>
      </c>
      <c r="D348" s="7" t="s">
        <v>2380</v>
      </c>
      <c r="E348" s="7" t="s">
        <v>809</v>
      </c>
      <c r="F348" s="7" t="s">
        <v>1541</v>
      </c>
      <c r="G348" s="7" t="s">
        <v>427</v>
      </c>
      <c r="H348" s="7"/>
      <c r="I348" s="7"/>
      <c r="J348" s="7"/>
      <c r="K348" s="7"/>
      <c r="L348" s="7" t="s">
        <v>2381</v>
      </c>
      <c r="M348" s="7" t="s">
        <v>2382</v>
      </c>
      <c r="N348" s="7" t="s">
        <v>2383</v>
      </c>
      <c r="O348" s="7"/>
      <c r="P348" s="7"/>
      <c r="Q348" s="7" t="s">
        <v>2384</v>
      </c>
      <c r="R348" s="7" t="s">
        <v>2385</v>
      </c>
      <c r="S348" s="7"/>
      <c r="T348" s="7"/>
      <c r="U348" s="7"/>
      <c r="V348" s="7"/>
      <c r="W348" s="7"/>
      <c r="X348" s="7" t="s">
        <v>79</v>
      </c>
      <c r="Y348" s="7" t="s">
        <v>2386</v>
      </c>
      <c r="Z348" s="7">
        <v>2</v>
      </c>
      <c r="AA348" s="7">
        <v>2</v>
      </c>
      <c r="AB348" s="7" t="s">
        <v>317</v>
      </c>
      <c r="AC348" s="7" t="s">
        <v>1084</v>
      </c>
      <c r="AD348" s="7">
        <v>2019</v>
      </c>
      <c r="AE348" s="7" t="s">
        <v>68</v>
      </c>
      <c r="AF348" s="7"/>
      <c r="AG348" s="7"/>
      <c r="AH348" s="7"/>
      <c r="AI348" s="7"/>
      <c r="AJ348" s="7"/>
      <c r="AK348" s="7"/>
      <c r="AL348" s="8" t="str">
        <f t="shared" si="60"/>
        <v>Z130900182803@录播</v>
      </c>
      <c r="AM348" s="8">
        <f>IF(AL348="","",COUNTIFS(AL$1:AL348,AL348))</f>
        <v>1</v>
      </c>
      <c r="AN348" s="8" t="str">
        <f t="shared" si="61"/>
        <v>吴桥县教育体育局吴桥教育体育局录播教室采购项目公开招标中标结果公示@录播</v>
      </c>
      <c r="AO348" s="9">
        <f>IF(AN348="","",COUNTIFS(AN$1:AN348,AN348))</f>
        <v>1</v>
      </c>
      <c r="AP348" s="10" t="str">
        <f t="shared" si="62"/>
        <v>是</v>
      </c>
      <c r="AQ348" s="11" t="str">
        <f t="shared" si="63"/>
        <v/>
      </c>
      <c r="AR348" s="11" t="str">
        <f t="shared" si="64"/>
        <v/>
      </c>
      <c r="AS348" s="11" t="str">
        <f t="shared" si="65"/>
        <v/>
      </c>
      <c r="AT348" s="11" t="str">
        <f t="shared" si="66"/>
        <v/>
      </c>
      <c r="AU348" s="11" t="str">
        <f t="shared" si="67"/>
        <v/>
      </c>
      <c r="AV348" s="11" t="str">
        <f t="shared" si="68"/>
        <v/>
      </c>
      <c r="AW348" s="11" t="str">
        <f>IF(ISERROR(IF(FIND("拾",O348,1)&lt;FIND("万",O348,1),IF(ISERROR(FIND("拾",O348,FIND("万",O348,1))),"零",(MID(O,FIND("拾",O348,FIND("万",O348,1))-1,1))),MID(O348,FIND("拾",O348,1)-1,1))),"",IF(FIND("拾",O348,1)&lt;FIND("万",O348,1),IF(ISERROR(FIND("拾",O348,FIND("万",O348,1))),"",(MID(O348,FIND("拾",O348,FIND("万",O348,1))-1,1))),MID(O348,FIND("拾",O348,1)-1,1)))</f>
        <v/>
      </c>
      <c r="AX348" s="12">
        <f>IF(O348="",0,IF(ISERROR(MIDB(O348,SEARCHB("?",O348),2*LEN(O348)-LENB(O348))),IF(AQ348="",0,INDEX([1]大小写对照表!A:B,MATCH(AQ348,[1]大小写对照表!A:A,0),2)*100000000)+IF(AR348="",0,INDEX([1]大小写对照表!A:B,MATCH(AR348,[1]大小写对照表!A:A,0),2)*1000000)+IF(AS348="",0,INDEX([1]大小写对照表!A:B,MATCH(AS348,[1]大小写对照表!A:A,0),2)*100000)+IF(AT348="",0,INDEX([1]大小写对照表!A:B,MATCH(AT348,[1]大小写对照表!A:A,0),2)*10000)+IF(AU348="",0,INDEX([1]大小写对照表!A:B,MATCH(AU348,[1]大小写对照表!A:A,0),2)*1000)+IF(AV348="",0,INDEX([1]大小写对照表!A:B,MATCH(AV348,[1]大小写对照表!A:A,0),2)*100)+IF(AW348="",0,INDEX([1]大小写对照表!A:B,MATCH(AW348,[1]大小写对照表!A:A,0),2)*10),IF(ISERROR(FIND("万",O348,1)),MIDB(O348,SEARCHB("?",O348),2*LEN(O348)-LENB(O348))*1,MIDB(O348,SEARCHB("?",O348),2*LEN(O348)-LENB(O348))*10000)))</f>
        <v>0</v>
      </c>
      <c r="AY348" s="13" t="str">
        <f t="shared" si="69"/>
        <v>1月份</v>
      </c>
      <c r="AZ348" s="11" t="str">
        <f t="shared" si="70"/>
        <v>录播</v>
      </c>
      <c r="BA348" s="11" t="str">
        <f t="shared" si="71"/>
        <v/>
      </c>
    </row>
    <row r="349" spans="1:53">
      <c r="A349" s="14" t="s">
        <v>1084</v>
      </c>
      <c r="B349" s="14" t="s">
        <v>2387</v>
      </c>
      <c r="C349" s="14" t="s">
        <v>55</v>
      </c>
      <c r="D349" s="14" t="s">
        <v>2388</v>
      </c>
      <c r="E349" s="14" t="s">
        <v>551</v>
      </c>
      <c r="F349" s="14" t="s">
        <v>2389</v>
      </c>
      <c r="G349" s="14" t="s">
        <v>427</v>
      </c>
      <c r="H349" s="14"/>
      <c r="I349" s="14"/>
      <c r="J349" s="14"/>
      <c r="K349" s="14"/>
      <c r="L349" s="14" t="s">
        <v>2390</v>
      </c>
      <c r="M349" s="14" t="s">
        <v>2391</v>
      </c>
      <c r="N349" s="14"/>
      <c r="O349" s="14"/>
      <c r="P349" s="14"/>
      <c r="Q349" s="14" t="s">
        <v>2392</v>
      </c>
      <c r="R349" s="14"/>
      <c r="S349" s="14"/>
      <c r="T349" s="14"/>
      <c r="U349" s="14"/>
      <c r="V349" s="14"/>
      <c r="W349" s="14"/>
      <c r="X349" s="14" t="s">
        <v>65</v>
      </c>
      <c r="Y349" s="14" t="s">
        <v>2393</v>
      </c>
      <c r="Z349" s="14">
        <v>4</v>
      </c>
      <c r="AA349" s="14">
        <v>5</v>
      </c>
      <c r="AB349" s="14" t="s">
        <v>317</v>
      </c>
      <c r="AC349" s="14" t="s">
        <v>1084</v>
      </c>
      <c r="AD349" s="14">
        <v>2019</v>
      </c>
      <c r="AE349" s="14" t="s">
        <v>68</v>
      </c>
      <c r="AF349" s="14"/>
      <c r="AG349" s="14"/>
      <c r="AH349" s="14"/>
      <c r="AI349" s="14"/>
      <c r="AJ349" s="14"/>
      <c r="AK349" s="14"/>
      <c r="AL349" s="8" t="str">
        <f t="shared" si="60"/>
        <v>52961997436）@录播</v>
      </c>
      <c r="AM349" s="8">
        <f>IF(AL349="","",COUNTIFS(AL$1:AL349,AL349))</f>
        <v>1</v>
      </c>
      <c r="AN349" s="8" t="str">
        <f t="shared" si="61"/>
        <v>天津市西青区张家窝镇华旭小学华旭小学精品录播建设项目(项目编号:52961997436)中标公告@录播</v>
      </c>
      <c r="AO349" s="9">
        <f>IF(AN349="","",COUNTIFS(AN$1:AN349,AN349))</f>
        <v>1</v>
      </c>
      <c r="AP349" s="10" t="str">
        <f t="shared" si="62"/>
        <v>是</v>
      </c>
      <c r="AQ349" s="11" t="str">
        <f t="shared" si="63"/>
        <v/>
      </c>
      <c r="AR349" s="11" t="str">
        <f t="shared" si="64"/>
        <v/>
      </c>
      <c r="AS349" s="11" t="str">
        <f t="shared" si="65"/>
        <v/>
      </c>
      <c r="AT349" s="11" t="str">
        <f t="shared" si="66"/>
        <v/>
      </c>
      <c r="AU349" s="11" t="str">
        <f t="shared" si="67"/>
        <v/>
      </c>
      <c r="AV349" s="11" t="str">
        <f t="shared" si="68"/>
        <v/>
      </c>
      <c r="AW349" s="11" t="str">
        <f>IF(ISERROR(IF(FIND("拾",O349,1)&lt;FIND("万",O349,1),IF(ISERROR(FIND("拾",O349,FIND("万",O349,1))),"零",(MID(O,FIND("拾",O349,FIND("万",O349,1))-1,1))),MID(O349,FIND("拾",O349,1)-1,1))),"",IF(FIND("拾",O349,1)&lt;FIND("万",O349,1),IF(ISERROR(FIND("拾",O349,FIND("万",O349,1))),"",(MID(O349,FIND("拾",O349,FIND("万",O349,1))-1,1))),MID(O349,FIND("拾",O349,1)-1,1)))</f>
        <v/>
      </c>
      <c r="AX349" s="12">
        <f>IF(O349="",0,IF(ISERROR(MIDB(O349,SEARCHB("?",O349),2*LEN(O349)-LENB(O349))),IF(AQ349="",0,INDEX([1]大小写对照表!A:B,MATCH(AQ349,[1]大小写对照表!A:A,0),2)*100000000)+IF(AR349="",0,INDEX([1]大小写对照表!A:B,MATCH(AR349,[1]大小写对照表!A:A,0),2)*1000000)+IF(AS349="",0,INDEX([1]大小写对照表!A:B,MATCH(AS349,[1]大小写对照表!A:A,0),2)*100000)+IF(AT349="",0,INDEX([1]大小写对照表!A:B,MATCH(AT349,[1]大小写对照表!A:A,0),2)*10000)+IF(AU349="",0,INDEX([1]大小写对照表!A:B,MATCH(AU349,[1]大小写对照表!A:A,0),2)*1000)+IF(AV349="",0,INDEX([1]大小写对照表!A:B,MATCH(AV349,[1]大小写对照表!A:A,0),2)*100)+IF(AW349="",0,INDEX([1]大小写对照表!A:B,MATCH(AW349,[1]大小写对照表!A:A,0),2)*10),IF(ISERROR(FIND("万",O349,1)),MIDB(O349,SEARCHB("?",O349),2*LEN(O349)-LENB(O349))*1,MIDB(O349,SEARCHB("?",O349),2*LEN(O349)-LENB(O349))*10000)))</f>
        <v>0</v>
      </c>
      <c r="AY349" s="13" t="str">
        <f t="shared" si="69"/>
        <v>1月份</v>
      </c>
      <c r="AZ349" s="11" t="str">
        <f t="shared" si="70"/>
        <v>录播</v>
      </c>
      <c r="BA349" s="11" t="str">
        <f t="shared" si="71"/>
        <v/>
      </c>
    </row>
    <row r="350" spans="1:53">
      <c r="A350" s="7" t="s">
        <v>1084</v>
      </c>
      <c r="B350" s="7" t="s">
        <v>2394</v>
      </c>
      <c r="C350" s="7" t="s">
        <v>55</v>
      </c>
      <c r="D350" s="7">
        <v>33200</v>
      </c>
      <c r="E350" s="7" t="s">
        <v>94</v>
      </c>
      <c r="F350" s="7" t="s">
        <v>2395</v>
      </c>
      <c r="G350" s="7" t="s">
        <v>427</v>
      </c>
      <c r="H350" s="7"/>
      <c r="I350" s="7"/>
      <c r="J350" s="7"/>
      <c r="K350" s="7"/>
      <c r="L350" s="7"/>
      <c r="M350" s="7" t="s">
        <v>2396</v>
      </c>
      <c r="N350" s="7" t="s">
        <v>2397</v>
      </c>
      <c r="O350" s="7"/>
      <c r="P350" s="7"/>
      <c r="Q350" s="7" t="s">
        <v>2398</v>
      </c>
      <c r="R350" s="7" t="s">
        <v>2399</v>
      </c>
      <c r="S350" s="7" t="s">
        <v>2400</v>
      </c>
      <c r="T350" s="7"/>
      <c r="U350" s="7"/>
      <c r="V350" s="7"/>
      <c r="W350" s="7"/>
      <c r="X350" s="7" t="s">
        <v>79</v>
      </c>
      <c r="Y350" s="7" t="s">
        <v>2401</v>
      </c>
      <c r="Z350" s="7">
        <v>4</v>
      </c>
      <c r="AA350" s="7">
        <v>4</v>
      </c>
      <c r="AB350" s="7" t="s">
        <v>67</v>
      </c>
      <c r="AC350" s="7"/>
      <c r="AD350" s="7">
        <v>2019</v>
      </c>
      <c r="AE350" s="7" t="s">
        <v>68</v>
      </c>
      <c r="AF350" s="7"/>
      <c r="AG350" s="7"/>
      <c r="AH350" s="7"/>
      <c r="AI350" s="7"/>
      <c r="AJ350" s="7"/>
      <c r="AK350" s="7"/>
      <c r="AL350" s="8" t="str">
        <f t="shared" si="60"/>
        <v>33200@录播</v>
      </c>
      <c r="AM350" s="8">
        <f>IF(AL350="","",COUNTIFS(AL$1:AL350,AL350))</f>
        <v>1</v>
      </c>
      <c r="AN350" s="8" t="str">
        <f t="shared" si="61"/>
        <v>临县财政局等七单位办公设备项目询价成交公告@录播</v>
      </c>
      <c r="AO350" s="9">
        <f>IF(AN350="","",COUNTIFS(AN$1:AN350,AN350))</f>
        <v>1</v>
      </c>
      <c r="AP350" s="10" t="str">
        <f t="shared" si="62"/>
        <v>是</v>
      </c>
      <c r="AQ350" s="11" t="str">
        <f t="shared" si="63"/>
        <v/>
      </c>
      <c r="AR350" s="11" t="str">
        <f t="shared" si="64"/>
        <v/>
      </c>
      <c r="AS350" s="11" t="str">
        <f t="shared" si="65"/>
        <v/>
      </c>
      <c r="AT350" s="11" t="str">
        <f t="shared" si="66"/>
        <v/>
      </c>
      <c r="AU350" s="11" t="str">
        <f t="shared" si="67"/>
        <v/>
      </c>
      <c r="AV350" s="11" t="str">
        <f t="shared" si="68"/>
        <v/>
      </c>
      <c r="AW350" s="11" t="str">
        <f>IF(ISERROR(IF(FIND("拾",O350,1)&lt;FIND("万",O350,1),IF(ISERROR(FIND("拾",O350,FIND("万",O350,1))),"零",(MID(O,FIND("拾",O350,FIND("万",O350,1))-1,1))),MID(O350,FIND("拾",O350,1)-1,1))),"",IF(FIND("拾",O350,1)&lt;FIND("万",O350,1),IF(ISERROR(FIND("拾",O350,FIND("万",O350,1))),"",(MID(O350,FIND("拾",O350,FIND("万",O350,1))-1,1))),MID(O350,FIND("拾",O350,1)-1,1)))</f>
        <v/>
      </c>
      <c r="AX350" s="12">
        <f>IF(O350="",0,IF(ISERROR(MIDB(O350,SEARCHB("?",O350),2*LEN(O350)-LENB(O350))),IF(AQ350="",0,INDEX([1]大小写对照表!A:B,MATCH(AQ350,[1]大小写对照表!A:A,0),2)*100000000)+IF(AR350="",0,INDEX([1]大小写对照表!A:B,MATCH(AR350,[1]大小写对照表!A:A,0),2)*1000000)+IF(AS350="",0,INDEX([1]大小写对照表!A:B,MATCH(AS350,[1]大小写对照表!A:A,0),2)*100000)+IF(AT350="",0,INDEX([1]大小写对照表!A:B,MATCH(AT350,[1]大小写对照表!A:A,0),2)*10000)+IF(AU350="",0,INDEX([1]大小写对照表!A:B,MATCH(AU350,[1]大小写对照表!A:A,0),2)*1000)+IF(AV350="",0,INDEX([1]大小写对照表!A:B,MATCH(AV350,[1]大小写对照表!A:A,0),2)*100)+IF(AW350="",0,INDEX([1]大小写对照表!A:B,MATCH(AW350,[1]大小写对照表!A:A,0),2)*10),IF(ISERROR(FIND("万",O350,1)),MIDB(O350,SEARCHB("?",O350),2*LEN(O350)-LENB(O350))*1,MIDB(O350,SEARCHB("?",O350),2*LEN(O350)-LENB(O350))*10000)))</f>
        <v>0</v>
      </c>
      <c r="AY350" s="13" t="str">
        <f t="shared" si="69"/>
        <v>1月份</v>
      </c>
      <c r="AZ350" s="11" t="str">
        <f t="shared" si="70"/>
        <v>录播</v>
      </c>
      <c r="BA350" s="11" t="str">
        <f t="shared" si="71"/>
        <v/>
      </c>
    </row>
    <row r="351" spans="1:53">
      <c r="A351" s="14" t="s">
        <v>1084</v>
      </c>
      <c r="B351" s="14" t="s">
        <v>2402</v>
      </c>
      <c r="C351" s="14" t="s">
        <v>55</v>
      </c>
      <c r="D351" s="14" t="s">
        <v>2403</v>
      </c>
      <c r="E351" s="14" t="s">
        <v>1308</v>
      </c>
      <c r="F351" s="14" t="s">
        <v>2304</v>
      </c>
      <c r="G351" s="14" t="s">
        <v>427</v>
      </c>
      <c r="H351" s="14"/>
      <c r="I351" s="14"/>
      <c r="J351" s="14"/>
      <c r="K351" s="14"/>
      <c r="L351" s="14" t="s">
        <v>2404</v>
      </c>
      <c r="M351" s="14" t="s">
        <v>2405</v>
      </c>
      <c r="N351" s="14" t="s">
        <v>2310</v>
      </c>
      <c r="O351" s="14" t="s">
        <v>2406</v>
      </c>
      <c r="P351" s="14"/>
      <c r="Q351" s="14" t="s">
        <v>2407</v>
      </c>
      <c r="R351" s="14" t="s">
        <v>2312</v>
      </c>
      <c r="S351" s="14"/>
      <c r="T351" s="14"/>
      <c r="U351" s="14"/>
      <c r="V351" s="14"/>
      <c r="W351" s="14"/>
      <c r="X351" s="14" t="s">
        <v>244</v>
      </c>
      <c r="Y351" s="14" t="s">
        <v>2408</v>
      </c>
      <c r="Z351" s="14">
        <v>4</v>
      </c>
      <c r="AA351" s="14">
        <v>8</v>
      </c>
      <c r="AB351" s="14" t="s">
        <v>317</v>
      </c>
      <c r="AC351" s="14" t="s">
        <v>1084</v>
      </c>
      <c r="AD351" s="14">
        <v>2019</v>
      </c>
      <c r="AE351" s="14" t="s">
        <v>68</v>
      </c>
      <c r="AF351" s="14"/>
      <c r="AG351" s="14"/>
      <c r="AH351" s="14"/>
      <c r="AI351" s="14"/>
      <c r="AJ351" s="14"/>
      <c r="AK351" s="14"/>
      <c r="AL351" s="8" t="str">
        <f t="shared" si="60"/>
        <v>LQCG20180215@录播</v>
      </c>
      <c r="AM351" s="8">
        <f>IF(AL351="","",COUNTIFS(AL$1:AL351,AL351))</f>
        <v>1</v>
      </c>
      <c r="AN351" s="8" t="str">
        <f t="shared" si="61"/>
        <v>临泉县新建学校教育装备（录播教室书法教室）采购项目第二标包合同公告@录播</v>
      </c>
      <c r="AO351" s="9">
        <f>IF(AN351="","",COUNTIFS(AN$1:AN351,AN351))</f>
        <v>1</v>
      </c>
      <c r="AP351" s="10" t="str">
        <f t="shared" si="62"/>
        <v>是</v>
      </c>
      <c r="AQ351" s="11" t="str">
        <f t="shared" si="63"/>
        <v/>
      </c>
      <c r="AR351" s="11" t="str">
        <f t="shared" si="64"/>
        <v/>
      </c>
      <c r="AS351" s="11" t="str">
        <f t="shared" si="65"/>
        <v/>
      </c>
      <c r="AT351" s="11" t="str">
        <f t="shared" si="66"/>
        <v/>
      </c>
      <c r="AU351" s="11" t="str">
        <f t="shared" si="67"/>
        <v/>
      </c>
      <c r="AV351" s="11" t="str">
        <f t="shared" si="68"/>
        <v/>
      </c>
      <c r="AW351" s="11" t="str">
        <f>IF(ISERROR(IF(FIND("拾",O351,1)&lt;FIND("万",O351,1),IF(ISERROR(FIND("拾",O351,FIND("万",O351,1))),"零",(MID(O,FIND("拾",O351,FIND("万",O351,1))-1,1))),MID(O351,FIND("拾",O351,1)-1,1))),"",IF(FIND("拾",O351,1)&lt;FIND("万",O351,1),IF(ISERROR(FIND("拾",O351,FIND("万",O351,1))),"",(MID(O351,FIND("拾",O351,FIND("万",O351,1))-1,1))),MID(O351,FIND("拾",O351,1)-1,1)))</f>
        <v/>
      </c>
      <c r="AX351" s="12">
        <f>IF(O351="",0,IF(ISERROR(MIDB(O351,SEARCHB("?",O351),2*LEN(O351)-LENB(O351))),IF(AQ351="",0,INDEX([1]大小写对照表!A:B,MATCH(AQ351,[1]大小写对照表!A:A,0),2)*100000000)+IF(AR351="",0,INDEX([1]大小写对照表!A:B,MATCH(AR351,[1]大小写对照表!A:A,0),2)*1000000)+IF(AS351="",0,INDEX([1]大小写对照表!A:B,MATCH(AS351,[1]大小写对照表!A:A,0),2)*100000)+IF(AT351="",0,INDEX([1]大小写对照表!A:B,MATCH(AT351,[1]大小写对照表!A:A,0),2)*10000)+IF(AU351="",0,INDEX([1]大小写对照表!A:B,MATCH(AU351,[1]大小写对照表!A:A,0),2)*1000)+IF(AV351="",0,INDEX([1]大小写对照表!A:B,MATCH(AV351,[1]大小写对照表!A:A,0),2)*100)+IF(AW351="",0,INDEX([1]大小写对照表!A:B,MATCH(AW351,[1]大小写对照表!A:A,0),2)*10),IF(ISERROR(FIND("万",O351,1)),MIDB(O351,SEARCHB("?",O351),2*LEN(O351)-LENB(O351))*1,MIDB(O351,SEARCHB("?",O351),2*LEN(O351)-LENB(O351))*10000)))</f>
        <v>586128</v>
      </c>
      <c r="AY351" s="13" t="str">
        <f t="shared" si="69"/>
        <v>1月份</v>
      </c>
      <c r="AZ351" s="11" t="str">
        <f t="shared" si="70"/>
        <v>录播</v>
      </c>
      <c r="BA351" s="11" t="str">
        <f t="shared" si="71"/>
        <v/>
      </c>
    </row>
    <row r="352" spans="1:53">
      <c r="A352" s="7" t="s">
        <v>1084</v>
      </c>
      <c r="B352" s="7" t="s">
        <v>2409</v>
      </c>
      <c r="C352" s="7" t="s">
        <v>55</v>
      </c>
      <c r="D352" s="7" t="s">
        <v>2403</v>
      </c>
      <c r="E352" s="7" t="s">
        <v>1308</v>
      </c>
      <c r="F352" s="7" t="s">
        <v>2304</v>
      </c>
      <c r="G352" s="7" t="s">
        <v>427</v>
      </c>
      <c r="H352" s="7"/>
      <c r="I352" s="7"/>
      <c r="J352" s="7"/>
      <c r="K352" s="7"/>
      <c r="L352" s="7" t="s">
        <v>2404</v>
      </c>
      <c r="M352" s="7" t="s">
        <v>2405</v>
      </c>
      <c r="N352" s="7" t="s">
        <v>2319</v>
      </c>
      <c r="O352" s="7" t="s">
        <v>2410</v>
      </c>
      <c r="P352" s="7"/>
      <c r="Q352" s="7" t="s">
        <v>2411</v>
      </c>
      <c r="R352" s="7" t="s">
        <v>2321</v>
      </c>
      <c r="S352" s="7"/>
      <c r="T352" s="7"/>
      <c r="U352" s="7"/>
      <c r="V352" s="7"/>
      <c r="W352" s="7"/>
      <c r="X352" s="7" t="s">
        <v>244</v>
      </c>
      <c r="Y352" s="7" t="s">
        <v>2412</v>
      </c>
      <c r="Z352" s="7">
        <v>4</v>
      </c>
      <c r="AA352" s="7">
        <v>8</v>
      </c>
      <c r="AB352" s="7" t="s">
        <v>317</v>
      </c>
      <c r="AC352" s="7" t="s">
        <v>1084</v>
      </c>
      <c r="AD352" s="7">
        <v>2019</v>
      </c>
      <c r="AE352" s="7" t="s">
        <v>68</v>
      </c>
      <c r="AF352" s="7"/>
      <c r="AG352" s="7"/>
      <c r="AH352" s="7"/>
      <c r="AI352" s="7"/>
      <c r="AJ352" s="7"/>
      <c r="AK352" s="7"/>
      <c r="AL352" s="8" t="str">
        <f t="shared" si="60"/>
        <v>LQCG20180215@录播</v>
      </c>
      <c r="AM352" s="8">
        <f>IF(AL352="","",COUNTIFS(AL$1:AL352,AL352))</f>
        <v>2</v>
      </c>
      <c r="AN352" s="8" t="str">
        <f t="shared" si="61"/>
        <v>临泉县新建学校教育装备（录播教室书法教室）采购项目第一标包合同公告@录播</v>
      </c>
      <c r="AO352" s="9">
        <f>IF(AN352="","",COUNTIFS(AN$1:AN352,AN352))</f>
        <v>1</v>
      </c>
      <c r="AP352" s="10" t="str">
        <f t="shared" si="62"/>
        <v/>
      </c>
      <c r="AQ352" s="11" t="str">
        <f t="shared" si="63"/>
        <v/>
      </c>
      <c r="AR352" s="11" t="str">
        <f t="shared" si="64"/>
        <v/>
      </c>
      <c r="AS352" s="11" t="str">
        <f t="shared" si="65"/>
        <v/>
      </c>
      <c r="AT352" s="11" t="str">
        <f t="shared" si="66"/>
        <v/>
      </c>
      <c r="AU352" s="11" t="str">
        <f t="shared" si="67"/>
        <v/>
      </c>
      <c r="AV352" s="11" t="str">
        <f t="shared" si="68"/>
        <v/>
      </c>
      <c r="AW352" s="11" t="str">
        <f>IF(ISERROR(IF(FIND("拾",O352,1)&lt;FIND("万",O352,1),IF(ISERROR(FIND("拾",O352,FIND("万",O352,1))),"零",(MID(O,FIND("拾",O352,FIND("万",O352,1))-1,1))),MID(O352,FIND("拾",O352,1)-1,1))),"",IF(FIND("拾",O352,1)&lt;FIND("万",O352,1),IF(ISERROR(FIND("拾",O352,FIND("万",O352,1))),"",(MID(O352,FIND("拾",O352,FIND("万",O352,1))-1,1))),MID(O352,FIND("拾",O352,1)-1,1)))</f>
        <v/>
      </c>
      <c r="AX352" s="12">
        <f>IF(O352="",0,IF(ISERROR(MIDB(O352,SEARCHB("?",O352),2*LEN(O352)-LENB(O352))),IF(AQ352="",0,INDEX([1]大小写对照表!A:B,MATCH(AQ352,[1]大小写对照表!A:A,0),2)*100000000)+IF(AR352="",0,INDEX([1]大小写对照表!A:B,MATCH(AR352,[1]大小写对照表!A:A,0),2)*1000000)+IF(AS352="",0,INDEX([1]大小写对照表!A:B,MATCH(AS352,[1]大小写对照表!A:A,0),2)*100000)+IF(AT352="",0,INDEX([1]大小写对照表!A:B,MATCH(AT352,[1]大小写对照表!A:A,0),2)*10000)+IF(AU352="",0,INDEX([1]大小写对照表!A:B,MATCH(AU352,[1]大小写对照表!A:A,0),2)*1000)+IF(AV352="",0,INDEX([1]大小写对照表!A:B,MATCH(AV352,[1]大小写对照表!A:A,0),2)*100)+IF(AW352="",0,INDEX([1]大小写对照表!A:B,MATCH(AW352,[1]大小写对照表!A:A,0),2)*10),IF(ISERROR(FIND("万",O352,1)),MIDB(O352,SEARCHB("?",O352),2*LEN(O352)-LENB(O352))*1,MIDB(O352,SEARCHB("?",O352),2*LEN(O352)-LENB(O352))*10000)))</f>
        <v>570420</v>
      </c>
      <c r="AY352" s="13" t="str">
        <f t="shared" si="69"/>
        <v>1月份</v>
      </c>
      <c r="AZ352" s="11" t="str">
        <f t="shared" si="70"/>
        <v>录播</v>
      </c>
      <c r="BA352" s="11" t="str">
        <f t="shared" si="71"/>
        <v/>
      </c>
    </row>
    <row r="353" spans="1:53">
      <c r="A353" s="14" t="s">
        <v>1084</v>
      </c>
      <c r="B353" s="14" t="s">
        <v>2413</v>
      </c>
      <c r="C353" s="14" t="s">
        <v>55</v>
      </c>
      <c r="D353" s="14" t="s">
        <v>2403</v>
      </c>
      <c r="E353" s="14" t="s">
        <v>1308</v>
      </c>
      <c r="F353" s="14" t="s">
        <v>2304</v>
      </c>
      <c r="G353" s="14" t="s">
        <v>427</v>
      </c>
      <c r="H353" s="14"/>
      <c r="I353" s="14"/>
      <c r="J353" s="14"/>
      <c r="K353" s="14"/>
      <c r="L353" s="14" t="s">
        <v>2404</v>
      </c>
      <c r="M353" s="14" t="s">
        <v>2405</v>
      </c>
      <c r="N353" s="14" t="s">
        <v>2305</v>
      </c>
      <c r="O353" s="14" t="s">
        <v>2414</v>
      </c>
      <c r="P353" s="14"/>
      <c r="Q353" s="14" t="s">
        <v>2415</v>
      </c>
      <c r="R353" s="14" t="s">
        <v>2307</v>
      </c>
      <c r="S353" s="14"/>
      <c r="T353" s="14"/>
      <c r="U353" s="14"/>
      <c r="V353" s="14"/>
      <c r="W353" s="14"/>
      <c r="X353" s="14" t="s">
        <v>244</v>
      </c>
      <c r="Y353" s="14" t="s">
        <v>2416</v>
      </c>
      <c r="Z353" s="14">
        <v>4</v>
      </c>
      <c r="AA353" s="14">
        <v>8</v>
      </c>
      <c r="AB353" s="14" t="s">
        <v>317</v>
      </c>
      <c r="AC353" s="14" t="s">
        <v>1084</v>
      </c>
      <c r="AD353" s="14">
        <v>2019</v>
      </c>
      <c r="AE353" s="14" t="s">
        <v>68</v>
      </c>
      <c r="AF353" s="14"/>
      <c r="AG353" s="14"/>
      <c r="AH353" s="14"/>
      <c r="AI353" s="14"/>
      <c r="AJ353" s="14"/>
      <c r="AK353" s="14"/>
      <c r="AL353" s="8" t="str">
        <f t="shared" si="60"/>
        <v>LQCG20180215@录播</v>
      </c>
      <c r="AM353" s="8">
        <f>IF(AL353="","",COUNTIFS(AL$1:AL353,AL353))</f>
        <v>3</v>
      </c>
      <c r="AN353" s="8" t="str">
        <f t="shared" si="61"/>
        <v>临泉县新建学校教育装备（录播教室书法教室）采购项目第四标包合同公告@录播</v>
      </c>
      <c r="AO353" s="9">
        <f>IF(AN353="","",COUNTIFS(AN$1:AN353,AN353))</f>
        <v>1</v>
      </c>
      <c r="AP353" s="10" t="str">
        <f t="shared" si="62"/>
        <v/>
      </c>
      <c r="AQ353" s="11" t="str">
        <f t="shared" si="63"/>
        <v/>
      </c>
      <c r="AR353" s="11" t="str">
        <f t="shared" si="64"/>
        <v/>
      </c>
      <c r="AS353" s="11" t="str">
        <f t="shared" si="65"/>
        <v/>
      </c>
      <c r="AT353" s="11" t="str">
        <f t="shared" si="66"/>
        <v/>
      </c>
      <c r="AU353" s="11" t="str">
        <f t="shared" si="67"/>
        <v/>
      </c>
      <c r="AV353" s="11" t="str">
        <f t="shared" si="68"/>
        <v/>
      </c>
      <c r="AW353" s="11" t="str">
        <f>IF(ISERROR(IF(FIND("拾",O353,1)&lt;FIND("万",O353,1),IF(ISERROR(FIND("拾",O353,FIND("万",O353,1))),"零",(MID(O,FIND("拾",O353,FIND("万",O353,1))-1,1))),MID(O353,FIND("拾",O353,1)-1,1))),"",IF(FIND("拾",O353,1)&lt;FIND("万",O353,1),IF(ISERROR(FIND("拾",O353,FIND("万",O353,1))),"",(MID(O353,FIND("拾",O353,FIND("万",O353,1))-1,1))),MID(O353,FIND("拾",O353,1)-1,1)))</f>
        <v/>
      </c>
      <c r="AX353" s="12">
        <f>IF(O353="",0,IF(ISERROR(MIDB(O353,SEARCHB("?",O353),2*LEN(O353)-LENB(O353))),IF(AQ353="",0,INDEX([1]大小写对照表!A:B,MATCH(AQ353,[1]大小写对照表!A:A,0),2)*100000000)+IF(AR353="",0,INDEX([1]大小写对照表!A:B,MATCH(AR353,[1]大小写对照表!A:A,0),2)*1000000)+IF(AS353="",0,INDEX([1]大小写对照表!A:B,MATCH(AS353,[1]大小写对照表!A:A,0),2)*100000)+IF(AT353="",0,INDEX([1]大小写对照表!A:B,MATCH(AT353,[1]大小写对照表!A:A,0),2)*10000)+IF(AU353="",0,INDEX([1]大小写对照表!A:B,MATCH(AU353,[1]大小写对照表!A:A,0),2)*1000)+IF(AV353="",0,INDEX([1]大小写对照表!A:B,MATCH(AV353,[1]大小写对照表!A:A,0),2)*100)+IF(AW353="",0,INDEX([1]大小写对照表!A:B,MATCH(AW353,[1]大小写对照表!A:A,0),2)*10),IF(ISERROR(FIND("万",O353,1)),MIDB(O353,SEARCHB("?",O353),2*LEN(O353)-LENB(O353))*1,MIDB(O353,SEARCHB("?",O353),2*LEN(O353)-LENB(O353))*10000)))</f>
        <v>261680</v>
      </c>
      <c r="AY353" s="13" t="str">
        <f t="shared" si="69"/>
        <v>1月份</v>
      </c>
      <c r="AZ353" s="11" t="str">
        <f t="shared" si="70"/>
        <v>录播</v>
      </c>
      <c r="BA353" s="11" t="str">
        <f t="shared" si="71"/>
        <v/>
      </c>
    </row>
    <row r="354" spans="1:53">
      <c r="A354" s="7" t="s">
        <v>1084</v>
      </c>
      <c r="B354" s="7" t="s">
        <v>2417</v>
      </c>
      <c r="C354" s="7" t="s">
        <v>55</v>
      </c>
      <c r="D354" s="7" t="s">
        <v>2403</v>
      </c>
      <c r="E354" s="7" t="s">
        <v>1308</v>
      </c>
      <c r="F354" s="7" t="s">
        <v>2314</v>
      </c>
      <c r="G354" s="7" t="s">
        <v>427</v>
      </c>
      <c r="H354" s="7"/>
      <c r="I354" s="7"/>
      <c r="J354" s="7"/>
      <c r="K354" s="7"/>
      <c r="L354" s="7" t="s">
        <v>2404</v>
      </c>
      <c r="M354" s="7" t="s">
        <v>2405</v>
      </c>
      <c r="N354" s="7" t="s">
        <v>2315</v>
      </c>
      <c r="O354" s="7" t="s">
        <v>2418</v>
      </c>
      <c r="P354" s="7"/>
      <c r="Q354" s="7" t="s">
        <v>2419</v>
      </c>
      <c r="R354" s="7" t="s">
        <v>2317</v>
      </c>
      <c r="S354" s="7"/>
      <c r="T354" s="7"/>
      <c r="U354" s="7"/>
      <c r="V354" s="7"/>
      <c r="W354" s="7"/>
      <c r="X354" s="7" t="s">
        <v>244</v>
      </c>
      <c r="Y354" s="7" t="s">
        <v>2420</v>
      </c>
      <c r="Z354" s="7">
        <v>4</v>
      </c>
      <c r="AA354" s="7">
        <v>8</v>
      </c>
      <c r="AB354" s="7" t="s">
        <v>317</v>
      </c>
      <c r="AC354" s="7" t="s">
        <v>1084</v>
      </c>
      <c r="AD354" s="7">
        <v>2019</v>
      </c>
      <c r="AE354" s="7" t="s">
        <v>68</v>
      </c>
      <c r="AF354" s="7"/>
      <c r="AG354" s="7"/>
      <c r="AH354" s="7"/>
      <c r="AI354" s="7"/>
      <c r="AJ354" s="7"/>
      <c r="AK354" s="7"/>
      <c r="AL354" s="8" t="str">
        <f t="shared" si="60"/>
        <v>LQCG20180215@录播</v>
      </c>
      <c r="AM354" s="8">
        <f>IF(AL354="","",COUNTIFS(AL$1:AL354,AL354))</f>
        <v>4</v>
      </c>
      <c r="AN354" s="8" t="str">
        <f t="shared" si="61"/>
        <v>临泉县新建学校教育装备（录播教室书法教室）采购项目第三标包合同公告@录播</v>
      </c>
      <c r="AO354" s="9">
        <f>IF(AN354="","",COUNTIFS(AN$1:AN354,AN354))</f>
        <v>1</v>
      </c>
      <c r="AP354" s="10" t="str">
        <f t="shared" si="62"/>
        <v/>
      </c>
      <c r="AQ354" s="11" t="str">
        <f t="shared" si="63"/>
        <v/>
      </c>
      <c r="AR354" s="11" t="str">
        <f t="shared" si="64"/>
        <v/>
      </c>
      <c r="AS354" s="11" t="str">
        <f t="shared" si="65"/>
        <v/>
      </c>
      <c r="AT354" s="11" t="str">
        <f t="shared" si="66"/>
        <v/>
      </c>
      <c r="AU354" s="11" t="str">
        <f t="shared" si="67"/>
        <v/>
      </c>
      <c r="AV354" s="11" t="str">
        <f t="shared" si="68"/>
        <v/>
      </c>
      <c r="AW354" s="11" t="str">
        <f>IF(ISERROR(IF(FIND("拾",O354,1)&lt;FIND("万",O354,1),IF(ISERROR(FIND("拾",O354,FIND("万",O354,1))),"零",(MID(O,FIND("拾",O354,FIND("万",O354,1))-1,1))),MID(O354,FIND("拾",O354,1)-1,1))),"",IF(FIND("拾",O354,1)&lt;FIND("万",O354,1),IF(ISERROR(FIND("拾",O354,FIND("万",O354,1))),"",(MID(O354,FIND("拾",O354,FIND("万",O354,1))-1,1))),MID(O354,FIND("拾",O354,1)-1,1)))</f>
        <v/>
      </c>
      <c r="AX354" s="12">
        <f>IF(O354="",0,IF(ISERROR(MIDB(O354,SEARCHB("?",O354),2*LEN(O354)-LENB(O354))),IF(AQ354="",0,INDEX([1]大小写对照表!A:B,MATCH(AQ354,[1]大小写对照表!A:A,0),2)*100000000)+IF(AR354="",0,INDEX([1]大小写对照表!A:B,MATCH(AR354,[1]大小写对照表!A:A,0),2)*1000000)+IF(AS354="",0,INDEX([1]大小写对照表!A:B,MATCH(AS354,[1]大小写对照表!A:A,0),2)*100000)+IF(AT354="",0,INDEX([1]大小写对照表!A:B,MATCH(AT354,[1]大小写对照表!A:A,0),2)*10000)+IF(AU354="",0,INDEX([1]大小写对照表!A:B,MATCH(AU354,[1]大小写对照表!A:A,0),2)*1000)+IF(AV354="",0,INDEX([1]大小写对照表!A:B,MATCH(AV354,[1]大小写对照表!A:A,0),2)*100)+IF(AW354="",0,INDEX([1]大小写对照表!A:B,MATCH(AW354,[1]大小写对照表!A:A,0),2)*10),IF(ISERROR(FIND("万",O354,1)),MIDB(O354,SEARCHB("?",O354),2*LEN(O354)-LENB(O354))*1,MIDB(O354,SEARCHB("?",O354),2*LEN(O354)-LENB(O354))*10000)))</f>
        <v>286820</v>
      </c>
      <c r="AY354" s="13" t="str">
        <f t="shared" si="69"/>
        <v>1月份</v>
      </c>
      <c r="AZ354" s="11" t="str">
        <f t="shared" si="70"/>
        <v>录播</v>
      </c>
      <c r="BA354" s="11" t="str">
        <f t="shared" si="71"/>
        <v/>
      </c>
    </row>
    <row r="355" spans="1:53">
      <c r="A355" s="14" t="s">
        <v>1084</v>
      </c>
      <c r="B355" s="14" t="s">
        <v>2387</v>
      </c>
      <c r="C355" s="14" t="s">
        <v>55</v>
      </c>
      <c r="D355" s="14" t="s">
        <v>2388</v>
      </c>
      <c r="E355" s="14" t="s">
        <v>551</v>
      </c>
      <c r="F355" s="14" t="s">
        <v>2389</v>
      </c>
      <c r="G355" s="14" t="s">
        <v>427</v>
      </c>
      <c r="H355" s="14"/>
      <c r="I355" s="14"/>
      <c r="J355" s="14"/>
      <c r="K355" s="14"/>
      <c r="L355" s="14" t="s">
        <v>2390</v>
      </c>
      <c r="M355" s="14" t="s">
        <v>2391</v>
      </c>
      <c r="N355" s="14" t="s">
        <v>2421</v>
      </c>
      <c r="O355" s="14"/>
      <c r="P355" s="14"/>
      <c r="Q355" s="14" t="s">
        <v>2422</v>
      </c>
      <c r="R355" s="14" t="s">
        <v>2423</v>
      </c>
      <c r="S355" s="14" t="s">
        <v>2424</v>
      </c>
      <c r="T355" s="14"/>
      <c r="U355" s="14"/>
      <c r="V355" s="14"/>
      <c r="W355" s="14"/>
      <c r="X355" s="14" t="s">
        <v>65</v>
      </c>
      <c r="Y355" s="14" t="s">
        <v>2393</v>
      </c>
      <c r="Z355" s="14">
        <v>4</v>
      </c>
      <c r="AA355" s="14">
        <v>5</v>
      </c>
      <c r="AB355" s="14" t="s">
        <v>317</v>
      </c>
      <c r="AC355" s="14" t="s">
        <v>1084</v>
      </c>
      <c r="AD355" s="14">
        <v>2019</v>
      </c>
      <c r="AE355" s="14" t="s">
        <v>68</v>
      </c>
      <c r="AF355" s="14"/>
      <c r="AG355" s="14"/>
      <c r="AH355" s="14"/>
      <c r="AI355" s="14"/>
      <c r="AJ355" s="14"/>
      <c r="AK355" s="14"/>
      <c r="AL355" s="8" t="str">
        <f t="shared" si="60"/>
        <v>52961997436）@录播</v>
      </c>
      <c r="AM355" s="8">
        <f>IF(AL355="","",COUNTIFS(AL$1:AL355,AL355))</f>
        <v>2</v>
      </c>
      <c r="AN355" s="8" t="str">
        <f t="shared" si="61"/>
        <v>天津市西青区张家窝镇华旭小学华旭小学精品录播建设项目(项目编号:52961997436)中标公告@录播</v>
      </c>
      <c r="AO355" s="9">
        <f>IF(AN355="","",COUNTIFS(AN$1:AN355,AN355))</f>
        <v>2</v>
      </c>
      <c r="AP355" s="10" t="str">
        <f t="shared" si="62"/>
        <v/>
      </c>
      <c r="AQ355" s="11" t="str">
        <f t="shared" si="63"/>
        <v/>
      </c>
      <c r="AR355" s="11" t="str">
        <f t="shared" si="64"/>
        <v/>
      </c>
      <c r="AS355" s="11" t="str">
        <f t="shared" si="65"/>
        <v/>
      </c>
      <c r="AT355" s="11" t="str">
        <f t="shared" si="66"/>
        <v/>
      </c>
      <c r="AU355" s="11" t="str">
        <f t="shared" si="67"/>
        <v/>
      </c>
      <c r="AV355" s="11" t="str">
        <f t="shared" si="68"/>
        <v/>
      </c>
      <c r="AW355" s="11" t="str">
        <f>IF(ISERROR(IF(FIND("拾",O355,1)&lt;FIND("万",O355,1),IF(ISERROR(FIND("拾",O355,FIND("万",O355,1))),"零",(MID(O,FIND("拾",O355,FIND("万",O355,1))-1,1))),MID(O355,FIND("拾",O355,1)-1,1))),"",IF(FIND("拾",O355,1)&lt;FIND("万",O355,1),IF(ISERROR(FIND("拾",O355,FIND("万",O355,1))),"",(MID(O355,FIND("拾",O355,FIND("万",O355,1))-1,1))),MID(O355,FIND("拾",O355,1)-1,1)))</f>
        <v/>
      </c>
      <c r="AX355" s="12">
        <f>IF(O355="",0,IF(ISERROR(MIDB(O355,SEARCHB("?",O355),2*LEN(O355)-LENB(O355))),IF(AQ355="",0,INDEX([1]大小写对照表!A:B,MATCH(AQ355,[1]大小写对照表!A:A,0),2)*100000000)+IF(AR355="",0,INDEX([1]大小写对照表!A:B,MATCH(AR355,[1]大小写对照表!A:A,0),2)*1000000)+IF(AS355="",0,INDEX([1]大小写对照表!A:B,MATCH(AS355,[1]大小写对照表!A:A,0),2)*100000)+IF(AT355="",0,INDEX([1]大小写对照表!A:B,MATCH(AT355,[1]大小写对照表!A:A,0),2)*10000)+IF(AU355="",0,INDEX([1]大小写对照表!A:B,MATCH(AU355,[1]大小写对照表!A:A,0),2)*1000)+IF(AV355="",0,INDEX([1]大小写对照表!A:B,MATCH(AV355,[1]大小写对照表!A:A,0),2)*100)+IF(AW355="",0,INDEX([1]大小写对照表!A:B,MATCH(AW355,[1]大小写对照表!A:A,0),2)*10),IF(ISERROR(FIND("万",O355,1)),MIDB(O355,SEARCHB("?",O355),2*LEN(O355)-LENB(O355))*1,MIDB(O355,SEARCHB("?",O355),2*LEN(O355)-LENB(O355))*10000)))</f>
        <v>0</v>
      </c>
      <c r="AY355" s="13" t="str">
        <f t="shared" si="69"/>
        <v>1月份</v>
      </c>
      <c r="AZ355" s="11" t="str">
        <f t="shared" si="70"/>
        <v>录播</v>
      </c>
      <c r="BA355" s="11" t="str">
        <f t="shared" si="71"/>
        <v/>
      </c>
    </row>
    <row r="356" spans="1:53">
      <c r="A356" s="7" t="s">
        <v>1084</v>
      </c>
      <c r="B356" s="7" t="s">
        <v>2425</v>
      </c>
      <c r="C356" s="7" t="s">
        <v>55</v>
      </c>
      <c r="D356" s="7" t="s">
        <v>2426</v>
      </c>
      <c r="E356" s="7" t="s">
        <v>276</v>
      </c>
      <c r="F356" s="7" t="s">
        <v>1709</v>
      </c>
      <c r="G356" s="7" t="s">
        <v>444</v>
      </c>
      <c r="H356" s="7"/>
      <c r="I356" s="7"/>
      <c r="J356" s="7"/>
      <c r="K356" s="7"/>
      <c r="L356" s="7" t="s">
        <v>2427</v>
      </c>
      <c r="M356" s="7" t="s">
        <v>2428</v>
      </c>
      <c r="N356" s="7" t="s">
        <v>2429</v>
      </c>
      <c r="O356" s="7"/>
      <c r="P356" s="7"/>
      <c r="Q356" s="7" t="s">
        <v>2430</v>
      </c>
      <c r="R356" s="7" t="s">
        <v>2431</v>
      </c>
      <c r="S356" s="7"/>
      <c r="T356" s="7"/>
      <c r="U356" s="7"/>
      <c r="V356" s="7"/>
      <c r="W356" s="7"/>
      <c r="X356" s="7" t="s">
        <v>65</v>
      </c>
      <c r="Y356" s="7" t="s">
        <v>2432</v>
      </c>
      <c r="Z356" s="7">
        <v>2</v>
      </c>
      <c r="AA356" s="7">
        <v>2</v>
      </c>
      <c r="AB356" s="7" t="s">
        <v>67</v>
      </c>
      <c r="AC356" s="7"/>
      <c r="AD356" s="7">
        <v>2019</v>
      </c>
      <c r="AE356" s="7" t="s">
        <v>68</v>
      </c>
      <c r="AF356" s="7" t="s">
        <v>2433</v>
      </c>
      <c r="AG356" s="7"/>
      <c r="AH356" s="7"/>
      <c r="AI356" s="7"/>
      <c r="AJ356" s="7"/>
      <c r="AK356" s="7"/>
      <c r="AL356" s="8" t="str">
        <f t="shared" si="60"/>
        <v>LNZC20190100211）@录播</v>
      </c>
      <c r="AM356" s="8">
        <f>IF(AL356="","",COUNTIFS(AL$1:AL356,AL356))</f>
        <v>1</v>
      </c>
      <c r="AN356" s="8" t="str">
        <f t="shared" si="61"/>
        <v>鲁迅美术学院工业设计教学演示平台建设项目@录播</v>
      </c>
      <c r="AO356" s="9">
        <f>IF(AN356="","",COUNTIFS(AN$1:AN356,AN356))</f>
        <v>1</v>
      </c>
      <c r="AP356" s="10" t="str">
        <f t="shared" si="62"/>
        <v>是</v>
      </c>
      <c r="AQ356" s="11" t="str">
        <f t="shared" si="63"/>
        <v/>
      </c>
      <c r="AR356" s="11" t="str">
        <f t="shared" si="64"/>
        <v/>
      </c>
      <c r="AS356" s="11" t="str">
        <f t="shared" si="65"/>
        <v/>
      </c>
      <c r="AT356" s="11" t="str">
        <f t="shared" si="66"/>
        <v/>
      </c>
      <c r="AU356" s="11" t="str">
        <f t="shared" si="67"/>
        <v/>
      </c>
      <c r="AV356" s="11" t="str">
        <f t="shared" si="68"/>
        <v/>
      </c>
      <c r="AW356" s="11" t="str">
        <f>IF(ISERROR(IF(FIND("拾",O356,1)&lt;FIND("万",O356,1),IF(ISERROR(FIND("拾",O356,FIND("万",O356,1))),"零",(MID(O,FIND("拾",O356,FIND("万",O356,1))-1,1))),MID(O356,FIND("拾",O356,1)-1,1))),"",IF(FIND("拾",O356,1)&lt;FIND("万",O356,1),IF(ISERROR(FIND("拾",O356,FIND("万",O356,1))),"",(MID(O356,FIND("拾",O356,FIND("万",O356,1))-1,1))),MID(O356,FIND("拾",O356,1)-1,1)))</f>
        <v/>
      </c>
      <c r="AX356" s="12">
        <f>IF(O356="",0,IF(ISERROR(MIDB(O356,SEARCHB("?",O356),2*LEN(O356)-LENB(O356))),IF(AQ356="",0,INDEX([1]大小写对照表!A:B,MATCH(AQ356,[1]大小写对照表!A:A,0),2)*100000000)+IF(AR356="",0,INDEX([1]大小写对照表!A:B,MATCH(AR356,[1]大小写对照表!A:A,0),2)*1000000)+IF(AS356="",0,INDEX([1]大小写对照表!A:B,MATCH(AS356,[1]大小写对照表!A:A,0),2)*100000)+IF(AT356="",0,INDEX([1]大小写对照表!A:B,MATCH(AT356,[1]大小写对照表!A:A,0),2)*10000)+IF(AU356="",0,INDEX([1]大小写对照表!A:B,MATCH(AU356,[1]大小写对照表!A:A,0),2)*1000)+IF(AV356="",0,INDEX([1]大小写对照表!A:B,MATCH(AV356,[1]大小写对照表!A:A,0),2)*100)+IF(AW356="",0,INDEX([1]大小写对照表!A:B,MATCH(AW356,[1]大小写对照表!A:A,0),2)*10),IF(ISERROR(FIND("万",O356,1)),MIDB(O356,SEARCHB("?",O356),2*LEN(O356)-LENB(O356))*1,MIDB(O356,SEARCHB("?",O356),2*LEN(O356)-LENB(O356))*10000)))</f>
        <v>0</v>
      </c>
      <c r="AY356" s="13" t="str">
        <f t="shared" si="69"/>
        <v>1月份</v>
      </c>
      <c r="AZ356" s="11" t="str">
        <f t="shared" si="70"/>
        <v>录播</v>
      </c>
      <c r="BA356" s="11" t="str">
        <f t="shared" si="71"/>
        <v/>
      </c>
    </row>
    <row r="357" spans="1:53">
      <c r="A357" s="14" t="s">
        <v>1084</v>
      </c>
      <c r="B357" s="14" t="s">
        <v>2434</v>
      </c>
      <c r="C357" s="14" t="s">
        <v>55</v>
      </c>
      <c r="D357" s="14" t="s">
        <v>2435</v>
      </c>
      <c r="E357" s="14" t="s">
        <v>1192</v>
      </c>
      <c r="F357" s="14" t="s">
        <v>1193</v>
      </c>
      <c r="G357" s="14" t="s">
        <v>444</v>
      </c>
      <c r="H357" s="14"/>
      <c r="I357" s="14"/>
      <c r="J357" s="14"/>
      <c r="K357" s="14"/>
      <c r="L357" s="14"/>
      <c r="M357" s="14"/>
      <c r="N357" s="14" t="s">
        <v>2436</v>
      </c>
      <c r="O357" s="14">
        <v>269300</v>
      </c>
      <c r="P357" s="14"/>
      <c r="Q357" s="14" t="s">
        <v>2437</v>
      </c>
      <c r="R357" s="14" t="s">
        <v>2438</v>
      </c>
      <c r="S357" s="14"/>
      <c r="T357" s="14"/>
      <c r="U357" s="14"/>
      <c r="V357" s="14"/>
      <c r="W357" s="14"/>
      <c r="X357" s="14" t="s">
        <v>65</v>
      </c>
      <c r="Y357" s="14" t="s">
        <v>2439</v>
      </c>
      <c r="Z357" s="14">
        <v>2</v>
      </c>
      <c r="AA357" s="14">
        <v>2</v>
      </c>
      <c r="AB357" s="14" t="s">
        <v>317</v>
      </c>
      <c r="AC357" s="14" t="s">
        <v>1084</v>
      </c>
      <c r="AD357" s="14">
        <v>2018</v>
      </c>
      <c r="AE357" s="14" t="s">
        <v>643</v>
      </c>
      <c r="AF357" s="14"/>
      <c r="AG357" s="14"/>
      <c r="AH357" s="14"/>
      <c r="AI357" s="14"/>
      <c r="AJ357" s="14"/>
      <c r="AK357" s="14"/>
      <c r="AL357" s="8" t="str">
        <f t="shared" si="60"/>
        <v>YLCG-201812240001@录播</v>
      </c>
      <c r="AM357" s="8">
        <f>IF(AL357="","",COUNTIFS(AL$1:AL357,AL357))</f>
        <v>1</v>
      </c>
      <c r="AN357" s="8" t="str">
        <f t="shared" si="61"/>
        <v>2018年西雅中学录播教室设备中标结果@录播</v>
      </c>
      <c r="AO357" s="9">
        <f>IF(AN357="","",COUNTIFS(AN$1:AN357,AN357))</f>
        <v>1</v>
      </c>
      <c r="AP357" s="10" t="str">
        <f t="shared" si="62"/>
        <v>是</v>
      </c>
      <c r="AQ357" s="11" t="str">
        <f t="shared" si="63"/>
        <v/>
      </c>
      <c r="AR357" s="11" t="str">
        <f t="shared" si="64"/>
        <v/>
      </c>
      <c r="AS357" s="11" t="str">
        <f t="shared" si="65"/>
        <v/>
      </c>
      <c r="AT357" s="11" t="str">
        <f t="shared" si="66"/>
        <v/>
      </c>
      <c r="AU357" s="11" t="str">
        <f t="shared" si="67"/>
        <v/>
      </c>
      <c r="AV357" s="11" t="str">
        <f t="shared" si="68"/>
        <v/>
      </c>
      <c r="AW357" s="11" t="str">
        <f>IF(ISERROR(IF(FIND("拾",O357,1)&lt;FIND("万",O357,1),IF(ISERROR(FIND("拾",O357,FIND("万",O357,1))),"零",(MID(O,FIND("拾",O357,FIND("万",O357,1))-1,1))),MID(O357,FIND("拾",O357,1)-1,1))),"",IF(FIND("拾",O357,1)&lt;FIND("万",O357,1),IF(ISERROR(FIND("拾",O357,FIND("万",O357,1))),"",(MID(O357,FIND("拾",O357,FIND("万",O357,1))-1,1))),MID(O357,FIND("拾",O357,1)-1,1)))</f>
        <v/>
      </c>
      <c r="AX357" s="12">
        <f>IF(O357="",0,IF(ISERROR(MIDB(O357,SEARCHB("?",O357),2*LEN(O357)-LENB(O357))),IF(AQ357="",0,INDEX([1]大小写对照表!A:B,MATCH(AQ357,[1]大小写对照表!A:A,0),2)*100000000)+IF(AR357="",0,INDEX([1]大小写对照表!A:B,MATCH(AR357,[1]大小写对照表!A:A,0),2)*1000000)+IF(AS357="",0,INDEX([1]大小写对照表!A:B,MATCH(AS357,[1]大小写对照表!A:A,0),2)*100000)+IF(AT357="",0,INDEX([1]大小写对照表!A:B,MATCH(AT357,[1]大小写对照表!A:A,0),2)*10000)+IF(AU357="",0,INDEX([1]大小写对照表!A:B,MATCH(AU357,[1]大小写对照表!A:A,0),2)*1000)+IF(AV357="",0,INDEX([1]大小写对照表!A:B,MATCH(AV357,[1]大小写对照表!A:A,0),2)*100)+IF(AW357="",0,INDEX([1]大小写对照表!A:B,MATCH(AW357,[1]大小写对照表!A:A,0),2)*10),IF(ISERROR(FIND("万",O357,1)),MIDB(O357,SEARCHB("?",O357),2*LEN(O357)-LENB(O357))*1,MIDB(O357,SEARCHB("?",O357),2*LEN(O357)-LENB(O357))*10000)))</f>
        <v>269300</v>
      </c>
      <c r="AY357" s="13" t="str">
        <f t="shared" si="69"/>
        <v>1月份</v>
      </c>
      <c r="AZ357" s="11" t="str">
        <f t="shared" si="70"/>
        <v>录播</v>
      </c>
      <c r="BA357" s="11" t="str">
        <f t="shared" si="71"/>
        <v/>
      </c>
    </row>
    <row r="358" spans="1:53">
      <c r="A358" s="7" t="s">
        <v>1084</v>
      </c>
      <c r="B358" s="7" t="s">
        <v>2440</v>
      </c>
      <c r="C358" s="7" t="s">
        <v>55</v>
      </c>
      <c r="D358" s="7" t="s">
        <v>2441</v>
      </c>
      <c r="E358" s="7" t="s">
        <v>425</v>
      </c>
      <c r="F358" s="7" t="s">
        <v>2442</v>
      </c>
      <c r="G358" s="7" t="s">
        <v>444</v>
      </c>
      <c r="H358" s="7"/>
      <c r="I358" s="7"/>
      <c r="J358" s="7"/>
      <c r="K358" s="7"/>
      <c r="L358" s="7" t="s">
        <v>2443</v>
      </c>
      <c r="M358" s="7" t="s">
        <v>2444</v>
      </c>
      <c r="N358" s="7" t="s">
        <v>2445</v>
      </c>
      <c r="O358" s="7" t="s">
        <v>2446</v>
      </c>
      <c r="P358" s="7"/>
      <c r="Q358" s="7" t="s">
        <v>2447</v>
      </c>
      <c r="R358" s="7" t="s">
        <v>2448</v>
      </c>
      <c r="S358" s="7"/>
      <c r="T358" s="7"/>
      <c r="U358" s="7"/>
      <c r="V358" s="7"/>
      <c r="W358" s="7"/>
      <c r="X358" s="7" t="s">
        <v>79</v>
      </c>
      <c r="Y358" s="7" t="s">
        <v>2449</v>
      </c>
      <c r="Z358" s="7">
        <v>6</v>
      </c>
      <c r="AA358" s="7">
        <v>6</v>
      </c>
      <c r="AB358" s="7" t="s">
        <v>67</v>
      </c>
      <c r="AC358" s="7"/>
      <c r="AD358" s="7">
        <v>2019</v>
      </c>
      <c r="AE358" s="7" t="s">
        <v>68</v>
      </c>
      <c r="AF358" s="7"/>
      <c r="AG358" s="7"/>
      <c r="AH358" s="7"/>
      <c r="AI358" s="7"/>
      <c r="AJ358" s="7"/>
      <c r="AK358" s="7"/>
      <c r="AL358" s="8" t="str">
        <f t="shared" si="60"/>
        <v>1019-18012@录播</v>
      </c>
      <c r="AM358" s="8">
        <f>IF(AL358="","",COUNTIFS(AL$1:AL358,AL358))</f>
        <v>1</v>
      </c>
      <c r="AN358" s="8" t="str">
        <f t="shared" si="61"/>
        <v>民勤县机关事务管理局对统办3号楼6楼会议室维修改造项目中标公告@录播</v>
      </c>
      <c r="AO358" s="9">
        <f>IF(AN358="","",COUNTIFS(AN$1:AN358,AN358))</f>
        <v>1</v>
      </c>
      <c r="AP358" s="10" t="str">
        <f t="shared" si="62"/>
        <v>是</v>
      </c>
      <c r="AQ358" s="11" t="str">
        <f t="shared" si="63"/>
        <v/>
      </c>
      <c r="AR358" s="11" t="str">
        <f t="shared" si="64"/>
        <v/>
      </c>
      <c r="AS358" s="11" t="str">
        <f t="shared" si="65"/>
        <v/>
      </c>
      <c r="AT358" s="11" t="str">
        <f t="shared" si="66"/>
        <v/>
      </c>
      <c r="AU358" s="11" t="str">
        <f t="shared" si="67"/>
        <v/>
      </c>
      <c r="AV358" s="11" t="str">
        <f t="shared" si="68"/>
        <v/>
      </c>
      <c r="AW358" s="11" t="str">
        <f>IF(ISERROR(IF(FIND("拾",O358,1)&lt;FIND("万",O358,1),IF(ISERROR(FIND("拾",O358,FIND("万",O358,1))),"零",(MID(O,FIND("拾",O358,FIND("万",O358,1))-1,1))),MID(O358,FIND("拾",O358,1)-1,1))),"",IF(FIND("拾",O358,1)&lt;FIND("万",O358,1),IF(ISERROR(FIND("拾",O358,FIND("万",O358,1))),"",(MID(O358,FIND("拾",O358,FIND("万",O358,1))-1,1))),MID(O358,FIND("拾",O358,1)-1,1)))</f>
        <v/>
      </c>
      <c r="AX358" s="12">
        <f>IF(O358="",0,IF(ISERROR(MIDB(O358,SEARCHB("?",O358),2*LEN(O358)-LENB(O358))),IF(AQ358="",0,INDEX([1]大小写对照表!A:B,MATCH(AQ358,[1]大小写对照表!A:A,0),2)*100000000)+IF(AR358="",0,INDEX([1]大小写对照表!A:B,MATCH(AR358,[1]大小写对照表!A:A,0),2)*1000000)+IF(AS358="",0,INDEX([1]大小写对照表!A:B,MATCH(AS358,[1]大小写对照表!A:A,0),2)*100000)+IF(AT358="",0,INDEX([1]大小写对照表!A:B,MATCH(AT358,[1]大小写对照表!A:A,0),2)*10000)+IF(AU358="",0,INDEX([1]大小写对照表!A:B,MATCH(AU358,[1]大小写对照表!A:A,0),2)*1000)+IF(AV358="",0,INDEX([1]大小写对照表!A:B,MATCH(AV358,[1]大小写对照表!A:A,0),2)*100)+IF(AW358="",0,INDEX([1]大小写对照表!A:B,MATCH(AW358,[1]大小写对照表!A:A,0),2)*10),IF(ISERROR(FIND("万",O358,1)),MIDB(O358,SEARCHB("?",O358),2*LEN(O358)-LENB(O358))*1,MIDB(O358,SEARCHB("?",O358),2*LEN(O358)-LENB(O358))*10000)))</f>
        <v>1179360</v>
      </c>
      <c r="AY358" s="13" t="str">
        <f t="shared" si="69"/>
        <v>1月份</v>
      </c>
      <c r="AZ358" s="11" t="str">
        <f t="shared" si="70"/>
        <v>录播</v>
      </c>
      <c r="BA358" s="11" t="str">
        <f t="shared" si="71"/>
        <v/>
      </c>
    </row>
    <row r="359" spans="1:53">
      <c r="A359" s="14" t="s">
        <v>1084</v>
      </c>
      <c r="B359" s="14" t="s">
        <v>2450</v>
      </c>
      <c r="C359" s="14" t="s">
        <v>55</v>
      </c>
      <c r="D359" s="14"/>
      <c r="E359" s="14" t="s">
        <v>425</v>
      </c>
      <c r="F359" s="14" t="s">
        <v>459</v>
      </c>
      <c r="G359" s="14" t="s">
        <v>444</v>
      </c>
      <c r="H359" s="14"/>
      <c r="I359" s="14"/>
      <c r="J359" s="14"/>
      <c r="K359" s="14"/>
      <c r="L359" s="14" t="s">
        <v>858</v>
      </c>
      <c r="M359" s="14" t="s">
        <v>2451</v>
      </c>
      <c r="N359" s="14" t="s">
        <v>2452</v>
      </c>
      <c r="O359" s="14" t="s">
        <v>2453</v>
      </c>
      <c r="P359" s="14"/>
      <c r="Q359" s="14" t="s">
        <v>2454</v>
      </c>
      <c r="R359" s="14" t="s">
        <v>2455</v>
      </c>
      <c r="S359" s="14"/>
      <c r="T359" s="14"/>
      <c r="U359" s="14"/>
      <c r="V359" s="14"/>
      <c r="W359" s="14"/>
      <c r="X359" s="14" t="s">
        <v>326</v>
      </c>
      <c r="Y359" s="14" t="s">
        <v>2456</v>
      </c>
      <c r="Z359" s="14">
        <v>2</v>
      </c>
      <c r="AA359" s="14">
        <v>14971</v>
      </c>
      <c r="AB359" s="14" t="s">
        <v>67</v>
      </c>
      <c r="AC359" s="14"/>
      <c r="AD359" s="14">
        <v>2019</v>
      </c>
      <c r="AE359" s="14" t="s">
        <v>68</v>
      </c>
      <c r="AF359" s="14"/>
      <c r="AG359" s="14"/>
      <c r="AH359" s="14"/>
      <c r="AI359" s="14"/>
      <c r="AJ359" s="14"/>
      <c r="AK359" s="14"/>
      <c r="AL359" s="8" t="str">
        <f t="shared" si="60"/>
        <v/>
      </c>
      <c r="AM359" s="8" t="str">
        <f>IF(AL359="","",COUNTIFS(AL$1:AL359,AL359))</f>
        <v/>
      </c>
      <c r="AN359" s="8" t="str">
        <f t="shared" si="61"/>
        <v>E6200000600018875001001甘肃中医药大学八力镇智能化中医诊疗精准扶贫建设项目第二次招标@录播</v>
      </c>
      <c r="AO359" s="9">
        <f>IF(AN359="","",COUNTIFS(AN$1:AN359,AN359))</f>
        <v>1</v>
      </c>
      <c r="AP359" s="10" t="str">
        <f t="shared" si="62"/>
        <v>是</v>
      </c>
      <c r="AQ359" s="11" t="str">
        <f t="shared" si="63"/>
        <v/>
      </c>
      <c r="AR359" s="11" t="str">
        <f t="shared" si="64"/>
        <v>壹</v>
      </c>
      <c r="AS359" s="11" t="str">
        <f t="shared" si="65"/>
        <v>贰</v>
      </c>
      <c r="AT359" s="11" t="str">
        <f t="shared" si="66"/>
        <v>柒</v>
      </c>
      <c r="AU359" s="11" t="str">
        <f t="shared" si="67"/>
        <v>玖</v>
      </c>
      <c r="AV359" s="11" t="str">
        <f t="shared" si="68"/>
        <v>柒</v>
      </c>
      <c r="AW359" s="11" t="str">
        <f>IF(ISERROR(IF(FIND("拾",O359,1)&lt;FIND("万",O359,1),IF(ISERROR(FIND("拾",O359,FIND("万",O359,1))),"零",(MID(O,FIND("拾",O359,FIND("万",O359,1))-1,1))),MID(O359,FIND("拾",O359,1)-1,1))),"",IF(FIND("拾",O359,1)&lt;FIND("万",O359,1),IF(ISERROR(FIND("拾",O359,FIND("万",O359,1))),"",(MID(O359,FIND("拾",O359,FIND("万",O359,1))-1,1))),MID(O359,FIND("拾",O359,1)-1,1)))</f>
        <v/>
      </c>
      <c r="AX359" s="12">
        <f>IF(O359="",0,IF(ISERROR(MIDB(O359,SEARCHB("?",O359),2*LEN(O359)-LENB(O359))),IF(AQ359="",0,INDEX([1]大小写对照表!A:B,MATCH(AQ359,[1]大小写对照表!A:A,0),2)*100000000)+IF(AR359="",0,INDEX([1]大小写对照表!A:B,MATCH(AR359,[1]大小写对照表!A:A,0),2)*1000000)+IF(AS359="",0,INDEX([1]大小写对照表!A:B,MATCH(AS359,[1]大小写对照表!A:A,0),2)*100000)+IF(AT359="",0,INDEX([1]大小写对照表!A:B,MATCH(AT359,[1]大小写对照表!A:A,0),2)*10000)+IF(AU359="",0,INDEX([1]大小写对照表!A:B,MATCH(AU359,[1]大小写对照表!A:A,0),2)*1000)+IF(AV359="",0,INDEX([1]大小写对照表!A:B,MATCH(AV359,[1]大小写对照表!A:A,0),2)*100)+IF(AW359="",0,INDEX([1]大小写对照表!A:B,MATCH(AW359,[1]大小写对照表!A:A,0),2)*10),IF(ISERROR(FIND("万",O359,1)),MIDB(O359,SEARCHB("?",O359),2*LEN(O359)-LENB(O359))*1,MIDB(O359,SEARCHB("?",O359),2*LEN(O359)-LENB(O359))*10000)))</f>
        <v>1279700</v>
      </c>
      <c r="AY359" s="13" t="str">
        <f t="shared" si="69"/>
        <v>1月份</v>
      </c>
      <c r="AZ359" s="11" t="str">
        <f t="shared" si="70"/>
        <v>录播</v>
      </c>
      <c r="BA359" s="11" t="str">
        <f t="shared" si="71"/>
        <v/>
      </c>
    </row>
    <row r="360" spans="1:53">
      <c r="A360" s="7" t="s">
        <v>1084</v>
      </c>
      <c r="B360" s="7" t="s">
        <v>2457</v>
      </c>
      <c r="C360" s="7" t="s">
        <v>55</v>
      </c>
      <c r="D360" s="7" t="s">
        <v>2458</v>
      </c>
      <c r="E360" s="7" t="s">
        <v>215</v>
      </c>
      <c r="F360" s="7" t="s">
        <v>2255</v>
      </c>
      <c r="G360" s="7" t="s">
        <v>444</v>
      </c>
      <c r="H360" s="7"/>
      <c r="I360" s="7"/>
      <c r="J360" s="7"/>
      <c r="K360" s="7"/>
      <c r="L360" s="7" t="s">
        <v>2459</v>
      </c>
      <c r="M360" s="7" t="s">
        <v>2460</v>
      </c>
      <c r="N360" s="7" t="s">
        <v>2461</v>
      </c>
      <c r="O360" s="7"/>
      <c r="P360" s="7"/>
      <c r="Q360" s="7" t="s">
        <v>2462</v>
      </c>
      <c r="R360" s="7" t="s">
        <v>2463</v>
      </c>
      <c r="S360" s="7" t="s">
        <v>2464</v>
      </c>
      <c r="T360" s="7"/>
      <c r="U360" s="7"/>
      <c r="V360" s="7"/>
      <c r="W360" s="7"/>
      <c r="X360" s="7" t="s">
        <v>65</v>
      </c>
      <c r="Y360" s="7" t="s">
        <v>2465</v>
      </c>
      <c r="Z360" s="7">
        <v>5</v>
      </c>
      <c r="AA360" s="7">
        <v>7</v>
      </c>
      <c r="AB360" s="7" t="s">
        <v>317</v>
      </c>
      <c r="AC360" s="7" t="s">
        <v>1084</v>
      </c>
      <c r="AD360" s="7">
        <v>2019</v>
      </c>
      <c r="AE360" s="7" t="s">
        <v>68</v>
      </c>
      <c r="AF360" s="7"/>
      <c r="AG360" s="7"/>
      <c r="AH360" s="7"/>
      <c r="AI360" s="7"/>
      <c r="AJ360" s="7"/>
      <c r="AK360" s="7"/>
      <c r="AL360" s="8" t="str">
        <f t="shared" si="60"/>
        <v>SDGP370900201802000202@录播</v>
      </c>
      <c r="AM360" s="8">
        <f>IF(AL360="","",COUNTIFS(AL$1:AL360,AL360))</f>
        <v>1</v>
      </c>
      <c r="AN360" s="8" t="str">
        <f t="shared" si="61"/>
        <v>山东省泰安第二中学录播室设备采购项目中标公示@录播</v>
      </c>
      <c r="AO360" s="9">
        <f>IF(AN360="","",COUNTIFS(AN$1:AN360,AN360))</f>
        <v>1</v>
      </c>
      <c r="AP360" s="10" t="str">
        <f t="shared" si="62"/>
        <v>是</v>
      </c>
      <c r="AQ360" s="11" t="str">
        <f t="shared" si="63"/>
        <v/>
      </c>
      <c r="AR360" s="11" t="str">
        <f t="shared" si="64"/>
        <v/>
      </c>
      <c r="AS360" s="11" t="str">
        <f t="shared" si="65"/>
        <v/>
      </c>
      <c r="AT360" s="11" t="str">
        <f t="shared" si="66"/>
        <v/>
      </c>
      <c r="AU360" s="11" t="str">
        <f t="shared" si="67"/>
        <v/>
      </c>
      <c r="AV360" s="11" t="str">
        <f t="shared" si="68"/>
        <v/>
      </c>
      <c r="AW360" s="11" t="str">
        <f>IF(ISERROR(IF(FIND("拾",O360,1)&lt;FIND("万",O360,1),IF(ISERROR(FIND("拾",O360,FIND("万",O360,1))),"零",(MID(O,FIND("拾",O360,FIND("万",O360,1))-1,1))),MID(O360,FIND("拾",O360,1)-1,1))),"",IF(FIND("拾",O360,1)&lt;FIND("万",O360,1),IF(ISERROR(FIND("拾",O360,FIND("万",O360,1))),"",(MID(O360,FIND("拾",O360,FIND("万",O360,1))-1,1))),MID(O360,FIND("拾",O360,1)-1,1)))</f>
        <v/>
      </c>
      <c r="AX360" s="12">
        <f>IF(O360="",0,IF(ISERROR(MIDB(O360,SEARCHB("?",O360),2*LEN(O360)-LENB(O360))),IF(AQ360="",0,INDEX([1]大小写对照表!A:B,MATCH(AQ360,[1]大小写对照表!A:A,0),2)*100000000)+IF(AR360="",0,INDEX([1]大小写对照表!A:B,MATCH(AR360,[1]大小写对照表!A:A,0),2)*1000000)+IF(AS360="",0,INDEX([1]大小写对照表!A:B,MATCH(AS360,[1]大小写对照表!A:A,0),2)*100000)+IF(AT360="",0,INDEX([1]大小写对照表!A:B,MATCH(AT360,[1]大小写对照表!A:A,0),2)*10000)+IF(AU360="",0,INDEX([1]大小写对照表!A:B,MATCH(AU360,[1]大小写对照表!A:A,0),2)*1000)+IF(AV360="",0,INDEX([1]大小写对照表!A:B,MATCH(AV360,[1]大小写对照表!A:A,0),2)*100)+IF(AW360="",0,INDEX([1]大小写对照表!A:B,MATCH(AW360,[1]大小写对照表!A:A,0),2)*10),IF(ISERROR(FIND("万",O360,1)),MIDB(O360,SEARCHB("?",O360),2*LEN(O360)-LENB(O360))*1,MIDB(O360,SEARCHB("?",O360),2*LEN(O360)-LENB(O360))*10000)))</f>
        <v>0</v>
      </c>
      <c r="AY360" s="13" t="str">
        <f t="shared" si="69"/>
        <v>1月份</v>
      </c>
      <c r="AZ360" s="11" t="str">
        <f t="shared" si="70"/>
        <v>录播</v>
      </c>
      <c r="BA360" s="11" t="str">
        <f t="shared" si="71"/>
        <v/>
      </c>
    </row>
    <row r="361" spans="1:53">
      <c r="A361" s="14" t="s">
        <v>1084</v>
      </c>
      <c r="B361" s="14" t="s">
        <v>2466</v>
      </c>
      <c r="C361" s="14" t="s">
        <v>55</v>
      </c>
      <c r="D361" s="14" t="s">
        <v>2467</v>
      </c>
      <c r="E361" s="14" t="s">
        <v>696</v>
      </c>
      <c r="F361" s="14" t="s">
        <v>697</v>
      </c>
      <c r="G361" s="14" t="s">
        <v>444</v>
      </c>
      <c r="H361" s="14"/>
      <c r="I361" s="14"/>
      <c r="J361" s="14"/>
      <c r="K361" s="14"/>
      <c r="L361" s="14" t="s">
        <v>2468</v>
      </c>
      <c r="M361" s="14" t="s">
        <v>2469</v>
      </c>
      <c r="N361" s="14" t="s">
        <v>2470</v>
      </c>
      <c r="O361" s="14" t="s">
        <v>2471</v>
      </c>
      <c r="P361" s="14"/>
      <c r="Q361" s="14" t="s">
        <v>2472</v>
      </c>
      <c r="R361" s="14" t="s">
        <v>2473</v>
      </c>
      <c r="S361" s="14" t="s">
        <v>2474</v>
      </c>
      <c r="T361" s="14" t="s">
        <v>2475</v>
      </c>
      <c r="U361" s="14" t="s">
        <v>2476</v>
      </c>
      <c r="V361" s="14"/>
      <c r="W361" s="14"/>
      <c r="X361" s="14" t="s">
        <v>326</v>
      </c>
      <c r="Y361" s="14" t="s">
        <v>2477</v>
      </c>
      <c r="Z361" s="14">
        <v>2</v>
      </c>
      <c r="AA361" s="14">
        <v>2</v>
      </c>
      <c r="AB361" s="14" t="s">
        <v>67</v>
      </c>
      <c r="AC361" s="14"/>
      <c r="AD361" s="14">
        <v>2019</v>
      </c>
      <c r="AE361" s="14" t="s">
        <v>68</v>
      </c>
      <c r="AF361" s="14"/>
      <c r="AG361" s="14"/>
      <c r="AH361" s="14"/>
      <c r="AI361" s="14"/>
      <c r="AJ361" s="14"/>
      <c r="AK361" s="14"/>
      <c r="AL361" s="8" t="str">
        <f t="shared" si="60"/>
        <v>2259-184BPGCGJ005@录播</v>
      </c>
      <c r="AM361" s="8">
        <f>IF(AL361="","",COUNTIFS(AL$1:AL361,AL361))</f>
        <v>1</v>
      </c>
      <c r="AN361" s="8" t="str">
        <f t="shared" si="61"/>
        <v>黑龙江省哈尔滨医科大学移液器等设备采购项目中标公示@录播</v>
      </c>
      <c r="AO361" s="9">
        <f>IF(AN361="","",COUNTIFS(AN$1:AN361,AN361))</f>
        <v>1</v>
      </c>
      <c r="AP361" s="10" t="str">
        <f t="shared" si="62"/>
        <v>是</v>
      </c>
      <c r="AQ361" s="11" t="str">
        <f t="shared" si="63"/>
        <v/>
      </c>
      <c r="AR361" s="11" t="str">
        <f t="shared" si="64"/>
        <v/>
      </c>
      <c r="AS361" s="11" t="str">
        <f t="shared" si="65"/>
        <v/>
      </c>
      <c r="AT361" s="11" t="str">
        <f t="shared" si="66"/>
        <v/>
      </c>
      <c r="AU361" s="11" t="str">
        <f t="shared" si="67"/>
        <v/>
      </c>
      <c r="AV361" s="11" t="str">
        <f t="shared" si="68"/>
        <v/>
      </c>
      <c r="AW361" s="11" t="str">
        <f>IF(ISERROR(IF(FIND("拾",O361,1)&lt;FIND("万",O361,1),IF(ISERROR(FIND("拾",O361,FIND("万",O361,1))),"零",(MID(O,FIND("拾",O361,FIND("万",O361,1))-1,1))),MID(O361,FIND("拾",O361,1)-1,1))),"",IF(FIND("拾",O361,1)&lt;FIND("万",O361,1),IF(ISERROR(FIND("拾",O361,FIND("万",O361,1))),"",(MID(O361,FIND("拾",O361,FIND("万",O361,1))-1,1))),MID(O361,FIND("拾",O361,1)-1,1)))</f>
        <v/>
      </c>
      <c r="AX361" s="12">
        <f>IF(O361="",0,IF(ISERROR(MIDB(O361,SEARCHB("?",O361),2*LEN(O361)-LENB(O361))),IF(AQ361="",0,INDEX([1]大小写对照表!A:B,MATCH(AQ361,[1]大小写对照表!A:A,0),2)*100000000)+IF(AR361="",0,INDEX([1]大小写对照表!A:B,MATCH(AR361,[1]大小写对照表!A:A,0),2)*1000000)+IF(AS361="",0,INDEX([1]大小写对照表!A:B,MATCH(AS361,[1]大小写对照表!A:A,0),2)*100000)+IF(AT361="",0,INDEX([1]大小写对照表!A:B,MATCH(AT361,[1]大小写对照表!A:A,0),2)*10000)+IF(AU361="",0,INDEX([1]大小写对照表!A:B,MATCH(AU361,[1]大小写对照表!A:A,0),2)*1000)+IF(AV361="",0,INDEX([1]大小写对照表!A:B,MATCH(AV361,[1]大小写对照表!A:A,0),2)*100)+IF(AW361="",0,INDEX([1]大小写对照表!A:B,MATCH(AW361,[1]大小写对照表!A:A,0),2)*10),IF(ISERROR(FIND("万",O361,1)),MIDB(O361,SEARCHB("?",O361),2*LEN(O361)-LENB(O361))*1,MIDB(O361,SEARCHB("?",O361),2*LEN(O361)-LENB(O361))*10000)))</f>
        <v>989850</v>
      </c>
      <c r="AY361" s="13" t="str">
        <f t="shared" si="69"/>
        <v>1月份</v>
      </c>
      <c r="AZ361" s="11" t="str">
        <f t="shared" si="70"/>
        <v>录播</v>
      </c>
      <c r="BA361" s="11" t="str">
        <f t="shared" si="71"/>
        <v/>
      </c>
    </row>
    <row r="362" spans="1:53">
      <c r="A362" s="7" t="s">
        <v>1084</v>
      </c>
      <c r="B362" s="7" t="s">
        <v>2478</v>
      </c>
      <c r="C362" s="7" t="s">
        <v>55</v>
      </c>
      <c r="D362" s="7" t="s">
        <v>2479</v>
      </c>
      <c r="E362" s="7" t="s">
        <v>582</v>
      </c>
      <c r="F362" s="7" t="s">
        <v>2046</v>
      </c>
      <c r="G362" s="7" t="s">
        <v>444</v>
      </c>
      <c r="H362" s="7"/>
      <c r="I362" s="7"/>
      <c r="J362" s="7"/>
      <c r="K362" s="7"/>
      <c r="L362" s="7" t="s">
        <v>2480</v>
      </c>
      <c r="M362" s="7" t="s">
        <v>2481</v>
      </c>
      <c r="N362" s="7" t="s">
        <v>2482</v>
      </c>
      <c r="O362" s="7" t="s">
        <v>2483</v>
      </c>
      <c r="P362" s="7"/>
      <c r="Q362" s="7" t="s">
        <v>2484</v>
      </c>
      <c r="R362" s="7" t="s">
        <v>2485</v>
      </c>
      <c r="S362" s="7"/>
      <c r="T362" s="7"/>
      <c r="U362" s="7"/>
      <c r="V362" s="7"/>
      <c r="W362" s="7"/>
      <c r="X362" s="7" t="s">
        <v>65</v>
      </c>
      <c r="Y362" s="7" t="s">
        <v>2486</v>
      </c>
      <c r="Z362" s="7">
        <v>2</v>
      </c>
      <c r="AA362" s="7">
        <v>7</v>
      </c>
      <c r="AB362" s="7" t="s">
        <v>317</v>
      </c>
      <c r="AC362" s="7" t="s">
        <v>1084</v>
      </c>
      <c r="AD362" s="7">
        <v>2019</v>
      </c>
      <c r="AE362" s="7" t="s">
        <v>68</v>
      </c>
      <c r="AF362" s="7"/>
      <c r="AG362" s="7"/>
      <c r="AH362" s="7"/>
      <c r="AI362" s="7"/>
      <c r="AJ362" s="7"/>
      <c r="AK362" s="7"/>
      <c r="AL362" s="8" t="str">
        <f t="shared" si="60"/>
        <v>HZGZ2018-073@录播</v>
      </c>
      <c r="AM362" s="8">
        <f>IF(AL362="","",COUNTIFS(AL$1:AL362,AL362))</f>
        <v>1</v>
      </c>
      <c r="AN362" s="8" t="str">
        <f t="shared" si="61"/>
        <v>关于湖州市埭溪镇上强中学多媒体教室设备及PAD录播设备采购安装项目的结果公告@录播</v>
      </c>
      <c r="AO362" s="9">
        <f>IF(AN362="","",COUNTIFS(AN$1:AN362,AN362))</f>
        <v>1</v>
      </c>
      <c r="AP362" s="10" t="str">
        <f t="shared" si="62"/>
        <v>是</v>
      </c>
      <c r="AQ362" s="11" t="str">
        <f t="shared" si="63"/>
        <v/>
      </c>
      <c r="AR362" s="11" t="str">
        <f t="shared" si="64"/>
        <v/>
      </c>
      <c r="AS362" s="11" t="str">
        <f t="shared" si="65"/>
        <v>柒</v>
      </c>
      <c r="AT362" s="11" t="str">
        <f t="shared" si="66"/>
        <v>柒</v>
      </c>
      <c r="AU362" s="11" t="str">
        <f t="shared" si="67"/>
        <v>捌</v>
      </c>
      <c r="AV362" s="11" t="str">
        <f t="shared" si="68"/>
        <v/>
      </c>
      <c r="AW362" s="11" t="str">
        <f>IF(ISERROR(IF(FIND("拾",O362,1)&lt;FIND("万",O362,1),IF(ISERROR(FIND("拾",O362,FIND("万",O362,1))),"零",(MID(O,FIND("拾",O362,FIND("万",O362,1))-1,1))),MID(O362,FIND("拾",O362,1)-1,1))),"",IF(FIND("拾",O362,1)&lt;FIND("万",O362,1),IF(ISERROR(FIND("拾",O362,FIND("万",O362,1))),"",(MID(O362,FIND("拾",O362,FIND("万",O362,1))-1,1))),MID(O362,FIND("拾",O362,1)-1,1)))</f>
        <v/>
      </c>
      <c r="AX362" s="12">
        <f>IF(O362="",0,IF(ISERROR(MIDB(O362,SEARCHB("?",O362),2*LEN(O362)-LENB(O362))),IF(AQ362="",0,INDEX([1]大小写对照表!A:B,MATCH(AQ362,[1]大小写对照表!A:A,0),2)*100000000)+IF(AR362="",0,INDEX([1]大小写对照表!A:B,MATCH(AR362,[1]大小写对照表!A:A,0),2)*1000000)+IF(AS362="",0,INDEX([1]大小写对照表!A:B,MATCH(AS362,[1]大小写对照表!A:A,0),2)*100000)+IF(AT362="",0,INDEX([1]大小写对照表!A:B,MATCH(AT362,[1]大小写对照表!A:A,0),2)*10000)+IF(AU362="",0,INDEX([1]大小写对照表!A:B,MATCH(AU362,[1]大小写对照表!A:A,0),2)*1000)+IF(AV362="",0,INDEX([1]大小写对照表!A:B,MATCH(AV362,[1]大小写对照表!A:A,0),2)*100)+IF(AW362="",0,INDEX([1]大小写对照表!A:B,MATCH(AW362,[1]大小写对照表!A:A,0),2)*10),IF(ISERROR(FIND("万",O362,1)),MIDB(O362,SEARCHB("?",O362),2*LEN(O362)-LENB(O362))*1,MIDB(O362,SEARCHB("?",O362),2*LEN(O362)-LENB(O362))*10000)))</f>
        <v>778000</v>
      </c>
      <c r="AY362" s="13" t="str">
        <f t="shared" si="69"/>
        <v>1月份</v>
      </c>
      <c r="AZ362" s="11" t="str">
        <f t="shared" si="70"/>
        <v>录播</v>
      </c>
      <c r="BA362" s="11" t="str">
        <f t="shared" si="71"/>
        <v/>
      </c>
    </row>
    <row r="363" spans="1:53">
      <c r="A363" s="14" t="s">
        <v>1084</v>
      </c>
      <c r="B363" s="14" t="s">
        <v>2487</v>
      </c>
      <c r="C363" s="14" t="s">
        <v>55</v>
      </c>
      <c r="D363" s="14" t="s">
        <v>2488</v>
      </c>
      <c r="E363" s="14" t="s">
        <v>1125</v>
      </c>
      <c r="F363" s="14" t="s">
        <v>1126</v>
      </c>
      <c r="G363" s="14" t="s">
        <v>444</v>
      </c>
      <c r="H363" s="14"/>
      <c r="I363" s="14"/>
      <c r="J363" s="14"/>
      <c r="K363" s="14"/>
      <c r="L363" s="14" t="s">
        <v>2489</v>
      </c>
      <c r="M363" s="14" t="s">
        <v>2490</v>
      </c>
      <c r="N363" s="14" t="s">
        <v>2491</v>
      </c>
      <c r="O363" s="14"/>
      <c r="P363" s="14"/>
      <c r="Q363" s="14" t="s">
        <v>2492</v>
      </c>
      <c r="R363" s="14" t="s">
        <v>2493</v>
      </c>
      <c r="S363" s="14"/>
      <c r="T363" s="14"/>
      <c r="U363" s="14"/>
      <c r="V363" s="14"/>
      <c r="W363" s="14"/>
      <c r="X363" s="14" t="s">
        <v>79</v>
      </c>
      <c r="Y363" s="14" t="s">
        <v>2494</v>
      </c>
      <c r="Z363" s="14">
        <v>2</v>
      </c>
      <c r="AA363" s="14">
        <v>2</v>
      </c>
      <c r="AB363" s="14" t="s">
        <v>317</v>
      </c>
      <c r="AC363" s="14" t="s">
        <v>1084</v>
      </c>
      <c r="AD363" s="14">
        <v>2019</v>
      </c>
      <c r="AE363" s="14" t="s">
        <v>68</v>
      </c>
      <c r="AF363" s="14"/>
      <c r="AG363" s="14"/>
      <c r="AH363" s="14"/>
      <c r="AI363" s="14"/>
      <c r="AJ363" s="14"/>
      <c r="AK363" s="14"/>
      <c r="AL363" s="8" t="str">
        <f t="shared" si="60"/>
        <v>ZTC2018HW034@录播</v>
      </c>
      <c r="AM363" s="8">
        <f>IF(AL363="","",COUNTIFS(AL$1:AL363,AL363))</f>
        <v>1</v>
      </c>
      <c r="AN363" s="8" t="str">
        <f t="shared" si="61"/>
        <v>关于西安市灞桥区教育局录播教室设备采购的采购结果公告@录播</v>
      </c>
      <c r="AO363" s="9">
        <f>IF(AN363="","",COUNTIFS(AN$1:AN363,AN363))</f>
        <v>1</v>
      </c>
      <c r="AP363" s="10" t="str">
        <f t="shared" si="62"/>
        <v>是</v>
      </c>
      <c r="AQ363" s="11" t="str">
        <f t="shared" si="63"/>
        <v/>
      </c>
      <c r="AR363" s="11" t="str">
        <f t="shared" si="64"/>
        <v/>
      </c>
      <c r="AS363" s="11" t="str">
        <f t="shared" si="65"/>
        <v/>
      </c>
      <c r="AT363" s="11" t="str">
        <f t="shared" si="66"/>
        <v/>
      </c>
      <c r="AU363" s="11" t="str">
        <f t="shared" si="67"/>
        <v/>
      </c>
      <c r="AV363" s="11" t="str">
        <f t="shared" si="68"/>
        <v/>
      </c>
      <c r="AW363" s="11" t="str">
        <f>IF(ISERROR(IF(FIND("拾",O363,1)&lt;FIND("万",O363,1),IF(ISERROR(FIND("拾",O363,FIND("万",O363,1))),"零",(MID(O,FIND("拾",O363,FIND("万",O363,1))-1,1))),MID(O363,FIND("拾",O363,1)-1,1))),"",IF(FIND("拾",O363,1)&lt;FIND("万",O363,1),IF(ISERROR(FIND("拾",O363,FIND("万",O363,1))),"",(MID(O363,FIND("拾",O363,FIND("万",O363,1))-1,1))),MID(O363,FIND("拾",O363,1)-1,1)))</f>
        <v/>
      </c>
      <c r="AX363" s="12">
        <f>IF(O363="",0,IF(ISERROR(MIDB(O363,SEARCHB("?",O363),2*LEN(O363)-LENB(O363))),IF(AQ363="",0,INDEX([1]大小写对照表!A:B,MATCH(AQ363,[1]大小写对照表!A:A,0),2)*100000000)+IF(AR363="",0,INDEX([1]大小写对照表!A:B,MATCH(AR363,[1]大小写对照表!A:A,0),2)*1000000)+IF(AS363="",0,INDEX([1]大小写对照表!A:B,MATCH(AS363,[1]大小写对照表!A:A,0),2)*100000)+IF(AT363="",0,INDEX([1]大小写对照表!A:B,MATCH(AT363,[1]大小写对照表!A:A,0),2)*10000)+IF(AU363="",0,INDEX([1]大小写对照表!A:B,MATCH(AU363,[1]大小写对照表!A:A,0),2)*1000)+IF(AV363="",0,INDEX([1]大小写对照表!A:B,MATCH(AV363,[1]大小写对照表!A:A,0),2)*100)+IF(AW363="",0,INDEX([1]大小写对照表!A:B,MATCH(AW363,[1]大小写对照表!A:A,0),2)*10),IF(ISERROR(FIND("万",O363,1)),MIDB(O363,SEARCHB("?",O363),2*LEN(O363)-LENB(O363))*1,MIDB(O363,SEARCHB("?",O363),2*LEN(O363)-LENB(O363))*10000)))</f>
        <v>0</v>
      </c>
      <c r="AY363" s="13" t="str">
        <f t="shared" si="69"/>
        <v>1月份</v>
      </c>
      <c r="AZ363" s="11" t="str">
        <f t="shared" si="70"/>
        <v>录播</v>
      </c>
      <c r="BA363" s="11" t="str">
        <f t="shared" si="71"/>
        <v/>
      </c>
    </row>
    <row r="364" spans="1:53">
      <c r="A364" s="7" t="s">
        <v>1084</v>
      </c>
      <c r="B364" s="7" t="s">
        <v>2495</v>
      </c>
      <c r="C364" s="7" t="s">
        <v>55</v>
      </c>
      <c r="D364" s="7" t="s">
        <v>2479</v>
      </c>
      <c r="E364" s="7" t="s">
        <v>582</v>
      </c>
      <c r="F364" s="7" t="s">
        <v>2046</v>
      </c>
      <c r="G364" s="7" t="s">
        <v>444</v>
      </c>
      <c r="H364" s="7"/>
      <c r="I364" s="7"/>
      <c r="J364" s="7"/>
      <c r="K364" s="7"/>
      <c r="L364" s="7" t="s">
        <v>2480</v>
      </c>
      <c r="M364" s="7" t="s">
        <v>2481</v>
      </c>
      <c r="N364" s="7" t="s">
        <v>2482</v>
      </c>
      <c r="O364" s="7" t="s">
        <v>2483</v>
      </c>
      <c r="P364" s="7"/>
      <c r="Q364" s="7" t="s">
        <v>2496</v>
      </c>
      <c r="R364" s="7" t="s">
        <v>2485</v>
      </c>
      <c r="S364" s="7"/>
      <c r="T364" s="7"/>
      <c r="U364" s="7"/>
      <c r="V364" s="7"/>
      <c r="W364" s="7"/>
      <c r="X364" s="7" t="s">
        <v>65</v>
      </c>
      <c r="Y364" s="7" t="s">
        <v>2497</v>
      </c>
      <c r="Z364" s="7">
        <v>4</v>
      </c>
      <c r="AA364" s="7">
        <v>7</v>
      </c>
      <c r="AB364" s="7" t="s">
        <v>317</v>
      </c>
      <c r="AC364" s="7" t="s">
        <v>1084</v>
      </c>
      <c r="AD364" s="7">
        <v>2019</v>
      </c>
      <c r="AE364" s="7" t="s">
        <v>68</v>
      </c>
      <c r="AF364" s="7"/>
      <c r="AG364" s="7"/>
      <c r="AH364" s="7"/>
      <c r="AI364" s="7"/>
      <c r="AJ364" s="7"/>
      <c r="AK364" s="7"/>
      <c r="AL364" s="8" t="str">
        <f t="shared" si="60"/>
        <v>HZGZ2018-073@录播</v>
      </c>
      <c r="AM364" s="8">
        <f>IF(AL364="","",COUNTIFS(AL$1:AL364,AL364))</f>
        <v>2</v>
      </c>
      <c r="AN364" s="8" t="str">
        <f t="shared" si="61"/>
        <v>湖州市吴兴区埭溪镇上强中学多媒体教室设备及PAD录播设备采购项目的中标公告@录播</v>
      </c>
      <c r="AO364" s="9">
        <f>IF(AN364="","",COUNTIFS(AN$1:AN364,AN364))</f>
        <v>1</v>
      </c>
      <c r="AP364" s="10" t="str">
        <f t="shared" si="62"/>
        <v/>
      </c>
      <c r="AQ364" s="11" t="str">
        <f t="shared" si="63"/>
        <v/>
      </c>
      <c r="AR364" s="11" t="str">
        <f t="shared" si="64"/>
        <v/>
      </c>
      <c r="AS364" s="11" t="str">
        <f t="shared" si="65"/>
        <v>柒</v>
      </c>
      <c r="AT364" s="11" t="str">
        <f t="shared" si="66"/>
        <v>柒</v>
      </c>
      <c r="AU364" s="11" t="str">
        <f t="shared" si="67"/>
        <v>捌</v>
      </c>
      <c r="AV364" s="11" t="str">
        <f t="shared" si="68"/>
        <v/>
      </c>
      <c r="AW364" s="11" t="str">
        <f>IF(ISERROR(IF(FIND("拾",O364,1)&lt;FIND("万",O364,1),IF(ISERROR(FIND("拾",O364,FIND("万",O364,1))),"零",(MID(O,FIND("拾",O364,FIND("万",O364,1))-1,1))),MID(O364,FIND("拾",O364,1)-1,1))),"",IF(FIND("拾",O364,1)&lt;FIND("万",O364,1),IF(ISERROR(FIND("拾",O364,FIND("万",O364,1))),"",(MID(O364,FIND("拾",O364,FIND("万",O364,1))-1,1))),MID(O364,FIND("拾",O364,1)-1,1)))</f>
        <v/>
      </c>
      <c r="AX364" s="12">
        <f>IF(O364="",0,IF(ISERROR(MIDB(O364,SEARCHB("?",O364),2*LEN(O364)-LENB(O364))),IF(AQ364="",0,INDEX([1]大小写对照表!A:B,MATCH(AQ364,[1]大小写对照表!A:A,0),2)*100000000)+IF(AR364="",0,INDEX([1]大小写对照表!A:B,MATCH(AR364,[1]大小写对照表!A:A,0),2)*1000000)+IF(AS364="",0,INDEX([1]大小写对照表!A:B,MATCH(AS364,[1]大小写对照表!A:A,0),2)*100000)+IF(AT364="",0,INDEX([1]大小写对照表!A:B,MATCH(AT364,[1]大小写对照表!A:A,0),2)*10000)+IF(AU364="",0,INDEX([1]大小写对照表!A:B,MATCH(AU364,[1]大小写对照表!A:A,0),2)*1000)+IF(AV364="",0,INDEX([1]大小写对照表!A:B,MATCH(AV364,[1]大小写对照表!A:A,0),2)*100)+IF(AW364="",0,INDEX([1]大小写对照表!A:B,MATCH(AW364,[1]大小写对照表!A:A,0),2)*10),IF(ISERROR(FIND("万",O364,1)),MIDB(O364,SEARCHB("?",O364),2*LEN(O364)-LENB(O364))*1,MIDB(O364,SEARCHB("?",O364),2*LEN(O364)-LENB(O364))*10000)))</f>
        <v>778000</v>
      </c>
      <c r="AY364" s="13" t="str">
        <f t="shared" si="69"/>
        <v>1月份</v>
      </c>
      <c r="AZ364" s="11" t="str">
        <f t="shared" si="70"/>
        <v>录播</v>
      </c>
      <c r="BA364" s="11" t="str">
        <f t="shared" si="71"/>
        <v/>
      </c>
    </row>
    <row r="365" spans="1:53">
      <c r="A365" s="14" t="s">
        <v>1084</v>
      </c>
      <c r="B365" s="14" t="s">
        <v>2498</v>
      </c>
      <c r="C365" s="14" t="s">
        <v>55</v>
      </c>
      <c r="D365" s="14" t="s">
        <v>2499</v>
      </c>
      <c r="E365" s="14" t="s">
        <v>1427</v>
      </c>
      <c r="F365" s="14" t="s">
        <v>2500</v>
      </c>
      <c r="G365" s="14" t="s">
        <v>444</v>
      </c>
      <c r="H365" s="14"/>
      <c r="I365" s="14"/>
      <c r="J365" s="14"/>
      <c r="K365" s="14"/>
      <c r="L365" s="14"/>
      <c r="M365" s="14"/>
      <c r="N365" s="14" t="s">
        <v>2501</v>
      </c>
      <c r="O365" s="14" t="s">
        <v>2502</v>
      </c>
      <c r="P365" s="14"/>
      <c r="Q365" s="14" t="s">
        <v>2503</v>
      </c>
      <c r="R365" s="14" t="s">
        <v>2504</v>
      </c>
      <c r="S365" s="14"/>
      <c r="T365" s="14"/>
      <c r="U365" s="14"/>
      <c r="V365" s="14"/>
      <c r="W365" s="14"/>
      <c r="X365" s="14" t="s">
        <v>65</v>
      </c>
      <c r="Y365" s="14" t="s">
        <v>2505</v>
      </c>
      <c r="Z365" s="14">
        <v>8</v>
      </c>
      <c r="AA365" s="14">
        <v>8</v>
      </c>
      <c r="AB365" s="14" t="s">
        <v>317</v>
      </c>
      <c r="AC365" s="14" t="s">
        <v>1084</v>
      </c>
      <c r="AD365" s="14">
        <v>2019</v>
      </c>
      <c r="AE365" s="14" t="s">
        <v>68</v>
      </c>
      <c r="AF365" s="14"/>
      <c r="AG365" s="14"/>
      <c r="AH365" s="14"/>
      <c r="AI365" s="14"/>
      <c r="AJ365" s="14"/>
      <c r="AK365" s="14"/>
      <c r="AL365" s="8" t="str">
        <f t="shared" si="60"/>
        <v>5118222019000001@录播</v>
      </c>
      <c r="AM365" s="8">
        <f>IF(AL365="","",COUNTIFS(AL$1:AL365,AL365))</f>
        <v>1</v>
      </c>
      <c r="AN365" s="8" t="str">
        <f t="shared" si="61"/>
        <v>四川省雅安市荥经县教育局严道第一初级中学录播系统采购项目竞争性磋商成交公告@录播</v>
      </c>
      <c r="AO365" s="9">
        <f>IF(AN365="","",COUNTIFS(AN$1:AN365,AN365))</f>
        <v>1</v>
      </c>
      <c r="AP365" s="10" t="str">
        <f t="shared" si="62"/>
        <v>是</v>
      </c>
      <c r="AQ365" s="11" t="str">
        <f t="shared" si="63"/>
        <v/>
      </c>
      <c r="AR365" s="11" t="str">
        <f t="shared" si="64"/>
        <v/>
      </c>
      <c r="AS365" s="11" t="str">
        <f t="shared" si="65"/>
        <v/>
      </c>
      <c r="AT365" s="11" t="str">
        <f t="shared" si="66"/>
        <v/>
      </c>
      <c r="AU365" s="11" t="str">
        <f t="shared" si="67"/>
        <v/>
      </c>
      <c r="AV365" s="11" t="str">
        <f t="shared" si="68"/>
        <v/>
      </c>
      <c r="AW365" s="11" t="str">
        <f>IF(ISERROR(IF(FIND("拾",O365,1)&lt;FIND("万",O365,1),IF(ISERROR(FIND("拾",O365,FIND("万",O365,1))),"零",(MID(O,FIND("拾",O365,FIND("万",O365,1))-1,1))),MID(O365,FIND("拾",O365,1)-1,1))),"",IF(FIND("拾",O365,1)&lt;FIND("万",O365,1),IF(ISERROR(FIND("拾",O365,FIND("万",O365,1))),"",(MID(O365,FIND("拾",O365,FIND("万",O365,1))-1,1))),MID(O365,FIND("拾",O365,1)-1,1)))</f>
        <v/>
      </c>
      <c r="AX365" s="12">
        <f>IF(O365="",0,IF(ISERROR(MIDB(O365,SEARCHB("?",O365),2*LEN(O365)-LENB(O365))),IF(AQ365="",0,INDEX([1]大小写对照表!A:B,MATCH(AQ365,[1]大小写对照表!A:A,0),2)*100000000)+IF(AR365="",0,INDEX([1]大小写对照表!A:B,MATCH(AR365,[1]大小写对照表!A:A,0),2)*1000000)+IF(AS365="",0,INDEX([1]大小写对照表!A:B,MATCH(AS365,[1]大小写对照表!A:A,0),2)*100000)+IF(AT365="",0,INDEX([1]大小写对照表!A:B,MATCH(AT365,[1]大小写对照表!A:A,0),2)*10000)+IF(AU365="",0,INDEX([1]大小写对照表!A:B,MATCH(AU365,[1]大小写对照表!A:A,0),2)*1000)+IF(AV365="",0,INDEX([1]大小写对照表!A:B,MATCH(AV365,[1]大小写对照表!A:A,0),2)*100)+IF(AW365="",0,INDEX([1]大小写对照表!A:B,MATCH(AW365,[1]大小写对照表!A:A,0),2)*10),IF(ISERROR(FIND("万",O365,1)),MIDB(O365,SEARCHB("?",O365),2*LEN(O365)-LENB(O365))*1,MIDB(O365,SEARCHB("?",O365),2*LEN(O365)-LENB(O365))*10000)))</f>
        <v>403800</v>
      </c>
      <c r="AY365" s="13" t="str">
        <f t="shared" si="69"/>
        <v>1月份</v>
      </c>
      <c r="AZ365" s="11" t="str">
        <f t="shared" si="70"/>
        <v>录播</v>
      </c>
      <c r="BA365" s="11" t="str">
        <f t="shared" si="71"/>
        <v/>
      </c>
    </row>
    <row r="366" spans="1:53">
      <c r="A366" s="7" t="s">
        <v>1084</v>
      </c>
      <c r="B366" s="7" t="s">
        <v>2506</v>
      </c>
      <c r="C366" s="7" t="s">
        <v>55</v>
      </c>
      <c r="D366" s="7"/>
      <c r="E366" s="7" t="s">
        <v>56</v>
      </c>
      <c r="F366" s="7" t="s">
        <v>302</v>
      </c>
      <c r="G366" s="7" t="s">
        <v>444</v>
      </c>
      <c r="H366" s="7"/>
      <c r="I366" s="7"/>
      <c r="J366" s="7"/>
      <c r="K366" s="7"/>
      <c r="L366" s="7"/>
      <c r="M366" s="7"/>
      <c r="N366" s="7" t="s">
        <v>2507</v>
      </c>
      <c r="O366" s="7"/>
      <c r="P366" s="7"/>
      <c r="Q366" s="7" t="s">
        <v>2508</v>
      </c>
      <c r="R366" s="7" t="s">
        <v>2509</v>
      </c>
      <c r="S366" s="7"/>
      <c r="T366" s="7"/>
      <c r="U366" s="7"/>
      <c r="V366" s="7"/>
      <c r="W366" s="7"/>
      <c r="X366" s="7" t="s">
        <v>65</v>
      </c>
      <c r="Y366" s="7" t="s">
        <v>2510</v>
      </c>
      <c r="Z366" s="7">
        <v>2</v>
      </c>
      <c r="AA366" s="7">
        <v>14971</v>
      </c>
      <c r="AB366" s="7" t="s">
        <v>317</v>
      </c>
      <c r="AC366" s="7" t="s">
        <v>1084</v>
      </c>
      <c r="AD366" s="7">
        <v>2019</v>
      </c>
      <c r="AE366" s="7" t="s">
        <v>68</v>
      </c>
      <c r="AF366" s="7"/>
      <c r="AG366" s="7"/>
      <c r="AH366" s="7"/>
      <c r="AI366" s="7"/>
      <c r="AJ366" s="7"/>
      <c r="AK366" s="7"/>
      <c r="AL366" s="8" t="str">
        <f t="shared" si="60"/>
        <v/>
      </c>
      <c r="AM366" s="8" t="str">
        <f>IF(AL366="","",COUNTIFS(AL$1:AL366,AL366))</f>
        <v/>
      </c>
      <c r="AN366" s="8" t="str">
        <f t="shared" si="61"/>
        <v>老校区班班通投影及录播室项目合同公告@录播</v>
      </c>
      <c r="AO366" s="9">
        <f>IF(AN366="","",COUNTIFS(AN$1:AN366,AN366))</f>
        <v>1</v>
      </c>
      <c r="AP366" s="10" t="str">
        <f t="shared" si="62"/>
        <v>是</v>
      </c>
      <c r="AQ366" s="11" t="str">
        <f t="shared" si="63"/>
        <v/>
      </c>
      <c r="AR366" s="11" t="str">
        <f t="shared" si="64"/>
        <v/>
      </c>
      <c r="AS366" s="11" t="str">
        <f t="shared" si="65"/>
        <v/>
      </c>
      <c r="AT366" s="11" t="str">
        <f t="shared" si="66"/>
        <v/>
      </c>
      <c r="AU366" s="11" t="str">
        <f t="shared" si="67"/>
        <v/>
      </c>
      <c r="AV366" s="11" t="str">
        <f t="shared" si="68"/>
        <v/>
      </c>
      <c r="AW366" s="11" t="str">
        <f>IF(ISERROR(IF(FIND("拾",O366,1)&lt;FIND("万",O366,1),IF(ISERROR(FIND("拾",O366,FIND("万",O366,1))),"零",(MID(O,FIND("拾",O366,FIND("万",O366,1))-1,1))),MID(O366,FIND("拾",O366,1)-1,1))),"",IF(FIND("拾",O366,1)&lt;FIND("万",O366,1),IF(ISERROR(FIND("拾",O366,FIND("万",O366,1))),"",(MID(O366,FIND("拾",O366,FIND("万",O366,1))-1,1))),MID(O366,FIND("拾",O366,1)-1,1)))</f>
        <v/>
      </c>
      <c r="AX366" s="12">
        <f>IF(O366="",0,IF(ISERROR(MIDB(O366,SEARCHB("?",O366),2*LEN(O366)-LENB(O366))),IF(AQ366="",0,INDEX([1]大小写对照表!A:B,MATCH(AQ366,[1]大小写对照表!A:A,0),2)*100000000)+IF(AR366="",0,INDEX([1]大小写对照表!A:B,MATCH(AR366,[1]大小写对照表!A:A,0),2)*1000000)+IF(AS366="",0,INDEX([1]大小写对照表!A:B,MATCH(AS366,[1]大小写对照表!A:A,0),2)*100000)+IF(AT366="",0,INDEX([1]大小写对照表!A:B,MATCH(AT366,[1]大小写对照表!A:A,0),2)*10000)+IF(AU366="",0,INDEX([1]大小写对照表!A:B,MATCH(AU366,[1]大小写对照表!A:A,0),2)*1000)+IF(AV366="",0,INDEX([1]大小写对照表!A:B,MATCH(AV366,[1]大小写对照表!A:A,0),2)*100)+IF(AW366="",0,INDEX([1]大小写对照表!A:B,MATCH(AW366,[1]大小写对照表!A:A,0),2)*10),IF(ISERROR(FIND("万",O366,1)),MIDB(O366,SEARCHB("?",O366),2*LEN(O366)-LENB(O366))*1,MIDB(O366,SEARCHB("?",O366),2*LEN(O366)-LENB(O366))*10000)))</f>
        <v>0</v>
      </c>
      <c r="AY366" s="13" t="str">
        <f t="shared" si="69"/>
        <v>1月份</v>
      </c>
      <c r="AZ366" s="11" t="str">
        <f t="shared" si="70"/>
        <v>录播</v>
      </c>
      <c r="BA366" s="11" t="str">
        <f t="shared" si="71"/>
        <v/>
      </c>
    </row>
    <row r="367" spans="1:53">
      <c r="A367" s="14" t="s">
        <v>1084</v>
      </c>
      <c r="B367" s="14" t="s">
        <v>2511</v>
      </c>
      <c r="C367" s="14" t="s">
        <v>55</v>
      </c>
      <c r="D367" s="14" t="s">
        <v>2512</v>
      </c>
      <c r="E367" s="14" t="s">
        <v>582</v>
      </c>
      <c r="F367" s="14" t="s">
        <v>2513</v>
      </c>
      <c r="G367" s="14" t="s">
        <v>444</v>
      </c>
      <c r="H367" s="14"/>
      <c r="I367" s="14"/>
      <c r="J367" s="14"/>
      <c r="K367" s="14"/>
      <c r="L367" s="14" t="s">
        <v>2514</v>
      </c>
      <c r="M367" s="14" t="s">
        <v>2515</v>
      </c>
      <c r="N367" s="14" t="s">
        <v>2516</v>
      </c>
      <c r="O367" s="14"/>
      <c r="P367" s="14"/>
      <c r="Q367" s="14" t="s">
        <v>2517</v>
      </c>
      <c r="R367" s="14" t="s">
        <v>2518</v>
      </c>
      <c r="S367" s="14" t="s">
        <v>2519</v>
      </c>
      <c r="T367" s="14"/>
      <c r="U367" s="14"/>
      <c r="V367" s="14"/>
      <c r="W367" s="14"/>
      <c r="X367" s="14" t="s">
        <v>79</v>
      </c>
      <c r="Y367" s="14" t="s">
        <v>2520</v>
      </c>
      <c r="Z367" s="14">
        <v>2</v>
      </c>
      <c r="AA367" s="14">
        <v>3</v>
      </c>
      <c r="AB367" s="14" t="s">
        <v>317</v>
      </c>
      <c r="AC367" s="14" t="s">
        <v>1084</v>
      </c>
      <c r="AD367" s="14">
        <v>2019</v>
      </c>
      <c r="AE367" s="14" t="s">
        <v>68</v>
      </c>
      <c r="AF367" s="14"/>
      <c r="AG367" s="14"/>
      <c r="AH367" s="14"/>
      <c r="AI367" s="14"/>
      <c r="AJ367" s="14"/>
      <c r="AK367" s="14"/>
      <c r="AL367" s="8" t="str">
        <f t="shared" si="60"/>
        <v>JYZFCG（@录播</v>
      </c>
      <c r="AM367" s="8">
        <f>IF(AL367="","",COUNTIFS(AL$1:AL367,AL367))</f>
        <v>1</v>
      </c>
      <c r="AN367" s="8" t="str">
        <f t="shared" si="61"/>
        <v>浙江鼎峰工程咨询有限公司关于缙云县教育局会计核算中心录播教室设备及系统集成项目的结果公告@录播</v>
      </c>
      <c r="AO367" s="9">
        <f>IF(AN367="","",COUNTIFS(AN$1:AN367,AN367))</f>
        <v>1</v>
      </c>
      <c r="AP367" s="10" t="str">
        <f t="shared" si="62"/>
        <v>是</v>
      </c>
      <c r="AQ367" s="11" t="str">
        <f t="shared" si="63"/>
        <v/>
      </c>
      <c r="AR367" s="11" t="str">
        <f t="shared" si="64"/>
        <v/>
      </c>
      <c r="AS367" s="11" t="str">
        <f t="shared" si="65"/>
        <v/>
      </c>
      <c r="AT367" s="11" t="str">
        <f t="shared" si="66"/>
        <v/>
      </c>
      <c r="AU367" s="11" t="str">
        <f t="shared" si="67"/>
        <v/>
      </c>
      <c r="AV367" s="11" t="str">
        <f t="shared" si="68"/>
        <v/>
      </c>
      <c r="AW367" s="11" t="str">
        <f>IF(ISERROR(IF(FIND("拾",O367,1)&lt;FIND("万",O367,1),IF(ISERROR(FIND("拾",O367,FIND("万",O367,1))),"零",(MID(O,FIND("拾",O367,FIND("万",O367,1))-1,1))),MID(O367,FIND("拾",O367,1)-1,1))),"",IF(FIND("拾",O367,1)&lt;FIND("万",O367,1),IF(ISERROR(FIND("拾",O367,FIND("万",O367,1))),"",(MID(O367,FIND("拾",O367,FIND("万",O367,1))-1,1))),MID(O367,FIND("拾",O367,1)-1,1)))</f>
        <v/>
      </c>
      <c r="AX367" s="12">
        <f>IF(O367="",0,IF(ISERROR(MIDB(O367,SEARCHB("?",O367),2*LEN(O367)-LENB(O367))),IF(AQ367="",0,INDEX([1]大小写对照表!A:B,MATCH(AQ367,[1]大小写对照表!A:A,0),2)*100000000)+IF(AR367="",0,INDEX([1]大小写对照表!A:B,MATCH(AR367,[1]大小写对照表!A:A,0),2)*1000000)+IF(AS367="",0,INDEX([1]大小写对照表!A:B,MATCH(AS367,[1]大小写对照表!A:A,0),2)*100000)+IF(AT367="",0,INDEX([1]大小写对照表!A:B,MATCH(AT367,[1]大小写对照表!A:A,0),2)*10000)+IF(AU367="",0,INDEX([1]大小写对照表!A:B,MATCH(AU367,[1]大小写对照表!A:A,0),2)*1000)+IF(AV367="",0,INDEX([1]大小写对照表!A:B,MATCH(AV367,[1]大小写对照表!A:A,0),2)*100)+IF(AW367="",0,INDEX([1]大小写对照表!A:B,MATCH(AW367,[1]大小写对照表!A:A,0),2)*10),IF(ISERROR(FIND("万",O367,1)),MIDB(O367,SEARCHB("?",O367),2*LEN(O367)-LENB(O367))*1,MIDB(O367,SEARCHB("?",O367),2*LEN(O367)-LENB(O367))*10000)))</f>
        <v>0</v>
      </c>
      <c r="AY367" s="13" t="str">
        <f t="shared" si="69"/>
        <v>1月份</v>
      </c>
      <c r="AZ367" s="11" t="str">
        <f t="shared" si="70"/>
        <v>录播</v>
      </c>
      <c r="BA367" s="11" t="str">
        <f t="shared" si="71"/>
        <v/>
      </c>
    </row>
    <row r="368" spans="1:53">
      <c r="A368" s="7" t="s">
        <v>1084</v>
      </c>
      <c r="B368" s="7" t="s">
        <v>2521</v>
      </c>
      <c r="C368" s="7" t="s">
        <v>55</v>
      </c>
      <c r="D368" s="7" t="s">
        <v>2522</v>
      </c>
      <c r="E368" s="7" t="s">
        <v>83</v>
      </c>
      <c r="F368" s="7" t="s">
        <v>141</v>
      </c>
      <c r="G368" s="7" t="s">
        <v>444</v>
      </c>
      <c r="H368" s="7"/>
      <c r="I368" s="7"/>
      <c r="J368" s="7"/>
      <c r="K368" s="7"/>
      <c r="L368" s="7" t="s">
        <v>958</v>
      </c>
      <c r="M368" s="7" t="s">
        <v>2523</v>
      </c>
      <c r="N368" s="7"/>
      <c r="O368" s="7"/>
      <c r="P368" s="7"/>
      <c r="Q368" s="7" t="s">
        <v>2524</v>
      </c>
      <c r="R368" s="7"/>
      <c r="S368" s="7"/>
      <c r="T368" s="7"/>
      <c r="U368" s="7"/>
      <c r="V368" s="7"/>
      <c r="W368" s="7"/>
      <c r="X368" s="7" t="s">
        <v>79</v>
      </c>
      <c r="Y368" s="7" t="s">
        <v>2525</v>
      </c>
      <c r="Z368" s="7">
        <v>2</v>
      </c>
      <c r="AA368" s="7">
        <v>2</v>
      </c>
      <c r="AB368" s="7" t="s">
        <v>67</v>
      </c>
      <c r="AC368" s="7"/>
      <c r="AD368" s="7">
        <v>2019</v>
      </c>
      <c r="AE368" s="7" t="s">
        <v>68</v>
      </c>
      <c r="AF368" s="7" t="s">
        <v>693</v>
      </c>
      <c r="AG368" s="7" t="s">
        <v>130</v>
      </c>
      <c r="AH368" s="7"/>
      <c r="AI368" s="7"/>
      <c r="AJ368" s="7"/>
      <c r="AK368" s="7"/>
      <c r="AL368" s="8" t="str">
        <f t="shared" si="60"/>
        <v>GZJD2018-LN-G016）@录播</v>
      </c>
      <c r="AM368" s="8">
        <f>IF(AL368="","",COUNTIFS(AL$1:AL368,AL368))</f>
        <v>1</v>
      </c>
      <c r="AN368" s="8" t="str">
        <f t="shared" si="61"/>
        <v>[龙南县]九鼎赣饶中介服务咨询有限公司关于江西省龙南县教育体育局龙南县中小学校“专递课堂”设备采购项目（项目编号：GZJD2018-LN-G016）电子化公开招标的中标结果公告@录播</v>
      </c>
      <c r="AO368" s="9">
        <f>IF(AN368="","",COUNTIFS(AN$1:AN368,AN368))</f>
        <v>1</v>
      </c>
      <c r="AP368" s="10" t="str">
        <f t="shared" si="62"/>
        <v>是</v>
      </c>
      <c r="AQ368" s="11" t="str">
        <f t="shared" si="63"/>
        <v/>
      </c>
      <c r="AR368" s="11" t="str">
        <f t="shared" si="64"/>
        <v/>
      </c>
      <c r="AS368" s="11" t="str">
        <f t="shared" si="65"/>
        <v/>
      </c>
      <c r="AT368" s="11" t="str">
        <f t="shared" si="66"/>
        <v/>
      </c>
      <c r="AU368" s="11" t="str">
        <f t="shared" si="67"/>
        <v/>
      </c>
      <c r="AV368" s="11" t="str">
        <f t="shared" si="68"/>
        <v/>
      </c>
      <c r="AW368" s="11" t="str">
        <f>IF(ISERROR(IF(FIND("拾",O368,1)&lt;FIND("万",O368,1),IF(ISERROR(FIND("拾",O368,FIND("万",O368,1))),"零",(MID(O,FIND("拾",O368,FIND("万",O368,1))-1,1))),MID(O368,FIND("拾",O368,1)-1,1))),"",IF(FIND("拾",O368,1)&lt;FIND("万",O368,1),IF(ISERROR(FIND("拾",O368,FIND("万",O368,1))),"",(MID(O368,FIND("拾",O368,FIND("万",O368,1))-1,1))),MID(O368,FIND("拾",O368,1)-1,1)))</f>
        <v/>
      </c>
      <c r="AX368" s="12">
        <f>IF(O368="",0,IF(ISERROR(MIDB(O368,SEARCHB("?",O368),2*LEN(O368)-LENB(O368))),IF(AQ368="",0,INDEX([1]大小写对照表!A:B,MATCH(AQ368,[1]大小写对照表!A:A,0),2)*100000000)+IF(AR368="",0,INDEX([1]大小写对照表!A:B,MATCH(AR368,[1]大小写对照表!A:A,0),2)*1000000)+IF(AS368="",0,INDEX([1]大小写对照表!A:B,MATCH(AS368,[1]大小写对照表!A:A,0),2)*100000)+IF(AT368="",0,INDEX([1]大小写对照表!A:B,MATCH(AT368,[1]大小写对照表!A:A,0),2)*10000)+IF(AU368="",0,INDEX([1]大小写对照表!A:B,MATCH(AU368,[1]大小写对照表!A:A,0),2)*1000)+IF(AV368="",0,INDEX([1]大小写对照表!A:B,MATCH(AV368,[1]大小写对照表!A:A,0),2)*100)+IF(AW368="",0,INDEX([1]大小写对照表!A:B,MATCH(AW368,[1]大小写对照表!A:A,0),2)*10),IF(ISERROR(FIND("万",O368,1)),MIDB(O368,SEARCHB("?",O368),2*LEN(O368)-LENB(O368))*1,MIDB(O368,SEARCHB("?",O368),2*LEN(O368)-LENB(O368))*10000)))</f>
        <v>0</v>
      </c>
      <c r="AY368" s="13" t="str">
        <f t="shared" si="69"/>
        <v>1月份</v>
      </c>
      <c r="AZ368" s="11" t="str">
        <f t="shared" si="70"/>
        <v>录播</v>
      </c>
      <c r="BA368" s="11" t="str">
        <f t="shared" si="71"/>
        <v/>
      </c>
    </row>
    <row r="369" spans="1:53">
      <c r="A369" s="14" t="s">
        <v>1084</v>
      </c>
      <c r="B369" s="14" t="s">
        <v>2526</v>
      </c>
      <c r="C369" s="14" t="s">
        <v>55</v>
      </c>
      <c r="D369" s="14" t="s">
        <v>2479</v>
      </c>
      <c r="E369" s="14" t="s">
        <v>582</v>
      </c>
      <c r="F369" s="14" t="s">
        <v>2046</v>
      </c>
      <c r="G369" s="14" t="s">
        <v>444</v>
      </c>
      <c r="H369" s="14"/>
      <c r="I369" s="14"/>
      <c r="J369" s="14"/>
      <c r="K369" s="14"/>
      <c r="L369" s="14" t="s">
        <v>2480</v>
      </c>
      <c r="M369" s="14" t="s">
        <v>2481</v>
      </c>
      <c r="N369" s="14" t="s">
        <v>2482</v>
      </c>
      <c r="O369" s="14" t="s">
        <v>2483</v>
      </c>
      <c r="P369" s="14"/>
      <c r="Q369" s="14" t="s">
        <v>2527</v>
      </c>
      <c r="R369" s="14" t="s">
        <v>2485</v>
      </c>
      <c r="S369" s="14"/>
      <c r="T369" s="14"/>
      <c r="U369" s="14"/>
      <c r="V369" s="14"/>
      <c r="W369" s="14"/>
      <c r="X369" s="14" t="s">
        <v>65</v>
      </c>
      <c r="Y369" s="14" t="s">
        <v>2528</v>
      </c>
      <c r="Z369" s="14">
        <v>2</v>
      </c>
      <c r="AA369" s="14">
        <v>7</v>
      </c>
      <c r="AB369" s="14" t="s">
        <v>317</v>
      </c>
      <c r="AC369" s="14" t="s">
        <v>1084</v>
      </c>
      <c r="AD369" s="14">
        <v>2019</v>
      </c>
      <c r="AE369" s="14" t="s">
        <v>68</v>
      </c>
      <c r="AF369" s="14"/>
      <c r="AG369" s="14"/>
      <c r="AH369" s="14"/>
      <c r="AI369" s="14"/>
      <c r="AJ369" s="14"/>
      <c r="AK369" s="14"/>
      <c r="AL369" s="8" t="str">
        <f t="shared" si="60"/>
        <v>HZGZ2018-073@录播</v>
      </c>
      <c r="AM369" s="8">
        <f>IF(AL369="","",COUNTIFS(AL$1:AL369,AL369))</f>
        <v>3</v>
      </c>
      <c r="AN369" s="8" t="str">
        <f t="shared" si="61"/>
        <v>关于湖州市吴兴区埭溪镇上强中学多媒体教室设备及PAD录播设备采购项目的中标公告@录播</v>
      </c>
      <c r="AO369" s="9">
        <f>IF(AN369="","",COUNTIFS(AN$1:AN369,AN369))</f>
        <v>1</v>
      </c>
      <c r="AP369" s="10" t="str">
        <f t="shared" si="62"/>
        <v/>
      </c>
      <c r="AQ369" s="11" t="str">
        <f t="shared" si="63"/>
        <v/>
      </c>
      <c r="AR369" s="11" t="str">
        <f t="shared" si="64"/>
        <v/>
      </c>
      <c r="AS369" s="11" t="str">
        <f t="shared" si="65"/>
        <v>柒</v>
      </c>
      <c r="AT369" s="11" t="str">
        <f t="shared" si="66"/>
        <v>柒</v>
      </c>
      <c r="AU369" s="11" t="str">
        <f t="shared" si="67"/>
        <v>捌</v>
      </c>
      <c r="AV369" s="11" t="str">
        <f t="shared" si="68"/>
        <v/>
      </c>
      <c r="AW369" s="11" t="str">
        <f>IF(ISERROR(IF(FIND("拾",O369,1)&lt;FIND("万",O369,1),IF(ISERROR(FIND("拾",O369,FIND("万",O369,1))),"零",(MID(O,FIND("拾",O369,FIND("万",O369,1))-1,1))),MID(O369,FIND("拾",O369,1)-1,1))),"",IF(FIND("拾",O369,1)&lt;FIND("万",O369,1),IF(ISERROR(FIND("拾",O369,FIND("万",O369,1))),"",(MID(O369,FIND("拾",O369,FIND("万",O369,1))-1,1))),MID(O369,FIND("拾",O369,1)-1,1)))</f>
        <v/>
      </c>
      <c r="AX369" s="12">
        <f>IF(O369="",0,IF(ISERROR(MIDB(O369,SEARCHB("?",O369),2*LEN(O369)-LENB(O369))),IF(AQ369="",0,INDEX([1]大小写对照表!A:B,MATCH(AQ369,[1]大小写对照表!A:A,0),2)*100000000)+IF(AR369="",0,INDEX([1]大小写对照表!A:B,MATCH(AR369,[1]大小写对照表!A:A,0),2)*1000000)+IF(AS369="",0,INDEX([1]大小写对照表!A:B,MATCH(AS369,[1]大小写对照表!A:A,0),2)*100000)+IF(AT369="",0,INDEX([1]大小写对照表!A:B,MATCH(AT369,[1]大小写对照表!A:A,0),2)*10000)+IF(AU369="",0,INDEX([1]大小写对照表!A:B,MATCH(AU369,[1]大小写对照表!A:A,0),2)*1000)+IF(AV369="",0,INDEX([1]大小写对照表!A:B,MATCH(AV369,[1]大小写对照表!A:A,0),2)*100)+IF(AW369="",0,INDEX([1]大小写对照表!A:B,MATCH(AW369,[1]大小写对照表!A:A,0),2)*10),IF(ISERROR(FIND("万",O369,1)),MIDB(O369,SEARCHB("?",O369),2*LEN(O369)-LENB(O369))*1,MIDB(O369,SEARCHB("?",O369),2*LEN(O369)-LENB(O369))*10000)))</f>
        <v>778000</v>
      </c>
      <c r="AY369" s="13" t="str">
        <f t="shared" si="69"/>
        <v>1月份</v>
      </c>
      <c r="AZ369" s="11" t="str">
        <f t="shared" si="70"/>
        <v>录播</v>
      </c>
      <c r="BA369" s="11" t="str">
        <f t="shared" si="71"/>
        <v/>
      </c>
    </row>
    <row r="370" spans="1:53">
      <c r="A370" s="7" t="s">
        <v>1084</v>
      </c>
      <c r="B370" s="7" t="s">
        <v>2529</v>
      </c>
      <c r="C370" s="7" t="s">
        <v>55</v>
      </c>
      <c r="D370" s="7"/>
      <c r="E370" s="7" t="s">
        <v>94</v>
      </c>
      <c r="F370" s="7" t="s">
        <v>262</v>
      </c>
      <c r="G370" s="7" t="s">
        <v>444</v>
      </c>
      <c r="H370" s="7"/>
      <c r="I370" s="7"/>
      <c r="J370" s="7"/>
      <c r="K370" s="7"/>
      <c r="L370" s="7" t="s">
        <v>1328</v>
      </c>
      <c r="M370" s="7" t="s">
        <v>1329</v>
      </c>
      <c r="N370" s="7" t="s">
        <v>1330</v>
      </c>
      <c r="O370" s="7" t="s">
        <v>2530</v>
      </c>
      <c r="P370" s="7"/>
      <c r="Q370" s="7" t="s">
        <v>2531</v>
      </c>
      <c r="R370" s="7" t="s">
        <v>1332</v>
      </c>
      <c r="S370" s="7"/>
      <c r="T370" s="7"/>
      <c r="U370" s="7"/>
      <c r="V370" s="7"/>
      <c r="W370" s="7"/>
      <c r="X370" s="7" t="s">
        <v>79</v>
      </c>
      <c r="Y370" s="7" t="s">
        <v>1333</v>
      </c>
      <c r="Z370" s="7">
        <v>4</v>
      </c>
      <c r="AA370" s="7">
        <v>14971</v>
      </c>
      <c r="AB370" s="7" t="s">
        <v>317</v>
      </c>
      <c r="AC370" s="7" t="s">
        <v>1084</v>
      </c>
      <c r="AD370" s="7">
        <v>2019</v>
      </c>
      <c r="AE370" s="7" t="s">
        <v>68</v>
      </c>
      <c r="AF370" s="7"/>
      <c r="AG370" s="7"/>
      <c r="AH370" s="7"/>
      <c r="AI370" s="7"/>
      <c r="AJ370" s="7"/>
      <c r="AK370" s="7"/>
      <c r="AL370" s="8" t="str">
        <f t="shared" si="60"/>
        <v/>
      </c>
      <c r="AM370" s="8" t="str">
        <f>IF(AL370="","",COUNTIFS(AL$1:AL370,AL370))</f>
        <v/>
      </c>
      <c r="AN370" s="8" t="str">
        <f t="shared" si="61"/>
        <v>文水县教育科技局义务教育薄弱学校改造交互式一体机、录播教室等采购项目中标公告@录播</v>
      </c>
      <c r="AO370" s="9">
        <f>IF(AN370="","",COUNTIFS(AN$1:AN370,AN370))</f>
        <v>1</v>
      </c>
      <c r="AP370" s="10" t="str">
        <f t="shared" si="62"/>
        <v>是</v>
      </c>
      <c r="AQ370" s="11" t="str">
        <f t="shared" si="63"/>
        <v/>
      </c>
      <c r="AR370" s="11" t="str">
        <f t="shared" si="64"/>
        <v/>
      </c>
      <c r="AS370" s="11" t="str">
        <f t="shared" si="65"/>
        <v/>
      </c>
      <c r="AT370" s="11" t="str">
        <f t="shared" si="66"/>
        <v/>
      </c>
      <c r="AU370" s="11" t="str">
        <f t="shared" si="67"/>
        <v/>
      </c>
      <c r="AV370" s="11" t="str">
        <f t="shared" si="68"/>
        <v/>
      </c>
      <c r="AW370" s="11" t="str">
        <f>IF(ISERROR(IF(FIND("拾",O370,1)&lt;FIND("万",O370,1),IF(ISERROR(FIND("拾",O370,FIND("万",O370,1))),"零",(MID(O,FIND("拾",O370,FIND("万",O370,1))-1,1))),MID(O370,FIND("拾",O370,1)-1,1))),"",IF(FIND("拾",O370,1)&lt;FIND("万",O370,1),IF(ISERROR(FIND("拾",O370,FIND("万",O370,1))),"",(MID(O370,FIND("拾",O370,FIND("万",O370,1))-1,1))),MID(O370,FIND("拾",O370,1)-1,1)))</f>
        <v/>
      </c>
      <c r="AX370" s="12">
        <f>IF(O370="",0,IF(ISERROR(MIDB(O370,SEARCHB("?",O370),2*LEN(O370)-LENB(O370))),IF(AQ370="",0,INDEX([1]大小写对照表!A:B,MATCH(AQ370,[1]大小写对照表!A:A,0),2)*100000000)+IF(AR370="",0,INDEX([1]大小写对照表!A:B,MATCH(AR370,[1]大小写对照表!A:A,0),2)*1000000)+IF(AS370="",0,INDEX([1]大小写对照表!A:B,MATCH(AS370,[1]大小写对照表!A:A,0),2)*100000)+IF(AT370="",0,INDEX([1]大小写对照表!A:B,MATCH(AT370,[1]大小写对照表!A:A,0),2)*10000)+IF(AU370="",0,INDEX([1]大小写对照表!A:B,MATCH(AU370,[1]大小写对照表!A:A,0),2)*1000)+IF(AV370="",0,INDEX([1]大小写对照表!A:B,MATCH(AV370,[1]大小写对照表!A:A,0),2)*100)+IF(AW370="",0,INDEX([1]大小写对照表!A:B,MATCH(AW370,[1]大小写对照表!A:A,0),2)*10),IF(ISERROR(FIND("万",O370,1)),MIDB(O370,SEARCHB("?",O370),2*LEN(O370)-LENB(O370))*1,MIDB(O370,SEARCHB("?",O370),2*LEN(O370)-LENB(O370))*10000)))</f>
        <v>7768000</v>
      </c>
      <c r="AY370" s="13" t="str">
        <f t="shared" si="69"/>
        <v>1月份</v>
      </c>
      <c r="AZ370" s="11" t="str">
        <f t="shared" si="70"/>
        <v>录播</v>
      </c>
      <c r="BA370" s="11" t="str">
        <f t="shared" si="71"/>
        <v/>
      </c>
    </row>
    <row r="371" spans="1:53">
      <c r="A371" s="14" t="s">
        <v>1084</v>
      </c>
      <c r="B371" s="14" t="s">
        <v>2532</v>
      </c>
      <c r="C371" s="14" t="s">
        <v>55</v>
      </c>
      <c r="D371" s="14"/>
      <c r="E371" s="14" t="s">
        <v>311</v>
      </c>
      <c r="F371" s="14" t="s">
        <v>2533</v>
      </c>
      <c r="G371" s="14" t="s">
        <v>444</v>
      </c>
      <c r="H371" s="14"/>
      <c r="I371" s="14"/>
      <c r="J371" s="14"/>
      <c r="K371" s="14"/>
      <c r="L371" s="14"/>
      <c r="M371" s="14"/>
      <c r="N371" s="14" t="s">
        <v>2534</v>
      </c>
      <c r="O371" s="14" t="s">
        <v>2535</v>
      </c>
      <c r="P371" s="14"/>
      <c r="Q371" s="14" t="s">
        <v>2536</v>
      </c>
      <c r="R371" s="14" t="s">
        <v>2537</v>
      </c>
      <c r="S371" s="14"/>
      <c r="T371" s="14"/>
      <c r="U371" s="14"/>
      <c r="V371" s="14"/>
      <c r="W371" s="14"/>
      <c r="X371" s="14" t="s">
        <v>315</v>
      </c>
      <c r="Y371" s="14" t="s">
        <v>2538</v>
      </c>
      <c r="Z371" s="14">
        <v>2</v>
      </c>
      <c r="AA371" s="14">
        <v>14971</v>
      </c>
      <c r="AB371" s="14" t="s">
        <v>317</v>
      </c>
      <c r="AC371" s="14" t="s">
        <v>1084</v>
      </c>
      <c r="AD371" s="14">
        <v>2018</v>
      </c>
      <c r="AE371" s="14" t="s">
        <v>643</v>
      </c>
      <c r="AF371" s="14"/>
      <c r="AG371" s="14"/>
      <c r="AH371" s="14"/>
      <c r="AI371" s="14"/>
      <c r="AJ371" s="14"/>
      <c r="AK371" s="14"/>
      <c r="AL371" s="8" t="str">
        <f t="shared" si="60"/>
        <v/>
      </c>
      <c r="AM371" s="8" t="str">
        <f>IF(AL371="","",COUNTIFS(AL$1:AL371,AL371))</f>
        <v/>
      </c>
      <c r="AN371" s="8" t="str">
        <f t="shared" si="61"/>
        <v>江夏区初中录播教室及互动终端设备-供应商湖北林网科技有限公司@录播</v>
      </c>
      <c r="AO371" s="9">
        <f>IF(AN371="","",COUNTIFS(AN$1:AN371,AN371))</f>
        <v>1</v>
      </c>
      <c r="AP371" s="10" t="str">
        <f t="shared" si="62"/>
        <v>是</v>
      </c>
      <c r="AQ371" s="11" t="str">
        <f t="shared" si="63"/>
        <v/>
      </c>
      <c r="AR371" s="11" t="str">
        <f t="shared" si="64"/>
        <v/>
      </c>
      <c r="AS371" s="11" t="str">
        <f t="shared" si="65"/>
        <v/>
      </c>
      <c r="AT371" s="11" t="str">
        <f t="shared" si="66"/>
        <v/>
      </c>
      <c r="AU371" s="11" t="str">
        <f t="shared" si="67"/>
        <v/>
      </c>
      <c r="AV371" s="11" t="str">
        <f t="shared" si="68"/>
        <v/>
      </c>
      <c r="AW371" s="11" t="str">
        <f>IF(ISERROR(IF(FIND("拾",O371,1)&lt;FIND("万",O371,1),IF(ISERROR(FIND("拾",O371,FIND("万",O371,1))),"零",(MID(O,FIND("拾",O371,FIND("万",O371,1))-1,1))),MID(O371,FIND("拾",O371,1)-1,1))),"",IF(FIND("拾",O371,1)&lt;FIND("万",O371,1),IF(ISERROR(FIND("拾",O371,FIND("万",O371,1))),"",(MID(O371,FIND("拾",O371,FIND("万",O371,1))-1,1))),MID(O371,FIND("拾",O371,1)-1,1)))</f>
        <v/>
      </c>
      <c r="AX371" s="12">
        <f>IF(O371="",0,IF(ISERROR(MIDB(O371,SEARCHB("?",O371),2*LEN(O371)-LENB(O371))),IF(AQ371="",0,INDEX([1]大小写对照表!A:B,MATCH(AQ371,[1]大小写对照表!A:A,0),2)*100000000)+IF(AR371="",0,INDEX([1]大小写对照表!A:B,MATCH(AR371,[1]大小写对照表!A:A,0),2)*1000000)+IF(AS371="",0,INDEX([1]大小写对照表!A:B,MATCH(AS371,[1]大小写对照表!A:A,0),2)*100000)+IF(AT371="",0,INDEX([1]大小写对照表!A:B,MATCH(AT371,[1]大小写对照表!A:A,0),2)*10000)+IF(AU371="",0,INDEX([1]大小写对照表!A:B,MATCH(AU371,[1]大小写对照表!A:A,0),2)*1000)+IF(AV371="",0,INDEX([1]大小写对照表!A:B,MATCH(AV371,[1]大小写对照表!A:A,0),2)*100)+IF(AW371="",0,INDEX([1]大小写对照表!A:B,MATCH(AW371,[1]大小写对照表!A:A,0),2)*10),IF(ISERROR(FIND("万",O371,1)),MIDB(O371,SEARCHB("?",O371),2*LEN(O371)-LENB(O371))*1,MIDB(O371,SEARCHB("?",O371),2*LEN(O371)-LENB(O371))*10000)))</f>
        <v>291150</v>
      </c>
      <c r="AY371" s="13" t="str">
        <f t="shared" si="69"/>
        <v>1月份</v>
      </c>
      <c r="AZ371" s="11" t="str">
        <f t="shared" si="70"/>
        <v>录播</v>
      </c>
      <c r="BA371" s="11" t="str">
        <f t="shared" si="71"/>
        <v/>
      </c>
    </row>
    <row r="372" spans="1:53">
      <c r="A372" s="7" t="s">
        <v>1084</v>
      </c>
      <c r="B372" s="7" t="s">
        <v>2539</v>
      </c>
      <c r="C372" s="7" t="s">
        <v>55</v>
      </c>
      <c r="D372" s="7"/>
      <c r="E372" s="7" t="s">
        <v>311</v>
      </c>
      <c r="F372" s="7" t="s">
        <v>1457</v>
      </c>
      <c r="G372" s="7" t="s">
        <v>444</v>
      </c>
      <c r="H372" s="7"/>
      <c r="I372" s="7"/>
      <c r="J372" s="7"/>
      <c r="K372" s="7"/>
      <c r="L372" s="7"/>
      <c r="M372" s="7"/>
      <c r="N372" s="7" t="s">
        <v>2540</v>
      </c>
      <c r="O372" s="7" t="s">
        <v>2541</v>
      </c>
      <c r="P372" s="7"/>
      <c r="Q372" s="7" t="s">
        <v>2542</v>
      </c>
      <c r="R372" s="7" t="s">
        <v>2543</v>
      </c>
      <c r="S372" s="7"/>
      <c r="T372" s="7"/>
      <c r="U372" s="7"/>
      <c r="V372" s="7"/>
      <c r="W372" s="7"/>
      <c r="X372" s="7" t="s">
        <v>65</v>
      </c>
      <c r="Y372" s="7" t="s">
        <v>2544</v>
      </c>
      <c r="Z372" s="7">
        <v>2</v>
      </c>
      <c r="AA372" s="7">
        <v>14971</v>
      </c>
      <c r="AB372" s="7" t="s">
        <v>317</v>
      </c>
      <c r="AC372" s="7" t="s">
        <v>1084</v>
      </c>
      <c r="AD372" s="7">
        <v>2018</v>
      </c>
      <c r="AE372" s="7" t="s">
        <v>643</v>
      </c>
      <c r="AF372" s="7"/>
      <c r="AG372" s="7"/>
      <c r="AH372" s="7"/>
      <c r="AI372" s="7"/>
      <c r="AJ372" s="7"/>
      <c r="AK372" s="7"/>
      <c r="AL372" s="8" t="str">
        <f t="shared" si="60"/>
        <v/>
      </c>
      <c r="AM372" s="8" t="str">
        <f>IF(AL372="","",COUNTIFS(AL$1:AL372,AL372))</f>
        <v/>
      </c>
      <c r="AN372" s="8" t="str">
        <f t="shared" si="61"/>
        <v>江夏区金口小学录播教室及互动终端-供应商武汉众恒创想科技有限公司@录播</v>
      </c>
      <c r="AO372" s="9">
        <f>IF(AN372="","",COUNTIFS(AN$1:AN372,AN372))</f>
        <v>1</v>
      </c>
      <c r="AP372" s="10" t="str">
        <f t="shared" si="62"/>
        <v>是</v>
      </c>
      <c r="AQ372" s="11" t="str">
        <f t="shared" si="63"/>
        <v/>
      </c>
      <c r="AR372" s="11" t="str">
        <f t="shared" si="64"/>
        <v/>
      </c>
      <c r="AS372" s="11" t="str">
        <f t="shared" si="65"/>
        <v/>
      </c>
      <c r="AT372" s="11" t="str">
        <f t="shared" si="66"/>
        <v/>
      </c>
      <c r="AU372" s="11" t="str">
        <f t="shared" si="67"/>
        <v/>
      </c>
      <c r="AV372" s="11" t="str">
        <f t="shared" si="68"/>
        <v/>
      </c>
      <c r="AW372" s="11" t="str">
        <f>IF(ISERROR(IF(FIND("拾",O372,1)&lt;FIND("万",O372,1),IF(ISERROR(FIND("拾",O372,FIND("万",O372,1))),"零",(MID(O,FIND("拾",O372,FIND("万",O372,1))-1,1))),MID(O372,FIND("拾",O372,1)-1,1))),"",IF(FIND("拾",O372,1)&lt;FIND("万",O372,1),IF(ISERROR(FIND("拾",O372,FIND("万",O372,1))),"",(MID(O372,FIND("拾",O372,FIND("万",O372,1))-1,1))),MID(O372,FIND("拾",O372,1)-1,1)))</f>
        <v/>
      </c>
      <c r="AX372" s="12">
        <f>IF(O372="",0,IF(ISERROR(MIDB(O372,SEARCHB("?",O372),2*LEN(O372)-LENB(O372))),IF(AQ372="",0,INDEX([1]大小写对照表!A:B,MATCH(AQ372,[1]大小写对照表!A:A,0),2)*100000000)+IF(AR372="",0,INDEX([1]大小写对照表!A:B,MATCH(AR372,[1]大小写对照表!A:A,0),2)*1000000)+IF(AS372="",0,INDEX([1]大小写对照表!A:B,MATCH(AS372,[1]大小写对照表!A:A,0),2)*100000)+IF(AT372="",0,INDEX([1]大小写对照表!A:B,MATCH(AT372,[1]大小写对照表!A:A,0),2)*10000)+IF(AU372="",0,INDEX([1]大小写对照表!A:B,MATCH(AU372,[1]大小写对照表!A:A,0),2)*1000)+IF(AV372="",0,INDEX([1]大小写对照表!A:B,MATCH(AV372,[1]大小写对照表!A:A,0),2)*100)+IF(AW372="",0,INDEX([1]大小写对照表!A:B,MATCH(AW372,[1]大小写对照表!A:A,0),2)*10),IF(ISERROR(FIND("万",O372,1)),MIDB(O372,SEARCHB("?",O372),2*LEN(O372)-LENB(O372))*1,MIDB(O372,SEARCHB("?",O372),2*LEN(O372)-LENB(O372))*10000)))</f>
        <v>292000</v>
      </c>
      <c r="AY372" s="13" t="str">
        <f t="shared" si="69"/>
        <v>1月份</v>
      </c>
      <c r="AZ372" s="11" t="str">
        <f t="shared" si="70"/>
        <v>录播</v>
      </c>
      <c r="BA372" s="11" t="str">
        <f t="shared" si="71"/>
        <v/>
      </c>
    </row>
    <row r="373" spans="1:53">
      <c r="A373" s="14" t="s">
        <v>1084</v>
      </c>
      <c r="B373" s="14" t="s">
        <v>2545</v>
      </c>
      <c r="C373" s="14" t="s">
        <v>55</v>
      </c>
      <c r="D373" s="14"/>
      <c r="E373" s="14" t="s">
        <v>311</v>
      </c>
      <c r="F373" s="14" t="s">
        <v>1457</v>
      </c>
      <c r="G373" s="14" t="s">
        <v>444</v>
      </c>
      <c r="H373" s="14"/>
      <c r="I373" s="14"/>
      <c r="J373" s="14"/>
      <c r="K373" s="14"/>
      <c r="L373" s="14"/>
      <c r="M373" s="14"/>
      <c r="N373" s="14" t="s">
        <v>2546</v>
      </c>
      <c r="O373" s="14" t="s">
        <v>2547</v>
      </c>
      <c r="P373" s="14"/>
      <c r="Q373" s="14" t="s">
        <v>2548</v>
      </c>
      <c r="R373" s="14" t="s">
        <v>2549</v>
      </c>
      <c r="S373" s="14"/>
      <c r="T373" s="14"/>
      <c r="U373" s="14"/>
      <c r="V373" s="14"/>
      <c r="W373" s="14"/>
      <c r="X373" s="14" t="s">
        <v>315</v>
      </c>
      <c r="Y373" s="14" t="s">
        <v>2550</v>
      </c>
      <c r="Z373" s="14">
        <v>2</v>
      </c>
      <c r="AA373" s="14">
        <v>14971</v>
      </c>
      <c r="AB373" s="14" t="s">
        <v>317</v>
      </c>
      <c r="AC373" s="14" t="s">
        <v>1084</v>
      </c>
      <c r="AD373" s="14">
        <v>2018</v>
      </c>
      <c r="AE373" s="14" t="s">
        <v>643</v>
      </c>
      <c r="AF373" s="14"/>
      <c r="AG373" s="14"/>
      <c r="AH373" s="14"/>
      <c r="AI373" s="14"/>
      <c r="AJ373" s="14"/>
      <c r="AK373" s="14"/>
      <c r="AL373" s="8" t="str">
        <f t="shared" si="60"/>
        <v/>
      </c>
      <c r="AM373" s="8" t="str">
        <f>IF(AL373="","",COUNTIFS(AL$1:AL373,AL373))</f>
        <v/>
      </c>
      <c r="AN373" s="8" t="str">
        <f t="shared" si="61"/>
        <v>江夏区金口高中录播教室及互动终端设备-供应商武汉凌日科技有限公司@录播</v>
      </c>
      <c r="AO373" s="9">
        <f>IF(AN373="","",COUNTIFS(AN$1:AN373,AN373))</f>
        <v>1</v>
      </c>
      <c r="AP373" s="10" t="str">
        <f t="shared" si="62"/>
        <v>是</v>
      </c>
      <c r="AQ373" s="11" t="str">
        <f t="shared" si="63"/>
        <v/>
      </c>
      <c r="AR373" s="11" t="str">
        <f t="shared" si="64"/>
        <v/>
      </c>
      <c r="AS373" s="11" t="str">
        <f t="shared" si="65"/>
        <v/>
      </c>
      <c r="AT373" s="11" t="str">
        <f t="shared" si="66"/>
        <v/>
      </c>
      <c r="AU373" s="11" t="str">
        <f t="shared" si="67"/>
        <v/>
      </c>
      <c r="AV373" s="11" t="str">
        <f t="shared" si="68"/>
        <v/>
      </c>
      <c r="AW373" s="11" t="str">
        <f>IF(ISERROR(IF(FIND("拾",O373,1)&lt;FIND("万",O373,1),IF(ISERROR(FIND("拾",O373,FIND("万",O373,1))),"零",(MID(O,FIND("拾",O373,FIND("万",O373,1))-1,1))),MID(O373,FIND("拾",O373,1)-1,1))),"",IF(FIND("拾",O373,1)&lt;FIND("万",O373,1),IF(ISERROR(FIND("拾",O373,FIND("万",O373,1))),"",(MID(O373,FIND("拾",O373,FIND("万",O373,1))-1,1))),MID(O373,FIND("拾",O373,1)-1,1)))</f>
        <v/>
      </c>
      <c r="AX373" s="12">
        <f>IF(O373="",0,IF(ISERROR(MIDB(O373,SEARCHB("?",O373),2*LEN(O373)-LENB(O373))),IF(AQ373="",0,INDEX([1]大小写对照表!A:B,MATCH(AQ373,[1]大小写对照表!A:A,0),2)*100000000)+IF(AR373="",0,INDEX([1]大小写对照表!A:B,MATCH(AR373,[1]大小写对照表!A:A,0),2)*1000000)+IF(AS373="",0,INDEX([1]大小写对照表!A:B,MATCH(AS373,[1]大小写对照表!A:A,0),2)*100000)+IF(AT373="",0,INDEX([1]大小写对照表!A:B,MATCH(AT373,[1]大小写对照表!A:A,0),2)*10000)+IF(AU373="",0,INDEX([1]大小写对照表!A:B,MATCH(AU373,[1]大小写对照表!A:A,0),2)*1000)+IF(AV373="",0,INDEX([1]大小写对照表!A:B,MATCH(AV373,[1]大小写对照表!A:A,0),2)*100)+IF(AW373="",0,INDEX([1]大小写对照表!A:B,MATCH(AW373,[1]大小写对照表!A:A,0),2)*10),IF(ISERROR(FIND("万",O373,1)),MIDB(O373,SEARCHB("?",O373),2*LEN(O373)-LENB(O373))*1,MIDB(O373,SEARCHB("?",O373),2*LEN(O373)-LENB(O373))*10000)))</f>
        <v>284800</v>
      </c>
      <c r="AY373" s="13" t="str">
        <f t="shared" si="69"/>
        <v>1月份</v>
      </c>
      <c r="AZ373" s="11" t="str">
        <f t="shared" si="70"/>
        <v>录播</v>
      </c>
      <c r="BA373" s="11" t="str">
        <f t="shared" si="71"/>
        <v/>
      </c>
    </row>
    <row r="374" spans="1:53">
      <c r="A374" s="7" t="s">
        <v>1084</v>
      </c>
      <c r="B374" s="7" t="s">
        <v>2551</v>
      </c>
      <c r="C374" s="7" t="s">
        <v>55</v>
      </c>
      <c r="D374" s="7" t="s">
        <v>2441</v>
      </c>
      <c r="E374" s="7" t="s">
        <v>425</v>
      </c>
      <c r="F374" s="7" t="s">
        <v>2442</v>
      </c>
      <c r="G374" s="7" t="s">
        <v>444</v>
      </c>
      <c r="H374" s="7"/>
      <c r="I374" s="7"/>
      <c r="J374" s="7"/>
      <c r="K374" s="7"/>
      <c r="L374" s="7" t="s">
        <v>2443</v>
      </c>
      <c r="M374" s="7" t="s">
        <v>2444</v>
      </c>
      <c r="N374" s="7" t="s">
        <v>2445</v>
      </c>
      <c r="O374" s="7" t="s">
        <v>2446</v>
      </c>
      <c r="P374" s="7"/>
      <c r="Q374" s="7" t="s">
        <v>2552</v>
      </c>
      <c r="R374" s="7" t="s">
        <v>2448</v>
      </c>
      <c r="S374" s="7"/>
      <c r="T374" s="7"/>
      <c r="U374" s="7"/>
      <c r="V374" s="7"/>
      <c r="W374" s="7"/>
      <c r="X374" s="7" t="s">
        <v>79</v>
      </c>
      <c r="Y374" s="7" t="s">
        <v>2553</v>
      </c>
      <c r="Z374" s="7">
        <v>3</v>
      </c>
      <c r="AA374" s="7">
        <v>6</v>
      </c>
      <c r="AB374" s="7" t="s">
        <v>67</v>
      </c>
      <c r="AC374" s="7"/>
      <c r="AD374" s="7">
        <v>2019</v>
      </c>
      <c r="AE374" s="7" t="s">
        <v>68</v>
      </c>
      <c r="AF374" s="7"/>
      <c r="AG374" s="7"/>
      <c r="AH374" s="7"/>
      <c r="AI374" s="7"/>
      <c r="AJ374" s="7"/>
      <c r="AK374" s="7"/>
      <c r="AL374" s="8" t="str">
        <f t="shared" si="60"/>
        <v>1019-18012@录播</v>
      </c>
      <c r="AM374" s="8">
        <f>IF(AL374="","",COUNTIFS(AL$1:AL374,AL374))</f>
        <v>2</v>
      </c>
      <c r="AN374" s="8" t="str">
        <f t="shared" si="61"/>
        <v>E6206000606000033001001民勤县机关事务管理局对统办3号楼6楼会议室维修改造项目@录播</v>
      </c>
      <c r="AO374" s="9">
        <f>IF(AN374="","",COUNTIFS(AN$1:AN374,AN374))</f>
        <v>1</v>
      </c>
      <c r="AP374" s="10" t="str">
        <f t="shared" si="62"/>
        <v/>
      </c>
      <c r="AQ374" s="11" t="str">
        <f t="shared" si="63"/>
        <v/>
      </c>
      <c r="AR374" s="11" t="str">
        <f t="shared" si="64"/>
        <v/>
      </c>
      <c r="AS374" s="11" t="str">
        <f t="shared" si="65"/>
        <v/>
      </c>
      <c r="AT374" s="11" t="str">
        <f t="shared" si="66"/>
        <v/>
      </c>
      <c r="AU374" s="11" t="str">
        <f t="shared" si="67"/>
        <v/>
      </c>
      <c r="AV374" s="11" t="str">
        <f t="shared" si="68"/>
        <v/>
      </c>
      <c r="AW374" s="11" t="str">
        <f>IF(ISERROR(IF(FIND("拾",O374,1)&lt;FIND("万",O374,1),IF(ISERROR(FIND("拾",O374,FIND("万",O374,1))),"零",(MID(O,FIND("拾",O374,FIND("万",O374,1))-1,1))),MID(O374,FIND("拾",O374,1)-1,1))),"",IF(FIND("拾",O374,1)&lt;FIND("万",O374,1),IF(ISERROR(FIND("拾",O374,FIND("万",O374,1))),"",(MID(O374,FIND("拾",O374,FIND("万",O374,1))-1,1))),MID(O374,FIND("拾",O374,1)-1,1)))</f>
        <v/>
      </c>
      <c r="AX374" s="12">
        <f>IF(O374="",0,IF(ISERROR(MIDB(O374,SEARCHB("?",O374),2*LEN(O374)-LENB(O374))),IF(AQ374="",0,INDEX([1]大小写对照表!A:B,MATCH(AQ374,[1]大小写对照表!A:A,0),2)*100000000)+IF(AR374="",0,INDEX([1]大小写对照表!A:B,MATCH(AR374,[1]大小写对照表!A:A,0),2)*1000000)+IF(AS374="",0,INDEX([1]大小写对照表!A:B,MATCH(AS374,[1]大小写对照表!A:A,0),2)*100000)+IF(AT374="",0,INDEX([1]大小写对照表!A:B,MATCH(AT374,[1]大小写对照表!A:A,0),2)*10000)+IF(AU374="",0,INDEX([1]大小写对照表!A:B,MATCH(AU374,[1]大小写对照表!A:A,0),2)*1000)+IF(AV374="",0,INDEX([1]大小写对照表!A:B,MATCH(AV374,[1]大小写对照表!A:A,0),2)*100)+IF(AW374="",0,INDEX([1]大小写对照表!A:B,MATCH(AW374,[1]大小写对照表!A:A,0),2)*10),IF(ISERROR(FIND("万",O374,1)),MIDB(O374,SEARCHB("?",O374),2*LEN(O374)-LENB(O374))*1,MIDB(O374,SEARCHB("?",O374),2*LEN(O374)-LENB(O374))*10000)))</f>
        <v>1179360</v>
      </c>
      <c r="AY374" s="13" t="str">
        <f t="shared" si="69"/>
        <v>1月份</v>
      </c>
      <c r="AZ374" s="11" t="str">
        <f t="shared" si="70"/>
        <v>录播</v>
      </c>
      <c r="BA374" s="11" t="str">
        <f t="shared" si="71"/>
        <v/>
      </c>
    </row>
    <row r="375" spans="1:53">
      <c r="A375" s="14" t="s">
        <v>1084</v>
      </c>
      <c r="B375" s="14" t="s">
        <v>2554</v>
      </c>
      <c r="C375" s="14" t="s">
        <v>55</v>
      </c>
      <c r="D375" s="14"/>
      <c r="E375" s="14" t="s">
        <v>276</v>
      </c>
      <c r="F375" s="14" t="s">
        <v>1663</v>
      </c>
      <c r="G375" s="14" t="s">
        <v>460</v>
      </c>
      <c r="H375" s="14"/>
      <c r="I375" s="14"/>
      <c r="J375" s="14"/>
      <c r="K375" s="14"/>
      <c r="L375" s="14"/>
      <c r="M375" s="14"/>
      <c r="N375" s="14" t="s">
        <v>2555</v>
      </c>
      <c r="O375" s="14"/>
      <c r="P375" s="14"/>
      <c r="Q375" s="14" t="s">
        <v>2556</v>
      </c>
      <c r="R375" s="14" t="s">
        <v>2557</v>
      </c>
      <c r="S375" s="14" t="s">
        <v>2558</v>
      </c>
      <c r="T375" s="14"/>
      <c r="U375" s="14"/>
      <c r="V375" s="14"/>
      <c r="W375" s="14"/>
      <c r="X375" s="14" t="s">
        <v>65</v>
      </c>
      <c r="Y375" s="14" t="s">
        <v>2559</v>
      </c>
      <c r="Z375" s="14">
        <v>2</v>
      </c>
      <c r="AA375" s="14">
        <v>14971</v>
      </c>
      <c r="AB375" s="14" t="s">
        <v>317</v>
      </c>
      <c r="AC375" s="14" t="s">
        <v>1084</v>
      </c>
      <c r="AD375" s="14">
        <v>2019</v>
      </c>
      <c r="AE375" s="14" t="s">
        <v>68</v>
      </c>
      <c r="AF375" s="14"/>
      <c r="AG375" s="14"/>
      <c r="AH375" s="14"/>
      <c r="AI375" s="14"/>
      <c r="AJ375" s="14"/>
      <c r="AK375" s="14"/>
      <c r="AL375" s="8" t="str">
        <f t="shared" si="60"/>
        <v/>
      </c>
      <c r="AM375" s="8" t="str">
        <f>IF(AL375="","",COUNTIFS(AL$1:AL375,AL375))</f>
        <v/>
      </c>
      <c r="AN375" s="8" t="str">
        <f t="shared" si="61"/>
        <v>庄河市实验小学录播系统采购项目@录播</v>
      </c>
      <c r="AO375" s="9">
        <f>IF(AN375="","",COUNTIFS(AN$1:AN375,AN375))</f>
        <v>1</v>
      </c>
      <c r="AP375" s="10" t="str">
        <f t="shared" si="62"/>
        <v>是</v>
      </c>
      <c r="AQ375" s="11" t="str">
        <f t="shared" si="63"/>
        <v/>
      </c>
      <c r="AR375" s="11" t="str">
        <f t="shared" si="64"/>
        <v/>
      </c>
      <c r="AS375" s="11" t="str">
        <f t="shared" si="65"/>
        <v/>
      </c>
      <c r="AT375" s="11" t="str">
        <f t="shared" si="66"/>
        <v/>
      </c>
      <c r="AU375" s="11" t="str">
        <f t="shared" si="67"/>
        <v/>
      </c>
      <c r="AV375" s="11" t="str">
        <f t="shared" si="68"/>
        <v/>
      </c>
      <c r="AW375" s="11" t="str">
        <f>IF(ISERROR(IF(FIND("拾",O375,1)&lt;FIND("万",O375,1),IF(ISERROR(FIND("拾",O375,FIND("万",O375,1))),"零",(MID(O,FIND("拾",O375,FIND("万",O375,1))-1,1))),MID(O375,FIND("拾",O375,1)-1,1))),"",IF(FIND("拾",O375,1)&lt;FIND("万",O375,1),IF(ISERROR(FIND("拾",O375,FIND("万",O375,1))),"",(MID(O375,FIND("拾",O375,FIND("万",O375,1))-1,1))),MID(O375,FIND("拾",O375,1)-1,1)))</f>
        <v/>
      </c>
      <c r="AX375" s="12">
        <f>IF(O375="",0,IF(ISERROR(MIDB(O375,SEARCHB("?",O375),2*LEN(O375)-LENB(O375))),IF(AQ375="",0,INDEX([1]大小写对照表!A:B,MATCH(AQ375,[1]大小写对照表!A:A,0),2)*100000000)+IF(AR375="",0,INDEX([1]大小写对照表!A:B,MATCH(AR375,[1]大小写对照表!A:A,0),2)*1000000)+IF(AS375="",0,INDEX([1]大小写对照表!A:B,MATCH(AS375,[1]大小写对照表!A:A,0),2)*100000)+IF(AT375="",0,INDEX([1]大小写对照表!A:B,MATCH(AT375,[1]大小写对照表!A:A,0),2)*10000)+IF(AU375="",0,INDEX([1]大小写对照表!A:B,MATCH(AU375,[1]大小写对照表!A:A,0),2)*1000)+IF(AV375="",0,INDEX([1]大小写对照表!A:B,MATCH(AV375,[1]大小写对照表!A:A,0),2)*100)+IF(AW375="",0,INDEX([1]大小写对照表!A:B,MATCH(AW375,[1]大小写对照表!A:A,0),2)*10),IF(ISERROR(FIND("万",O375,1)),MIDB(O375,SEARCHB("?",O375),2*LEN(O375)-LENB(O375))*1,MIDB(O375,SEARCHB("?",O375),2*LEN(O375)-LENB(O375))*10000)))</f>
        <v>0</v>
      </c>
      <c r="AY375" s="13" t="str">
        <f t="shared" si="69"/>
        <v>1月份</v>
      </c>
      <c r="AZ375" s="11" t="str">
        <f t="shared" si="70"/>
        <v>录播</v>
      </c>
      <c r="BA375" s="11" t="str">
        <f t="shared" si="71"/>
        <v/>
      </c>
    </row>
    <row r="376" spans="1:53">
      <c r="A376" s="7" t="s">
        <v>1084</v>
      </c>
      <c r="B376" s="7" t="s">
        <v>2560</v>
      </c>
      <c r="C376" s="7" t="s">
        <v>55</v>
      </c>
      <c r="D376" s="7" t="s">
        <v>2561</v>
      </c>
      <c r="E376" s="7" t="s">
        <v>582</v>
      </c>
      <c r="F376" s="7" t="s">
        <v>746</v>
      </c>
      <c r="G376" s="7" t="s">
        <v>460</v>
      </c>
      <c r="H376" s="7"/>
      <c r="I376" s="7"/>
      <c r="J376" s="7"/>
      <c r="K376" s="7"/>
      <c r="L376" s="7" t="s">
        <v>2562</v>
      </c>
      <c r="M376" s="7" t="s">
        <v>2563</v>
      </c>
      <c r="N376" s="7" t="s">
        <v>2564</v>
      </c>
      <c r="O376" s="7"/>
      <c r="P376" s="7"/>
      <c r="Q376" s="7" t="s">
        <v>2565</v>
      </c>
      <c r="R376" s="7" t="s">
        <v>2566</v>
      </c>
      <c r="S376" s="7"/>
      <c r="T376" s="7"/>
      <c r="U376" s="7"/>
      <c r="V376" s="7"/>
      <c r="W376" s="7"/>
      <c r="X376" s="7" t="s">
        <v>79</v>
      </c>
      <c r="Y376" s="7" t="s">
        <v>2567</v>
      </c>
      <c r="Z376" s="7">
        <v>2</v>
      </c>
      <c r="AA376" s="7">
        <v>2</v>
      </c>
      <c r="AB376" s="7" t="s">
        <v>317</v>
      </c>
      <c r="AC376" s="7" t="s">
        <v>1084</v>
      </c>
      <c r="AD376" s="7">
        <v>2019</v>
      </c>
      <c r="AE376" s="7" t="s">
        <v>68</v>
      </c>
      <c r="AF376" s="7"/>
      <c r="AG376" s="7"/>
      <c r="AH376" s="7"/>
      <c r="AI376" s="7"/>
      <c r="AJ376" s="7"/>
      <c r="AK376" s="7"/>
      <c r="AL376" s="8" t="str">
        <f t="shared" si="60"/>
        <v>2018-11-0295@录播</v>
      </c>
      <c r="AM376" s="8">
        <f>IF(AL376="","",COUNTIFS(AL$1:AL376,AL376))</f>
        <v>1</v>
      </c>
      <c r="AN376" s="8" t="str">
        <f t="shared" si="61"/>
        <v>绍兴市公安局警校多媒体实训录播教室项目的合同公示@录播</v>
      </c>
      <c r="AO376" s="9">
        <f>IF(AN376="","",COUNTIFS(AN$1:AN376,AN376))</f>
        <v>1</v>
      </c>
      <c r="AP376" s="10" t="str">
        <f t="shared" si="62"/>
        <v>是</v>
      </c>
      <c r="AQ376" s="11" t="str">
        <f t="shared" si="63"/>
        <v/>
      </c>
      <c r="AR376" s="11" t="str">
        <f t="shared" si="64"/>
        <v/>
      </c>
      <c r="AS376" s="11" t="str">
        <f t="shared" si="65"/>
        <v/>
      </c>
      <c r="AT376" s="11" t="str">
        <f t="shared" si="66"/>
        <v/>
      </c>
      <c r="AU376" s="11" t="str">
        <f t="shared" si="67"/>
        <v/>
      </c>
      <c r="AV376" s="11" t="str">
        <f t="shared" si="68"/>
        <v/>
      </c>
      <c r="AW376" s="11" t="str">
        <f>IF(ISERROR(IF(FIND("拾",O376,1)&lt;FIND("万",O376,1),IF(ISERROR(FIND("拾",O376,FIND("万",O376,1))),"零",(MID(O,FIND("拾",O376,FIND("万",O376,1))-1,1))),MID(O376,FIND("拾",O376,1)-1,1))),"",IF(FIND("拾",O376,1)&lt;FIND("万",O376,1),IF(ISERROR(FIND("拾",O376,FIND("万",O376,1))),"",(MID(O376,FIND("拾",O376,FIND("万",O376,1))-1,1))),MID(O376,FIND("拾",O376,1)-1,1)))</f>
        <v/>
      </c>
      <c r="AX376" s="12">
        <f>IF(O376="",0,IF(ISERROR(MIDB(O376,SEARCHB("?",O376),2*LEN(O376)-LENB(O376))),IF(AQ376="",0,INDEX([1]大小写对照表!A:B,MATCH(AQ376,[1]大小写对照表!A:A,0),2)*100000000)+IF(AR376="",0,INDEX([1]大小写对照表!A:B,MATCH(AR376,[1]大小写对照表!A:A,0),2)*1000000)+IF(AS376="",0,INDEX([1]大小写对照表!A:B,MATCH(AS376,[1]大小写对照表!A:A,0),2)*100000)+IF(AT376="",0,INDEX([1]大小写对照表!A:B,MATCH(AT376,[1]大小写对照表!A:A,0),2)*10000)+IF(AU376="",0,INDEX([1]大小写对照表!A:B,MATCH(AU376,[1]大小写对照表!A:A,0),2)*1000)+IF(AV376="",0,INDEX([1]大小写对照表!A:B,MATCH(AV376,[1]大小写对照表!A:A,0),2)*100)+IF(AW376="",0,INDEX([1]大小写对照表!A:B,MATCH(AW376,[1]大小写对照表!A:A,0),2)*10),IF(ISERROR(FIND("万",O376,1)),MIDB(O376,SEARCHB("?",O376),2*LEN(O376)-LENB(O376))*1,MIDB(O376,SEARCHB("?",O376),2*LEN(O376)-LENB(O376))*10000)))</f>
        <v>0</v>
      </c>
      <c r="AY376" s="13" t="str">
        <f t="shared" si="69"/>
        <v>1月份</v>
      </c>
      <c r="AZ376" s="11" t="str">
        <f t="shared" si="70"/>
        <v>录播</v>
      </c>
      <c r="BA376" s="11" t="str">
        <f t="shared" si="71"/>
        <v/>
      </c>
    </row>
    <row r="377" spans="1:53">
      <c r="A377" s="14" t="s">
        <v>1372</v>
      </c>
      <c r="B377" s="14" t="s">
        <v>2568</v>
      </c>
      <c r="C377" s="14" t="s">
        <v>55</v>
      </c>
      <c r="D377" s="14" t="s">
        <v>2569</v>
      </c>
      <c r="E377" s="14" t="s">
        <v>1125</v>
      </c>
      <c r="F377" s="14" t="s">
        <v>2570</v>
      </c>
      <c r="G377" s="14" t="s">
        <v>460</v>
      </c>
      <c r="H377" s="14"/>
      <c r="I377" s="14"/>
      <c r="J377" s="14"/>
      <c r="K377" s="14"/>
      <c r="L377" s="14" t="s">
        <v>2571</v>
      </c>
      <c r="M377" s="14" t="s">
        <v>2572</v>
      </c>
      <c r="N377" s="14" t="s">
        <v>2573</v>
      </c>
      <c r="O377" s="14" t="s">
        <v>2574</v>
      </c>
      <c r="P377" s="14"/>
      <c r="Q377" s="14" t="s">
        <v>2575</v>
      </c>
      <c r="R377" s="14" t="s">
        <v>2576</v>
      </c>
      <c r="S377" s="14"/>
      <c r="T377" s="14"/>
      <c r="U377" s="14"/>
      <c r="V377" s="14"/>
      <c r="W377" s="14"/>
      <c r="X377" s="14" t="s">
        <v>65</v>
      </c>
      <c r="Y377" s="14" t="s">
        <v>2577</v>
      </c>
      <c r="Z377" s="14">
        <v>4</v>
      </c>
      <c r="AA377" s="14">
        <v>4</v>
      </c>
      <c r="AB377" s="14" t="s">
        <v>67</v>
      </c>
      <c r="AC377" s="14"/>
      <c r="AD377" s="14">
        <v>2019</v>
      </c>
      <c r="AE377" s="14" t="s">
        <v>68</v>
      </c>
      <c r="AF377" s="14"/>
      <c r="AG377" s="14"/>
      <c r="AH377" s="14"/>
      <c r="AI377" s="14"/>
      <c r="AJ377" s="14"/>
      <c r="AK377" s="14"/>
      <c r="AL377" s="8" t="str">
        <f t="shared" si="60"/>
        <v>YYZFCG（2018）231号@录播,常态化录播</v>
      </c>
      <c r="AM377" s="8">
        <f>IF(AL377="","",COUNTIFS(AL$1:AL377,AL377))</f>
        <v>1</v>
      </c>
      <c r="AN377" s="8" t="str">
        <f t="shared" si="61"/>
        <v>关于榆林市第一中学分校常态化录播、直播室采购项目中标公告@录播,常态化录播</v>
      </c>
      <c r="AO377" s="9">
        <f>IF(AN377="","",COUNTIFS(AN$1:AN377,AN377))</f>
        <v>1</v>
      </c>
      <c r="AP377" s="10" t="str">
        <f t="shared" si="62"/>
        <v>是</v>
      </c>
      <c r="AQ377" s="11" t="str">
        <f t="shared" si="63"/>
        <v/>
      </c>
      <c r="AR377" s="11" t="str">
        <f t="shared" si="64"/>
        <v/>
      </c>
      <c r="AS377" s="11" t="str">
        <f t="shared" si="65"/>
        <v>陆</v>
      </c>
      <c r="AT377" s="11" t="str">
        <f t="shared" si="66"/>
        <v>伍</v>
      </c>
      <c r="AU377" s="11" t="str">
        <f t="shared" si="67"/>
        <v>陆</v>
      </c>
      <c r="AV377" s="11" t="str">
        <f t="shared" si="68"/>
        <v>陆</v>
      </c>
      <c r="AW377" s="11" t="str">
        <f>IF(ISERROR(IF(FIND("拾",O377,1)&lt;FIND("万",O377,1),IF(ISERROR(FIND("拾",O377,FIND("万",O377,1))),"零",(MID(O,FIND("拾",O377,FIND("万",O377,1))-1,1))),MID(O377,FIND("拾",O377,1)-1,1))),"",IF(FIND("拾",O377,1)&lt;FIND("万",O377,1),IF(ISERROR(FIND("拾",O377,FIND("万",O377,1))),"",(MID(O377,FIND("拾",O377,FIND("万",O377,1))-1,1))),MID(O377,FIND("拾",O377,1)-1,1)))</f>
        <v/>
      </c>
      <c r="AX377" s="12">
        <f>IF(O377="",0,IF(ISERROR(MIDB(O377,SEARCHB("?",O377),2*LEN(O377)-LENB(O377))),IF(AQ377="",0,INDEX([1]大小写对照表!A:B,MATCH(AQ377,[1]大小写对照表!A:A,0),2)*100000000)+IF(AR377="",0,INDEX([1]大小写对照表!A:B,MATCH(AR377,[1]大小写对照表!A:A,0),2)*1000000)+IF(AS377="",0,INDEX([1]大小写对照表!A:B,MATCH(AS377,[1]大小写对照表!A:A,0),2)*100000)+IF(AT377="",0,INDEX([1]大小写对照表!A:B,MATCH(AT377,[1]大小写对照表!A:A,0),2)*10000)+IF(AU377="",0,INDEX([1]大小写对照表!A:B,MATCH(AU377,[1]大小写对照表!A:A,0),2)*1000)+IF(AV377="",0,INDEX([1]大小写对照表!A:B,MATCH(AV377,[1]大小写对照表!A:A,0),2)*100)+IF(AW377="",0,INDEX([1]大小写对照表!A:B,MATCH(AW377,[1]大小写对照表!A:A,0),2)*10),IF(ISERROR(FIND("万",O377,1)),MIDB(O377,SEARCHB("?",O377),2*LEN(O377)-LENB(O377))*1,MIDB(O377,SEARCHB("?",O377),2*LEN(O377)-LENB(O377))*10000)))</f>
        <v>656600</v>
      </c>
      <c r="AY377" s="13" t="str">
        <f t="shared" si="69"/>
        <v>1月份</v>
      </c>
      <c r="AZ377" s="11" t="str">
        <f t="shared" si="70"/>
        <v>录播</v>
      </c>
      <c r="BA377" s="11" t="str">
        <f t="shared" si="71"/>
        <v>常态化录播</v>
      </c>
    </row>
    <row r="378" spans="1:53">
      <c r="A378" s="7" t="s">
        <v>1084</v>
      </c>
      <c r="B378" s="7" t="s">
        <v>2578</v>
      </c>
      <c r="C378" s="7" t="s">
        <v>55</v>
      </c>
      <c r="D378" s="7"/>
      <c r="E378" s="7" t="s">
        <v>155</v>
      </c>
      <c r="F378" s="7" t="s">
        <v>2579</v>
      </c>
      <c r="G378" s="7" t="s">
        <v>460</v>
      </c>
      <c r="H378" s="7"/>
      <c r="I378" s="7"/>
      <c r="J378" s="7"/>
      <c r="K378" s="7"/>
      <c r="L378" s="7"/>
      <c r="M378" s="7"/>
      <c r="N378" s="7" t="s">
        <v>2580</v>
      </c>
      <c r="O378" s="7"/>
      <c r="P378" s="7"/>
      <c r="Q378" s="7" t="s">
        <v>2581</v>
      </c>
      <c r="R378" s="7" t="s">
        <v>2582</v>
      </c>
      <c r="S378" s="7" t="s">
        <v>2583</v>
      </c>
      <c r="T378" s="7" t="s">
        <v>2584</v>
      </c>
      <c r="U378" s="7"/>
      <c r="V378" s="7"/>
      <c r="W378" s="7"/>
      <c r="X378" s="7" t="s">
        <v>65</v>
      </c>
      <c r="Y378" s="7" t="s">
        <v>2585</v>
      </c>
      <c r="Z378" s="7">
        <v>2</v>
      </c>
      <c r="AA378" s="7">
        <v>14971</v>
      </c>
      <c r="AB378" s="7" t="s">
        <v>67</v>
      </c>
      <c r="AC378" s="7"/>
      <c r="AD378" s="7">
        <v>2019</v>
      </c>
      <c r="AE378" s="7" t="s">
        <v>68</v>
      </c>
      <c r="AF378" s="7"/>
      <c r="AG378" s="7"/>
      <c r="AH378" s="7"/>
      <c r="AI378" s="7"/>
      <c r="AJ378" s="7"/>
      <c r="AK378" s="7"/>
      <c r="AL378" s="8" t="str">
        <f t="shared" si="60"/>
        <v/>
      </c>
      <c r="AM378" s="8" t="str">
        <f>IF(AL378="","",COUNTIFS(AL$1:AL378,AL378))</f>
        <v/>
      </c>
      <c r="AN378" s="8" t="str">
        <f t="shared" si="61"/>
        <v>云南省保山第一中学初中部建设项目弱电工程第二标段-@录播</v>
      </c>
      <c r="AO378" s="9">
        <f>IF(AN378="","",COUNTIFS(AN$1:AN378,AN378))</f>
        <v>1</v>
      </c>
      <c r="AP378" s="10" t="str">
        <f t="shared" si="62"/>
        <v>是</v>
      </c>
      <c r="AQ378" s="11" t="str">
        <f t="shared" si="63"/>
        <v/>
      </c>
      <c r="AR378" s="11" t="str">
        <f t="shared" si="64"/>
        <v/>
      </c>
      <c r="AS378" s="11" t="str">
        <f t="shared" si="65"/>
        <v/>
      </c>
      <c r="AT378" s="11" t="str">
        <f t="shared" si="66"/>
        <v/>
      </c>
      <c r="AU378" s="11" t="str">
        <f t="shared" si="67"/>
        <v/>
      </c>
      <c r="AV378" s="11" t="str">
        <f t="shared" si="68"/>
        <v/>
      </c>
      <c r="AW378" s="11" t="str">
        <f>IF(ISERROR(IF(FIND("拾",O378,1)&lt;FIND("万",O378,1),IF(ISERROR(FIND("拾",O378,FIND("万",O378,1))),"零",(MID(O,FIND("拾",O378,FIND("万",O378,1))-1,1))),MID(O378,FIND("拾",O378,1)-1,1))),"",IF(FIND("拾",O378,1)&lt;FIND("万",O378,1),IF(ISERROR(FIND("拾",O378,FIND("万",O378,1))),"",(MID(O378,FIND("拾",O378,FIND("万",O378,1))-1,1))),MID(O378,FIND("拾",O378,1)-1,1)))</f>
        <v/>
      </c>
      <c r="AX378" s="12">
        <f>IF(O378="",0,IF(ISERROR(MIDB(O378,SEARCHB("?",O378),2*LEN(O378)-LENB(O378))),IF(AQ378="",0,INDEX([1]大小写对照表!A:B,MATCH(AQ378,[1]大小写对照表!A:A,0),2)*100000000)+IF(AR378="",0,INDEX([1]大小写对照表!A:B,MATCH(AR378,[1]大小写对照表!A:A,0),2)*1000000)+IF(AS378="",0,INDEX([1]大小写对照表!A:B,MATCH(AS378,[1]大小写对照表!A:A,0),2)*100000)+IF(AT378="",0,INDEX([1]大小写对照表!A:B,MATCH(AT378,[1]大小写对照表!A:A,0),2)*10000)+IF(AU378="",0,INDEX([1]大小写对照表!A:B,MATCH(AU378,[1]大小写对照表!A:A,0),2)*1000)+IF(AV378="",0,INDEX([1]大小写对照表!A:B,MATCH(AV378,[1]大小写对照表!A:A,0),2)*100)+IF(AW378="",0,INDEX([1]大小写对照表!A:B,MATCH(AW378,[1]大小写对照表!A:A,0),2)*10),IF(ISERROR(FIND("万",O378,1)),MIDB(O378,SEARCHB("?",O378),2*LEN(O378)-LENB(O378))*1,MIDB(O378,SEARCHB("?",O378),2*LEN(O378)-LENB(O378))*10000)))</f>
        <v>0</v>
      </c>
      <c r="AY378" s="13" t="str">
        <f t="shared" si="69"/>
        <v>1月份</v>
      </c>
      <c r="AZ378" s="11" t="str">
        <f t="shared" si="70"/>
        <v>录播</v>
      </c>
      <c r="BA378" s="11" t="str">
        <f t="shared" si="71"/>
        <v/>
      </c>
    </row>
    <row r="379" spans="1:53">
      <c r="A379" s="14" t="s">
        <v>1084</v>
      </c>
      <c r="B379" s="14" t="s">
        <v>2586</v>
      </c>
      <c r="C379" s="14" t="s">
        <v>55</v>
      </c>
      <c r="D379" s="14" t="s">
        <v>2587</v>
      </c>
      <c r="E379" s="14" t="s">
        <v>155</v>
      </c>
      <c r="F379" s="14" t="s">
        <v>251</v>
      </c>
      <c r="G379" s="14" t="s">
        <v>460</v>
      </c>
      <c r="H379" s="14"/>
      <c r="I379" s="14"/>
      <c r="J379" s="14"/>
      <c r="K379" s="14"/>
      <c r="L379" s="14" t="s">
        <v>2588</v>
      </c>
      <c r="M379" s="14" t="s">
        <v>2589</v>
      </c>
      <c r="N379" s="14" t="s">
        <v>2590</v>
      </c>
      <c r="O379" s="14" t="s">
        <v>2591</v>
      </c>
      <c r="P379" s="14"/>
      <c r="Q379" s="14" t="s">
        <v>2592</v>
      </c>
      <c r="R379" s="14" t="s">
        <v>2593</v>
      </c>
      <c r="S379" s="14"/>
      <c r="T379" s="14"/>
      <c r="U379" s="14"/>
      <c r="V379" s="14"/>
      <c r="W379" s="14"/>
      <c r="X379" s="14" t="s">
        <v>79</v>
      </c>
      <c r="Y379" s="14" t="s">
        <v>2594</v>
      </c>
      <c r="Z379" s="14">
        <v>3</v>
      </c>
      <c r="AA379" s="14">
        <v>3</v>
      </c>
      <c r="AB379" s="14" t="s">
        <v>67</v>
      </c>
      <c r="AC379" s="14"/>
      <c r="AD379" s="14">
        <v>2019</v>
      </c>
      <c r="AE379" s="14" t="s">
        <v>68</v>
      </c>
      <c r="AF379" s="14" t="s">
        <v>69</v>
      </c>
      <c r="AG379" s="14"/>
      <c r="AH379" s="14"/>
      <c r="AI379" s="14"/>
      <c r="AJ379" s="14"/>
      <c r="AK379" s="14"/>
      <c r="AL379" s="8" t="str">
        <f t="shared" si="60"/>
        <v>GC-HG4181334@录播</v>
      </c>
      <c r="AM379" s="8">
        <f>IF(AL379="","",COUNTIFS(AL$1:AL379,AL379))</f>
        <v>1</v>
      </c>
      <c r="AN379" s="8" t="str">
        <f t="shared" si="61"/>
        <v>云南省地震局省级地震部门应急指挥大厅基础平台升级改造项目中标公告@录播</v>
      </c>
      <c r="AO379" s="9">
        <f>IF(AN379="","",COUNTIFS(AN$1:AN379,AN379))</f>
        <v>1</v>
      </c>
      <c r="AP379" s="10" t="str">
        <f t="shared" si="62"/>
        <v>是</v>
      </c>
      <c r="AQ379" s="11" t="str">
        <f t="shared" si="63"/>
        <v/>
      </c>
      <c r="AR379" s="11" t="str">
        <f t="shared" si="64"/>
        <v/>
      </c>
      <c r="AS379" s="11" t="str">
        <f t="shared" si="65"/>
        <v/>
      </c>
      <c r="AT379" s="11" t="str">
        <f t="shared" si="66"/>
        <v/>
      </c>
      <c r="AU379" s="11" t="str">
        <f t="shared" si="67"/>
        <v/>
      </c>
      <c r="AV379" s="11" t="str">
        <f t="shared" si="68"/>
        <v/>
      </c>
      <c r="AW379" s="11" t="str">
        <f>IF(ISERROR(IF(FIND("拾",O379,1)&lt;FIND("万",O379,1),IF(ISERROR(FIND("拾",O379,FIND("万",O379,1))),"零",(MID(O,FIND("拾",O379,FIND("万",O379,1))-1,1))),MID(O379,FIND("拾",O379,1)-1,1))),"",IF(FIND("拾",O379,1)&lt;FIND("万",O379,1),IF(ISERROR(FIND("拾",O379,FIND("万",O379,1))),"",(MID(O379,FIND("拾",O379,FIND("万",O379,1))-1,1))),MID(O379,FIND("拾",O379,1)-1,1)))</f>
        <v/>
      </c>
      <c r="AX379" s="12">
        <f>IF(O379="",0,IF(ISERROR(MIDB(O379,SEARCHB("?",O379),2*LEN(O379)-LENB(O379))),IF(AQ379="",0,INDEX([1]大小写对照表!A:B,MATCH(AQ379,[1]大小写对照表!A:A,0),2)*100000000)+IF(AR379="",0,INDEX([1]大小写对照表!A:B,MATCH(AR379,[1]大小写对照表!A:A,0),2)*1000000)+IF(AS379="",0,INDEX([1]大小写对照表!A:B,MATCH(AS379,[1]大小写对照表!A:A,0),2)*100000)+IF(AT379="",0,INDEX([1]大小写对照表!A:B,MATCH(AT379,[1]大小写对照表!A:A,0),2)*10000)+IF(AU379="",0,INDEX([1]大小写对照表!A:B,MATCH(AU379,[1]大小写对照表!A:A,0),2)*1000)+IF(AV379="",0,INDEX([1]大小写对照表!A:B,MATCH(AV379,[1]大小写对照表!A:A,0),2)*100)+IF(AW379="",0,INDEX([1]大小写对照表!A:B,MATCH(AW379,[1]大小写对照表!A:A,0),2)*10),IF(ISERROR(FIND("万",O379,1)),MIDB(O379,SEARCHB("?",O379),2*LEN(O379)-LENB(O379))*1,MIDB(O379,SEARCHB("?",O379),2*LEN(O379)-LENB(O379))*10000)))</f>
        <v>1890677</v>
      </c>
      <c r="AY379" s="13" t="str">
        <f t="shared" si="69"/>
        <v>1月份</v>
      </c>
      <c r="AZ379" s="11" t="str">
        <f t="shared" si="70"/>
        <v>录播</v>
      </c>
      <c r="BA379" s="11" t="str">
        <f t="shared" si="71"/>
        <v/>
      </c>
    </row>
    <row r="380" spans="1:53">
      <c r="A380" s="7" t="s">
        <v>1084</v>
      </c>
      <c r="B380" s="7" t="s">
        <v>458</v>
      </c>
      <c r="C380" s="7" t="s">
        <v>55</v>
      </c>
      <c r="D380" s="7"/>
      <c r="E380" s="7" t="s">
        <v>425</v>
      </c>
      <c r="F380" s="7" t="s">
        <v>459</v>
      </c>
      <c r="G380" s="7" t="s">
        <v>460</v>
      </c>
      <c r="H380" s="7"/>
      <c r="I380" s="7"/>
      <c r="J380" s="7"/>
      <c r="K380" s="7"/>
      <c r="L380" s="7" t="s">
        <v>461</v>
      </c>
      <c r="M380" s="7"/>
      <c r="N380" s="7" t="s">
        <v>462</v>
      </c>
      <c r="O380" s="7" t="s">
        <v>463</v>
      </c>
      <c r="P380" s="7"/>
      <c r="Q380" s="7" t="s">
        <v>464</v>
      </c>
      <c r="R380" s="7" t="s">
        <v>465</v>
      </c>
      <c r="S380" s="7"/>
      <c r="T380" s="7"/>
      <c r="U380" s="7"/>
      <c r="V380" s="7"/>
      <c r="W380" s="7"/>
      <c r="X380" s="7" t="s">
        <v>79</v>
      </c>
      <c r="Y380" s="7" t="s">
        <v>466</v>
      </c>
      <c r="Z380" s="7">
        <v>4</v>
      </c>
      <c r="AA380" s="7">
        <v>14971</v>
      </c>
      <c r="AB380" s="7" t="s">
        <v>67</v>
      </c>
      <c r="AC380" s="7"/>
      <c r="AD380" s="7">
        <v>2019</v>
      </c>
      <c r="AE380" s="7" t="s">
        <v>68</v>
      </c>
      <c r="AF380" s="7"/>
      <c r="AG380" s="7"/>
      <c r="AH380" s="7"/>
      <c r="AI380" s="7"/>
      <c r="AJ380" s="7"/>
      <c r="AK380" s="7"/>
      <c r="AL380" s="8" t="str">
        <f t="shared" si="60"/>
        <v/>
      </c>
      <c r="AM380" s="8" t="str">
        <f>IF(AL380="","",COUNTIFS(AL$1:AL380,AL380))</f>
        <v/>
      </c>
      <c r="AN380" s="8" t="str">
        <f t="shared" si="61"/>
        <v>中共定西市纪委中国共产党定西市纪律检查委员会定西扶贫惠农资金监管网建设采购项目成交公告@录播</v>
      </c>
      <c r="AO380" s="9">
        <f>IF(AN380="","",COUNTIFS(AN$1:AN380,AN380))</f>
        <v>1</v>
      </c>
      <c r="AP380" s="10" t="str">
        <f t="shared" si="62"/>
        <v>是</v>
      </c>
      <c r="AQ380" s="11" t="str">
        <f t="shared" si="63"/>
        <v/>
      </c>
      <c r="AR380" s="11" t="str">
        <f t="shared" si="64"/>
        <v/>
      </c>
      <c r="AS380" s="11" t="str">
        <f t="shared" si="65"/>
        <v/>
      </c>
      <c r="AT380" s="11" t="str">
        <f t="shared" si="66"/>
        <v/>
      </c>
      <c r="AU380" s="11" t="str">
        <f t="shared" si="67"/>
        <v/>
      </c>
      <c r="AV380" s="11" t="str">
        <f t="shared" si="68"/>
        <v/>
      </c>
      <c r="AW380" s="11" t="str">
        <f>IF(ISERROR(IF(FIND("拾",O380,1)&lt;FIND("万",O380,1),IF(ISERROR(FIND("拾",O380,FIND("万",O380,1))),"零",(MID(O,FIND("拾",O380,FIND("万",O380,1))-1,1))),MID(O380,FIND("拾",O380,1)-1,1))),"",IF(FIND("拾",O380,1)&lt;FIND("万",O380,1),IF(ISERROR(FIND("拾",O380,FIND("万",O380,1))),"",(MID(O380,FIND("拾",O380,FIND("万",O380,1))-1,1))),MID(O380,FIND("拾",O380,1)-1,1)))</f>
        <v/>
      </c>
      <c r="AX380" s="12">
        <f>IF(O380="",0,IF(ISERROR(MIDB(O380,SEARCHB("?",O380),2*LEN(O380)-LENB(O380))),IF(AQ380="",0,INDEX([1]大小写对照表!A:B,MATCH(AQ380,[1]大小写对照表!A:A,0),2)*100000000)+IF(AR380="",0,INDEX([1]大小写对照表!A:B,MATCH(AR380,[1]大小写对照表!A:A,0),2)*1000000)+IF(AS380="",0,INDEX([1]大小写对照表!A:B,MATCH(AS380,[1]大小写对照表!A:A,0),2)*100000)+IF(AT380="",0,INDEX([1]大小写对照表!A:B,MATCH(AT380,[1]大小写对照表!A:A,0),2)*10000)+IF(AU380="",0,INDEX([1]大小写对照表!A:B,MATCH(AU380,[1]大小写对照表!A:A,0),2)*1000)+IF(AV380="",0,INDEX([1]大小写对照表!A:B,MATCH(AV380,[1]大小写对照表!A:A,0),2)*100)+IF(AW380="",0,INDEX([1]大小写对照表!A:B,MATCH(AW380,[1]大小写对照表!A:A,0),2)*10),IF(ISERROR(FIND("万",O380,1)),MIDB(O380,SEARCHB("?",O380),2*LEN(O380)-LENB(O380))*1,MIDB(O380,SEARCHB("?",O380),2*LEN(O380)-LENB(O380))*10000)))</f>
        <v>723000</v>
      </c>
      <c r="AY380" s="13" t="str">
        <f t="shared" si="69"/>
        <v>1月份</v>
      </c>
      <c r="AZ380" s="11" t="str">
        <f t="shared" si="70"/>
        <v>录播</v>
      </c>
      <c r="BA380" s="11" t="str">
        <f t="shared" si="71"/>
        <v/>
      </c>
    </row>
    <row r="381" spans="1:53">
      <c r="A381" s="14" t="s">
        <v>1084</v>
      </c>
      <c r="B381" s="14" t="s">
        <v>2595</v>
      </c>
      <c r="C381" s="14" t="s">
        <v>55</v>
      </c>
      <c r="D381" s="14" t="s">
        <v>2596</v>
      </c>
      <c r="E381" s="14" t="s">
        <v>627</v>
      </c>
      <c r="F381" s="14" t="s">
        <v>2597</v>
      </c>
      <c r="G381" s="14" t="s">
        <v>460</v>
      </c>
      <c r="H381" s="14"/>
      <c r="I381" s="14"/>
      <c r="J381" s="14"/>
      <c r="K381" s="14"/>
      <c r="L381" s="14" t="s">
        <v>1293</v>
      </c>
      <c r="M381" s="14" t="s">
        <v>2598</v>
      </c>
      <c r="N381" s="14" t="s">
        <v>2599</v>
      </c>
      <c r="O381" s="14"/>
      <c r="P381" s="14"/>
      <c r="Q381" s="14" t="s">
        <v>2600</v>
      </c>
      <c r="R381" s="14" t="s">
        <v>2601</v>
      </c>
      <c r="S381" s="14"/>
      <c r="T381" s="14"/>
      <c r="U381" s="14"/>
      <c r="V381" s="14"/>
      <c r="W381" s="14"/>
      <c r="X381" s="14" t="s">
        <v>65</v>
      </c>
      <c r="Y381" s="14" t="s">
        <v>2602</v>
      </c>
      <c r="Z381" s="14">
        <v>2</v>
      </c>
      <c r="AA381" s="14">
        <v>2</v>
      </c>
      <c r="AB381" s="14" t="s">
        <v>317</v>
      </c>
      <c r="AC381" s="14" t="s">
        <v>1084</v>
      </c>
      <c r="AD381" s="14">
        <v>2019</v>
      </c>
      <c r="AE381" s="14" t="s">
        <v>68</v>
      </c>
      <c r="AF381" s="14"/>
      <c r="AG381" s="14"/>
      <c r="AH381" s="14"/>
      <c r="AI381" s="14"/>
      <c r="AJ381" s="14"/>
      <c r="AK381" s="14"/>
      <c r="AL381" s="8" t="str">
        <f t="shared" si="60"/>
        <v>ZC089G@录播</v>
      </c>
      <c r="AM381" s="8">
        <f>IF(AL381="","",COUNTIFS(AL$1:AL381,AL381))</f>
        <v>1</v>
      </c>
      <c r="AN381" s="8" t="str">
        <f t="shared" si="61"/>
        <v>东莞市南城中学智能录播室设备采购项目采购结果公告@录播</v>
      </c>
      <c r="AO381" s="9">
        <f>IF(AN381="","",COUNTIFS(AN$1:AN381,AN381))</f>
        <v>1</v>
      </c>
      <c r="AP381" s="10" t="str">
        <f t="shared" si="62"/>
        <v>是</v>
      </c>
      <c r="AQ381" s="11" t="str">
        <f t="shared" si="63"/>
        <v/>
      </c>
      <c r="AR381" s="11" t="str">
        <f t="shared" si="64"/>
        <v/>
      </c>
      <c r="AS381" s="11" t="str">
        <f t="shared" si="65"/>
        <v/>
      </c>
      <c r="AT381" s="11" t="str">
        <f t="shared" si="66"/>
        <v/>
      </c>
      <c r="AU381" s="11" t="str">
        <f t="shared" si="67"/>
        <v/>
      </c>
      <c r="AV381" s="11" t="str">
        <f t="shared" si="68"/>
        <v/>
      </c>
      <c r="AW381" s="11" t="str">
        <f>IF(ISERROR(IF(FIND("拾",O381,1)&lt;FIND("万",O381,1),IF(ISERROR(FIND("拾",O381,FIND("万",O381,1))),"零",(MID(O,FIND("拾",O381,FIND("万",O381,1))-1,1))),MID(O381,FIND("拾",O381,1)-1,1))),"",IF(FIND("拾",O381,1)&lt;FIND("万",O381,1),IF(ISERROR(FIND("拾",O381,FIND("万",O381,1))),"",(MID(O381,FIND("拾",O381,FIND("万",O381,1))-1,1))),MID(O381,FIND("拾",O381,1)-1,1)))</f>
        <v/>
      </c>
      <c r="AX381" s="12">
        <f>IF(O381="",0,IF(ISERROR(MIDB(O381,SEARCHB("?",O381),2*LEN(O381)-LENB(O381))),IF(AQ381="",0,INDEX([1]大小写对照表!A:B,MATCH(AQ381,[1]大小写对照表!A:A,0),2)*100000000)+IF(AR381="",0,INDEX([1]大小写对照表!A:B,MATCH(AR381,[1]大小写对照表!A:A,0),2)*1000000)+IF(AS381="",0,INDEX([1]大小写对照表!A:B,MATCH(AS381,[1]大小写对照表!A:A,0),2)*100000)+IF(AT381="",0,INDEX([1]大小写对照表!A:B,MATCH(AT381,[1]大小写对照表!A:A,0),2)*10000)+IF(AU381="",0,INDEX([1]大小写对照表!A:B,MATCH(AU381,[1]大小写对照表!A:A,0),2)*1000)+IF(AV381="",0,INDEX([1]大小写对照表!A:B,MATCH(AV381,[1]大小写对照表!A:A,0),2)*100)+IF(AW381="",0,INDEX([1]大小写对照表!A:B,MATCH(AW381,[1]大小写对照表!A:A,0),2)*10),IF(ISERROR(FIND("万",O381,1)),MIDB(O381,SEARCHB("?",O381),2*LEN(O381)-LENB(O381))*1,MIDB(O381,SEARCHB("?",O381),2*LEN(O381)-LENB(O381))*10000)))</f>
        <v>0</v>
      </c>
      <c r="AY381" s="13" t="str">
        <f t="shared" si="69"/>
        <v>1月份</v>
      </c>
      <c r="AZ381" s="11" t="str">
        <f t="shared" si="70"/>
        <v>录播</v>
      </c>
      <c r="BA381" s="11" t="str">
        <f t="shared" si="71"/>
        <v/>
      </c>
    </row>
    <row r="382" spans="1:53">
      <c r="A382" s="7" t="s">
        <v>1372</v>
      </c>
      <c r="B382" s="7" t="s">
        <v>2568</v>
      </c>
      <c r="C382" s="7" t="s">
        <v>55</v>
      </c>
      <c r="D382" s="7" t="s">
        <v>2569</v>
      </c>
      <c r="E382" s="7" t="s">
        <v>1125</v>
      </c>
      <c r="F382" s="7" t="s">
        <v>2570</v>
      </c>
      <c r="G382" s="7" t="s">
        <v>460</v>
      </c>
      <c r="H382" s="7"/>
      <c r="I382" s="7"/>
      <c r="J382" s="7"/>
      <c r="K382" s="7"/>
      <c r="L382" s="7" t="s">
        <v>2571</v>
      </c>
      <c r="M382" s="7" t="s">
        <v>2572</v>
      </c>
      <c r="N382" s="7" t="s">
        <v>2573</v>
      </c>
      <c r="O382" s="7" t="s">
        <v>2574</v>
      </c>
      <c r="P382" s="7"/>
      <c r="Q382" s="7" t="s">
        <v>2603</v>
      </c>
      <c r="R382" s="7" t="s">
        <v>2576</v>
      </c>
      <c r="S382" s="7"/>
      <c r="T382" s="7"/>
      <c r="U382" s="7"/>
      <c r="V382" s="7"/>
      <c r="W382" s="7"/>
      <c r="X382" s="7" t="s">
        <v>65</v>
      </c>
      <c r="Y382" s="7" t="s">
        <v>2577</v>
      </c>
      <c r="Z382" s="7">
        <v>4</v>
      </c>
      <c r="AA382" s="7">
        <v>4</v>
      </c>
      <c r="AB382" s="7" t="s">
        <v>67</v>
      </c>
      <c r="AC382" s="7"/>
      <c r="AD382" s="7">
        <v>2019</v>
      </c>
      <c r="AE382" s="7" t="s">
        <v>68</v>
      </c>
      <c r="AF382" s="7"/>
      <c r="AG382" s="7"/>
      <c r="AH382" s="7"/>
      <c r="AI382" s="7"/>
      <c r="AJ382" s="7"/>
      <c r="AK382" s="7"/>
      <c r="AL382" s="8" t="str">
        <f t="shared" si="60"/>
        <v>YYZFCG（2018）231号@录播,常态化录播</v>
      </c>
      <c r="AM382" s="8">
        <f>IF(AL382="","",COUNTIFS(AL$1:AL382,AL382))</f>
        <v>2</v>
      </c>
      <c r="AN382" s="8" t="str">
        <f t="shared" si="61"/>
        <v>关于榆林市第一中学分校常态化录播、直播室采购项目中标公告@录播,常态化录播</v>
      </c>
      <c r="AO382" s="9">
        <f>IF(AN382="","",COUNTIFS(AN$1:AN382,AN382))</f>
        <v>2</v>
      </c>
      <c r="AP382" s="10" t="str">
        <f t="shared" si="62"/>
        <v/>
      </c>
      <c r="AQ382" s="11" t="str">
        <f t="shared" si="63"/>
        <v/>
      </c>
      <c r="AR382" s="11" t="str">
        <f t="shared" si="64"/>
        <v/>
      </c>
      <c r="AS382" s="11" t="str">
        <f t="shared" si="65"/>
        <v>陆</v>
      </c>
      <c r="AT382" s="11" t="str">
        <f t="shared" si="66"/>
        <v>伍</v>
      </c>
      <c r="AU382" s="11" t="str">
        <f t="shared" si="67"/>
        <v>陆</v>
      </c>
      <c r="AV382" s="11" t="str">
        <f t="shared" si="68"/>
        <v>陆</v>
      </c>
      <c r="AW382" s="11" t="str">
        <f>IF(ISERROR(IF(FIND("拾",O382,1)&lt;FIND("万",O382,1),IF(ISERROR(FIND("拾",O382,FIND("万",O382,1))),"零",(MID(O,FIND("拾",O382,FIND("万",O382,1))-1,1))),MID(O382,FIND("拾",O382,1)-1,1))),"",IF(FIND("拾",O382,1)&lt;FIND("万",O382,1),IF(ISERROR(FIND("拾",O382,FIND("万",O382,1))),"",(MID(O382,FIND("拾",O382,FIND("万",O382,1))-1,1))),MID(O382,FIND("拾",O382,1)-1,1)))</f>
        <v/>
      </c>
      <c r="AX382" s="12">
        <f>IF(O382="",0,IF(ISERROR(MIDB(O382,SEARCHB("?",O382),2*LEN(O382)-LENB(O382))),IF(AQ382="",0,INDEX([1]大小写对照表!A:B,MATCH(AQ382,[1]大小写对照表!A:A,0),2)*100000000)+IF(AR382="",0,INDEX([1]大小写对照表!A:B,MATCH(AR382,[1]大小写对照表!A:A,0),2)*1000000)+IF(AS382="",0,INDEX([1]大小写对照表!A:B,MATCH(AS382,[1]大小写对照表!A:A,0),2)*100000)+IF(AT382="",0,INDEX([1]大小写对照表!A:B,MATCH(AT382,[1]大小写对照表!A:A,0),2)*10000)+IF(AU382="",0,INDEX([1]大小写对照表!A:B,MATCH(AU382,[1]大小写对照表!A:A,0),2)*1000)+IF(AV382="",0,INDEX([1]大小写对照表!A:B,MATCH(AV382,[1]大小写对照表!A:A,0),2)*100)+IF(AW382="",0,INDEX([1]大小写对照表!A:B,MATCH(AW382,[1]大小写对照表!A:A,0),2)*10),IF(ISERROR(FIND("万",O382,1)),MIDB(O382,SEARCHB("?",O382),2*LEN(O382)-LENB(O382))*1,MIDB(O382,SEARCHB("?",O382),2*LEN(O382)-LENB(O382))*10000)))</f>
        <v>656600</v>
      </c>
      <c r="AY382" s="13" t="str">
        <f t="shared" si="69"/>
        <v>1月份</v>
      </c>
      <c r="AZ382" s="11" t="str">
        <f t="shared" si="70"/>
        <v>录播</v>
      </c>
      <c r="BA382" s="11" t="str">
        <f t="shared" si="71"/>
        <v>常态化录播</v>
      </c>
    </row>
    <row r="383" spans="1:53">
      <c r="A383" s="14" t="s">
        <v>1084</v>
      </c>
      <c r="B383" s="14" t="s">
        <v>2604</v>
      </c>
      <c r="C383" s="14" t="s">
        <v>55</v>
      </c>
      <c r="D383" s="14" t="s">
        <v>2605</v>
      </c>
      <c r="E383" s="14" t="s">
        <v>215</v>
      </c>
      <c r="F383" s="14" t="s">
        <v>2606</v>
      </c>
      <c r="G383" s="14" t="s">
        <v>460</v>
      </c>
      <c r="H383" s="14"/>
      <c r="I383" s="14"/>
      <c r="J383" s="14"/>
      <c r="K383" s="14"/>
      <c r="L383" s="14" t="s">
        <v>2607</v>
      </c>
      <c r="M383" s="14" t="s">
        <v>2608</v>
      </c>
      <c r="N383" s="14"/>
      <c r="O383" s="14" t="s">
        <v>2609</v>
      </c>
      <c r="P383" s="14"/>
      <c r="Q383" s="14" t="s">
        <v>2610</v>
      </c>
      <c r="R383" s="14"/>
      <c r="S383" s="14"/>
      <c r="T383" s="14"/>
      <c r="U383" s="14"/>
      <c r="V383" s="14"/>
      <c r="W383" s="14"/>
      <c r="X383" s="14" t="s">
        <v>79</v>
      </c>
      <c r="Y383" s="14" t="s">
        <v>2611</v>
      </c>
      <c r="Z383" s="14">
        <v>2</v>
      </c>
      <c r="AA383" s="14">
        <v>2</v>
      </c>
      <c r="AB383" s="14" t="s">
        <v>317</v>
      </c>
      <c r="AC383" s="14" t="s">
        <v>1084</v>
      </c>
      <c r="AD383" s="14">
        <v>2018</v>
      </c>
      <c r="AE383" s="14" t="s">
        <v>643</v>
      </c>
      <c r="AF383" s="14"/>
      <c r="AG383" s="14"/>
      <c r="AH383" s="14"/>
      <c r="AI383" s="14"/>
      <c r="AJ383" s="14"/>
      <c r="AK383" s="14"/>
      <c r="AL383" s="8" t="str">
        <f t="shared" si="60"/>
        <v>SDGP370481201802000093@录播</v>
      </c>
      <c r="AM383" s="8">
        <f>IF(AL383="","",COUNTIFS(AL$1:AL383,AL383))</f>
        <v>1</v>
      </c>
      <c r="AN383" s="8" t="str">
        <f t="shared" si="61"/>
        <v>山东省枣庄市滕州市滕州市教育局洪绪镇中心小学、洪绪中学录播室安装工程采购项目采购项目采购合同公示@录播</v>
      </c>
      <c r="AO383" s="9">
        <f>IF(AN383="","",COUNTIFS(AN$1:AN383,AN383))</f>
        <v>1</v>
      </c>
      <c r="AP383" s="10" t="str">
        <f t="shared" si="62"/>
        <v>是</v>
      </c>
      <c r="AQ383" s="11" t="str">
        <f t="shared" si="63"/>
        <v/>
      </c>
      <c r="AR383" s="11" t="str">
        <f t="shared" si="64"/>
        <v/>
      </c>
      <c r="AS383" s="11" t="str">
        <f t="shared" si="65"/>
        <v/>
      </c>
      <c r="AT383" s="11" t="str">
        <f t="shared" si="66"/>
        <v/>
      </c>
      <c r="AU383" s="11" t="str">
        <f t="shared" si="67"/>
        <v/>
      </c>
      <c r="AV383" s="11" t="str">
        <f t="shared" si="68"/>
        <v/>
      </c>
      <c r="AW383" s="11" t="str">
        <f>IF(ISERROR(IF(FIND("拾",O383,1)&lt;FIND("万",O383,1),IF(ISERROR(FIND("拾",O383,FIND("万",O383,1))),"零",(MID(O,FIND("拾",O383,FIND("万",O383,1))-1,1))),MID(O383,FIND("拾",O383,1)-1,1))),"",IF(FIND("拾",O383,1)&lt;FIND("万",O383,1),IF(ISERROR(FIND("拾",O383,FIND("万",O383,1))),"",(MID(O383,FIND("拾",O383,FIND("万",O383,1))-1,1))),MID(O383,FIND("拾",O383,1)-1,1)))</f>
        <v/>
      </c>
      <c r="AX383" s="12">
        <f>IF(O383="",0,IF(ISERROR(MIDB(O383,SEARCHB("?",O383),2*LEN(O383)-LENB(O383))),IF(AQ383="",0,INDEX([1]大小写对照表!A:B,MATCH(AQ383,[1]大小写对照表!A:A,0),2)*100000000)+IF(AR383="",0,INDEX([1]大小写对照表!A:B,MATCH(AR383,[1]大小写对照表!A:A,0),2)*1000000)+IF(AS383="",0,INDEX([1]大小写对照表!A:B,MATCH(AS383,[1]大小写对照表!A:A,0),2)*100000)+IF(AT383="",0,INDEX([1]大小写对照表!A:B,MATCH(AT383,[1]大小写对照表!A:A,0),2)*10000)+IF(AU383="",0,INDEX([1]大小写对照表!A:B,MATCH(AU383,[1]大小写对照表!A:A,0),2)*1000)+IF(AV383="",0,INDEX([1]大小写对照表!A:B,MATCH(AV383,[1]大小写对照表!A:A,0),2)*100)+IF(AW383="",0,INDEX([1]大小写对照表!A:B,MATCH(AW383,[1]大小写对照表!A:A,0),2)*10),IF(ISERROR(FIND("万",O383,1)),MIDB(O383,SEARCHB("?",O383),2*LEN(O383)-LENB(O383))*1,MIDB(O383,SEARCHB("?",O383),2*LEN(O383)-LENB(O383))*10000)))</f>
        <v>355000</v>
      </c>
      <c r="AY383" s="13" t="str">
        <f t="shared" si="69"/>
        <v>1月份</v>
      </c>
      <c r="AZ383" s="11" t="str">
        <f t="shared" si="70"/>
        <v>录播</v>
      </c>
      <c r="BA383" s="11" t="str">
        <f t="shared" si="71"/>
        <v/>
      </c>
    </row>
    <row r="384" spans="1:53">
      <c r="A384" s="7" t="s">
        <v>1084</v>
      </c>
      <c r="B384" s="7" t="s">
        <v>467</v>
      </c>
      <c r="C384" s="7" t="s">
        <v>55</v>
      </c>
      <c r="D384" s="7" t="s">
        <v>468</v>
      </c>
      <c r="E384" s="7" t="s">
        <v>236</v>
      </c>
      <c r="F384" s="7" t="s">
        <v>237</v>
      </c>
      <c r="G384" s="7" t="s">
        <v>460</v>
      </c>
      <c r="H384" s="7"/>
      <c r="I384" s="7"/>
      <c r="J384" s="7"/>
      <c r="K384" s="7"/>
      <c r="L384" s="7" t="s">
        <v>469</v>
      </c>
      <c r="M384" s="7" t="s">
        <v>470</v>
      </c>
      <c r="N384" s="7" t="s">
        <v>471</v>
      </c>
      <c r="O384" s="7" t="s">
        <v>472</v>
      </c>
      <c r="P384" s="7"/>
      <c r="Q384" s="7" t="s">
        <v>473</v>
      </c>
      <c r="R384" s="7" t="s">
        <v>474</v>
      </c>
      <c r="S384" s="7" t="s">
        <v>475</v>
      </c>
      <c r="T384" s="7"/>
      <c r="U384" s="7"/>
      <c r="V384" s="7"/>
      <c r="W384" s="7"/>
      <c r="X384" s="7" t="s">
        <v>326</v>
      </c>
      <c r="Y384" s="7" t="s">
        <v>476</v>
      </c>
      <c r="Z384" s="7">
        <v>3</v>
      </c>
      <c r="AA384" s="7">
        <v>6</v>
      </c>
      <c r="AB384" s="7" t="s">
        <v>67</v>
      </c>
      <c r="AC384" s="7"/>
      <c r="AD384" s="7">
        <v>2019</v>
      </c>
      <c r="AE384" s="7" t="s">
        <v>68</v>
      </c>
      <c r="AF384" s="7"/>
      <c r="AG384" s="7"/>
      <c r="AH384" s="7"/>
      <c r="AI384" s="7"/>
      <c r="AJ384" s="7"/>
      <c r="AK384" s="7"/>
      <c r="AL384" s="8" t="str">
        <f t="shared" si="60"/>
        <v>XM-0000014209181205491）@录播</v>
      </c>
      <c r="AM384" s="8">
        <f>IF(AL384="","",COUNTIFS(AL$1:AL384,AL384))</f>
        <v>1</v>
      </c>
      <c r="AN384" s="8" t="str">
        <f t="shared" si="61"/>
        <v>北京联合大学优化服务的图书馆设备购置中标公告@录播</v>
      </c>
      <c r="AO384" s="9">
        <f>IF(AN384="","",COUNTIFS(AN$1:AN384,AN384))</f>
        <v>1</v>
      </c>
      <c r="AP384" s="10" t="str">
        <f t="shared" si="62"/>
        <v>是</v>
      </c>
      <c r="AQ384" s="11" t="str">
        <f t="shared" si="63"/>
        <v/>
      </c>
      <c r="AR384" s="11" t="str">
        <f t="shared" si="64"/>
        <v/>
      </c>
      <c r="AS384" s="11" t="str">
        <f t="shared" si="65"/>
        <v/>
      </c>
      <c r="AT384" s="11" t="str">
        <f t="shared" si="66"/>
        <v/>
      </c>
      <c r="AU384" s="11" t="str">
        <f t="shared" si="67"/>
        <v/>
      </c>
      <c r="AV384" s="11" t="str">
        <f t="shared" si="68"/>
        <v/>
      </c>
      <c r="AW384" s="11" t="str">
        <f>IF(ISERROR(IF(FIND("拾",O384,1)&lt;FIND("万",O384,1),IF(ISERROR(FIND("拾",O384,FIND("万",O384,1))),"零",(MID(O,FIND("拾",O384,FIND("万",O384,1))-1,1))),MID(O384,FIND("拾",O384,1)-1,1))),"",IF(FIND("拾",O384,1)&lt;FIND("万",O384,1),IF(ISERROR(FIND("拾",O384,FIND("万",O384,1))),"",(MID(O384,FIND("拾",O384,FIND("万",O384,1))-1,1))),MID(O384,FIND("拾",O384,1)-1,1)))</f>
        <v/>
      </c>
      <c r="AX384" s="12">
        <f>IF(O384="",0,IF(ISERROR(MIDB(O384,SEARCHB("?",O384),2*LEN(O384)-LENB(O384))),IF(AQ384="",0,INDEX([1]大小写对照表!A:B,MATCH(AQ384,[1]大小写对照表!A:A,0),2)*100000000)+IF(AR384="",0,INDEX([1]大小写对照表!A:B,MATCH(AR384,[1]大小写对照表!A:A,0),2)*1000000)+IF(AS384="",0,INDEX([1]大小写对照表!A:B,MATCH(AS384,[1]大小写对照表!A:A,0),2)*100000)+IF(AT384="",0,INDEX([1]大小写对照表!A:B,MATCH(AT384,[1]大小写对照表!A:A,0),2)*10000)+IF(AU384="",0,INDEX([1]大小写对照表!A:B,MATCH(AU384,[1]大小写对照表!A:A,0),2)*1000)+IF(AV384="",0,INDEX([1]大小写对照表!A:B,MATCH(AV384,[1]大小写对照表!A:A,0),2)*100)+IF(AW384="",0,INDEX([1]大小写对照表!A:B,MATCH(AW384,[1]大小写对照表!A:A,0),2)*10),IF(ISERROR(FIND("万",O384,1)),MIDB(O384,SEARCHB("?",O384),2*LEN(O384)-LENB(O384))*1,MIDB(O384,SEARCHB("?",O384),2*LEN(O384)-LENB(O384))*10000)))</f>
        <v>771800.00000000012</v>
      </c>
      <c r="AY384" s="13" t="str">
        <f t="shared" si="69"/>
        <v>1月份</v>
      </c>
      <c r="AZ384" s="11" t="str">
        <f t="shared" si="70"/>
        <v>录播</v>
      </c>
      <c r="BA384" s="11" t="str">
        <f t="shared" si="71"/>
        <v/>
      </c>
    </row>
    <row r="385" spans="1:53">
      <c r="A385" s="14" t="s">
        <v>1084</v>
      </c>
      <c r="B385" s="14" t="s">
        <v>477</v>
      </c>
      <c r="C385" s="14" t="s">
        <v>55</v>
      </c>
      <c r="D385" s="14" t="s">
        <v>468</v>
      </c>
      <c r="E385" s="14" t="s">
        <v>236</v>
      </c>
      <c r="F385" s="14" t="s">
        <v>237</v>
      </c>
      <c r="G385" s="14" t="s">
        <v>460</v>
      </c>
      <c r="H385" s="14"/>
      <c r="I385" s="14"/>
      <c r="J385" s="14"/>
      <c r="K385" s="14"/>
      <c r="L385" s="14" t="s">
        <v>469</v>
      </c>
      <c r="M385" s="14" t="s">
        <v>470</v>
      </c>
      <c r="N385" s="14" t="s">
        <v>471</v>
      </c>
      <c r="O385" s="14" t="s">
        <v>472</v>
      </c>
      <c r="P385" s="14"/>
      <c r="Q385" s="14" t="s">
        <v>478</v>
      </c>
      <c r="R385" s="14" t="s">
        <v>474</v>
      </c>
      <c r="S385" s="14" t="s">
        <v>475</v>
      </c>
      <c r="T385" s="14"/>
      <c r="U385" s="14"/>
      <c r="V385" s="14"/>
      <c r="W385" s="14"/>
      <c r="X385" s="14" t="s">
        <v>326</v>
      </c>
      <c r="Y385" s="14" t="s">
        <v>479</v>
      </c>
      <c r="Z385" s="14">
        <v>3</v>
      </c>
      <c r="AA385" s="14">
        <v>6</v>
      </c>
      <c r="AB385" s="14" t="s">
        <v>67</v>
      </c>
      <c r="AC385" s="14"/>
      <c r="AD385" s="14">
        <v>2019</v>
      </c>
      <c r="AE385" s="14" t="s">
        <v>68</v>
      </c>
      <c r="AF385" s="14"/>
      <c r="AG385" s="14"/>
      <c r="AH385" s="14"/>
      <c r="AI385" s="14"/>
      <c r="AJ385" s="14"/>
      <c r="AK385" s="14"/>
      <c r="AL385" s="8" t="str">
        <f t="shared" si="60"/>
        <v>XM-0000014209181205491）@录播</v>
      </c>
      <c r="AM385" s="8">
        <f>IF(AL385="","",COUNTIFS(AL$1:AL385,AL385))</f>
        <v>2</v>
      </c>
      <c r="AN385" s="8" t="str">
        <f t="shared" si="61"/>
        <v>北京联合大学优化服务图书馆设备购置中标公示@录播</v>
      </c>
      <c r="AO385" s="9">
        <f>IF(AN385="","",COUNTIFS(AN$1:AN385,AN385))</f>
        <v>1</v>
      </c>
      <c r="AP385" s="10" t="str">
        <f t="shared" si="62"/>
        <v/>
      </c>
      <c r="AQ385" s="11" t="str">
        <f t="shared" si="63"/>
        <v/>
      </c>
      <c r="AR385" s="11" t="str">
        <f t="shared" si="64"/>
        <v/>
      </c>
      <c r="AS385" s="11" t="str">
        <f t="shared" si="65"/>
        <v/>
      </c>
      <c r="AT385" s="11" t="str">
        <f t="shared" si="66"/>
        <v/>
      </c>
      <c r="AU385" s="11" t="str">
        <f t="shared" si="67"/>
        <v/>
      </c>
      <c r="AV385" s="11" t="str">
        <f t="shared" si="68"/>
        <v/>
      </c>
      <c r="AW385" s="11" t="str">
        <f>IF(ISERROR(IF(FIND("拾",O385,1)&lt;FIND("万",O385,1),IF(ISERROR(FIND("拾",O385,FIND("万",O385,1))),"零",(MID(O,FIND("拾",O385,FIND("万",O385,1))-1,1))),MID(O385,FIND("拾",O385,1)-1,1))),"",IF(FIND("拾",O385,1)&lt;FIND("万",O385,1),IF(ISERROR(FIND("拾",O385,FIND("万",O385,1))),"",(MID(O385,FIND("拾",O385,FIND("万",O385,1))-1,1))),MID(O385,FIND("拾",O385,1)-1,1)))</f>
        <v/>
      </c>
      <c r="AX385" s="12">
        <f>IF(O385="",0,IF(ISERROR(MIDB(O385,SEARCHB("?",O385),2*LEN(O385)-LENB(O385))),IF(AQ385="",0,INDEX([1]大小写对照表!A:B,MATCH(AQ385,[1]大小写对照表!A:A,0),2)*100000000)+IF(AR385="",0,INDEX([1]大小写对照表!A:B,MATCH(AR385,[1]大小写对照表!A:A,0),2)*1000000)+IF(AS385="",0,INDEX([1]大小写对照表!A:B,MATCH(AS385,[1]大小写对照表!A:A,0),2)*100000)+IF(AT385="",0,INDEX([1]大小写对照表!A:B,MATCH(AT385,[1]大小写对照表!A:A,0),2)*10000)+IF(AU385="",0,INDEX([1]大小写对照表!A:B,MATCH(AU385,[1]大小写对照表!A:A,0),2)*1000)+IF(AV385="",0,INDEX([1]大小写对照表!A:B,MATCH(AV385,[1]大小写对照表!A:A,0),2)*100)+IF(AW385="",0,INDEX([1]大小写对照表!A:B,MATCH(AW385,[1]大小写对照表!A:A,0),2)*10),IF(ISERROR(FIND("万",O385,1)),MIDB(O385,SEARCHB("?",O385),2*LEN(O385)-LENB(O385))*1,MIDB(O385,SEARCHB("?",O385),2*LEN(O385)-LENB(O385))*10000)))</f>
        <v>771800.00000000012</v>
      </c>
      <c r="AY385" s="13" t="str">
        <f t="shared" si="69"/>
        <v>1月份</v>
      </c>
      <c r="AZ385" s="11" t="str">
        <f t="shared" si="70"/>
        <v>录播</v>
      </c>
      <c r="BA385" s="11" t="str">
        <f t="shared" si="71"/>
        <v/>
      </c>
    </row>
    <row r="386" spans="1:53">
      <c r="A386" s="7" t="s">
        <v>1084</v>
      </c>
      <c r="B386" s="7" t="s">
        <v>2612</v>
      </c>
      <c r="C386" s="7" t="s">
        <v>55</v>
      </c>
      <c r="D386" s="7" t="s">
        <v>2613</v>
      </c>
      <c r="E386" s="7" t="s">
        <v>215</v>
      </c>
      <c r="F386" s="7" t="s">
        <v>2614</v>
      </c>
      <c r="G386" s="7" t="s">
        <v>460</v>
      </c>
      <c r="H386" s="7"/>
      <c r="I386" s="7"/>
      <c r="J386" s="7"/>
      <c r="K386" s="7"/>
      <c r="L386" s="7" t="s">
        <v>2615</v>
      </c>
      <c r="M386" s="7" t="s">
        <v>2616</v>
      </c>
      <c r="N386" s="7"/>
      <c r="O386" s="7" t="s">
        <v>2617</v>
      </c>
      <c r="P386" s="7"/>
      <c r="Q386" s="7" t="s">
        <v>2618</v>
      </c>
      <c r="R386" s="7"/>
      <c r="S386" s="7"/>
      <c r="T386" s="7"/>
      <c r="U386" s="7"/>
      <c r="V386" s="7"/>
      <c r="W386" s="7"/>
      <c r="X386" s="7" t="s">
        <v>79</v>
      </c>
      <c r="Y386" s="7" t="s">
        <v>2619</v>
      </c>
      <c r="Z386" s="7">
        <v>6</v>
      </c>
      <c r="AA386" s="7">
        <v>2</v>
      </c>
      <c r="AB386" s="7" t="s">
        <v>317</v>
      </c>
      <c r="AC386" s="7" t="s">
        <v>1084</v>
      </c>
      <c r="AD386" s="7">
        <v>2019</v>
      </c>
      <c r="AE386" s="7" t="s">
        <v>68</v>
      </c>
      <c r="AF386" s="7"/>
      <c r="AG386" s="7"/>
      <c r="AH386" s="7"/>
      <c r="AI386" s="7"/>
      <c r="AJ386" s="7"/>
      <c r="AK386" s="7"/>
      <c r="AL386" s="8" t="str">
        <f t="shared" si="60"/>
        <v>SDGP371526201902000005@录播</v>
      </c>
      <c r="AM386" s="8">
        <f>IF(AL386="","",COUNTIFS(AL$1:AL386,AL386))</f>
        <v>1</v>
      </c>
      <c r="AN386" s="8" t="str">
        <f t="shared" si="61"/>
        <v>高唐县汇鑫街道中心幼儿园多功能录播室改建工程合同公示@录播</v>
      </c>
      <c r="AO386" s="9">
        <f>IF(AN386="","",COUNTIFS(AN$1:AN386,AN386))</f>
        <v>1</v>
      </c>
      <c r="AP386" s="10" t="str">
        <f t="shared" si="62"/>
        <v>是</v>
      </c>
      <c r="AQ386" s="11" t="str">
        <f t="shared" si="63"/>
        <v/>
      </c>
      <c r="AR386" s="11" t="str">
        <f t="shared" si="64"/>
        <v/>
      </c>
      <c r="AS386" s="11" t="str">
        <f t="shared" si="65"/>
        <v/>
      </c>
      <c r="AT386" s="11" t="str">
        <f t="shared" si="66"/>
        <v/>
      </c>
      <c r="AU386" s="11" t="str">
        <f t="shared" si="67"/>
        <v/>
      </c>
      <c r="AV386" s="11" t="str">
        <f t="shared" si="68"/>
        <v/>
      </c>
      <c r="AW386" s="11" t="str">
        <f>IF(ISERROR(IF(FIND("拾",O386,1)&lt;FIND("万",O386,1),IF(ISERROR(FIND("拾",O386,FIND("万",O386,1))),"零",(MID(O,FIND("拾",O386,FIND("万",O386,1))-1,1))),MID(O386,FIND("拾",O386,1)-1,1))),"",IF(FIND("拾",O386,1)&lt;FIND("万",O386,1),IF(ISERROR(FIND("拾",O386,FIND("万",O386,1))),"",(MID(O386,FIND("拾",O386,FIND("万",O386,1))-1,1))),MID(O386,FIND("拾",O386,1)-1,1)))</f>
        <v/>
      </c>
      <c r="AX386" s="12">
        <f>IF(O386="",0,IF(ISERROR(MIDB(O386,SEARCHB("?",O386),2*LEN(O386)-LENB(O386))),IF(AQ386="",0,INDEX([1]大小写对照表!A:B,MATCH(AQ386,[1]大小写对照表!A:A,0),2)*100000000)+IF(AR386="",0,INDEX([1]大小写对照表!A:B,MATCH(AR386,[1]大小写对照表!A:A,0),2)*1000000)+IF(AS386="",0,INDEX([1]大小写对照表!A:B,MATCH(AS386,[1]大小写对照表!A:A,0),2)*100000)+IF(AT386="",0,INDEX([1]大小写对照表!A:B,MATCH(AT386,[1]大小写对照表!A:A,0),2)*10000)+IF(AU386="",0,INDEX([1]大小写对照表!A:B,MATCH(AU386,[1]大小写对照表!A:A,0),2)*1000)+IF(AV386="",0,INDEX([1]大小写对照表!A:B,MATCH(AV386,[1]大小写对照表!A:A,0),2)*100)+IF(AW386="",0,INDEX([1]大小写对照表!A:B,MATCH(AW386,[1]大小写对照表!A:A,0),2)*10),IF(ISERROR(FIND("万",O386,1)),MIDB(O386,SEARCHB("?",O386),2*LEN(O386)-LENB(O386))*1,MIDB(O386,SEARCHB("?",O386),2*LEN(O386)-LENB(O386))*10000)))</f>
        <v>272000</v>
      </c>
      <c r="AY386" s="13" t="str">
        <f t="shared" si="69"/>
        <v>1月份</v>
      </c>
      <c r="AZ386" s="11" t="str">
        <f t="shared" si="70"/>
        <v>录播</v>
      </c>
      <c r="BA386" s="11" t="str">
        <f t="shared" si="71"/>
        <v/>
      </c>
    </row>
    <row r="387" spans="1:53">
      <c r="A387" s="14" t="s">
        <v>1084</v>
      </c>
      <c r="B387" s="14" t="s">
        <v>2620</v>
      </c>
      <c r="C387" s="14" t="s">
        <v>55</v>
      </c>
      <c r="D387" s="14" t="s">
        <v>2621</v>
      </c>
      <c r="E387" s="14" t="s">
        <v>71</v>
      </c>
      <c r="F387" s="14" t="s">
        <v>2622</v>
      </c>
      <c r="G387" s="14" t="s">
        <v>460</v>
      </c>
      <c r="H387" s="14"/>
      <c r="I387" s="14"/>
      <c r="J387" s="14"/>
      <c r="K387" s="14"/>
      <c r="L387" s="14" t="s">
        <v>2623</v>
      </c>
      <c r="M387" s="14" t="s">
        <v>2624</v>
      </c>
      <c r="N387" s="14" t="s">
        <v>2625</v>
      </c>
      <c r="O387" s="14"/>
      <c r="P387" s="14"/>
      <c r="Q387" s="14" t="s">
        <v>2626</v>
      </c>
      <c r="R387" s="14" t="s">
        <v>2627</v>
      </c>
      <c r="S387" s="14"/>
      <c r="T387" s="14"/>
      <c r="U387" s="14"/>
      <c r="V387" s="14"/>
      <c r="W387" s="14"/>
      <c r="X387" s="14" t="s">
        <v>244</v>
      </c>
      <c r="Y387" s="14" t="s">
        <v>2628</v>
      </c>
      <c r="Z387" s="14">
        <v>3</v>
      </c>
      <c r="AA387" s="14">
        <v>3</v>
      </c>
      <c r="AB387" s="14" t="s">
        <v>67</v>
      </c>
      <c r="AC387" s="14"/>
      <c r="AD387" s="14">
        <v>2019</v>
      </c>
      <c r="AE387" s="14" t="s">
        <v>68</v>
      </c>
      <c r="AF387" s="14"/>
      <c r="AG387" s="14"/>
      <c r="AH387" s="14"/>
      <c r="AI387" s="14"/>
      <c r="AJ387" s="14"/>
      <c r="AK387" s="14"/>
      <c r="AL387" s="8" t="str">
        <f t="shared" ref="AL387:AL450" si="72">IF(D387="NA","",IF(D387="","",D387&amp;"@"&amp;A387))</f>
        <v>GXXK-2018-003@录播</v>
      </c>
      <c r="AM387" s="8">
        <f>IF(AL387="","",COUNTIFS(AL$1:AL387,AL387))</f>
        <v>1</v>
      </c>
      <c r="AN387" s="8" t="str">
        <f t="shared" ref="AN387:AN450" si="73">IF(B387="NA","",B387&amp;"@"&amp;A387)</f>
        <v>广西翔鲲工程项目管理有限责任公司多媒体教室设备项目（GXXK-2018-003）成交结果公告@录播</v>
      </c>
      <c r="AO387" s="9">
        <f>IF(AN387="","",COUNTIFS(AN$1:AN387,AN387))</f>
        <v>1</v>
      </c>
      <c r="AP387" s="10" t="str">
        <f t="shared" ref="AP387:AP450" si="74">IF(AM387="",IF(AO387=1,"是",""),IF(AM387=1,"是",""))</f>
        <v>是</v>
      </c>
      <c r="AQ387" s="11" t="str">
        <f t="shared" ref="AQ387:AQ450" si="75">IF(ISERROR(IF(FIND("仟",O387,1)&lt;FIND("万",O387,1),MID(O387,FIND("仟",O387,1)-1,1),"")),"",IF(FIND("仟",O387,1)&lt;FIND("万",O387,1),MID(O387,FIND("仟",O387,1)-1,1),""))</f>
        <v/>
      </c>
      <c r="AR387" s="11" t="str">
        <f t="shared" ref="AR387:AR450" si="76">IF(ISERROR(IF(FIND("佰",O387,1)&lt;FIND("万",O387,1),MID(O387,FIND("佰",O387,1)-1,1),"")),"",IF(FIND("佰",O387,1)&lt;FIND("万",O387,1),MID(O387,FIND("佰",O387,1)-1,1),""))</f>
        <v/>
      </c>
      <c r="AS387" s="11" t="str">
        <f t="shared" ref="AS387:AS450" si="77">IF(ISERROR(IF(FIND("拾",O387,1)&lt;FIND("万",O387,1),MID(O387,FIND("拾",O387,1)-1,1),"")),"",IF(FIND("拾",O387,1)&lt;FIND("万",O387,1),MID(O387,FIND("拾",O387,1)-1,1),""))</f>
        <v/>
      </c>
      <c r="AT387" s="11" t="str">
        <f t="shared" ref="AT387:AT450" si="78">IF(ISERROR(MIDB(O387,SEARCHB("?",O387),2*LEN(O387)-LENB(O387))),IF(ISERROR(MID(O387,FIND("万",O387,1)-1,1)),"",IF(MID(O387,FIND("万",O387,1)-1,1)="拾","",IF(MID(O387,FIND("万",O387,1)-1,1)="佰","",IF(MID(O387,FIND("万",O387,1)-1,1)="仟","",MID(O387,FIND("万",O387,1)-1,1))))),"")</f>
        <v/>
      </c>
      <c r="AU387" s="11" t="str">
        <f t="shared" ref="AU387:AU450" si="79">IF(ISERROR(IF(FIND("仟",O387,1)&lt;FIND("万",O387,1),MID(O387,FIND("仟",O387,FIND("万",O387,1))-1,1),MID(O387,FIND("仟",O387,1)-1,1))),"",IF(FIND("仟",O387,1)&lt;FIND("万",O387,1),MID(O387,FIND("仟",O387,FIND("万",O387,1))-1,1),MID(O387,FIND("仟",O387,1)-1,1)))</f>
        <v/>
      </c>
      <c r="AV387" s="11" t="str">
        <f t="shared" ref="AV387:AV450" si="80">IF(ISERROR(IF(FIND("佰",O387,1)&lt;FIND("万",O387,1),MID(O387,FIND("佰",O387,FIND("万",O387,1))-1,1),MID(O387,FIND("佰",O387,1)-1,1))),"",IF(FIND("佰",O387,1)&lt;FIND("万",O387,1),MID(O387,FIND("佰",O387,FIND("万",O387,1))-1,1),MID(O387,FIND("佰",O387,1)-1,1)))</f>
        <v/>
      </c>
      <c r="AW387" s="11" t="str">
        <f>IF(ISERROR(IF(FIND("拾",O387,1)&lt;FIND("万",O387,1),IF(ISERROR(FIND("拾",O387,FIND("万",O387,1))),"零",(MID(O,FIND("拾",O387,FIND("万",O387,1))-1,1))),MID(O387,FIND("拾",O387,1)-1,1))),"",IF(FIND("拾",O387,1)&lt;FIND("万",O387,1),IF(ISERROR(FIND("拾",O387,FIND("万",O387,1))),"",(MID(O387,FIND("拾",O387,FIND("万",O387,1))-1,1))),MID(O387,FIND("拾",O387,1)-1,1)))</f>
        <v/>
      </c>
      <c r="AX387" s="12">
        <f>IF(O387="",0,IF(ISERROR(MIDB(O387,SEARCHB("?",O387),2*LEN(O387)-LENB(O387))),IF(AQ387="",0,INDEX([1]大小写对照表!A:B,MATCH(AQ387,[1]大小写对照表!A:A,0),2)*100000000)+IF(AR387="",0,INDEX([1]大小写对照表!A:B,MATCH(AR387,[1]大小写对照表!A:A,0),2)*1000000)+IF(AS387="",0,INDEX([1]大小写对照表!A:B,MATCH(AS387,[1]大小写对照表!A:A,0),2)*100000)+IF(AT387="",0,INDEX([1]大小写对照表!A:B,MATCH(AT387,[1]大小写对照表!A:A,0),2)*10000)+IF(AU387="",0,INDEX([1]大小写对照表!A:B,MATCH(AU387,[1]大小写对照表!A:A,0),2)*1000)+IF(AV387="",0,INDEX([1]大小写对照表!A:B,MATCH(AV387,[1]大小写对照表!A:A,0),2)*100)+IF(AW387="",0,INDEX([1]大小写对照表!A:B,MATCH(AW387,[1]大小写对照表!A:A,0),2)*10),IF(ISERROR(FIND("万",O387,1)),MIDB(O387,SEARCHB("?",O387),2*LEN(O387)-LENB(O387))*1,MIDB(O387,SEARCHB("?",O387),2*LEN(O387)-LENB(O387))*10000)))</f>
        <v>0</v>
      </c>
      <c r="AY387" s="13" t="str">
        <f t="shared" ref="AY387:AY450" si="81">MONTH(G387)&amp;"月份"</f>
        <v>1月份</v>
      </c>
      <c r="AZ387" s="11" t="str">
        <f t="shared" ref="AZ387:AZ450" si="82">IF(ISERROR(FIND(",",A387,1)),A387,LEFT(A387,FIND(",",A387,1)-1))</f>
        <v>录播</v>
      </c>
      <c r="BA387" s="11" t="str">
        <f t="shared" ref="BA387:BA450" si="83">IF(ISERROR(FIND(",",A387,1)),"",MID(A387,FIND(",",A387,1)+1,50))</f>
        <v/>
      </c>
    </row>
    <row r="388" spans="1:53">
      <c r="A388" s="7" t="s">
        <v>1084</v>
      </c>
      <c r="B388" s="7" t="s">
        <v>2629</v>
      </c>
      <c r="C388" s="7" t="s">
        <v>55</v>
      </c>
      <c r="D388" s="7"/>
      <c r="E388" s="7" t="s">
        <v>311</v>
      </c>
      <c r="F388" s="7" t="s">
        <v>2630</v>
      </c>
      <c r="G388" s="7" t="s">
        <v>460</v>
      </c>
      <c r="H388" s="7"/>
      <c r="I388" s="7"/>
      <c r="J388" s="7"/>
      <c r="K388" s="7"/>
      <c r="L388" s="7" t="s">
        <v>2631</v>
      </c>
      <c r="M388" s="7" t="s">
        <v>2632</v>
      </c>
      <c r="N388" s="7"/>
      <c r="O388" s="7" t="s">
        <v>2633</v>
      </c>
      <c r="P388" s="7"/>
      <c r="Q388" s="7" t="s">
        <v>2634</v>
      </c>
      <c r="R388" s="7"/>
      <c r="S388" s="7"/>
      <c r="T388" s="7"/>
      <c r="U388" s="7"/>
      <c r="V388" s="7"/>
      <c r="W388" s="7"/>
      <c r="X388" s="7" t="s">
        <v>65</v>
      </c>
      <c r="Y388" s="7" t="s">
        <v>2635</v>
      </c>
      <c r="Z388" s="7">
        <v>2</v>
      </c>
      <c r="AA388" s="7">
        <v>14971</v>
      </c>
      <c r="AB388" s="7" t="s">
        <v>317</v>
      </c>
      <c r="AC388" s="7" t="s">
        <v>1084</v>
      </c>
      <c r="AD388" s="7">
        <v>2019</v>
      </c>
      <c r="AE388" s="7" t="s">
        <v>68</v>
      </c>
      <c r="AF388" s="7"/>
      <c r="AG388" s="7"/>
      <c r="AH388" s="7"/>
      <c r="AI388" s="7"/>
      <c r="AJ388" s="7"/>
      <c r="AK388" s="7"/>
      <c r="AL388" s="8" t="str">
        <f t="shared" si="72"/>
        <v/>
      </c>
      <c r="AM388" s="8" t="str">
        <f>IF(AL388="","",COUNTIFS(AL$1:AL388,AL388))</f>
        <v/>
      </c>
      <c r="AN388" s="8" t="str">
        <f t="shared" si="73"/>
        <v>大冶市第一中学班班通、录播室、微机室、语音室设备采购中标公告@录播</v>
      </c>
      <c r="AO388" s="9">
        <f>IF(AN388="","",COUNTIFS(AN$1:AN388,AN388))</f>
        <v>1</v>
      </c>
      <c r="AP388" s="10" t="str">
        <f t="shared" si="74"/>
        <v>是</v>
      </c>
      <c r="AQ388" s="11" t="str">
        <f t="shared" si="75"/>
        <v/>
      </c>
      <c r="AR388" s="11" t="str">
        <f t="shared" si="76"/>
        <v>壹</v>
      </c>
      <c r="AS388" s="11" t="str">
        <f t="shared" si="77"/>
        <v>壹</v>
      </c>
      <c r="AT388" s="11" t="str">
        <f t="shared" si="78"/>
        <v>玖</v>
      </c>
      <c r="AU388" s="11" t="str">
        <f t="shared" si="79"/>
        <v>陆</v>
      </c>
      <c r="AV388" s="11" t="str">
        <f t="shared" si="80"/>
        <v>玖</v>
      </c>
      <c r="AW388" s="11" t="str">
        <f>IF(ISERROR(IF(FIND("拾",O388,1)&lt;FIND("万",O388,1),IF(ISERROR(FIND("拾",O388,FIND("万",O388,1))),"零",(MID(O,FIND("拾",O388,FIND("万",O388,1))-1,1))),MID(O388,FIND("拾",O388,1)-1,1))),"",IF(FIND("拾",O388,1)&lt;FIND("万",O388,1),IF(ISERROR(FIND("拾",O388,FIND("万",O388,1))),"",(MID(O388,FIND("拾",O388,FIND("万",O388,1))-1,1))),MID(O388,FIND("拾",O388,1)-1,1)))</f>
        <v/>
      </c>
      <c r="AX388" s="12">
        <f>IF(O388="",0,IF(ISERROR(MIDB(O388,SEARCHB("?",O388),2*LEN(O388)-LENB(O388))),IF(AQ388="",0,INDEX([1]大小写对照表!A:B,MATCH(AQ388,[1]大小写对照表!A:A,0),2)*100000000)+IF(AR388="",0,INDEX([1]大小写对照表!A:B,MATCH(AR388,[1]大小写对照表!A:A,0),2)*1000000)+IF(AS388="",0,INDEX([1]大小写对照表!A:B,MATCH(AS388,[1]大小写对照表!A:A,0),2)*100000)+IF(AT388="",0,INDEX([1]大小写对照表!A:B,MATCH(AT388,[1]大小写对照表!A:A,0),2)*10000)+IF(AU388="",0,INDEX([1]大小写对照表!A:B,MATCH(AU388,[1]大小写对照表!A:A,0),2)*1000)+IF(AV388="",0,INDEX([1]大小写对照表!A:B,MATCH(AV388,[1]大小写对照表!A:A,0),2)*100)+IF(AW388="",0,INDEX([1]大小写对照表!A:B,MATCH(AW388,[1]大小写对照表!A:A,0),2)*10),IF(ISERROR(FIND("万",O388,1)),MIDB(O388,SEARCHB("?",O388),2*LEN(O388)-LENB(O388))*1,MIDB(O388,SEARCHB("?",O388),2*LEN(O388)-LENB(O388))*10000)))</f>
        <v>1196900</v>
      </c>
      <c r="AY388" s="13" t="str">
        <f t="shared" si="81"/>
        <v>1月份</v>
      </c>
      <c r="AZ388" s="11" t="str">
        <f t="shared" si="82"/>
        <v>录播</v>
      </c>
      <c r="BA388" s="11" t="str">
        <f t="shared" si="83"/>
        <v/>
      </c>
    </row>
    <row r="389" spans="1:53">
      <c r="A389" s="14" t="s">
        <v>1084</v>
      </c>
      <c r="B389" s="14" t="s">
        <v>2636</v>
      </c>
      <c r="C389" s="14" t="s">
        <v>55</v>
      </c>
      <c r="D389" s="14"/>
      <c r="E389" s="14" t="s">
        <v>425</v>
      </c>
      <c r="F389" s="14" t="s">
        <v>459</v>
      </c>
      <c r="G389" s="14" t="s">
        <v>460</v>
      </c>
      <c r="H389" s="14"/>
      <c r="I389" s="14"/>
      <c r="J389" s="14"/>
      <c r="K389" s="14"/>
      <c r="L389" s="14" t="s">
        <v>858</v>
      </c>
      <c r="M389" s="14" t="s">
        <v>2451</v>
      </c>
      <c r="N389" s="14" t="s">
        <v>2452</v>
      </c>
      <c r="O389" s="14" t="s">
        <v>2637</v>
      </c>
      <c r="P389" s="14"/>
      <c r="Q389" s="14" t="s">
        <v>2638</v>
      </c>
      <c r="R389" s="14" t="s">
        <v>2455</v>
      </c>
      <c r="S389" s="14"/>
      <c r="T389" s="14"/>
      <c r="U389" s="14"/>
      <c r="V389" s="14"/>
      <c r="W389" s="14"/>
      <c r="X389" s="14" t="s">
        <v>326</v>
      </c>
      <c r="Y389" s="14" t="s">
        <v>2639</v>
      </c>
      <c r="Z389" s="14">
        <v>4</v>
      </c>
      <c r="AA389" s="14">
        <v>14971</v>
      </c>
      <c r="AB389" s="14" t="s">
        <v>67</v>
      </c>
      <c r="AC389" s="14"/>
      <c r="AD389" s="14">
        <v>2019</v>
      </c>
      <c r="AE389" s="14" t="s">
        <v>68</v>
      </c>
      <c r="AF389" s="14"/>
      <c r="AG389" s="14"/>
      <c r="AH389" s="14"/>
      <c r="AI389" s="14"/>
      <c r="AJ389" s="14"/>
      <c r="AK389" s="14"/>
      <c r="AL389" s="8" t="str">
        <f t="shared" si="72"/>
        <v/>
      </c>
      <c r="AM389" s="8" t="str">
        <f>IF(AL389="","",COUNTIFS(AL$1:AL389,AL389))</f>
        <v/>
      </c>
      <c r="AN389" s="8" t="str">
        <f t="shared" si="73"/>
        <v>甘肃中医药大学八力镇智能化中医诊疗精准扶贫建设项目第二次招标中标公告@录播</v>
      </c>
      <c r="AO389" s="9">
        <f>IF(AN389="","",COUNTIFS(AN$1:AN389,AN389))</f>
        <v>1</v>
      </c>
      <c r="AP389" s="10" t="str">
        <f t="shared" si="74"/>
        <v>是</v>
      </c>
      <c r="AQ389" s="11" t="str">
        <f t="shared" si="75"/>
        <v/>
      </c>
      <c r="AR389" s="11" t="str">
        <f t="shared" si="76"/>
        <v/>
      </c>
      <c r="AS389" s="11" t="str">
        <f t="shared" si="77"/>
        <v/>
      </c>
      <c r="AT389" s="11" t="str">
        <f t="shared" si="78"/>
        <v/>
      </c>
      <c r="AU389" s="11" t="str">
        <f t="shared" si="79"/>
        <v/>
      </c>
      <c r="AV389" s="11" t="str">
        <f t="shared" si="80"/>
        <v/>
      </c>
      <c r="AW389" s="11" t="str">
        <f>IF(ISERROR(IF(FIND("拾",O389,1)&lt;FIND("万",O389,1),IF(ISERROR(FIND("拾",O389,FIND("万",O389,1))),"零",(MID(O,FIND("拾",O389,FIND("万",O389,1))-1,1))),MID(O389,FIND("拾",O389,1)-1,1))),"",IF(FIND("拾",O389,1)&lt;FIND("万",O389,1),IF(ISERROR(FIND("拾",O389,FIND("万",O389,1))),"",(MID(O389,FIND("拾",O389,FIND("万",O389,1))-1,1))),MID(O389,FIND("拾",O389,1)-1,1)))</f>
        <v/>
      </c>
      <c r="AX389" s="12">
        <f>IF(O389="",0,IF(ISERROR(MIDB(O389,SEARCHB("?",O389),2*LEN(O389)-LENB(O389))),IF(AQ389="",0,INDEX([1]大小写对照表!A:B,MATCH(AQ389,[1]大小写对照表!A:A,0),2)*100000000)+IF(AR389="",0,INDEX([1]大小写对照表!A:B,MATCH(AR389,[1]大小写对照表!A:A,0),2)*1000000)+IF(AS389="",0,INDEX([1]大小写对照表!A:B,MATCH(AS389,[1]大小写对照表!A:A,0),2)*100000)+IF(AT389="",0,INDEX([1]大小写对照表!A:B,MATCH(AT389,[1]大小写对照表!A:A,0),2)*10000)+IF(AU389="",0,INDEX([1]大小写对照表!A:B,MATCH(AU389,[1]大小写对照表!A:A,0),2)*1000)+IF(AV389="",0,INDEX([1]大小写对照表!A:B,MATCH(AV389,[1]大小写对照表!A:A,0),2)*100)+IF(AW389="",0,INDEX([1]大小写对照表!A:B,MATCH(AW389,[1]大小写对照表!A:A,0),2)*10),IF(ISERROR(FIND("万",O389,1)),MIDB(O389,SEARCHB("?",O389),2*LEN(O389)-LENB(O389))*1,MIDB(O389,SEARCHB("?",O389),2*LEN(O389)-LENB(O389))*10000)))</f>
        <v>1279700</v>
      </c>
      <c r="AY389" s="13" t="str">
        <f t="shared" si="81"/>
        <v>1月份</v>
      </c>
      <c r="AZ389" s="11" t="str">
        <f t="shared" si="82"/>
        <v>录播</v>
      </c>
      <c r="BA389" s="11" t="str">
        <f t="shared" si="83"/>
        <v/>
      </c>
    </row>
    <row r="390" spans="1:53">
      <c r="A390" s="7" t="s">
        <v>1084</v>
      </c>
      <c r="B390" s="7" t="s">
        <v>2640</v>
      </c>
      <c r="C390" s="7" t="s">
        <v>55</v>
      </c>
      <c r="D390" s="7">
        <v>24000</v>
      </c>
      <c r="E390" s="7" t="s">
        <v>565</v>
      </c>
      <c r="F390" s="7" t="s">
        <v>566</v>
      </c>
      <c r="G390" s="7" t="s">
        <v>460</v>
      </c>
      <c r="H390" s="7"/>
      <c r="I390" s="7"/>
      <c r="J390" s="7"/>
      <c r="K390" s="7"/>
      <c r="L390" s="7" t="s">
        <v>567</v>
      </c>
      <c r="M390" s="7" t="s">
        <v>2641</v>
      </c>
      <c r="N390" s="7" t="s">
        <v>2642</v>
      </c>
      <c r="O390" s="7" t="s">
        <v>2643</v>
      </c>
      <c r="P390" s="7"/>
      <c r="Q390" s="7" t="s">
        <v>2644</v>
      </c>
      <c r="R390" s="7" t="s">
        <v>568</v>
      </c>
      <c r="S390" s="7" t="s">
        <v>2645</v>
      </c>
      <c r="T390" s="7"/>
      <c r="U390" s="7"/>
      <c r="V390" s="7"/>
      <c r="W390" s="7"/>
      <c r="X390" s="7" t="s">
        <v>79</v>
      </c>
      <c r="Y390" s="7" t="s">
        <v>2646</v>
      </c>
      <c r="Z390" s="7">
        <v>2</v>
      </c>
      <c r="AA390" s="7">
        <v>28</v>
      </c>
      <c r="AB390" s="7" t="s">
        <v>67</v>
      </c>
      <c r="AC390" s="7"/>
      <c r="AD390" s="7">
        <v>2019</v>
      </c>
      <c r="AE390" s="7" t="s">
        <v>68</v>
      </c>
      <c r="AF390" s="7"/>
      <c r="AG390" s="7"/>
      <c r="AH390" s="7"/>
      <c r="AI390" s="7"/>
      <c r="AJ390" s="7"/>
      <c r="AK390" s="7"/>
      <c r="AL390" s="8" t="str">
        <f t="shared" si="72"/>
        <v>24000@录播</v>
      </c>
      <c r="AM390" s="8">
        <f>IF(AL390="","",COUNTIFS(AL$1:AL390,AL390))</f>
        <v>1</v>
      </c>
      <c r="AN390" s="8" t="str">
        <f t="shared" si="73"/>
        <v>赤峰市红山区教育局计算机设备及软件中标（成交）公告@录播</v>
      </c>
      <c r="AO390" s="9">
        <f>IF(AN390="","",COUNTIFS(AN$1:AN390,AN390))</f>
        <v>1</v>
      </c>
      <c r="AP390" s="10" t="str">
        <f t="shared" si="74"/>
        <v>是</v>
      </c>
      <c r="AQ390" s="11" t="str">
        <f t="shared" si="75"/>
        <v/>
      </c>
      <c r="AR390" s="11" t="str">
        <f t="shared" si="76"/>
        <v/>
      </c>
      <c r="AS390" s="11" t="str">
        <f t="shared" si="77"/>
        <v/>
      </c>
      <c r="AT390" s="11" t="str">
        <f t="shared" si="78"/>
        <v/>
      </c>
      <c r="AU390" s="11" t="str">
        <f t="shared" si="79"/>
        <v/>
      </c>
      <c r="AV390" s="11" t="str">
        <f t="shared" si="80"/>
        <v/>
      </c>
      <c r="AW390" s="11" t="str">
        <f>IF(ISERROR(IF(FIND("拾",O390,1)&lt;FIND("万",O390,1),IF(ISERROR(FIND("拾",O390,FIND("万",O390,1))),"零",(MID(O,FIND("拾",O390,FIND("万",O390,1))-1,1))),MID(O390,FIND("拾",O390,1)-1,1))),"",IF(FIND("拾",O390,1)&lt;FIND("万",O390,1),IF(ISERROR(FIND("拾",O390,FIND("万",O390,1))),"",(MID(O390,FIND("拾",O390,FIND("万",O390,1))-1,1))),MID(O390,FIND("拾",O390,1)-1,1)))</f>
        <v/>
      </c>
      <c r="AX390" s="12">
        <f>IF(O390="",0,IF(ISERROR(MIDB(O390,SEARCHB("?",O390),2*LEN(O390)-LENB(O390))),IF(AQ390="",0,INDEX([1]大小写对照表!A:B,MATCH(AQ390,[1]大小写对照表!A:A,0),2)*100000000)+IF(AR390="",0,INDEX([1]大小写对照表!A:B,MATCH(AR390,[1]大小写对照表!A:A,0),2)*1000000)+IF(AS390="",0,INDEX([1]大小写对照表!A:B,MATCH(AS390,[1]大小写对照表!A:A,0),2)*100000)+IF(AT390="",0,INDEX([1]大小写对照表!A:B,MATCH(AT390,[1]大小写对照表!A:A,0),2)*10000)+IF(AU390="",0,INDEX([1]大小写对照表!A:B,MATCH(AU390,[1]大小写对照表!A:A,0),2)*1000)+IF(AV390="",0,INDEX([1]大小写对照表!A:B,MATCH(AV390,[1]大小写对照表!A:A,0),2)*100)+IF(AW390="",0,INDEX([1]大小写对照表!A:B,MATCH(AW390,[1]大小写对照表!A:A,0),2)*10),IF(ISERROR(FIND("万",O390,1)),MIDB(O390,SEARCHB("?",O390),2*LEN(O390)-LENB(O390))*1,MIDB(O390,SEARCHB("?",O390),2*LEN(O390)-LENB(O390))*10000)))</f>
        <v>1962765</v>
      </c>
      <c r="AY390" s="13" t="str">
        <f t="shared" si="81"/>
        <v>1月份</v>
      </c>
      <c r="AZ390" s="11" t="str">
        <f t="shared" si="82"/>
        <v>录播</v>
      </c>
      <c r="BA390" s="11" t="str">
        <f t="shared" si="83"/>
        <v/>
      </c>
    </row>
    <row r="391" spans="1:53">
      <c r="A391" s="14" t="s">
        <v>1084</v>
      </c>
      <c r="B391" s="14" t="s">
        <v>2647</v>
      </c>
      <c r="C391" s="14" t="s">
        <v>55</v>
      </c>
      <c r="D391" s="14"/>
      <c r="E391" s="14" t="s">
        <v>215</v>
      </c>
      <c r="F391" s="14" t="s">
        <v>2255</v>
      </c>
      <c r="G391" s="14" t="s">
        <v>460</v>
      </c>
      <c r="H391" s="14"/>
      <c r="I391" s="14"/>
      <c r="J391" s="14"/>
      <c r="K391" s="14"/>
      <c r="L391" s="14" t="s">
        <v>2459</v>
      </c>
      <c r="M391" s="14" t="s">
        <v>2460</v>
      </c>
      <c r="N391" s="14" t="s">
        <v>2648</v>
      </c>
      <c r="O391" s="14"/>
      <c r="P391" s="14"/>
      <c r="Q391" s="14" t="s">
        <v>2649</v>
      </c>
      <c r="R391" s="14" t="s">
        <v>2650</v>
      </c>
      <c r="S391" s="14" t="s">
        <v>2463</v>
      </c>
      <c r="T391" s="14" t="s">
        <v>2464</v>
      </c>
      <c r="U391" s="14" t="s">
        <v>2651</v>
      </c>
      <c r="V391" s="14" t="s">
        <v>2652</v>
      </c>
      <c r="W391" s="14"/>
      <c r="X391" s="14" t="s">
        <v>65</v>
      </c>
      <c r="Y391" s="14" t="s">
        <v>2465</v>
      </c>
      <c r="Z391" s="14">
        <v>5</v>
      </c>
      <c r="AA391" s="14">
        <v>14971</v>
      </c>
      <c r="AB391" s="14" t="s">
        <v>317</v>
      </c>
      <c r="AC391" s="14" t="s">
        <v>1084</v>
      </c>
      <c r="AD391" s="14">
        <v>2019</v>
      </c>
      <c r="AE391" s="14" t="s">
        <v>68</v>
      </c>
      <c r="AF391" s="14"/>
      <c r="AG391" s="14"/>
      <c r="AH391" s="14"/>
      <c r="AI391" s="14"/>
      <c r="AJ391" s="14"/>
      <c r="AK391" s="14"/>
      <c r="AL391" s="8" t="str">
        <f t="shared" si="72"/>
        <v/>
      </c>
      <c r="AM391" s="8" t="str">
        <f>IF(AL391="","",COUNTIFS(AL$1:AL391,AL391))</f>
        <v/>
      </c>
      <c r="AN391" s="8" t="str">
        <f t="shared" si="73"/>
        <v>山东省泰安第二中学录播室设备采购项目中标公告@录播</v>
      </c>
      <c r="AO391" s="9">
        <f>IF(AN391="","",COUNTIFS(AN$1:AN391,AN391))</f>
        <v>1</v>
      </c>
      <c r="AP391" s="10" t="str">
        <f t="shared" si="74"/>
        <v>是</v>
      </c>
      <c r="AQ391" s="11" t="str">
        <f t="shared" si="75"/>
        <v/>
      </c>
      <c r="AR391" s="11" t="str">
        <f t="shared" si="76"/>
        <v/>
      </c>
      <c r="AS391" s="11" t="str">
        <f t="shared" si="77"/>
        <v/>
      </c>
      <c r="AT391" s="11" t="str">
        <f t="shared" si="78"/>
        <v/>
      </c>
      <c r="AU391" s="11" t="str">
        <f t="shared" si="79"/>
        <v/>
      </c>
      <c r="AV391" s="11" t="str">
        <f t="shared" si="80"/>
        <v/>
      </c>
      <c r="AW391" s="11" t="str">
        <f>IF(ISERROR(IF(FIND("拾",O391,1)&lt;FIND("万",O391,1),IF(ISERROR(FIND("拾",O391,FIND("万",O391,1))),"零",(MID(O,FIND("拾",O391,FIND("万",O391,1))-1,1))),MID(O391,FIND("拾",O391,1)-1,1))),"",IF(FIND("拾",O391,1)&lt;FIND("万",O391,1),IF(ISERROR(FIND("拾",O391,FIND("万",O391,1))),"",(MID(O391,FIND("拾",O391,FIND("万",O391,1))-1,1))),MID(O391,FIND("拾",O391,1)-1,1)))</f>
        <v/>
      </c>
      <c r="AX391" s="12">
        <f>IF(O391="",0,IF(ISERROR(MIDB(O391,SEARCHB("?",O391),2*LEN(O391)-LENB(O391))),IF(AQ391="",0,INDEX([1]大小写对照表!A:B,MATCH(AQ391,[1]大小写对照表!A:A,0),2)*100000000)+IF(AR391="",0,INDEX([1]大小写对照表!A:B,MATCH(AR391,[1]大小写对照表!A:A,0),2)*1000000)+IF(AS391="",0,INDEX([1]大小写对照表!A:B,MATCH(AS391,[1]大小写对照表!A:A,0),2)*100000)+IF(AT391="",0,INDEX([1]大小写对照表!A:B,MATCH(AT391,[1]大小写对照表!A:A,0),2)*10000)+IF(AU391="",0,INDEX([1]大小写对照表!A:B,MATCH(AU391,[1]大小写对照表!A:A,0),2)*1000)+IF(AV391="",0,INDEX([1]大小写对照表!A:B,MATCH(AV391,[1]大小写对照表!A:A,0),2)*100)+IF(AW391="",0,INDEX([1]大小写对照表!A:B,MATCH(AW391,[1]大小写对照表!A:A,0),2)*10),IF(ISERROR(FIND("万",O391,1)),MIDB(O391,SEARCHB("?",O391),2*LEN(O391)-LENB(O391))*1,MIDB(O391,SEARCHB("?",O391),2*LEN(O391)-LENB(O391))*10000)))</f>
        <v>0</v>
      </c>
      <c r="AY391" s="13" t="str">
        <f t="shared" si="81"/>
        <v>1月份</v>
      </c>
      <c r="AZ391" s="11" t="str">
        <f t="shared" si="82"/>
        <v>录播</v>
      </c>
      <c r="BA391" s="11" t="str">
        <f t="shared" si="83"/>
        <v/>
      </c>
    </row>
    <row r="392" spans="1:53">
      <c r="A392" s="7" t="s">
        <v>1084</v>
      </c>
      <c r="B392" s="7" t="s">
        <v>2653</v>
      </c>
      <c r="C392" s="7" t="s">
        <v>55</v>
      </c>
      <c r="D392" s="7"/>
      <c r="E392" s="7" t="s">
        <v>627</v>
      </c>
      <c r="F392" s="7" t="s">
        <v>1927</v>
      </c>
      <c r="G392" s="7" t="s">
        <v>460</v>
      </c>
      <c r="H392" s="7"/>
      <c r="I392" s="7"/>
      <c r="J392" s="7"/>
      <c r="K392" s="7"/>
      <c r="L392" s="7" t="s">
        <v>2654</v>
      </c>
      <c r="M392" s="7" t="s">
        <v>2655</v>
      </c>
      <c r="N392" s="7"/>
      <c r="O392" s="7"/>
      <c r="P392" s="7"/>
      <c r="Q392" s="7" t="s">
        <v>2656</v>
      </c>
      <c r="R392" s="7"/>
      <c r="S392" s="7"/>
      <c r="T392" s="7"/>
      <c r="U392" s="7"/>
      <c r="V392" s="7"/>
      <c r="W392" s="7"/>
      <c r="X392" s="7" t="s">
        <v>79</v>
      </c>
      <c r="Y392" s="7" t="s">
        <v>2657</v>
      </c>
      <c r="Z392" s="7">
        <v>2</v>
      </c>
      <c r="AA392" s="7">
        <v>14971</v>
      </c>
      <c r="AB392" s="7" t="s">
        <v>67</v>
      </c>
      <c r="AC392" s="7"/>
      <c r="AD392" s="7">
        <v>2019</v>
      </c>
      <c r="AE392" s="7" t="s">
        <v>68</v>
      </c>
      <c r="AF392" s="7"/>
      <c r="AG392" s="7"/>
      <c r="AH392" s="7"/>
      <c r="AI392" s="7"/>
      <c r="AJ392" s="7"/>
      <c r="AK392" s="7"/>
      <c r="AL392" s="8" t="str">
        <f t="shared" si="72"/>
        <v/>
      </c>
      <c r="AM392" s="8" t="str">
        <f>IF(AL392="","",COUNTIFS(AL$1:AL392,AL392))</f>
        <v/>
      </c>
      <c r="AN392" s="8" t="str">
        <f t="shared" si="73"/>
        <v>河源市源城区教育局创现六项信息化建设项目更正/变更公告@录播</v>
      </c>
      <c r="AO392" s="9">
        <f>IF(AN392="","",COUNTIFS(AN$1:AN392,AN392))</f>
        <v>1</v>
      </c>
      <c r="AP392" s="10" t="str">
        <f t="shared" si="74"/>
        <v>是</v>
      </c>
      <c r="AQ392" s="11" t="str">
        <f t="shared" si="75"/>
        <v/>
      </c>
      <c r="AR392" s="11" t="str">
        <f t="shared" si="76"/>
        <v/>
      </c>
      <c r="AS392" s="11" t="str">
        <f t="shared" si="77"/>
        <v/>
      </c>
      <c r="AT392" s="11" t="str">
        <f t="shared" si="78"/>
        <v/>
      </c>
      <c r="AU392" s="11" t="str">
        <f t="shared" si="79"/>
        <v/>
      </c>
      <c r="AV392" s="11" t="str">
        <f t="shared" si="80"/>
        <v/>
      </c>
      <c r="AW392" s="11" t="str">
        <f>IF(ISERROR(IF(FIND("拾",O392,1)&lt;FIND("万",O392,1),IF(ISERROR(FIND("拾",O392,FIND("万",O392,1))),"零",(MID(O,FIND("拾",O392,FIND("万",O392,1))-1,1))),MID(O392,FIND("拾",O392,1)-1,1))),"",IF(FIND("拾",O392,1)&lt;FIND("万",O392,1),IF(ISERROR(FIND("拾",O392,FIND("万",O392,1))),"",(MID(O392,FIND("拾",O392,FIND("万",O392,1))-1,1))),MID(O392,FIND("拾",O392,1)-1,1)))</f>
        <v/>
      </c>
      <c r="AX392" s="12">
        <f>IF(O392="",0,IF(ISERROR(MIDB(O392,SEARCHB("?",O392),2*LEN(O392)-LENB(O392))),IF(AQ392="",0,INDEX([1]大小写对照表!A:B,MATCH(AQ392,[1]大小写对照表!A:A,0),2)*100000000)+IF(AR392="",0,INDEX([1]大小写对照表!A:B,MATCH(AR392,[1]大小写对照表!A:A,0),2)*1000000)+IF(AS392="",0,INDEX([1]大小写对照表!A:B,MATCH(AS392,[1]大小写对照表!A:A,0),2)*100000)+IF(AT392="",0,INDEX([1]大小写对照表!A:B,MATCH(AT392,[1]大小写对照表!A:A,0),2)*10000)+IF(AU392="",0,INDEX([1]大小写对照表!A:B,MATCH(AU392,[1]大小写对照表!A:A,0),2)*1000)+IF(AV392="",0,INDEX([1]大小写对照表!A:B,MATCH(AV392,[1]大小写对照表!A:A,0),2)*100)+IF(AW392="",0,INDEX([1]大小写对照表!A:B,MATCH(AW392,[1]大小写对照表!A:A,0),2)*10),IF(ISERROR(FIND("万",O392,1)),MIDB(O392,SEARCHB("?",O392),2*LEN(O392)-LENB(O392))*1,MIDB(O392,SEARCHB("?",O392),2*LEN(O392)-LENB(O392))*10000)))</f>
        <v>0</v>
      </c>
      <c r="AY392" s="13" t="str">
        <f t="shared" si="81"/>
        <v>1月份</v>
      </c>
      <c r="AZ392" s="11" t="str">
        <f t="shared" si="82"/>
        <v>录播</v>
      </c>
      <c r="BA392" s="11" t="str">
        <f t="shared" si="83"/>
        <v/>
      </c>
    </row>
    <row r="393" spans="1:53">
      <c r="A393" s="14" t="s">
        <v>1084</v>
      </c>
      <c r="B393" s="14" t="s">
        <v>2658</v>
      </c>
      <c r="C393" s="14" t="s">
        <v>55</v>
      </c>
      <c r="D393" s="14"/>
      <c r="E393" s="14" t="s">
        <v>83</v>
      </c>
      <c r="F393" s="14" t="s">
        <v>2659</v>
      </c>
      <c r="G393" s="14" t="s">
        <v>460</v>
      </c>
      <c r="H393" s="14"/>
      <c r="I393" s="14"/>
      <c r="J393" s="14"/>
      <c r="K393" s="14"/>
      <c r="L393" s="14"/>
      <c r="M393" s="14"/>
      <c r="N393" s="14" t="s">
        <v>2660</v>
      </c>
      <c r="O393" s="14"/>
      <c r="P393" s="14"/>
      <c r="Q393" s="14" t="s">
        <v>2661</v>
      </c>
      <c r="R393" s="14" t="s">
        <v>2662</v>
      </c>
      <c r="S393" s="14" t="s">
        <v>985</v>
      </c>
      <c r="T393" s="14"/>
      <c r="U393" s="14"/>
      <c r="V393" s="14"/>
      <c r="W393" s="14"/>
      <c r="X393" s="14" t="s">
        <v>65</v>
      </c>
      <c r="Y393" s="14" t="s">
        <v>2663</v>
      </c>
      <c r="Z393" s="14">
        <v>2</v>
      </c>
      <c r="AA393" s="14">
        <v>14971</v>
      </c>
      <c r="AB393" s="14" t="s">
        <v>317</v>
      </c>
      <c r="AC393" s="14" t="s">
        <v>1084</v>
      </c>
      <c r="AD393" s="14">
        <v>2019</v>
      </c>
      <c r="AE393" s="14" t="s">
        <v>68</v>
      </c>
      <c r="AF393" s="14"/>
      <c r="AG393" s="14"/>
      <c r="AH393" s="14"/>
      <c r="AI393" s="14"/>
      <c r="AJ393" s="14"/>
      <c r="AK393" s="14"/>
      <c r="AL393" s="8" t="str">
        <f t="shared" si="72"/>
        <v/>
      </c>
      <c r="AM393" s="8" t="str">
        <f>IF(AL393="","",COUNTIFS(AL$1:AL393,AL393))</f>
        <v/>
      </c>
      <c r="AN393" s="8" t="str">
        <f t="shared" si="73"/>
        <v>乐安县2017年农村义务教育薄弱学校改造计划（中央资金第二批）录播教室采购项目【合同】@录播</v>
      </c>
      <c r="AO393" s="9">
        <f>IF(AN393="","",COUNTIFS(AN$1:AN393,AN393))</f>
        <v>1</v>
      </c>
      <c r="AP393" s="10" t="str">
        <f t="shared" si="74"/>
        <v>是</v>
      </c>
      <c r="AQ393" s="11" t="str">
        <f t="shared" si="75"/>
        <v/>
      </c>
      <c r="AR393" s="11" t="str">
        <f t="shared" si="76"/>
        <v/>
      </c>
      <c r="AS393" s="11" t="str">
        <f t="shared" si="77"/>
        <v/>
      </c>
      <c r="AT393" s="11" t="str">
        <f t="shared" si="78"/>
        <v/>
      </c>
      <c r="AU393" s="11" t="str">
        <f t="shared" si="79"/>
        <v/>
      </c>
      <c r="AV393" s="11" t="str">
        <f t="shared" si="80"/>
        <v/>
      </c>
      <c r="AW393" s="11" t="str">
        <f>IF(ISERROR(IF(FIND("拾",O393,1)&lt;FIND("万",O393,1),IF(ISERROR(FIND("拾",O393,FIND("万",O393,1))),"零",(MID(O,FIND("拾",O393,FIND("万",O393,1))-1,1))),MID(O393,FIND("拾",O393,1)-1,1))),"",IF(FIND("拾",O393,1)&lt;FIND("万",O393,1),IF(ISERROR(FIND("拾",O393,FIND("万",O393,1))),"",(MID(O393,FIND("拾",O393,FIND("万",O393,1))-1,1))),MID(O393,FIND("拾",O393,1)-1,1)))</f>
        <v/>
      </c>
      <c r="AX393" s="12">
        <f>IF(O393="",0,IF(ISERROR(MIDB(O393,SEARCHB("?",O393),2*LEN(O393)-LENB(O393))),IF(AQ393="",0,INDEX([1]大小写对照表!A:B,MATCH(AQ393,[1]大小写对照表!A:A,0),2)*100000000)+IF(AR393="",0,INDEX([1]大小写对照表!A:B,MATCH(AR393,[1]大小写对照表!A:A,0),2)*1000000)+IF(AS393="",0,INDEX([1]大小写对照表!A:B,MATCH(AS393,[1]大小写对照表!A:A,0),2)*100000)+IF(AT393="",0,INDEX([1]大小写对照表!A:B,MATCH(AT393,[1]大小写对照表!A:A,0),2)*10000)+IF(AU393="",0,INDEX([1]大小写对照表!A:B,MATCH(AU393,[1]大小写对照表!A:A,0),2)*1000)+IF(AV393="",0,INDEX([1]大小写对照表!A:B,MATCH(AV393,[1]大小写对照表!A:A,0),2)*100)+IF(AW393="",0,INDEX([1]大小写对照表!A:B,MATCH(AW393,[1]大小写对照表!A:A,0),2)*10),IF(ISERROR(FIND("万",O393,1)),MIDB(O393,SEARCHB("?",O393),2*LEN(O393)-LENB(O393))*1,MIDB(O393,SEARCHB("?",O393),2*LEN(O393)-LENB(O393))*10000)))</f>
        <v>0</v>
      </c>
      <c r="AY393" s="13" t="str">
        <f t="shared" si="81"/>
        <v>1月份</v>
      </c>
      <c r="AZ393" s="11" t="str">
        <f t="shared" si="82"/>
        <v>录播</v>
      </c>
      <c r="BA393" s="11" t="str">
        <f t="shared" si="83"/>
        <v/>
      </c>
    </row>
    <row r="394" spans="1:53">
      <c r="A394" s="7" t="s">
        <v>1084</v>
      </c>
      <c r="B394" s="7" t="s">
        <v>2664</v>
      </c>
      <c r="C394" s="7" t="s">
        <v>55</v>
      </c>
      <c r="D394" s="7">
        <v>24000</v>
      </c>
      <c r="E394" s="7" t="s">
        <v>565</v>
      </c>
      <c r="F394" s="7" t="s">
        <v>566</v>
      </c>
      <c r="G394" s="7" t="s">
        <v>460</v>
      </c>
      <c r="H394" s="7"/>
      <c r="I394" s="7"/>
      <c r="J394" s="7"/>
      <c r="K394" s="7"/>
      <c r="L394" s="7" t="s">
        <v>567</v>
      </c>
      <c r="M394" s="7" t="s">
        <v>568</v>
      </c>
      <c r="N394" s="7" t="s">
        <v>2665</v>
      </c>
      <c r="O394" s="7" t="s">
        <v>2666</v>
      </c>
      <c r="P394" s="7"/>
      <c r="Q394" s="7" t="s">
        <v>2667</v>
      </c>
      <c r="R394" s="7" t="s">
        <v>2645</v>
      </c>
      <c r="S394" s="7"/>
      <c r="T394" s="7"/>
      <c r="U394" s="7"/>
      <c r="V394" s="7"/>
      <c r="W394" s="7"/>
      <c r="X394" s="7" t="s">
        <v>79</v>
      </c>
      <c r="Y394" s="7" t="s">
        <v>2668</v>
      </c>
      <c r="Z394" s="7">
        <v>2</v>
      </c>
      <c r="AA394" s="7">
        <v>28</v>
      </c>
      <c r="AB394" s="7" t="s">
        <v>317</v>
      </c>
      <c r="AC394" s="7" t="s">
        <v>1084</v>
      </c>
      <c r="AD394" s="7">
        <v>2019</v>
      </c>
      <c r="AE394" s="7" t="s">
        <v>68</v>
      </c>
      <c r="AF394" s="7"/>
      <c r="AG394" s="7"/>
      <c r="AH394" s="7"/>
      <c r="AI394" s="7"/>
      <c r="AJ394" s="7"/>
      <c r="AK394" s="7"/>
      <c r="AL394" s="8" t="str">
        <f t="shared" si="72"/>
        <v>24000@录播</v>
      </c>
      <c r="AM394" s="8">
        <f>IF(AL394="","",COUNTIFS(AL$1:AL394,AL394))</f>
        <v>2</v>
      </c>
      <c r="AN394" s="8" t="str">
        <f t="shared" si="73"/>
        <v>红山区教育局同频互动录播教室设备公开招标采购评标结果公告@录播</v>
      </c>
      <c r="AO394" s="9">
        <f>IF(AN394="","",COUNTIFS(AN$1:AN394,AN394))</f>
        <v>1</v>
      </c>
      <c r="AP394" s="10" t="str">
        <f t="shared" si="74"/>
        <v/>
      </c>
      <c r="AQ394" s="11" t="str">
        <f t="shared" si="75"/>
        <v/>
      </c>
      <c r="AR394" s="11" t="str">
        <f t="shared" si="76"/>
        <v/>
      </c>
      <c r="AS394" s="11" t="str">
        <f t="shared" si="77"/>
        <v/>
      </c>
      <c r="AT394" s="11" t="str">
        <f t="shared" si="78"/>
        <v/>
      </c>
      <c r="AU394" s="11" t="str">
        <f t="shared" si="79"/>
        <v/>
      </c>
      <c r="AV394" s="11" t="str">
        <f t="shared" si="80"/>
        <v/>
      </c>
      <c r="AW394" s="11" t="str">
        <f>IF(ISERROR(IF(FIND("拾",O394,1)&lt;FIND("万",O394,1),IF(ISERROR(FIND("拾",O394,FIND("万",O394,1))),"零",(MID(O,FIND("拾",O394,FIND("万",O394,1))-1,1))),MID(O394,FIND("拾",O394,1)-1,1))),"",IF(FIND("拾",O394,1)&lt;FIND("万",O394,1),IF(ISERROR(FIND("拾",O394,FIND("万",O394,1))),"",(MID(O394,FIND("拾",O394,FIND("万",O394,1))-1,1))),MID(O394,FIND("拾",O394,1)-1,1)))</f>
        <v/>
      </c>
      <c r="AX394" s="12">
        <f>IF(O394="",0,IF(ISERROR(MIDB(O394,SEARCHB("?",O394),2*LEN(O394)-LENB(O394))),IF(AQ394="",0,INDEX([1]大小写对照表!A:B,MATCH(AQ394,[1]大小写对照表!A:A,0),2)*100000000)+IF(AR394="",0,INDEX([1]大小写对照表!A:B,MATCH(AR394,[1]大小写对照表!A:A,0),2)*1000000)+IF(AS394="",0,INDEX([1]大小写对照表!A:B,MATCH(AS394,[1]大小写对照表!A:A,0),2)*100000)+IF(AT394="",0,INDEX([1]大小写对照表!A:B,MATCH(AT394,[1]大小写对照表!A:A,0),2)*10000)+IF(AU394="",0,INDEX([1]大小写对照表!A:B,MATCH(AU394,[1]大小写对照表!A:A,0),2)*1000)+IF(AV394="",0,INDEX([1]大小写对照表!A:B,MATCH(AV394,[1]大小写对照表!A:A,0),2)*100)+IF(AW394="",0,INDEX([1]大小写对照表!A:B,MATCH(AW394,[1]大小写对照表!A:A,0),2)*10),IF(ISERROR(FIND("万",O394,1)),MIDB(O394,SEARCHB("?",O394),2*LEN(O394)-LENB(O394))*1,MIDB(O394,SEARCHB("?",O394),2*LEN(O394)-LENB(O394))*10000)))</f>
        <v>1962765</v>
      </c>
      <c r="AY394" s="13" t="str">
        <f t="shared" si="81"/>
        <v>1月份</v>
      </c>
      <c r="AZ394" s="11" t="str">
        <f t="shared" si="82"/>
        <v>录播</v>
      </c>
      <c r="BA394" s="11" t="str">
        <f t="shared" si="83"/>
        <v/>
      </c>
    </row>
    <row r="395" spans="1:53">
      <c r="A395" s="14" t="s">
        <v>1084</v>
      </c>
      <c r="B395" s="14" t="s">
        <v>2669</v>
      </c>
      <c r="C395" s="14" t="s">
        <v>55</v>
      </c>
      <c r="D395" s="14"/>
      <c r="E395" s="14" t="s">
        <v>215</v>
      </c>
      <c r="F395" s="14" t="s">
        <v>2255</v>
      </c>
      <c r="G395" s="14" t="s">
        <v>966</v>
      </c>
      <c r="H395" s="14"/>
      <c r="I395" s="14"/>
      <c r="J395" s="14"/>
      <c r="K395" s="14"/>
      <c r="L395" s="14"/>
      <c r="M395" s="14" t="s">
        <v>2670</v>
      </c>
      <c r="N395" s="14"/>
      <c r="O395" s="14" t="s">
        <v>2671</v>
      </c>
      <c r="P395" s="14"/>
      <c r="Q395" s="14" t="s">
        <v>2672</v>
      </c>
      <c r="R395" s="14"/>
      <c r="S395" s="14"/>
      <c r="T395" s="14"/>
      <c r="U395" s="14"/>
      <c r="V395" s="14"/>
      <c r="W395" s="14"/>
      <c r="X395" s="14" t="s">
        <v>65</v>
      </c>
      <c r="Y395" s="14" t="s">
        <v>2673</v>
      </c>
      <c r="Z395" s="14">
        <v>2</v>
      </c>
      <c r="AA395" s="14">
        <v>14971</v>
      </c>
      <c r="AB395" s="14" t="s">
        <v>317</v>
      </c>
      <c r="AC395" s="14" t="s">
        <v>1084</v>
      </c>
      <c r="AD395" s="14">
        <v>2019</v>
      </c>
      <c r="AE395" s="14" t="s">
        <v>68</v>
      </c>
      <c r="AF395" s="14"/>
      <c r="AG395" s="14"/>
      <c r="AH395" s="14"/>
      <c r="AI395" s="14"/>
      <c r="AJ395" s="14"/>
      <c r="AK395" s="14"/>
      <c r="AL395" s="8" t="str">
        <f t="shared" si="72"/>
        <v/>
      </c>
      <c r="AM395" s="8" t="str">
        <f>IF(AL395="","",COUNTIFS(AL$1:AL395,AL395))</f>
        <v/>
      </c>
      <c r="AN395" s="8" t="str">
        <f t="shared" si="73"/>
        <v>新泰市翟镇初级中学录播室、观摩会议室装修工程验收公示@录播</v>
      </c>
      <c r="AO395" s="9">
        <f>IF(AN395="","",COUNTIFS(AN$1:AN395,AN395))</f>
        <v>1</v>
      </c>
      <c r="AP395" s="10" t="str">
        <f t="shared" si="74"/>
        <v>是</v>
      </c>
      <c r="AQ395" s="11" t="str">
        <f t="shared" si="75"/>
        <v/>
      </c>
      <c r="AR395" s="11" t="str">
        <f t="shared" si="76"/>
        <v/>
      </c>
      <c r="AS395" s="11" t="str">
        <f t="shared" si="77"/>
        <v/>
      </c>
      <c r="AT395" s="11" t="str">
        <f t="shared" si="78"/>
        <v/>
      </c>
      <c r="AU395" s="11" t="str">
        <f t="shared" si="79"/>
        <v/>
      </c>
      <c r="AV395" s="11" t="str">
        <f t="shared" si="80"/>
        <v/>
      </c>
      <c r="AW395" s="11" t="str">
        <f>IF(ISERROR(IF(FIND("拾",O395,1)&lt;FIND("万",O395,1),IF(ISERROR(FIND("拾",O395,FIND("万",O395,1))),"零",(MID(O,FIND("拾",O395,FIND("万",O395,1))-1,1))),MID(O395,FIND("拾",O395,1)-1,1))),"",IF(FIND("拾",O395,1)&lt;FIND("万",O395,1),IF(ISERROR(FIND("拾",O395,FIND("万",O395,1))),"",(MID(O395,FIND("拾",O395,FIND("万",O395,1))-1,1))),MID(O395,FIND("拾",O395,1)-1,1)))</f>
        <v/>
      </c>
      <c r="AX395" s="12">
        <f>IF(O395="",0,IF(ISERROR(MIDB(O395,SEARCHB("?",O395),2*LEN(O395)-LENB(O395))),IF(AQ395="",0,INDEX([1]大小写对照表!A:B,MATCH(AQ395,[1]大小写对照表!A:A,0),2)*100000000)+IF(AR395="",0,INDEX([1]大小写对照表!A:B,MATCH(AR395,[1]大小写对照表!A:A,0),2)*1000000)+IF(AS395="",0,INDEX([1]大小写对照表!A:B,MATCH(AS395,[1]大小写对照表!A:A,0),2)*100000)+IF(AT395="",0,INDEX([1]大小写对照表!A:B,MATCH(AT395,[1]大小写对照表!A:A,0),2)*10000)+IF(AU395="",0,INDEX([1]大小写对照表!A:B,MATCH(AU395,[1]大小写对照表!A:A,0),2)*1000)+IF(AV395="",0,INDEX([1]大小写对照表!A:B,MATCH(AV395,[1]大小写对照表!A:A,0),2)*100)+IF(AW395="",0,INDEX([1]大小写对照表!A:B,MATCH(AW395,[1]大小写对照表!A:A,0),2)*10),IF(ISERROR(FIND("万",O395,1)),MIDB(O395,SEARCHB("?",O395),2*LEN(O395)-LENB(O395))*1,MIDB(O395,SEARCHB("?",O395),2*LEN(O395)-LENB(O395))*10000)))</f>
        <v>78000</v>
      </c>
      <c r="AY395" s="13" t="str">
        <f t="shared" si="81"/>
        <v>1月份</v>
      </c>
      <c r="AZ395" s="11" t="str">
        <f t="shared" si="82"/>
        <v>录播</v>
      </c>
      <c r="BA395" s="11" t="str">
        <f t="shared" si="83"/>
        <v/>
      </c>
    </row>
    <row r="396" spans="1:53">
      <c r="A396" s="7" t="s">
        <v>1084</v>
      </c>
      <c r="B396" s="7" t="s">
        <v>2674</v>
      </c>
      <c r="C396" s="7" t="s">
        <v>55</v>
      </c>
      <c r="D396" s="7"/>
      <c r="E396" s="7" t="s">
        <v>215</v>
      </c>
      <c r="F396" s="7" t="s">
        <v>216</v>
      </c>
      <c r="G396" s="7" t="s">
        <v>966</v>
      </c>
      <c r="H396" s="7"/>
      <c r="I396" s="7"/>
      <c r="J396" s="7"/>
      <c r="K396" s="7"/>
      <c r="L396" s="7"/>
      <c r="M396" s="7"/>
      <c r="N396" s="7" t="s">
        <v>2675</v>
      </c>
      <c r="O396" s="7"/>
      <c r="P396" s="7"/>
      <c r="Q396" s="7" t="s">
        <v>2676</v>
      </c>
      <c r="R396" s="7" t="s">
        <v>2677</v>
      </c>
      <c r="S396" s="7"/>
      <c r="T396" s="7"/>
      <c r="U396" s="7"/>
      <c r="V396" s="7"/>
      <c r="W396" s="7"/>
      <c r="X396" s="7" t="s">
        <v>65</v>
      </c>
      <c r="Y396" s="7" t="s">
        <v>2678</v>
      </c>
      <c r="Z396" s="7">
        <v>3</v>
      </c>
      <c r="AA396" s="7">
        <v>14971</v>
      </c>
      <c r="AB396" s="7" t="s">
        <v>67</v>
      </c>
      <c r="AC396" s="7"/>
      <c r="AD396" s="7">
        <v>2019</v>
      </c>
      <c r="AE396" s="7" t="s">
        <v>68</v>
      </c>
      <c r="AF396" s="7" t="s">
        <v>138</v>
      </c>
      <c r="AG396" s="7"/>
      <c r="AH396" s="7"/>
      <c r="AI396" s="7"/>
      <c r="AJ396" s="7"/>
      <c r="AK396" s="7"/>
      <c r="AL396" s="8" t="str">
        <f t="shared" si="72"/>
        <v/>
      </c>
      <c r="AM396" s="8" t="str">
        <f>IF(AL396="","",COUNTIFS(AL$1:AL396,AL396))</f>
        <v/>
      </c>
      <c r="AN396" s="8" t="str">
        <f t="shared" si="73"/>
        <v>邹平县黄山试验小学于2019年01月15日成功交易1笔新订单@录播</v>
      </c>
      <c r="AO396" s="9">
        <f>IF(AN396="","",COUNTIFS(AN$1:AN396,AN396))</f>
        <v>1</v>
      </c>
      <c r="AP396" s="10" t="str">
        <f t="shared" si="74"/>
        <v>是</v>
      </c>
      <c r="AQ396" s="11" t="str">
        <f t="shared" si="75"/>
        <v/>
      </c>
      <c r="AR396" s="11" t="str">
        <f t="shared" si="76"/>
        <v/>
      </c>
      <c r="AS396" s="11" t="str">
        <f t="shared" si="77"/>
        <v/>
      </c>
      <c r="AT396" s="11" t="str">
        <f t="shared" si="78"/>
        <v/>
      </c>
      <c r="AU396" s="11" t="str">
        <f t="shared" si="79"/>
        <v/>
      </c>
      <c r="AV396" s="11" t="str">
        <f t="shared" si="80"/>
        <v/>
      </c>
      <c r="AW396" s="11" t="str">
        <f>IF(ISERROR(IF(FIND("拾",O396,1)&lt;FIND("万",O396,1),IF(ISERROR(FIND("拾",O396,FIND("万",O396,1))),"零",(MID(O,FIND("拾",O396,FIND("万",O396,1))-1,1))),MID(O396,FIND("拾",O396,1)-1,1))),"",IF(FIND("拾",O396,1)&lt;FIND("万",O396,1),IF(ISERROR(FIND("拾",O396,FIND("万",O396,1))),"",(MID(O396,FIND("拾",O396,FIND("万",O396,1))-1,1))),MID(O396,FIND("拾",O396,1)-1,1)))</f>
        <v/>
      </c>
      <c r="AX396" s="12">
        <f>IF(O396="",0,IF(ISERROR(MIDB(O396,SEARCHB("?",O396),2*LEN(O396)-LENB(O396))),IF(AQ396="",0,INDEX([1]大小写对照表!A:B,MATCH(AQ396,[1]大小写对照表!A:A,0),2)*100000000)+IF(AR396="",0,INDEX([1]大小写对照表!A:B,MATCH(AR396,[1]大小写对照表!A:A,0),2)*1000000)+IF(AS396="",0,INDEX([1]大小写对照表!A:B,MATCH(AS396,[1]大小写对照表!A:A,0),2)*100000)+IF(AT396="",0,INDEX([1]大小写对照表!A:B,MATCH(AT396,[1]大小写对照表!A:A,0),2)*10000)+IF(AU396="",0,INDEX([1]大小写对照表!A:B,MATCH(AU396,[1]大小写对照表!A:A,0),2)*1000)+IF(AV396="",0,INDEX([1]大小写对照表!A:B,MATCH(AV396,[1]大小写对照表!A:A,0),2)*100)+IF(AW396="",0,INDEX([1]大小写对照表!A:B,MATCH(AW396,[1]大小写对照表!A:A,0),2)*10),IF(ISERROR(FIND("万",O396,1)),MIDB(O396,SEARCHB("?",O396),2*LEN(O396)-LENB(O396))*1,MIDB(O396,SEARCHB("?",O396),2*LEN(O396)-LENB(O396))*10000)))</f>
        <v>0</v>
      </c>
      <c r="AY396" s="13" t="str">
        <f t="shared" si="81"/>
        <v>1月份</v>
      </c>
      <c r="AZ396" s="11" t="str">
        <f t="shared" si="82"/>
        <v>录播</v>
      </c>
      <c r="BA396" s="11" t="str">
        <f t="shared" si="83"/>
        <v/>
      </c>
    </row>
    <row r="397" spans="1:53">
      <c r="A397" s="14" t="s">
        <v>1084</v>
      </c>
      <c r="B397" s="14" t="s">
        <v>2679</v>
      </c>
      <c r="C397" s="14" t="s">
        <v>55</v>
      </c>
      <c r="D397" s="14" t="s">
        <v>2680</v>
      </c>
      <c r="E397" s="14" t="s">
        <v>1244</v>
      </c>
      <c r="F397" s="14" t="s">
        <v>1760</v>
      </c>
      <c r="G397" s="14" t="s">
        <v>966</v>
      </c>
      <c r="H397" s="14"/>
      <c r="I397" s="14"/>
      <c r="J397" s="14"/>
      <c r="K397" s="14"/>
      <c r="L397" s="14" t="s">
        <v>1761</v>
      </c>
      <c r="M397" s="14" t="s">
        <v>2681</v>
      </c>
      <c r="N397" s="14"/>
      <c r="O397" s="14"/>
      <c r="P397" s="14"/>
      <c r="Q397" s="14" t="s">
        <v>2682</v>
      </c>
      <c r="R397" s="14"/>
      <c r="S397" s="14"/>
      <c r="T397" s="14"/>
      <c r="U397" s="14"/>
      <c r="V397" s="14"/>
      <c r="W397" s="14"/>
      <c r="X397" s="14" t="s">
        <v>65</v>
      </c>
      <c r="Y397" s="14" t="s">
        <v>2683</v>
      </c>
      <c r="Z397" s="14">
        <v>4</v>
      </c>
      <c r="AA397" s="14">
        <v>4</v>
      </c>
      <c r="AB397" s="14" t="s">
        <v>317</v>
      </c>
      <c r="AC397" s="14" t="s">
        <v>1084</v>
      </c>
      <c r="AD397" s="14">
        <v>2019</v>
      </c>
      <c r="AE397" s="14" t="s">
        <v>68</v>
      </c>
      <c r="AF397" s="14"/>
      <c r="AG397" s="14"/>
      <c r="AH397" s="14"/>
      <c r="AI397" s="14"/>
      <c r="AJ397" s="14"/>
      <c r="AK397" s="14"/>
      <c r="AL397" s="8" t="str">
        <f t="shared" si="72"/>
        <v>18A0407@录播</v>
      </c>
      <c r="AM397" s="8">
        <f>IF(AL397="","",COUNTIFS(AL$1:AL397,AL397))</f>
        <v>1</v>
      </c>
      <c r="AN397" s="8" t="str">
        <f t="shared" si="73"/>
        <v>中和中学录播教室设备中标结果@录播</v>
      </c>
      <c r="AO397" s="9">
        <f>IF(AN397="","",COUNTIFS(AN$1:AN397,AN397))</f>
        <v>1</v>
      </c>
      <c r="AP397" s="10" t="str">
        <f t="shared" si="74"/>
        <v>是</v>
      </c>
      <c r="AQ397" s="11" t="str">
        <f t="shared" si="75"/>
        <v/>
      </c>
      <c r="AR397" s="11" t="str">
        <f t="shared" si="76"/>
        <v/>
      </c>
      <c r="AS397" s="11" t="str">
        <f t="shared" si="77"/>
        <v/>
      </c>
      <c r="AT397" s="11" t="str">
        <f t="shared" si="78"/>
        <v/>
      </c>
      <c r="AU397" s="11" t="str">
        <f t="shared" si="79"/>
        <v/>
      </c>
      <c r="AV397" s="11" t="str">
        <f t="shared" si="80"/>
        <v/>
      </c>
      <c r="AW397" s="11" t="str">
        <f>IF(ISERROR(IF(FIND("拾",O397,1)&lt;FIND("万",O397,1),IF(ISERROR(FIND("拾",O397,FIND("万",O397,1))),"零",(MID(O,FIND("拾",O397,FIND("万",O397,1))-1,1))),MID(O397,FIND("拾",O397,1)-1,1))),"",IF(FIND("拾",O397,1)&lt;FIND("万",O397,1),IF(ISERROR(FIND("拾",O397,FIND("万",O397,1))),"",(MID(O397,FIND("拾",O397,FIND("万",O397,1))-1,1))),MID(O397,FIND("拾",O397,1)-1,1)))</f>
        <v/>
      </c>
      <c r="AX397" s="12">
        <f>IF(O397="",0,IF(ISERROR(MIDB(O397,SEARCHB("?",O397),2*LEN(O397)-LENB(O397))),IF(AQ397="",0,INDEX([1]大小写对照表!A:B,MATCH(AQ397,[1]大小写对照表!A:A,0),2)*100000000)+IF(AR397="",0,INDEX([1]大小写对照表!A:B,MATCH(AR397,[1]大小写对照表!A:A,0),2)*1000000)+IF(AS397="",0,INDEX([1]大小写对照表!A:B,MATCH(AS397,[1]大小写对照表!A:A,0),2)*100000)+IF(AT397="",0,INDEX([1]大小写对照表!A:B,MATCH(AT397,[1]大小写对照表!A:A,0),2)*10000)+IF(AU397="",0,INDEX([1]大小写对照表!A:B,MATCH(AU397,[1]大小写对照表!A:A,0),2)*1000)+IF(AV397="",0,INDEX([1]大小写对照表!A:B,MATCH(AV397,[1]大小写对照表!A:A,0),2)*100)+IF(AW397="",0,INDEX([1]大小写对照表!A:B,MATCH(AW397,[1]大小写对照表!A:A,0),2)*10),IF(ISERROR(FIND("万",O397,1)),MIDB(O397,SEARCHB("?",O397),2*LEN(O397)-LENB(O397))*1,MIDB(O397,SEARCHB("?",O397),2*LEN(O397)-LENB(O397))*10000)))</f>
        <v>0</v>
      </c>
      <c r="AY397" s="13" t="str">
        <f t="shared" si="81"/>
        <v>1月份</v>
      </c>
      <c r="AZ397" s="11" t="str">
        <f t="shared" si="82"/>
        <v>录播</v>
      </c>
      <c r="BA397" s="11" t="str">
        <f t="shared" si="83"/>
        <v/>
      </c>
    </row>
    <row r="398" spans="1:53">
      <c r="A398" s="7" t="s">
        <v>1084</v>
      </c>
      <c r="B398" s="7" t="s">
        <v>2684</v>
      </c>
      <c r="C398" s="7" t="s">
        <v>55</v>
      </c>
      <c r="D398" s="7" t="s">
        <v>2680</v>
      </c>
      <c r="E398" s="7" t="s">
        <v>1244</v>
      </c>
      <c r="F398" s="7" t="s">
        <v>1760</v>
      </c>
      <c r="G398" s="7" t="s">
        <v>966</v>
      </c>
      <c r="H398" s="7"/>
      <c r="I398" s="7"/>
      <c r="J398" s="7"/>
      <c r="K398" s="7"/>
      <c r="L398" s="7" t="s">
        <v>1761</v>
      </c>
      <c r="M398" s="7" t="s">
        <v>2681</v>
      </c>
      <c r="N398" s="7"/>
      <c r="O398" s="7"/>
      <c r="P398" s="7"/>
      <c r="Q398" s="7" t="s">
        <v>2685</v>
      </c>
      <c r="R398" s="7"/>
      <c r="S398" s="7"/>
      <c r="T398" s="7"/>
      <c r="U398" s="7"/>
      <c r="V398" s="7"/>
      <c r="W398" s="7"/>
      <c r="X398" s="7" t="s">
        <v>65</v>
      </c>
      <c r="Y398" s="7" t="s">
        <v>2686</v>
      </c>
      <c r="Z398" s="7">
        <v>2</v>
      </c>
      <c r="AA398" s="7">
        <v>4</v>
      </c>
      <c r="AB398" s="7" t="s">
        <v>317</v>
      </c>
      <c r="AC398" s="7" t="s">
        <v>1084</v>
      </c>
      <c r="AD398" s="7">
        <v>2019</v>
      </c>
      <c r="AE398" s="7" t="s">
        <v>68</v>
      </c>
      <c r="AF398" s="7"/>
      <c r="AG398" s="7"/>
      <c r="AH398" s="7"/>
      <c r="AI398" s="7"/>
      <c r="AJ398" s="7"/>
      <c r="AK398" s="7"/>
      <c r="AL398" s="8" t="str">
        <f t="shared" si="72"/>
        <v>18A0407@录播</v>
      </c>
      <c r="AM398" s="8">
        <f>IF(AL398="","",COUNTIFS(AL$1:AL398,AL398))</f>
        <v>2</v>
      </c>
      <c r="AN398" s="8" t="str">
        <f t="shared" si="73"/>
        <v>重庆市开州区中和中学录播教室设备采购(18A0407)结果公告@录播</v>
      </c>
      <c r="AO398" s="9">
        <f>IF(AN398="","",COUNTIFS(AN$1:AN398,AN398))</f>
        <v>1</v>
      </c>
      <c r="AP398" s="10" t="str">
        <f t="shared" si="74"/>
        <v/>
      </c>
      <c r="AQ398" s="11" t="str">
        <f t="shared" si="75"/>
        <v/>
      </c>
      <c r="AR398" s="11" t="str">
        <f t="shared" si="76"/>
        <v/>
      </c>
      <c r="AS398" s="11" t="str">
        <f t="shared" si="77"/>
        <v/>
      </c>
      <c r="AT398" s="11" t="str">
        <f t="shared" si="78"/>
        <v/>
      </c>
      <c r="AU398" s="11" t="str">
        <f t="shared" si="79"/>
        <v/>
      </c>
      <c r="AV398" s="11" t="str">
        <f t="shared" si="80"/>
        <v/>
      </c>
      <c r="AW398" s="11" t="str">
        <f>IF(ISERROR(IF(FIND("拾",O398,1)&lt;FIND("万",O398,1),IF(ISERROR(FIND("拾",O398,FIND("万",O398,1))),"零",(MID(O,FIND("拾",O398,FIND("万",O398,1))-1,1))),MID(O398,FIND("拾",O398,1)-1,1))),"",IF(FIND("拾",O398,1)&lt;FIND("万",O398,1),IF(ISERROR(FIND("拾",O398,FIND("万",O398,1))),"",(MID(O398,FIND("拾",O398,FIND("万",O398,1))-1,1))),MID(O398,FIND("拾",O398,1)-1,1)))</f>
        <v/>
      </c>
      <c r="AX398" s="12">
        <f>IF(O398="",0,IF(ISERROR(MIDB(O398,SEARCHB("?",O398),2*LEN(O398)-LENB(O398))),IF(AQ398="",0,INDEX([1]大小写对照表!A:B,MATCH(AQ398,[1]大小写对照表!A:A,0),2)*100000000)+IF(AR398="",0,INDEX([1]大小写对照表!A:B,MATCH(AR398,[1]大小写对照表!A:A,0),2)*1000000)+IF(AS398="",0,INDEX([1]大小写对照表!A:B,MATCH(AS398,[1]大小写对照表!A:A,0),2)*100000)+IF(AT398="",0,INDEX([1]大小写对照表!A:B,MATCH(AT398,[1]大小写对照表!A:A,0),2)*10000)+IF(AU398="",0,INDEX([1]大小写对照表!A:B,MATCH(AU398,[1]大小写对照表!A:A,0),2)*1000)+IF(AV398="",0,INDEX([1]大小写对照表!A:B,MATCH(AV398,[1]大小写对照表!A:A,0),2)*100)+IF(AW398="",0,INDEX([1]大小写对照表!A:B,MATCH(AW398,[1]大小写对照表!A:A,0),2)*10),IF(ISERROR(FIND("万",O398,1)),MIDB(O398,SEARCHB("?",O398),2*LEN(O398)-LENB(O398))*1,MIDB(O398,SEARCHB("?",O398),2*LEN(O398)-LENB(O398))*10000)))</f>
        <v>0</v>
      </c>
      <c r="AY398" s="13" t="str">
        <f t="shared" si="81"/>
        <v>1月份</v>
      </c>
      <c r="AZ398" s="11" t="str">
        <f t="shared" si="82"/>
        <v>录播</v>
      </c>
      <c r="BA398" s="11" t="str">
        <f t="shared" si="83"/>
        <v/>
      </c>
    </row>
    <row r="399" spans="1:53">
      <c r="A399" s="14" t="s">
        <v>1084</v>
      </c>
      <c r="B399" s="14" t="s">
        <v>2687</v>
      </c>
      <c r="C399" s="14" t="s">
        <v>55</v>
      </c>
      <c r="D399" s="14"/>
      <c r="E399" s="14" t="s">
        <v>83</v>
      </c>
      <c r="F399" s="14" t="s">
        <v>655</v>
      </c>
      <c r="G399" s="14" t="s">
        <v>966</v>
      </c>
      <c r="H399" s="14"/>
      <c r="I399" s="14"/>
      <c r="J399" s="14"/>
      <c r="K399" s="14"/>
      <c r="L399" s="14" t="s">
        <v>2688</v>
      </c>
      <c r="M399" s="14" t="s">
        <v>2689</v>
      </c>
      <c r="N399" s="14" t="s">
        <v>2690</v>
      </c>
      <c r="O399" s="14"/>
      <c r="P399" s="14"/>
      <c r="Q399" s="14" t="s">
        <v>2691</v>
      </c>
      <c r="R399" s="14" t="s">
        <v>2692</v>
      </c>
      <c r="S399" s="14"/>
      <c r="T399" s="14"/>
      <c r="U399" s="14"/>
      <c r="V399" s="14"/>
      <c r="W399" s="14"/>
      <c r="X399" s="14" t="s">
        <v>79</v>
      </c>
      <c r="Y399" s="14" t="s">
        <v>2693</v>
      </c>
      <c r="Z399" s="14">
        <v>2</v>
      </c>
      <c r="AA399" s="14">
        <v>14971</v>
      </c>
      <c r="AB399" s="14" t="s">
        <v>317</v>
      </c>
      <c r="AC399" s="14" t="s">
        <v>1084</v>
      </c>
      <c r="AD399" s="14">
        <v>2019</v>
      </c>
      <c r="AE399" s="14" t="s">
        <v>68</v>
      </c>
      <c r="AF399" s="14" t="s">
        <v>128</v>
      </c>
      <c r="AG399" s="14"/>
      <c r="AH399" s="14"/>
      <c r="AI399" s="14"/>
      <c r="AJ399" s="14"/>
      <c r="AK399" s="14"/>
      <c r="AL399" s="8" t="str">
        <f t="shared" si="72"/>
        <v/>
      </c>
      <c r="AM399" s="8" t="str">
        <f>IF(AL399="","",COUNTIFS(AL$1:AL399,AL399))</f>
        <v/>
      </c>
      <c r="AN399" s="8" t="str">
        <f t="shared" si="73"/>
        <v>[吉州区]录播教室及专递课堂结果公示@录播</v>
      </c>
      <c r="AO399" s="9">
        <f>IF(AN399="","",COUNTIFS(AN$1:AN399,AN399))</f>
        <v>1</v>
      </c>
      <c r="AP399" s="10" t="str">
        <f t="shared" si="74"/>
        <v>是</v>
      </c>
      <c r="AQ399" s="11" t="str">
        <f t="shared" si="75"/>
        <v/>
      </c>
      <c r="AR399" s="11" t="str">
        <f t="shared" si="76"/>
        <v/>
      </c>
      <c r="AS399" s="11" t="str">
        <f t="shared" si="77"/>
        <v/>
      </c>
      <c r="AT399" s="11" t="str">
        <f t="shared" si="78"/>
        <v/>
      </c>
      <c r="AU399" s="11" t="str">
        <f t="shared" si="79"/>
        <v/>
      </c>
      <c r="AV399" s="11" t="str">
        <f t="shared" si="80"/>
        <v/>
      </c>
      <c r="AW399" s="11" t="str">
        <f>IF(ISERROR(IF(FIND("拾",O399,1)&lt;FIND("万",O399,1),IF(ISERROR(FIND("拾",O399,FIND("万",O399,1))),"零",(MID(O,FIND("拾",O399,FIND("万",O399,1))-1,1))),MID(O399,FIND("拾",O399,1)-1,1))),"",IF(FIND("拾",O399,1)&lt;FIND("万",O399,1),IF(ISERROR(FIND("拾",O399,FIND("万",O399,1))),"",(MID(O399,FIND("拾",O399,FIND("万",O399,1))-1,1))),MID(O399,FIND("拾",O399,1)-1,1)))</f>
        <v/>
      </c>
      <c r="AX399" s="12">
        <f>IF(O399="",0,IF(ISERROR(MIDB(O399,SEARCHB("?",O399),2*LEN(O399)-LENB(O399))),IF(AQ399="",0,INDEX([1]大小写对照表!A:B,MATCH(AQ399,[1]大小写对照表!A:A,0),2)*100000000)+IF(AR399="",0,INDEX([1]大小写对照表!A:B,MATCH(AR399,[1]大小写对照表!A:A,0),2)*1000000)+IF(AS399="",0,INDEX([1]大小写对照表!A:B,MATCH(AS399,[1]大小写对照表!A:A,0),2)*100000)+IF(AT399="",0,INDEX([1]大小写对照表!A:B,MATCH(AT399,[1]大小写对照表!A:A,0),2)*10000)+IF(AU399="",0,INDEX([1]大小写对照表!A:B,MATCH(AU399,[1]大小写对照表!A:A,0),2)*1000)+IF(AV399="",0,INDEX([1]大小写对照表!A:B,MATCH(AV399,[1]大小写对照表!A:A,0),2)*100)+IF(AW399="",0,INDEX([1]大小写对照表!A:B,MATCH(AW399,[1]大小写对照表!A:A,0),2)*10),IF(ISERROR(FIND("万",O399,1)),MIDB(O399,SEARCHB("?",O399),2*LEN(O399)-LENB(O399))*1,MIDB(O399,SEARCHB("?",O399),2*LEN(O399)-LENB(O399))*10000)))</f>
        <v>0</v>
      </c>
      <c r="AY399" s="13" t="str">
        <f t="shared" si="81"/>
        <v>1月份</v>
      </c>
      <c r="AZ399" s="11" t="str">
        <f t="shared" si="82"/>
        <v>录播</v>
      </c>
      <c r="BA399" s="11" t="str">
        <f t="shared" si="83"/>
        <v/>
      </c>
    </row>
    <row r="400" spans="1:53">
      <c r="A400" s="7" t="s">
        <v>1084</v>
      </c>
      <c r="B400" s="7" t="s">
        <v>2694</v>
      </c>
      <c r="C400" s="7" t="s">
        <v>55</v>
      </c>
      <c r="D400" s="7" t="s">
        <v>2695</v>
      </c>
      <c r="E400" s="7" t="s">
        <v>168</v>
      </c>
      <c r="F400" s="7" t="s">
        <v>2696</v>
      </c>
      <c r="G400" s="7" t="s">
        <v>966</v>
      </c>
      <c r="H400" s="7"/>
      <c r="I400" s="7"/>
      <c r="J400" s="7"/>
      <c r="K400" s="7"/>
      <c r="L400" s="7" t="s">
        <v>2697</v>
      </c>
      <c r="M400" s="7" t="s">
        <v>2698</v>
      </c>
      <c r="N400" s="7"/>
      <c r="O400" s="7"/>
      <c r="P400" s="7"/>
      <c r="Q400" s="7" t="s">
        <v>2699</v>
      </c>
      <c r="R400" s="7"/>
      <c r="S400" s="7"/>
      <c r="T400" s="7"/>
      <c r="U400" s="7"/>
      <c r="V400" s="7"/>
      <c r="W400" s="7"/>
      <c r="X400" s="7" t="s">
        <v>65</v>
      </c>
      <c r="Y400" s="7" t="s">
        <v>2700</v>
      </c>
      <c r="Z400" s="7">
        <v>7</v>
      </c>
      <c r="AA400" s="7">
        <v>2</v>
      </c>
      <c r="AB400" s="7" t="s">
        <v>317</v>
      </c>
      <c r="AC400" s="7" t="s">
        <v>1084</v>
      </c>
      <c r="AD400" s="7">
        <v>2019</v>
      </c>
      <c r="AE400" s="7" t="s">
        <v>68</v>
      </c>
      <c r="AF400" s="7"/>
      <c r="AG400" s="7"/>
      <c r="AH400" s="7"/>
      <c r="AI400" s="7"/>
      <c r="AJ400" s="7"/>
      <c r="AK400" s="7"/>
      <c r="AL400" s="8" t="str">
        <f t="shared" si="72"/>
        <v>[350481]null[GK]2018107@录播</v>
      </c>
      <c r="AM400" s="8">
        <f>IF(AL400="","",COUNTIFS(AL$1:AL400,AL400))</f>
        <v>1</v>
      </c>
      <c r="AN400" s="8" t="str">
        <f t="shared" si="73"/>
        <v>永安市巴溪湾小学录播室建设项目货物类采购项目结果公告@录播</v>
      </c>
      <c r="AO400" s="9">
        <f>IF(AN400="","",COUNTIFS(AN$1:AN400,AN400))</f>
        <v>1</v>
      </c>
      <c r="AP400" s="10" t="str">
        <f t="shared" si="74"/>
        <v>是</v>
      </c>
      <c r="AQ400" s="11" t="str">
        <f t="shared" si="75"/>
        <v/>
      </c>
      <c r="AR400" s="11" t="str">
        <f t="shared" si="76"/>
        <v/>
      </c>
      <c r="AS400" s="11" t="str">
        <f t="shared" si="77"/>
        <v/>
      </c>
      <c r="AT400" s="11" t="str">
        <f t="shared" si="78"/>
        <v/>
      </c>
      <c r="AU400" s="11" t="str">
        <f t="shared" si="79"/>
        <v/>
      </c>
      <c r="AV400" s="11" t="str">
        <f t="shared" si="80"/>
        <v/>
      </c>
      <c r="AW400" s="11" t="str">
        <f>IF(ISERROR(IF(FIND("拾",O400,1)&lt;FIND("万",O400,1),IF(ISERROR(FIND("拾",O400,FIND("万",O400,1))),"零",(MID(O,FIND("拾",O400,FIND("万",O400,1))-1,1))),MID(O400,FIND("拾",O400,1)-1,1))),"",IF(FIND("拾",O400,1)&lt;FIND("万",O400,1),IF(ISERROR(FIND("拾",O400,FIND("万",O400,1))),"",(MID(O400,FIND("拾",O400,FIND("万",O400,1))-1,1))),MID(O400,FIND("拾",O400,1)-1,1)))</f>
        <v/>
      </c>
      <c r="AX400" s="12">
        <f>IF(O400="",0,IF(ISERROR(MIDB(O400,SEARCHB("?",O400),2*LEN(O400)-LENB(O400))),IF(AQ400="",0,INDEX([1]大小写对照表!A:B,MATCH(AQ400,[1]大小写对照表!A:A,0),2)*100000000)+IF(AR400="",0,INDEX([1]大小写对照表!A:B,MATCH(AR400,[1]大小写对照表!A:A,0),2)*1000000)+IF(AS400="",0,INDEX([1]大小写对照表!A:B,MATCH(AS400,[1]大小写对照表!A:A,0),2)*100000)+IF(AT400="",0,INDEX([1]大小写对照表!A:B,MATCH(AT400,[1]大小写对照表!A:A,0),2)*10000)+IF(AU400="",0,INDEX([1]大小写对照表!A:B,MATCH(AU400,[1]大小写对照表!A:A,0),2)*1000)+IF(AV400="",0,INDEX([1]大小写对照表!A:B,MATCH(AV400,[1]大小写对照表!A:A,0),2)*100)+IF(AW400="",0,INDEX([1]大小写对照表!A:B,MATCH(AW400,[1]大小写对照表!A:A,0),2)*10),IF(ISERROR(FIND("万",O400,1)),MIDB(O400,SEARCHB("?",O400),2*LEN(O400)-LENB(O400))*1,MIDB(O400,SEARCHB("?",O400),2*LEN(O400)-LENB(O400))*10000)))</f>
        <v>0</v>
      </c>
      <c r="AY400" s="13" t="str">
        <f t="shared" si="81"/>
        <v>1月份</v>
      </c>
      <c r="AZ400" s="11" t="str">
        <f t="shared" si="82"/>
        <v>录播</v>
      </c>
      <c r="BA400" s="11" t="str">
        <f t="shared" si="83"/>
        <v/>
      </c>
    </row>
    <row r="401" spans="1:53">
      <c r="A401" s="14" t="s">
        <v>1084</v>
      </c>
      <c r="B401" s="14" t="s">
        <v>2701</v>
      </c>
      <c r="C401" s="14" t="s">
        <v>55</v>
      </c>
      <c r="D401" s="14"/>
      <c r="E401" s="14" t="s">
        <v>602</v>
      </c>
      <c r="F401" s="14" t="s">
        <v>1188</v>
      </c>
      <c r="G401" s="14" t="s">
        <v>966</v>
      </c>
      <c r="H401" s="14"/>
      <c r="I401" s="14"/>
      <c r="J401" s="14"/>
      <c r="K401" s="14"/>
      <c r="L401" s="14"/>
      <c r="M401" s="14"/>
      <c r="N401" s="14"/>
      <c r="O401" s="14"/>
      <c r="P401" s="14"/>
      <c r="Q401" s="14" t="s">
        <v>2702</v>
      </c>
      <c r="R401" s="14"/>
      <c r="S401" s="14"/>
      <c r="T401" s="14"/>
      <c r="U401" s="14"/>
      <c r="V401" s="14"/>
      <c r="W401" s="14"/>
      <c r="X401" s="14" t="s">
        <v>65</v>
      </c>
      <c r="Y401" s="14" t="s">
        <v>2703</v>
      </c>
      <c r="Z401" s="14">
        <v>3</v>
      </c>
      <c r="AA401" s="14">
        <v>14971</v>
      </c>
      <c r="AB401" s="14" t="s">
        <v>317</v>
      </c>
      <c r="AC401" s="14" t="s">
        <v>1084</v>
      </c>
      <c r="AD401" s="14" t="s">
        <v>1746</v>
      </c>
      <c r="AE401" s="14"/>
      <c r="AF401" s="14"/>
      <c r="AG401" s="14"/>
      <c r="AH401" s="14"/>
      <c r="AI401" s="14"/>
      <c r="AJ401" s="14"/>
      <c r="AK401" s="14"/>
      <c r="AL401" s="8" t="str">
        <f t="shared" si="72"/>
        <v/>
      </c>
      <c r="AM401" s="8" t="str">
        <f>IF(AL401="","",COUNTIFS(AL$1:AL401,AL401))</f>
        <v/>
      </c>
      <c r="AN401" s="8" t="str">
        <f t="shared" si="73"/>
        <v>锦屏中心小学交互录播教室设备采购项目的合同公告@录播</v>
      </c>
      <c r="AO401" s="9">
        <f>IF(AN401="","",COUNTIFS(AN$1:AN401,AN401))</f>
        <v>1</v>
      </c>
      <c r="AP401" s="10" t="str">
        <f t="shared" si="74"/>
        <v>是</v>
      </c>
      <c r="AQ401" s="11" t="str">
        <f t="shared" si="75"/>
        <v/>
      </c>
      <c r="AR401" s="11" t="str">
        <f t="shared" si="76"/>
        <v/>
      </c>
      <c r="AS401" s="11" t="str">
        <f t="shared" si="77"/>
        <v/>
      </c>
      <c r="AT401" s="11" t="str">
        <f t="shared" si="78"/>
        <v/>
      </c>
      <c r="AU401" s="11" t="str">
        <f t="shared" si="79"/>
        <v/>
      </c>
      <c r="AV401" s="11" t="str">
        <f t="shared" si="80"/>
        <v/>
      </c>
      <c r="AW401" s="11" t="str">
        <f>IF(ISERROR(IF(FIND("拾",O401,1)&lt;FIND("万",O401,1),IF(ISERROR(FIND("拾",O401,FIND("万",O401,1))),"零",(MID(O,FIND("拾",O401,FIND("万",O401,1))-1,1))),MID(O401,FIND("拾",O401,1)-1,1))),"",IF(FIND("拾",O401,1)&lt;FIND("万",O401,1),IF(ISERROR(FIND("拾",O401,FIND("万",O401,1))),"",(MID(O401,FIND("拾",O401,FIND("万",O401,1))-1,1))),MID(O401,FIND("拾",O401,1)-1,1)))</f>
        <v/>
      </c>
      <c r="AX401" s="12">
        <f>IF(O401="",0,IF(ISERROR(MIDB(O401,SEARCHB("?",O401),2*LEN(O401)-LENB(O401))),IF(AQ401="",0,INDEX([1]大小写对照表!A:B,MATCH(AQ401,[1]大小写对照表!A:A,0),2)*100000000)+IF(AR401="",0,INDEX([1]大小写对照表!A:B,MATCH(AR401,[1]大小写对照表!A:A,0),2)*1000000)+IF(AS401="",0,INDEX([1]大小写对照表!A:B,MATCH(AS401,[1]大小写对照表!A:A,0),2)*100000)+IF(AT401="",0,INDEX([1]大小写对照表!A:B,MATCH(AT401,[1]大小写对照表!A:A,0),2)*10000)+IF(AU401="",0,INDEX([1]大小写对照表!A:B,MATCH(AU401,[1]大小写对照表!A:A,0),2)*1000)+IF(AV401="",0,INDEX([1]大小写对照表!A:B,MATCH(AV401,[1]大小写对照表!A:A,0),2)*100)+IF(AW401="",0,INDEX([1]大小写对照表!A:B,MATCH(AW401,[1]大小写对照表!A:A,0),2)*10),IF(ISERROR(FIND("万",O401,1)),MIDB(O401,SEARCHB("?",O401),2*LEN(O401)-LENB(O401))*1,MIDB(O401,SEARCHB("?",O401),2*LEN(O401)-LENB(O401))*10000)))</f>
        <v>0</v>
      </c>
      <c r="AY401" s="13" t="str">
        <f t="shared" si="81"/>
        <v>1月份</v>
      </c>
      <c r="AZ401" s="11" t="str">
        <f t="shared" si="82"/>
        <v>录播</v>
      </c>
      <c r="BA401" s="11" t="str">
        <f t="shared" si="83"/>
        <v/>
      </c>
    </row>
    <row r="402" spans="1:53">
      <c r="A402" s="7" t="s">
        <v>1084</v>
      </c>
      <c r="B402" s="7" t="s">
        <v>2704</v>
      </c>
      <c r="C402" s="7" t="s">
        <v>55</v>
      </c>
      <c r="D402" s="7" t="s">
        <v>2705</v>
      </c>
      <c r="E402" s="7" t="s">
        <v>215</v>
      </c>
      <c r="F402" s="7" t="s">
        <v>2706</v>
      </c>
      <c r="G402" s="7" t="s">
        <v>966</v>
      </c>
      <c r="H402" s="7"/>
      <c r="I402" s="7"/>
      <c r="J402" s="7"/>
      <c r="K402" s="7"/>
      <c r="L402" s="7" t="s">
        <v>2707</v>
      </c>
      <c r="M402" s="7" t="s">
        <v>2708</v>
      </c>
      <c r="N402" s="7"/>
      <c r="O402" s="7" t="s">
        <v>2709</v>
      </c>
      <c r="P402" s="7"/>
      <c r="Q402" s="7" t="s">
        <v>2710</v>
      </c>
      <c r="R402" s="7"/>
      <c r="S402" s="7"/>
      <c r="T402" s="7"/>
      <c r="U402" s="7"/>
      <c r="V402" s="7"/>
      <c r="W402" s="7"/>
      <c r="X402" s="7" t="s">
        <v>65</v>
      </c>
      <c r="Y402" s="7" t="s">
        <v>2711</v>
      </c>
      <c r="Z402" s="7">
        <v>2</v>
      </c>
      <c r="AA402" s="7">
        <v>2</v>
      </c>
      <c r="AB402" s="7" t="s">
        <v>317</v>
      </c>
      <c r="AC402" s="7" t="s">
        <v>1084</v>
      </c>
      <c r="AD402" s="7">
        <v>2019</v>
      </c>
      <c r="AE402" s="7" t="s">
        <v>68</v>
      </c>
      <c r="AF402" s="7"/>
      <c r="AG402" s="7"/>
      <c r="AH402" s="7"/>
      <c r="AI402" s="7"/>
      <c r="AJ402" s="7"/>
      <c r="AK402" s="7"/>
      <c r="AL402" s="8" t="str">
        <f t="shared" si="72"/>
        <v>DZLXZC-20180122@录播</v>
      </c>
      <c r="AM402" s="8">
        <f>IF(AL402="","",COUNTIFS(AL$1:AL402,AL402))</f>
        <v>1</v>
      </c>
      <c r="AN402" s="8" t="str">
        <f t="shared" si="73"/>
        <v>陵城区第七中学全自动录播教室采购合同公告@录播</v>
      </c>
      <c r="AO402" s="9">
        <f>IF(AN402="","",COUNTIFS(AN$1:AN402,AN402))</f>
        <v>1</v>
      </c>
      <c r="AP402" s="10" t="str">
        <f t="shared" si="74"/>
        <v>是</v>
      </c>
      <c r="AQ402" s="11" t="str">
        <f t="shared" si="75"/>
        <v/>
      </c>
      <c r="AR402" s="11" t="str">
        <f t="shared" si="76"/>
        <v/>
      </c>
      <c r="AS402" s="11" t="str">
        <f t="shared" si="77"/>
        <v/>
      </c>
      <c r="AT402" s="11" t="str">
        <f t="shared" si="78"/>
        <v/>
      </c>
      <c r="AU402" s="11" t="str">
        <f t="shared" si="79"/>
        <v/>
      </c>
      <c r="AV402" s="11" t="str">
        <f t="shared" si="80"/>
        <v/>
      </c>
      <c r="AW402" s="11" t="str">
        <f>IF(ISERROR(IF(FIND("拾",O402,1)&lt;FIND("万",O402,1),IF(ISERROR(FIND("拾",O402,FIND("万",O402,1))),"零",(MID(O,FIND("拾",O402,FIND("万",O402,1))-1,1))),MID(O402,FIND("拾",O402,1)-1,1))),"",IF(FIND("拾",O402,1)&lt;FIND("万",O402,1),IF(ISERROR(FIND("拾",O402,FIND("万",O402,1))),"",(MID(O402,FIND("拾",O402,FIND("万",O402,1))-1,1))),MID(O402,FIND("拾",O402,1)-1,1)))</f>
        <v/>
      </c>
      <c r="AX402" s="12">
        <f>IF(O402="",0,IF(ISERROR(MIDB(O402,SEARCHB("?",O402),2*LEN(O402)-LENB(O402))),IF(AQ402="",0,INDEX([1]大小写对照表!A:B,MATCH(AQ402,[1]大小写对照表!A:A,0),2)*100000000)+IF(AR402="",0,INDEX([1]大小写对照表!A:B,MATCH(AR402,[1]大小写对照表!A:A,0),2)*1000000)+IF(AS402="",0,INDEX([1]大小写对照表!A:B,MATCH(AS402,[1]大小写对照表!A:A,0),2)*100000)+IF(AT402="",0,INDEX([1]大小写对照表!A:B,MATCH(AT402,[1]大小写对照表!A:A,0),2)*10000)+IF(AU402="",0,INDEX([1]大小写对照表!A:B,MATCH(AU402,[1]大小写对照表!A:A,0),2)*1000)+IF(AV402="",0,INDEX([1]大小写对照表!A:B,MATCH(AV402,[1]大小写对照表!A:A,0),2)*100)+IF(AW402="",0,INDEX([1]大小写对照表!A:B,MATCH(AW402,[1]大小写对照表!A:A,0),2)*10),IF(ISERROR(FIND("万",O402,1)),MIDB(O402,SEARCHB("?",O402),2*LEN(O402)-LENB(O402))*1,MIDB(O402,SEARCHB("?",O402),2*LEN(O402)-LENB(O402))*10000)))</f>
        <v>263880</v>
      </c>
      <c r="AY402" s="13" t="str">
        <f t="shared" si="81"/>
        <v>1月份</v>
      </c>
      <c r="AZ402" s="11" t="str">
        <f t="shared" si="82"/>
        <v>录播</v>
      </c>
      <c r="BA402" s="11" t="str">
        <f t="shared" si="83"/>
        <v/>
      </c>
    </row>
    <row r="403" spans="1:53">
      <c r="A403" s="14" t="s">
        <v>1084</v>
      </c>
      <c r="B403" s="14" t="s">
        <v>2712</v>
      </c>
      <c r="C403" s="14" t="s">
        <v>55</v>
      </c>
      <c r="D403" s="14"/>
      <c r="E403" s="14" t="s">
        <v>215</v>
      </c>
      <c r="F403" s="14" t="s">
        <v>2614</v>
      </c>
      <c r="G403" s="14" t="s">
        <v>966</v>
      </c>
      <c r="H403" s="14"/>
      <c r="I403" s="14"/>
      <c r="J403" s="14"/>
      <c r="K403" s="14"/>
      <c r="L403" s="14" t="s">
        <v>2615</v>
      </c>
      <c r="M403" s="14" t="s">
        <v>2616</v>
      </c>
      <c r="N403" s="14" t="s">
        <v>2713</v>
      </c>
      <c r="O403" s="14"/>
      <c r="P403" s="14"/>
      <c r="Q403" s="14" t="s">
        <v>2714</v>
      </c>
      <c r="R403" s="14" t="s">
        <v>2715</v>
      </c>
      <c r="S403" s="14" t="s">
        <v>2716</v>
      </c>
      <c r="T403" s="14" t="s">
        <v>2717</v>
      </c>
      <c r="U403" s="14" t="s">
        <v>2718</v>
      </c>
      <c r="V403" s="14" t="s">
        <v>2719</v>
      </c>
      <c r="W403" s="14"/>
      <c r="X403" s="14" t="s">
        <v>79</v>
      </c>
      <c r="Y403" s="14" t="s">
        <v>2619</v>
      </c>
      <c r="Z403" s="14">
        <v>6</v>
      </c>
      <c r="AA403" s="14">
        <v>14971</v>
      </c>
      <c r="AB403" s="14" t="s">
        <v>317</v>
      </c>
      <c r="AC403" s="14" t="s">
        <v>1084</v>
      </c>
      <c r="AD403" s="14">
        <v>2019</v>
      </c>
      <c r="AE403" s="14" t="s">
        <v>68</v>
      </c>
      <c r="AF403" s="14"/>
      <c r="AG403" s="14"/>
      <c r="AH403" s="14"/>
      <c r="AI403" s="14"/>
      <c r="AJ403" s="14"/>
      <c r="AK403" s="14"/>
      <c r="AL403" s="8" t="str">
        <f t="shared" si="72"/>
        <v/>
      </c>
      <c r="AM403" s="8" t="str">
        <f>IF(AL403="","",COUNTIFS(AL$1:AL403,AL403))</f>
        <v/>
      </c>
      <c r="AN403" s="8" t="str">
        <f t="shared" si="73"/>
        <v>高唐县汇鑫街道中心幼儿园多功能录播室改建工程中标公告@录播</v>
      </c>
      <c r="AO403" s="9">
        <f>IF(AN403="","",COUNTIFS(AN$1:AN403,AN403))</f>
        <v>1</v>
      </c>
      <c r="AP403" s="10" t="str">
        <f t="shared" si="74"/>
        <v>是</v>
      </c>
      <c r="AQ403" s="11" t="str">
        <f t="shared" si="75"/>
        <v/>
      </c>
      <c r="AR403" s="11" t="str">
        <f t="shared" si="76"/>
        <v/>
      </c>
      <c r="AS403" s="11" t="str">
        <f t="shared" si="77"/>
        <v/>
      </c>
      <c r="AT403" s="11" t="str">
        <f t="shared" si="78"/>
        <v/>
      </c>
      <c r="AU403" s="11" t="str">
        <f t="shared" si="79"/>
        <v/>
      </c>
      <c r="AV403" s="11" t="str">
        <f t="shared" si="80"/>
        <v/>
      </c>
      <c r="AW403" s="11" t="str">
        <f>IF(ISERROR(IF(FIND("拾",O403,1)&lt;FIND("万",O403,1),IF(ISERROR(FIND("拾",O403,FIND("万",O403,1))),"零",(MID(O,FIND("拾",O403,FIND("万",O403,1))-1,1))),MID(O403,FIND("拾",O403,1)-1,1))),"",IF(FIND("拾",O403,1)&lt;FIND("万",O403,1),IF(ISERROR(FIND("拾",O403,FIND("万",O403,1))),"",(MID(O403,FIND("拾",O403,FIND("万",O403,1))-1,1))),MID(O403,FIND("拾",O403,1)-1,1)))</f>
        <v/>
      </c>
      <c r="AX403" s="12">
        <f>IF(O403="",0,IF(ISERROR(MIDB(O403,SEARCHB("?",O403),2*LEN(O403)-LENB(O403))),IF(AQ403="",0,INDEX([1]大小写对照表!A:B,MATCH(AQ403,[1]大小写对照表!A:A,0),2)*100000000)+IF(AR403="",0,INDEX([1]大小写对照表!A:B,MATCH(AR403,[1]大小写对照表!A:A,0),2)*1000000)+IF(AS403="",0,INDEX([1]大小写对照表!A:B,MATCH(AS403,[1]大小写对照表!A:A,0),2)*100000)+IF(AT403="",0,INDEX([1]大小写对照表!A:B,MATCH(AT403,[1]大小写对照表!A:A,0),2)*10000)+IF(AU403="",0,INDEX([1]大小写对照表!A:B,MATCH(AU403,[1]大小写对照表!A:A,0),2)*1000)+IF(AV403="",0,INDEX([1]大小写对照表!A:B,MATCH(AV403,[1]大小写对照表!A:A,0),2)*100)+IF(AW403="",0,INDEX([1]大小写对照表!A:B,MATCH(AW403,[1]大小写对照表!A:A,0),2)*10),IF(ISERROR(FIND("万",O403,1)),MIDB(O403,SEARCHB("?",O403),2*LEN(O403)-LENB(O403))*1,MIDB(O403,SEARCHB("?",O403),2*LEN(O403)-LENB(O403))*10000)))</f>
        <v>0</v>
      </c>
      <c r="AY403" s="13" t="str">
        <f t="shared" si="81"/>
        <v>1月份</v>
      </c>
      <c r="AZ403" s="11" t="str">
        <f t="shared" si="82"/>
        <v>录播</v>
      </c>
      <c r="BA403" s="11" t="str">
        <f t="shared" si="83"/>
        <v/>
      </c>
    </row>
    <row r="404" spans="1:53">
      <c r="A404" s="7" t="s">
        <v>1084</v>
      </c>
      <c r="B404" s="7" t="s">
        <v>2720</v>
      </c>
      <c r="C404" s="7" t="s">
        <v>55</v>
      </c>
      <c r="D404" s="7"/>
      <c r="E404" s="7" t="s">
        <v>71</v>
      </c>
      <c r="F404" s="7" t="s">
        <v>2721</v>
      </c>
      <c r="G404" s="7" t="s">
        <v>966</v>
      </c>
      <c r="H404" s="7"/>
      <c r="I404" s="7"/>
      <c r="J404" s="7"/>
      <c r="K404" s="7"/>
      <c r="L404" s="7" t="s">
        <v>2722</v>
      </c>
      <c r="M404" s="7" t="s">
        <v>2723</v>
      </c>
      <c r="N404" s="7" t="s">
        <v>2724</v>
      </c>
      <c r="O404" s="7" t="s">
        <v>2725</v>
      </c>
      <c r="P404" s="7"/>
      <c r="Q404" s="7" t="s">
        <v>2726</v>
      </c>
      <c r="R404" s="7" t="s">
        <v>2727</v>
      </c>
      <c r="S404" s="7"/>
      <c r="T404" s="7"/>
      <c r="U404" s="7"/>
      <c r="V404" s="7"/>
      <c r="W404" s="7"/>
      <c r="X404" s="7" t="s">
        <v>79</v>
      </c>
      <c r="Y404" s="7" t="s">
        <v>2728</v>
      </c>
      <c r="Z404" s="7">
        <v>4</v>
      </c>
      <c r="AA404" s="7">
        <v>14971</v>
      </c>
      <c r="AB404" s="7" t="s">
        <v>317</v>
      </c>
      <c r="AC404" s="7" t="s">
        <v>1084</v>
      </c>
      <c r="AD404" s="7">
        <v>2019</v>
      </c>
      <c r="AE404" s="7" t="s">
        <v>68</v>
      </c>
      <c r="AF404" s="7"/>
      <c r="AG404" s="7"/>
      <c r="AH404" s="7"/>
      <c r="AI404" s="7"/>
      <c r="AJ404" s="7"/>
      <c r="AK404" s="7"/>
      <c r="AL404" s="8" t="str">
        <f t="shared" si="72"/>
        <v/>
      </c>
      <c r="AM404" s="8" t="str">
        <f>IF(AL404="","",COUNTIFS(AL$1:AL404,AL404))</f>
        <v/>
      </c>
      <c r="AN404" s="8" t="str">
        <f t="shared" si="73"/>
        <v>广西恒盛工程造价咨询有限公司新州一小、新州镇小学两间录播教室设备采购（BSZC2018-J1-12101-HSZX）成交结果公告@录播</v>
      </c>
      <c r="AO404" s="9">
        <f>IF(AN404="","",COUNTIFS(AN$1:AN404,AN404))</f>
        <v>1</v>
      </c>
      <c r="AP404" s="10" t="str">
        <f t="shared" si="74"/>
        <v>是</v>
      </c>
      <c r="AQ404" s="11" t="str">
        <f t="shared" si="75"/>
        <v/>
      </c>
      <c r="AR404" s="11" t="str">
        <f t="shared" si="76"/>
        <v>壹</v>
      </c>
      <c r="AS404" s="11" t="str">
        <f t="shared" si="77"/>
        <v>壹</v>
      </c>
      <c r="AT404" s="11" t="str">
        <f t="shared" si="78"/>
        <v>玖</v>
      </c>
      <c r="AU404" s="11" t="str">
        <f t="shared" si="79"/>
        <v>玖</v>
      </c>
      <c r="AV404" s="11" t="str">
        <f t="shared" si="80"/>
        <v>伍</v>
      </c>
      <c r="AW404" s="11" t="str">
        <f>IF(ISERROR(IF(FIND("拾",O404,1)&lt;FIND("万",O404,1),IF(ISERROR(FIND("拾",O404,FIND("万",O404,1))),"零",(MID(O,FIND("拾",O404,FIND("万",O404,1))-1,1))),MID(O404,FIND("拾",O404,1)-1,1))),"",IF(FIND("拾",O404,1)&lt;FIND("万",O404,1),IF(ISERROR(FIND("拾",O404,FIND("万",O404,1))),"",(MID(O404,FIND("拾",O404,FIND("万",O404,1))-1,1))),MID(O404,FIND("拾",O404,1)-1,1)))</f>
        <v/>
      </c>
      <c r="AX404" s="12">
        <f>IF(O404="",0,IF(ISERROR(MIDB(O404,SEARCHB("?",O404),2*LEN(O404)-LENB(O404))),IF(AQ404="",0,INDEX([1]大小写对照表!A:B,MATCH(AQ404,[1]大小写对照表!A:A,0),2)*100000000)+IF(AR404="",0,INDEX([1]大小写对照表!A:B,MATCH(AR404,[1]大小写对照表!A:A,0),2)*1000000)+IF(AS404="",0,INDEX([1]大小写对照表!A:B,MATCH(AS404,[1]大小写对照表!A:A,0),2)*100000)+IF(AT404="",0,INDEX([1]大小写对照表!A:B,MATCH(AT404,[1]大小写对照表!A:A,0),2)*10000)+IF(AU404="",0,INDEX([1]大小写对照表!A:B,MATCH(AU404,[1]大小写对照表!A:A,0),2)*1000)+IF(AV404="",0,INDEX([1]大小写对照表!A:B,MATCH(AV404,[1]大小写对照表!A:A,0),2)*100)+IF(AW404="",0,INDEX([1]大小写对照表!A:B,MATCH(AW404,[1]大小写对照表!A:A,0),2)*10),IF(ISERROR(FIND("万",O404,1)),MIDB(O404,SEARCHB("?",O404),2*LEN(O404)-LENB(O404))*1,MIDB(O404,SEARCHB("?",O404),2*LEN(O404)-LENB(O404))*10000)))</f>
        <v>1199500</v>
      </c>
      <c r="AY404" s="13" t="str">
        <f t="shared" si="81"/>
        <v>1月份</v>
      </c>
      <c r="AZ404" s="11" t="str">
        <f t="shared" si="82"/>
        <v>录播</v>
      </c>
      <c r="BA404" s="11" t="str">
        <f t="shared" si="83"/>
        <v/>
      </c>
    </row>
    <row r="405" spans="1:53">
      <c r="A405" s="14" t="s">
        <v>1084</v>
      </c>
      <c r="B405" s="14" t="s">
        <v>738</v>
      </c>
      <c r="C405" s="14" t="s">
        <v>55</v>
      </c>
      <c r="D405" s="14" t="s">
        <v>739</v>
      </c>
      <c r="E405" s="14" t="s">
        <v>236</v>
      </c>
      <c r="F405" s="14" t="s">
        <v>237</v>
      </c>
      <c r="G405" s="14" t="s">
        <v>966</v>
      </c>
      <c r="H405" s="14"/>
      <c r="I405" s="14"/>
      <c r="J405" s="14"/>
      <c r="K405" s="14"/>
      <c r="L405" s="14" t="s">
        <v>740</v>
      </c>
      <c r="M405" s="14" t="s">
        <v>741</v>
      </c>
      <c r="N405" s="14" t="s">
        <v>2729</v>
      </c>
      <c r="O405" s="14" t="s">
        <v>2730</v>
      </c>
      <c r="P405" s="14"/>
      <c r="Q405" s="14" t="s">
        <v>2731</v>
      </c>
      <c r="R405" s="14" t="s">
        <v>2732</v>
      </c>
      <c r="S405" s="14"/>
      <c r="T405" s="14"/>
      <c r="U405" s="14"/>
      <c r="V405" s="14"/>
      <c r="W405" s="14"/>
      <c r="X405" s="14" t="s">
        <v>326</v>
      </c>
      <c r="Y405" s="14" t="s">
        <v>743</v>
      </c>
      <c r="Z405" s="14">
        <v>9</v>
      </c>
      <c r="AA405" s="14">
        <v>7</v>
      </c>
      <c r="AB405" s="14" t="s">
        <v>67</v>
      </c>
      <c r="AC405" s="14"/>
      <c r="AD405" s="14">
        <v>2019</v>
      </c>
      <c r="AE405" s="14" t="s">
        <v>68</v>
      </c>
      <c r="AF405" s="14" t="s">
        <v>128</v>
      </c>
      <c r="AG405" s="14"/>
      <c r="AH405" s="14"/>
      <c r="AI405" s="14"/>
      <c r="AJ405" s="14"/>
      <c r="AK405" s="14"/>
      <c r="AL405" s="8" t="str">
        <f t="shared" si="72"/>
        <v>TC180RABM@录播</v>
      </c>
      <c r="AM405" s="8">
        <f>IF(AL405="","",COUNTIFS(AL$1:AL405,AL405))</f>
        <v>1</v>
      </c>
      <c r="AN405" s="8" t="str">
        <f t="shared" si="73"/>
        <v>中国科学院大学经济与管理学院智慧教室建设项目中标结果更正公告@录播</v>
      </c>
      <c r="AO405" s="9">
        <f>IF(AN405="","",COUNTIFS(AN$1:AN405,AN405))</f>
        <v>1</v>
      </c>
      <c r="AP405" s="10" t="str">
        <f t="shared" si="74"/>
        <v>是</v>
      </c>
      <c r="AQ405" s="11" t="str">
        <f t="shared" si="75"/>
        <v/>
      </c>
      <c r="AR405" s="11" t="str">
        <f t="shared" si="76"/>
        <v/>
      </c>
      <c r="AS405" s="11" t="str">
        <f t="shared" si="77"/>
        <v/>
      </c>
      <c r="AT405" s="11" t="str">
        <f t="shared" si="78"/>
        <v/>
      </c>
      <c r="AU405" s="11" t="str">
        <f t="shared" si="79"/>
        <v/>
      </c>
      <c r="AV405" s="11" t="str">
        <f t="shared" si="80"/>
        <v/>
      </c>
      <c r="AW405" s="11" t="str">
        <f>IF(ISERROR(IF(FIND("拾",O405,1)&lt;FIND("万",O405,1),IF(ISERROR(FIND("拾",O405,FIND("万",O405,1))),"零",(MID(O,FIND("拾",O405,FIND("万",O405,1))-1,1))),MID(O405,FIND("拾",O405,1)-1,1))),"",IF(FIND("拾",O405,1)&lt;FIND("万",O405,1),IF(ISERROR(FIND("拾",O405,FIND("万",O405,1))),"",(MID(O405,FIND("拾",O405,FIND("万",O405,1))-1,1))),MID(O405,FIND("拾",O405,1)-1,1)))</f>
        <v/>
      </c>
      <c r="AX405" s="12">
        <f>IF(O405="",0,IF(ISERROR(MIDB(O405,SEARCHB("?",O405),2*LEN(O405)-LENB(O405))),IF(AQ405="",0,INDEX([1]大小写对照表!A:B,MATCH(AQ405,[1]大小写对照表!A:A,0),2)*100000000)+IF(AR405="",0,INDEX([1]大小写对照表!A:B,MATCH(AR405,[1]大小写对照表!A:A,0),2)*1000000)+IF(AS405="",0,INDEX([1]大小写对照表!A:B,MATCH(AS405,[1]大小写对照表!A:A,0),2)*100000)+IF(AT405="",0,INDEX([1]大小写对照表!A:B,MATCH(AT405,[1]大小写对照表!A:A,0),2)*10000)+IF(AU405="",0,INDEX([1]大小写对照表!A:B,MATCH(AU405,[1]大小写对照表!A:A,0),2)*1000)+IF(AV405="",0,INDEX([1]大小写对照表!A:B,MATCH(AV405,[1]大小写对照表!A:A,0),2)*100)+IF(AW405="",0,INDEX([1]大小写对照表!A:B,MATCH(AW405,[1]大小写对照表!A:A,0),2)*10),IF(ISERROR(FIND("万",O405,1)),MIDB(O405,SEARCHB("?",O405),2*LEN(O405)-LENB(O405))*1,MIDB(O405,SEARCHB("?",O405),2*LEN(O405)-LENB(O405))*10000)))</f>
        <v>3494497</v>
      </c>
      <c r="AY405" s="13" t="str">
        <f t="shared" si="81"/>
        <v>1月份</v>
      </c>
      <c r="AZ405" s="11" t="str">
        <f t="shared" si="82"/>
        <v>录播</v>
      </c>
      <c r="BA405" s="11" t="str">
        <f t="shared" si="83"/>
        <v/>
      </c>
    </row>
    <row r="406" spans="1:53">
      <c r="A406" s="7" t="s">
        <v>1084</v>
      </c>
      <c r="B406" s="7" t="s">
        <v>2733</v>
      </c>
      <c r="C406" s="7" t="s">
        <v>55</v>
      </c>
      <c r="D406" s="7"/>
      <c r="E406" s="7" t="s">
        <v>56</v>
      </c>
      <c r="F406" s="7" t="s">
        <v>2029</v>
      </c>
      <c r="G406" s="7" t="s">
        <v>966</v>
      </c>
      <c r="H406" s="7"/>
      <c r="I406" s="7"/>
      <c r="J406" s="7"/>
      <c r="K406" s="7"/>
      <c r="L406" s="7" t="s">
        <v>2734</v>
      </c>
      <c r="M406" s="7" t="s">
        <v>2735</v>
      </c>
      <c r="N406" s="7" t="s">
        <v>2736</v>
      </c>
      <c r="O406" s="7" t="s">
        <v>2737</v>
      </c>
      <c r="P406" s="7"/>
      <c r="Q406" s="7" t="s">
        <v>2738</v>
      </c>
      <c r="R406" s="7" t="s">
        <v>2739</v>
      </c>
      <c r="S406" s="7"/>
      <c r="T406" s="7"/>
      <c r="U406" s="7"/>
      <c r="V406" s="7"/>
      <c r="W406" s="7"/>
      <c r="X406" s="7" t="s">
        <v>65</v>
      </c>
      <c r="Y406" s="7" t="s">
        <v>2740</v>
      </c>
      <c r="Z406" s="7">
        <v>2</v>
      </c>
      <c r="AA406" s="7">
        <v>14971</v>
      </c>
      <c r="AB406" s="7" t="s">
        <v>67</v>
      </c>
      <c r="AC406" s="7"/>
      <c r="AD406" s="7">
        <v>2019</v>
      </c>
      <c r="AE406" s="7" t="s">
        <v>68</v>
      </c>
      <c r="AF406" s="7" t="s">
        <v>128</v>
      </c>
      <c r="AG406" s="7"/>
      <c r="AH406" s="7"/>
      <c r="AI406" s="7"/>
      <c r="AJ406" s="7"/>
      <c r="AK406" s="7"/>
      <c r="AL406" s="8" t="str">
        <f t="shared" si="72"/>
        <v/>
      </c>
      <c r="AM406" s="8" t="str">
        <f>IF(AL406="","",COUNTIFS(AL$1:AL406,AL406))</f>
        <v/>
      </c>
      <c r="AN406" s="8" t="str">
        <f t="shared" si="73"/>
        <v>驻马店技师学院烹饪专业一体化实训室采购项目中标-公告@录播</v>
      </c>
      <c r="AO406" s="9">
        <f>IF(AN406="","",COUNTIFS(AN$1:AN406,AN406))</f>
        <v>1</v>
      </c>
      <c r="AP406" s="10" t="str">
        <f t="shared" si="74"/>
        <v>是</v>
      </c>
      <c r="AQ406" s="11" t="str">
        <f t="shared" si="75"/>
        <v/>
      </c>
      <c r="AR406" s="11" t="str">
        <f t="shared" si="76"/>
        <v/>
      </c>
      <c r="AS406" s="11" t="str">
        <f t="shared" si="77"/>
        <v/>
      </c>
      <c r="AT406" s="11" t="str">
        <f t="shared" si="78"/>
        <v/>
      </c>
      <c r="AU406" s="11" t="str">
        <f t="shared" si="79"/>
        <v/>
      </c>
      <c r="AV406" s="11" t="str">
        <f t="shared" si="80"/>
        <v/>
      </c>
      <c r="AW406" s="11" t="str">
        <f>IF(ISERROR(IF(FIND("拾",O406,1)&lt;FIND("万",O406,1),IF(ISERROR(FIND("拾",O406,FIND("万",O406,1))),"零",(MID(O,FIND("拾",O406,FIND("万",O406,1))-1,1))),MID(O406,FIND("拾",O406,1)-1,1))),"",IF(FIND("拾",O406,1)&lt;FIND("万",O406,1),IF(ISERROR(FIND("拾",O406,FIND("万",O406,1))),"",(MID(O406,FIND("拾",O406,FIND("万",O406,1))-1,1))),MID(O406,FIND("拾",O406,1)-1,1)))</f>
        <v/>
      </c>
      <c r="AX406" s="12">
        <f>IF(O406="",0,IF(ISERROR(MIDB(O406,SEARCHB("?",O406),2*LEN(O406)-LENB(O406))),IF(AQ406="",0,INDEX([1]大小写对照表!A:B,MATCH(AQ406,[1]大小写对照表!A:A,0),2)*100000000)+IF(AR406="",0,INDEX([1]大小写对照表!A:B,MATCH(AR406,[1]大小写对照表!A:A,0),2)*1000000)+IF(AS406="",0,INDEX([1]大小写对照表!A:B,MATCH(AS406,[1]大小写对照表!A:A,0),2)*100000)+IF(AT406="",0,INDEX([1]大小写对照表!A:B,MATCH(AT406,[1]大小写对照表!A:A,0),2)*10000)+IF(AU406="",0,INDEX([1]大小写对照表!A:B,MATCH(AU406,[1]大小写对照表!A:A,0),2)*1000)+IF(AV406="",0,INDEX([1]大小写对照表!A:B,MATCH(AV406,[1]大小写对照表!A:A,0),2)*100)+IF(AW406="",0,INDEX([1]大小写对照表!A:B,MATCH(AW406,[1]大小写对照表!A:A,0),2)*10),IF(ISERROR(FIND("万",O406,1)),MIDB(O406,SEARCHB("?",O406),2*LEN(O406)-LENB(O406))*1,MIDB(O406,SEARCHB("?",O406),2*LEN(O406)-LENB(O406))*10000)))</f>
        <v>1029300</v>
      </c>
      <c r="AY406" s="13" t="str">
        <f t="shared" si="81"/>
        <v>1月份</v>
      </c>
      <c r="AZ406" s="11" t="str">
        <f t="shared" si="82"/>
        <v>录播</v>
      </c>
      <c r="BA406" s="11" t="str">
        <f t="shared" si="83"/>
        <v/>
      </c>
    </row>
    <row r="407" spans="1:53">
      <c r="A407" s="14" t="s">
        <v>1084</v>
      </c>
      <c r="B407" s="14" t="s">
        <v>2741</v>
      </c>
      <c r="C407" s="14" t="s">
        <v>55</v>
      </c>
      <c r="D407" s="14" t="s">
        <v>2742</v>
      </c>
      <c r="E407" s="14" t="s">
        <v>71</v>
      </c>
      <c r="F407" s="14" t="s">
        <v>2721</v>
      </c>
      <c r="G407" s="14" t="s">
        <v>966</v>
      </c>
      <c r="H407" s="14"/>
      <c r="I407" s="14"/>
      <c r="J407" s="14"/>
      <c r="K407" s="14"/>
      <c r="L407" s="14" t="s">
        <v>2722</v>
      </c>
      <c r="M407" s="14" t="s">
        <v>2723</v>
      </c>
      <c r="N407" s="14" t="s">
        <v>2724</v>
      </c>
      <c r="O407" s="14" t="s">
        <v>2743</v>
      </c>
      <c r="P407" s="14"/>
      <c r="Q407" s="14" t="s">
        <v>2744</v>
      </c>
      <c r="R407" s="14" t="s">
        <v>2727</v>
      </c>
      <c r="S407" s="14"/>
      <c r="T407" s="14"/>
      <c r="U407" s="14"/>
      <c r="V407" s="14"/>
      <c r="W407" s="14"/>
      <c r="X407" s="14" t="s">
        <v>79</v>
      </c>
      <c r="Y407" s="14" t="s">
        <v>2745</v>
      </c>
      <c r="Z407" s="14">
        <v>9</v>
      </c>
      <c r="AA407" s="14">
        <v>2</v>
      </c>
      <c r="AB407" s="14" t="s">
        <v>317</v>
      </c>
      <c r="AC407" s="14" t="s">
        <v>1084</v>
      </c>
      <c r="AD407" s="14">
        <v>2019</v>
      </c>
      <c r="AE407" s="14" t="s">
        <v>68</v>
      </c>
      <c r="AF407" s="14"/>
      <c r="AG407" s="14"/>
      <c r="AH407" s="14"/>
      <c r="AI407" s="14"/>
      <c r="AJ407" s="14"/>
      <c r="AK407" s="14"/>
      <c r="AL407" s="8" t="str">
        <f t="shared" si="72"/>
        <v>BSZC2018-J1-12101-HSZX）@录播</v>
      </c>
      <c r="AM407" s="8">
        <f>IF(AL407="","",COUNTIFS(AL$1:AL407,AL407))</f>
        <v>1</v>
      </c>
      <c r="AN407" s="8" t="str">
        <f t="shared" si="73"/>
        <v>新州一小、新州镇小学两间录播教室设备采购成交公告@录播</v>
      </c>
      <c r="AO407" s="9">
        <f>IF(AN407="","",COUNTIFS(AN$1:AN407,AN407))</f>
        <v>1</v>
      </c>
      <c r="AP407" s="10" t="str">
        <f t="shared" si="74"/>
        <v>是</v>
      </c>
      <c r="AQ407" s="11" t="str">
        <f t="shared" si="75"/>
        <v/>
      </c>
      <c r="AR407" s="11" t="str">
        <f t="shared" si="76"/>
        <v/>
      </c>
      <c r="AS407" s="11" t="str">
        <f t="shared" si="77"/>
        <v/>
      </c>
      <c r="AT407" s="11" t="str">
        <f t="shared" si="78"/>
        <v/>
      </c>
      <c r="AU407" s="11" t="str">
        <f t="shared" si="79"/>
        <v/>
      </c>
      <c r="AV407" s="11" t="str">
        <f t="shared" si="80"/>
        <v/>
      </c>
      <c r="AW407" s="11" t="str">
        <f>IF(ISERROR(IF(FIND("拾",O407,1)&lt;FIND("万",O407,1),IF(ISERROR(FIND("拾",O407,FIND("万",O407,1))),"零",(MID(O,FIND("拾",O407,FIND("万",O407,1))-1,1))),MID(O407,FIND("拾",O407,1)-1,1))),"",IF(FIND("拾",O407,1)&lt;FIND("万",O407,1),IF(ISERROR(FIND("拾",O407,FIND("万",O407,1))),"",(MID(O407,FIND("拾",O407,FIND("万",O407,1))-1,1))),MID(O407,FIND("拾",O407,1)-1,1)))</f>
        <v/>
      </c>
      <c r="AX407" s="12">
        <f>IF(O407="",0,IF(ISERROR(MIDB(O407,SEARCHB("?",O407),2*LEN(O407)-LENB(O407))),IF(AQ407="",0,INDEX([1]大小写对照表!A:B,MATCH(AQ407,[1]大小写对照表!A:A,0),2)*100000000)+IF(AR407="",0,INDEX([1]大小写对照表!A:B,MATCH(AR407,[1]大小写对照表!A:A,0),2)*1000000)+IF(AS407="",0,INDEX([1]大小写对照表!A:B,MATCH(AS407,[1]大小写对照表!A:A,0),2)*100000)+IF(AT407="",0,INDEX([1]大小写对照表!A:B,MATCH(AT407,[1]大小写对照表!A:A,0),2)*10000)+IF(AU407="",0,INDEX([1]大小写对照表!A:B,MATCH(AU407,[1]大小写对照表!A:A,0),2)*1000)+IF(AV407="",0,INDEX([1]大小写对照表!A:B,MATCH(AV407,[1]大小写对照表!A:A,0),2)*100)+IF(AW407="",0,INDEX([1]大小写对照表!A:B,MATCH(AW407,[1]大小写对照表!A:A,0),2)*10),IF(ISERROR(FIND("万",O407,1)),MIDB(O407,SEARCHB("?",O407),2*LEN(O407)-LENB(O407))*1,MIDB(O407,SEARCHB("?",O407),2*LEN(O407)-LENB(O407))*10000)))</f>
        <v>1199544</v>
      </c>
      <c r="AY407" s="13" t="str">
        <f t="shared" si="81"/>
        <v>1月份</v>
      </c>
      <c r="AZ407" s="11" t="str">
        <f t="shared" si="82"/>
        <v>录播</v>
      </c>
      <c r="BA407" s="11" t="str">
        <f t="shared" si="83"/>
        <v/>
      </c>
    </row>
    <row r="408" spans="1:53">
      <c r="A408" s="7" t="s">
        <v>1084</v>
      </c>
      <c r="B408" s="7" t="s">
        <v>2746</v>
      </c>
      <c r="C408" s="7" t="s">
        <v>55</v>
      </c>
      <c r="D408" s="7" t="s">
        <v>2747</v>
      </c>
      <c r="E408" s="7" t="s">
        <v>168</v>
      </c>
      <c r="F408" s="7" t="s">
        <v>412</v>
      </c>
      <c r="G408" s="7" t="s">
        <v>966</v>
      </c>
      <c r="H408" s="7"/>
      <c r="I408" s="7"/>
      <c r="J408" s="7"/>
      <c r="K408" s="7"/>
      <c r="L408" s="7"/>
      <c r="M408" s="7"/>
      <c r="N408" s="7"/>
      <c r="O408" s="7"/>
      <c r="P408" s="7"/>
      <c r="Q408" s="7" t="s">
        <v>2748</v>
      </c>
      <c r="R408" s="7"/>
      <c r="S408" s="7"/>
      <c r="T408" s="7"/>
      <c r="U408" s="7"/>
      <c r="V408" s="7"/>
      <c r="W408" s="7"/>
      <c r="X408" s="7" t="s">
        <v>65</v>
      </c>
      <c r="Y408" s="7" t="s">
        <v>2749</v>
      </c>
      <c r="Z408" s="7">
        <v>3</v>
      </c>
      <c r="AA408" s="7">
        <v>3</v>
      </c>
      <c r="AB408" s="7" t="s">
        <v>317</v>
      </c>
      <c r="AC408" s="7" t="s">
        <v>1084</v>
      </c>
      <c r="AD408" s="7">
        <v>2019</v>
      </c>
      <c r="AE408" s="7" t="s">
        <v>68</v>
      </c>
      <c r="AF408" s="7"/>
      <c r="AG408" s="7"/>
      <c r="AH408" s="7"/>
      <c r="AI408" s="7"/>
      <c r="AJ408" s="7"/>
      <c r="AK408" s="7"/>
      <c r="AL408" s="8" t="str">
        <f t="shared" si="72"/>
        <v>[350800]F[GK]2018197-1@录播</v>
      </c>
      <c r="AM408" s="8">
        <f>IF(AL408="","",COUNTIFS(AL$1:AL408,AL408))</f>
        <v>1</v>
      </c>
      <c r="AN408" s="8" t="str">
        <f t="shared" si="73"/>
        <v>龙岩学院教科院虚拟仿真及互动教学录播设备货物类采购项目@录播</v>
      </c>
      <c r="AO408" s="9">
        <f>IF(AN408="","",COUNTIFS(AN$1:AN408,AN408))</f>
        <v>1</v>
      </c>
      <c r="AP408" s="10" t="str">
        <f t="shared" si="74"/>
        <v>是</v>
      </c>
      <c r="AQ408" s="11" t="str">
        <f t="shared" si="75"/>
        <v/>
      </c>
      <c r="AR408" s="11" t="str">
        <f t="shared" si="76"/>
        <v/>
      </c>
      <c r="AS408" s="11" t="str">
        <f t="shared" si="77"/>
        <v/>
      </c>
      <c r="AT408" s="11" t="str">
        <f t="shared" si="78"/>
        <v/>
      </c>
      <c r="AU408" s="11" t="str">
        <f t="shared" si="79"/>
        <v/>
      </c>
      <c r="AV408" s="11" t="str">
        <f t="shared" si="80"/>
        <v/>
      </c>
      <c r="AW408" s="11" t="str">
        <f>IF(ISERROR(IF(FIND("拾",O408,1)&lt;FIND("万",O408,1),IF(ISERROR(FIND("拾",O408,FIND("万",O408,1))),"零",(MID(O,FIND("拾",O408,FIND("万",O408,1))-1,1))),MID(O408,FIND("拾",O408,1)-1,1))),"",IF(FIND("拾",O408,1)&lt;FIND("万",O408,1),IF(ISERROR(FIND("拾",O408,FIND("万",O408,1))),"",(MID(O408,FIND("拾",O408,FIND("万",O408,1))-1,1))),MID(O408,FIND("拾",O408,1)-1,1)))</f>
        <v/>
      </c>
      <c r="AX408" s="12">
        <f>IF(O408="",0,IF(ISERROR(MIDB(O408,SEARCHB("?",O408),2*LEN(O408)-LENB(O408))),IF(AQ408="",0,INDEX([1]大小写对照表!A:B,MATCH(AQ408,[1]大小写对照表!A:A,0),2)*100000000)+IF(AR408="",0,INDEX([1]大小写对照表!A:B,MATCH(AR408,[1]大小写对照表!A:A,0),2)*1000000)+IF(AS408="",0,INDEX([1]大小写对照表!A:B,MATCH(AS408,[1]大小写对照表!A:A,0),2)*100000)+IF(AT408="",0,INDEX([1]大小写对照表!A:B,MATCH(AT408,[1]大小写对照表!A:A,0),2)*10000)+IF(AU408="",0,INDEX([1]大小写对照表!A:B,MATCH(AU408,[1]大小写对照表!A:A,0),2)*1000)+IF(AV408="",0,INDEX([1]大小写对照表!A:B,MATCH(AV408,[1]大小写对照表!A:A,0),2)*100)+IF(AW408="",0,INDEX([1]大小写对照表!A:B,MATCH(AW408,[1]大小写对照表!A:A,0),2)*10),IF(ISERROR(FIND("万",O408,1)),MIDB(O408,SEARCHB("?",O408),2*LEN(O408)-LENB(O408))*1,MIDB(O408,SEARCHB("?",O408),2*LEN(O408)-LENB(O408))*10000)))</f>
        <v>0</v>
      </c>
      <c r="AY408" s="13" t="str">
        <f t="shared" si="81"/>
        <v>1月份</v>
      </c>
      <c r="AZ408" s="11" t="str">
        <f t="shared" si="82"/>
        <v>录播</v>
      </c>
      <c r="BA408" s="11" t="str">
        <f t="shared" si="83"/>
        <v/>
      </c>
    </row>
    <row r="409" spans="1:53">
      <c r="A409" s="14" t="s">
        <v>1084</v>
      </c>
      <c r="B409" s="14" t="s">
        <v>2750</v>
      </c>
      <c r="C409" s="14" t="s">
        <v>55</v>
      </c>
      <c r="D409" s="14" t="s">
        <v>2751</v>
      </c>
      <c r="E409" s="14" t="s">
        <v>1308</v>
      </c>
      <c r="F409" s="14" t="s">
        <v>2752</v>
      </c>
      <c r="G409" s="14" t="s">
        <v>966</v>
      </c>
      <c r="H409" s="14"/>
      <c r="I409" s="14"/>
      <c r="J409" s="14"/>
      <c r="K409" s="14"/>
      <c r="L409" s="14"/>
      <c r="M409" s="14"/>
      <c r="N409" s="14" t="s">
        <v>2753</v>
      </c>
      <c r="O409" s="14"/>
      <c r="P409" s="14"/>
      <c r="Q409" s="14" t="s">
        <v>2754</v>
      </c>
      <c r="R409" s="14" t="s">
        <v>2755</v>
      </c>
      <c r="S409" s="14" t="s">
        <v>2756</v>
      </c>
      <c r="T409" s="14" t="s">
        <v>2757</v>
      </c>
      <c r="U409" s="14" t="s">
        <v>2758</v>
      </c>
      <c r="V409" s="14" t="s">
        <v>2759</v>
      </c>
      <c r="W409" s="14"/>
      <c r="X409" s="14" t="s">
        <v>65</v>
      </c>
      <c r="Y409" s="14" t="s">
        <v>2760</v>
      </c>
      <c r="Z409" s="14">
        <v>3</v>
      </c>
      <c r="AA409" s="14">
        <v>2</v>
      </c>
      <c r="AB409" s="14" t="s">
        <v>67</v>
      </c>
      <c r="AC409" s="14"/>
      <c r="AD409" s="14">
        <v>2019</v>
      </c>
      <c r="AE409" s="14" t="s">
        <v>68</v>
      </c>
      <c r="AF409" s="14"/>
      <c r="AG409" s="14"/>
      <c r="AH409" s="14"/>
      <c r="AI409" s="14"/>
      <c r="AJ409" s="14"/>
      <c r="AK409" s="14"/>
      <c r="AL409" s="8" t="str">
        <f t="shared" si="72"/>
        <v>J3ZC2018Z126-2）@录播</v>
      </c>
      <c r="AM409" s="8">
        <f>IF(AL409="","",COUNTIFS(AL$1:AL409,AL409))</f>
        <v>1</v>
      </c>
      <c r="AN409" s="8" t="str">
        <f t="shared" si="73"/>
        <v>黄山区智慧校园建设一期工程采购项目中标公告@录播</v>
      </c>
      <c r="AO409" s="9">
        <f>IF(AN409="","",COUNTIFS(AN$1:AN409,AN409))</f>
        <v>1</v>
      </c>
      <c r="AP409" s="10" t="str">
        <f t="shared" si="74"/>
        <v>是</v>
      </c>
      <c r="AQ409" s="11" t="str">
        <f t="shared" si="75"/>
        <v/>
      </c>
      <c r="AR409" s="11" t="str">
        <f t="shared" si="76"/>
        <v/>
      </c>
      <c r="AS409" s="11" t="str">
        <f t="shared" si="77"/>
        <v/>
      </c>
      <c r="AT409" s="11" t="str">
        <f t="shared" si="78"/>
        <v/>
      </c>
      <c r="AU409" s="11" t="str">
        <f t="shared" si="79"/>
        <v/>
      </c>
      <c r="AV409" s="11" t="str">
        <f t="shared" si="80"/>
        <v/>
      </c>
      <c r="AW409" s="11" t="str">
        <f>IF(ISERROR(IF(FIND("拾",O409,1)&lt;FIND("万",O409,1),IF(ISERROR(FIND("拾",O409,FIND("万",O409,1))),"零",(MID(O,FIND("拾",O409,FIND("万",O409,1))-1,1))),MID(O409,FIND("拾",O409,1)-1,1))),"",IF(FIND("拾",O409,1)&lt;FIND("万",O409,1),IF(ISERROR(FIND("拾",O409,FIND("万",O409,1))),"",(MID(O409,FIND("拾",O409,FIND("万",O409,1))-1,1))),MID(O409,FIND("拾",O409,1)-1,1)))</f>
        <v/>
      </c>
      <c r="AX409" s="12">
        <f>IF(O409="",0,IF(ISERROR(MIDB(O409,SEARCHB("?",O409),2*LEN(O409)-LENB(O409))),IF(AQ409="",0,INDEX([1]大小写对照表!A:B,MATCH(AQ409,[1]大小写对照表!A:A,0),2)*100000000)+IF(AR409="",0,INDEX([1]大小写对照表!A:B,MATCH(AR409,[1]大小写对照表!A:A,0),2)*1000000)+IF(AS409="",0,INDEX([1]大小写对照表!A:B,MATCH(AS409,[1]大小写对照表!A:A,0),2)*100000)+IF(AT409="",0,INDEX([1]大小写对照表!A:B,MATCH(AT409,[1]大小写对照表!A:A,0),2)*10000)+IF(AU409="",0,INDEX([1]大小写对照表!A:B,MATCH(AU409,[1]大小写对照表!A:A,0),2)*1000)+IF(AV409="",0,INDEX([1]大小写对照表!A:B,MATCH(AV409,[1]大小写对照表!A:A,0),2)*100)+IF(AW409="",0,INDEX([1]大小写对照表!A:B,MATCH(AW409,[1]大小写对照表!A:A,0),2)*10),IF(ISERROR(FIND("万",O409,1)),MIDB(O409,SEARCHB("?",O409),2*LEN(O409)-LENB(O409))*1,MIDB(O409,SEARCHB("?",O409),2*LEN(O409)-LENB(O409))*10000)))</f>
        <v>0</v>
      </c>
      <c r="AY409" s="13" t="str">
        <f t="shared" si="81"/>
        <v>1月份</v>
      </c>
      <c r="AZ409" s="11" t="str">
        <f t="shared" si="82"/>
        <v>录播</v>
      </c>
      <c r="BA409" s="11" t="str">
        <f t="shared" si="83"/>
        <v/>
      </c>
    </row>
    <row r="410" spans="1:53">
      <c r="A410" s="7" t="s">
        <v>1084</v>
      </c>
      <c r="B410" s="7" t="s">
        <v>2761</v>
      </c>
      <c r="C410" s="7" t="s">
        <v>55</v>
      </c>
      <c r="D410" s="7" t="s">
        <v>2762</v>
      </c>
      <c r="E410" s="7" t="s">
        <v>627</v>
      </c>
      <c r="F410" s="7" t="s">
        <v>1775</v>
      </c>
      <c r="G410" s="7" t="s">
        <v>966</v>
      </c>
      <c r="H410" s="7"/>
      <c r="I410" s="7"/>
      <c r="J410" s="7"/>
      <c r="K410" s="7"/>
      <c r="L410" s="7" t="s">
        <v>2763</v>
      </c>
      <c r="M410" s="7" t="s">
        <v>2764</v>
      </c>
      <c r="N410" s="7" t="s">
        <v>2765</v>
      </c>
      <c r="O410" s="7"/>
      <c r="P410" s="7"/>
      <c r="Q410" s="7" t="s">
        <v>2766</v>
      </c>
      <c r="R410" s="7" t="s">
        <v>2767</v>
      </c>
      <c r="S410" s="7"/>
      <c r="T410" s="7"/>
      <c r="U410" s="7"/>
      <c r="V410" s="7"/>
      <c r="W410" s="7"/>
      <c r="X410" s="7" t="s">
        <v>79</v>
      </c>
      <c r="Y410" s="7" t="s">
        <v>2768</v>
      </c>
      <c r="Z410" s="7">
        <v>2</v>
      </c>
      <c r="AA410" s="7">
        <v>4</v>
      </c>
      <c r="AB410" s="7" t="s">
        <v>317</v>
      </c>
      <c r="AC410" s="7" t="s">
        <v>1084</v>
      </c>
      <c r="AD410" s="7">
        <v>2019</v>
      </c>
      <c r="AE410" s="7" t="s">
        <v>68</v>
      </c>
      <c r="AF410" s="7"/>
      <c r="AG410" s="7"/>
      <c r="AH410" s="7"/>
      <c r="AI410" s="7"/>
      <c r="AJ410" s="7"/>
      <c r="AK410" s="7"/>
      <c r="AL410" s="8" t="str">
        <f t="shared" si="72"/>
        <v>445100-201812-CZS125-0017@录播</v>
      </c>
      <c r="AM410" s="8">
        <f>IF(AL410="","",COUNTIFS(AL$1:AL410,AL410))</f>
        <v>1</v>
      </c>
      <c r="AN410" s="8" t="str">
        <f t="shared" si="73"/>
        <v>潮州市档案局潮州市档案局档案数字化及档案数字化录播系统采购项目（第二次）采购合同@录播</v>
      </c>
      <c r="AO410" s="9">
        <f>IF(AN410="","",COUNTIFS(AN$1:AN410,AN410))</f>
        <v>1</v>
      </c>
      <c r="AP410" s="10" t="str">
        <f t="shared" si="74"/>
        <v>是</v>
      </c>
      <c r="AQ410" s="11" t="str">
        <f t="shared" si="75"/>
        <v/>
      </c>
      <c r="AR410" s="11" t="str">
        <f t="shared" si="76"/>
        <v/>
      </c>
      <c r="AS410" s="11" t="str">
        <f t="shared" si="77"/>
        <v/>
      </c>
      <c r="AT410" s="11" t="str">
        <f t="shared" si="78"/>
        <v/>
      </c>
      <c r="AU410" s="11" t="str">
        <f t="shared" si="79"/>
        <v/>
      </c>
      <c r="AV410" s="11" t="str">
        <f t="shared" si="80"/>
        <v/>
      </c>
      <c r="AW410" s="11" t="str">
        <f>IF(ISERROR(IF(FIND("拾",O410,1)&lt;FIND("万",O410,1),IF(ISERROR(FIND("拾",O410,FIND("万",O410,1))),"零",(MID(O,FIND("拾",O410,FIND("万",O410,1))-1,1))),MID(O410,FIND("拾",O410,1)-1,1))),"",IF(FIND("拾",O410,1)&lt;FIND("万",O410,1),IF(ISERROR(FIND("拾",O410,FIND("万",O410,1))),"",(MID(O410,FIND("拾",O410,FIND("万",O410,1))-1,1))),MID(O410,FIND("拾",O410,1)-1,1)))</f>
        <v/>
      </c>
      <c r="AX410" s="12">
        <f>IF(O410="",0,IF(ISERROR(MIDB(O410,SEARCHB("?",O410),2*LEN(O410)-LENB(O410))),IF(AQ410="",0,INDEX([1]大小写对照表!A:B,MATCH(AQ410,[1]大小写对照表!A:A,0),2)*100000000)+IF(AR410="",0,INDEX([1]大小写对照表!A:B,MATCH(AR410,[1]大小写对照表!A:A,0),2)*1000000)+IF(AS410="",0,INDEX([1]大小写对照表!A:B,MATCH(AS410,[1]大小写对照表!A:A,0),2)*100000)+IF(AT410="",0,INDEX([1]大小写对照表!A:B,MATCH(AT410,[1]大小写对照表!A:A,0),2)*10000)+IF(AU410="",0,INDEX([1]大小写对照表!A:B,MATCH(AU410,[1]大小写对照表!A:A,0),2)*1000)+IF(AV410="",0,INDEX([1]大小写对照表!A:B,MATCH(AV410,[1]大小写对照表!A:A,0),2)*100)+IF(AW410="",0,INDEX([1]大小写对照表!A:B,MATCH(AW410,[1]大小写对照表!A:A,0),2)*10),IF(ISERROR(FIND("万",O410,1)),MIDB(O410,SEARCHB("?",O410),2*LEN(O410)-LENB(O410))*1,MIDB(O410,SEARCHB("?",O410),2*LEN(O410)-LENB(O410))*10000)))</f>
        <v>0</v>
      </c>
      <c r="AY410" s="13" t="str">
        <f t="shared" si="81"/>
        <v>1月份</v>
      </c>
      <c r="AZ410" s="11" t="str">
        <f t="shared" si="82"/>
        <v>录播</v>
      </c>
      <c r="BA410" s="11" t="str">
        <f t="shared" si="83"/>
        <v/>
      </c>
    </row>
    <row r="411" spans="1:53">
      <c r="A411" s="14" t="s">
        <v>1084</v>
      </c>
      <c r="B411" s="14" t="s">
        <v>2769</v>
      </c>
      <c r="C411" s="14" t="s">
        <v>55</v>
      </c>
      <c r="D411" s="14" t="s">
        <v>2770</v>
      </c>
      <c r="E411" s="14" t="s">
        <v>830</v>
      </c>
      <c r="F411" s="14" t="s">
        <v>2771</v>
      </c>
      <c r="G411" s="14" t="s">
        <v>2772</v>
      </c>
      <c r="H411" s="14"/>
      <c r="I411" s="14"/>
      <c r="J411" s="14"/>
      <c r="K411" s="14"/>
      <c r="L411" s="14" t="s">
        <v>2773</v>
      </c>
      <c r="M411" s="14" t="s">
        <v>2774</v>
      </c>
      <c r="N411" s="14" t="s">
        <v>2775</v>
      </c>
      <c r="O411" s="14"/>
      <c r="P411" s="14"/>
      <c r="Q411" s="14" t="s">
        <v>2776</v>
      </c>
      <c r="R411" s="14" t="s">
        <v>2777</v>
      </c>
      <c r="S411" s="14" t="s">
        <v>2778</v>
      </c>
      <c r="T411" s="14"/>
      <c r="U411" s="14"/>
      <c r="V411" s="14"/>
      <c r="W411" s="14"/>
      <c r="X411" s="14" t="s">
        <v>79</v>
      </c>
      <c r="Y411" s="14" t="s">
        <v>2779</v>
      </c>
      <c r="Z411" s="14">
        <v>10</v>
      </c>
      <c r="AA411" s="14">
        <v>11</v>
      </c>
      <c r="AB411" s="14" t="s">
        <v>317</v>
      </c>
      <c r="AC411" s="14" t="s">
        <v>1084</v>
      </c>
      <c r="AD411" s="14">
        <v>2019</v>
      </c>
      <c r="AE411" s="14" t="s">
        <v>68</v>
      </c>
      <c r="AF411" s="14"/>
      <c r="AG411" s="14"/>
      <c r="AH411" s="14"/>
      <c r="AI411" s="14"/>
      <c r="AJ411" s="14"/>
      <c r="AK411" s="14"/>
      <c r="AL411" s="8" t="str">
        <f t="shared" si="72"/>
        <v>GZEF（@录播</v>
      </c>
      <c r="AM411" s="8">
        <f>IF(AL411="","",COUNTIFS(AL$1:AL411,AL411))</f>
        <v>1</v>
      </c>
      <c r="AN411" s="8" t="str">
        <f t="shared" si="73"/>
        <v>从江县第一民族高级中学、第二民族高级中学的学校录播设备（二次）成交公告@录播</v>
      </c>
      <c r="AO411" s="9">
        <f>IF(AN411="","",COUNTIFS(AN$1:AN411,AN411))</f>
        <v>1</v>
      </c>
      <c r="AP411" s="10" t="str">
        <f t="shared" si="74"/>
        <v>是</v>
      </c>
      <c r="AQ411" s="11" t="str">
        <f t="shared" si="75"/>
        <v/>
      </c>
      <c r="AR411" s="11" t="str">
        <f t="shared" si="76"/>
        <v/>
      </c>
      <c r="AS411" s="11" t="str">
        <f t="shared" si="77"/>
        <v/>
      </c>
      <c r="AT411" s="11" t="str">
        <f t="shared" si="78"/>
        <v/>
      </c>
      <c r="AU411" s="11" t="str">
        <f t="shared" si="79"/>
        <v/>
      </c>
      <c r="AV411" s="11" t="str">
        <f t="shared" si="80"/>
        <v/>
      </c>
      <c r="AW411" s="11" t="str">
        <f>IF(ISERROR(IF(FIND("拾",O411,1)&lt;FIND("万",O411,1),IF(ISERROR(FIND("拾",O411,FIND("万",O411,1))),"零",(MID(O,FIND("拾",O411,FIND("万",O411,1))-1,1))),MID(O411,FIND("拾",O411,1)-1,1))),"",IF(FIND("拾",O411,1)&lt;FIND("万",O411,1),IF(ISERROR(FIND("拾",O411,FIND("万",O411,1))),"",(MID(O411,FIND("拾",O411,FIND("万",O411,1))-1,1))),MID(O411,FIND("拾",O411,1)-1,1)))</f>
        <v/>
      </c>
      <c r="AX411" s="12">
        <f>IF(O411="",0,IF(ISERROR(MIDB(O411,SEARCHB("?",O411),2*LEN(O411)-LENB(O411))),IF(AQ411="",0,INDEX([1]大小写对照表!A:B,MATCH(AQ411,[1]大小写对照表!A:A,0),2)*100000000)+IF(AR411="",0,INDEX([1]大小写对照表!A:B,MATCH(AR411,[1]大小写对照表!A:A,0),2)*1000000)+IF(AS411="",0,INDEX([1]大小写对照表!A:B,MATCH(AS411,[1]大小写对照表!A:A,0),2)*100000)+IF(AT411="",0,INDEX([1]大小写对照表!A:B,MATCH(AT411,[1]大小写对照表!A:A,0),2)*10000)+IF(AU411="",0,INDEX([1]大小写对照表!A:B,MATCH(AU411,[1]大小写对照表!A:A,0),2)*1000)+IF(AV411="",0,INDEX([1]大小写对照表!A:B,MATCH(AV411,[1]大小写对照表!A:A,0),2)*100)+IF(AW411="",0,INDEX([1]大小写对照表!A:B,MATCH(AW411,[1]大小写对照表!A:A,0),2)*10),IF(ISERROR(FIND("万",O411,1)),MIDB(O411,SEARCHB("?",O411),2*LEN(O411)-LENB(O411))*1,MIDB(O411,SEARCHB("?",O411),2*LEN(O411)-LENB(O411))*10000)))</f>
        <v>0</v>
      </c>
      <c r="AY411" s="13" t="str">
        <f t="shared" si="81"/>
        <v>1月份</v>
      </c>
      <c r="AZ411" s="11" t="str">
        <f t="shared" si="82"/>
        <v>录播</v>
      </c>
      <c r="BA411" s="11" t="str">
        <f t="shared" si="83"/>
        <v/>
      </c>
    </row>
    <row r="412" spans="1:53">
      <c r="A412" s="7" t="s">
        <v>1084</v>
      </c>
      <c r="B412" s="7" t="s">
        <v>2780</v>
      </c>
      <c r="C412" s="7" t="s">
        <v>55</v>
      </c>
      <c r="D412" s="7" t="s">
        <v>2781</v>
      </c>
      <c r="E412" s="7" t="s">
        <v>94</v>
      </c>
      <c r="F412" s="7" t="s">
        <v>379</v>
      </c>
      <c r="G412" s="7" t="s">
        <v>2772</v>
      </c>
      <c r="H412" s="7"/>
      <c r="I412" s="7"/>
      <c r="J412" s="7"/>
      <c r="K412" s="7"/>
      <c r="L412" s="7"/>
      <c r="M412" s="7" t="s">
        <v>2782</v>
      </c>
      <c r="N412" s="7" t="s">
        <v>2783</v>
      </c>
      <c r="O412" s="7" t="s">
        <v>2784</v>
      </c>
      <c r="P412" s="7"/>
      <c r="Q412" s="7" t="s">
        <v>2785</v>
      </c>
      <c r="R412" s="7" t="s">
        <v>2786</v>
      </c>
      <c r="S412" s="7"/>
      <c r="T412" s="7"/>
      <c r="U412" s="7"/>
      <c r="V412" s="7"/>
      <c r="W412" s="7"/>
      <c r="X412" s="7" t="s">
        <v>65</v>
      </c>
      <c r="Y412" s="7" t="s">
        <v>2780</v>
      </c>
      <c r="Z412" s="7">
        <v>6</v>
      </c>
      <c r="AA412" s="7">
        <v>2</v>
      </c>
      <c r="AB412" s="7" t="s">
        <v>317</v>
      </c>
      <c r="AC412" s="7" t="s">
        <v>1084</v>
      </c>
      <c r="AD412" s="7">
        <v>2019</v>
      </c>
      <c r="AE412" s="7" t="s">
        <v>68</v>
      </c>
      <c r="AF412" s="7"/>
      <c r="AG412" s="7"/>
      <c r="AH412" s="7"/>
      <c r="AI412" s="7"/>
      <c r="AJ412" s="7"/>
      <c r="AK412" s="7"/>
      <c r="AL412" s="8" t="str">
        <f t="shared" si="72"/>
        <v>DTZC-2018-0794A@录播</v>
      </c>
      <c r="AM412" s="8">
        <f>IF(AL412="","",COUNTIFS(AL$1:AL412,AL412))</f>
        <v>1</v>
      </c>
      <c r="AN412" s="8" t="str">
        <f t="shared" si="73"/>
        <v>录播教室采购中标公告@录播</v>
      </c>
      <c r="AO412" s="9">
        <f>IF(AN412="","",COUNTIFS(AN$1:AN412,AN412))</f>
        <v>1</v>
      </c>
      <c r="AP412" s="10" t="str">
        <f t="shared" si="74"/>
        <v>是</v>
      </c>
      <c r="AQ412" s="11" t="str">
        <f t="shared" si="75"/>
        <v/>
      </c>
      <c r="AR412" s="11" t="str">
        <f t="shared" si="76"/>
        <v/>
      </c>
      <c r="AS412" s="11" t="str">
        <f t="shared" si="77"/>
        <v/>
      </c>
      <c r="AT412" s="11" t="str">
        <f t="shared" si="78"/>
        <v/>
      </c>
      <c r="AU412" s="11" t="str">
        <f t="shared" si="79"/>
        <v/>
      </c>
      <c r="AV412" s="11" t="str">
        <f t="shared" si="80"/>
        <v/>
      </c>
      <c r="AW412" s="11" t="str">
        <f>IF(ISERROR(IF(FIND("拾",O412,1)&lt;FIND("万",O412,1),IF(ISERROR(FIND("拾",O412,FIND("万",O412,1))),"零",(MID(O,FIND("拾",O412,FIND("万",O412,1))-1,1))),MID(O412,FIND("拾",O412,1)-1,1))),"",IF(FIND("拾",O412,1)&lt;FIND("万",O412,1),IF(ISERROR(FIND("拾",O412,FIND("万",O412,1))),"",(MID(O412,FIND("拾",O412,FIND("万",O412,1))-1,1))),MID(O412,FIND("拾",O412,1)-1,1)))</f>
        <v/>
      </c>
      <c r="AX412" s="12">
        <f>IF(O412="",0,IF(ISERROR(MIDB(O412,SEARCHB("?",O412),2*LEN(O412)-LENB(O412))),IF(AQ412="",0,INDEX([1]大小写对照表!A:B,MATCH(AQ412,[1]大小写对照表!A:A,0),2)*100000000)+IF(AR412="",0,INDEX([1]大小写对照表!A:B,MATCH(AR412,[1]大小写对照表!A:A,0),2)*1000000)+IF(AS412="",0,INDEX([1]大小写对照表!A:B,MATCH(AS412,[1]大小写对照表!A:A,0),2)*100000)+IF(AT412="",0,INDEX([1]大小写对照表!A:B,MATCH(AT412,[1]大小写对照表!A:A,0),2)*10000)+IF(AU412="",0,INDEX([1]大小写对照表!A:B,MATCH(AU412,[1]大小写对照表!A:A,0),2)*1000)+IF(AV412="",0,INDEX([1]大小写对照表!A:B,MATCH(AV412,[1]大小写对照表!A:A,0),2)*100)+IF(AW412="",0,INDEX([1]大小写对照表!A:B,MATCH(AW412,[1]大小写对照表!A:A,0),2)*10),IF(ISERROR(FIND("万",O412,1)),MIDB(O412,SEARCHB("?",O412),2*LEN(O412)-LENB(O412))*1,MIDB(O412,SEARCHB("?",O412),2*LEN(O412)-LENB(O412))*10000)))</f>
        <v>786500</v>
      </c>
      <c r="AY412" s="13" t="str">
        <f t="shared" si="81"/>
        <v>1月份</v>
      </c>
      <c r="AZ412" s="11" t="str">
        <f t="shared" si="82"/>
        <v>录播</v>
      </c>
      <c r="BA412" s="11" t="str">
        <f t="shared" si="83"/>
        <v/>
      </c>
    </row>
    <row r="413" spans="1:53">
      <c r="A413" s="14" t="s">
        <v>1084</v>
      </c>
      <c r="B413" s="14" t="s">
        <v>2787</v>
      </c>
      <c r="C413" s="14" t="s">
        <v>55</v>
      </c>
      <c r="D413" s="14" t="s">
        <v>2788</v>
      </c>
      <c r="E413" s="14" t="s">
        <v>1244</v>
      </c>
      <c r="F413" s="14" t="s">
        <v>2789</v>
      </c>
      <c r="G413" s="14" t="s">
        <v>2772</v>
      </c>
      <c r="H413" s="14"/>
      <c r="I413" s="14"/>
      <c r="J413" s="14"/>
      <c r="K413" s="14"/>
      <c r="L413" s="14" t="s">
        <v>2790</v>
      </c>
      <c r="M413" s="14"/>
      <c r="N413" s="14"/>
      <c r="O413" s="14"/>
      <c r="P413" s="14"/>
      <c r="Q413" s="14" t="s">
        <v>2791</v>
      </c>
      <c r="R413" s="14"/>
      <c r="S413" s="14"/>
      <c r="T413" s="14"/>
      <c r="U413" s="14"/>
      <c r="V413" s="14"/>
      <c r="W413" s="14"/>
      <c r="X413" s="14" t="s">
        <v>65</v>
      </c>
      <c r="Y413" s="14" t="s">
        <v>2787</v>
      </c>
      <c r="Z413" s="14">
        <v>2</v>
      </c>
      <c r="AA413" s="14">
        <v>4</v>
      </c>
      <c r="AB413" s="14" t="s">
        <v>67</v>
      </c>
      <c r="AC413" s="14"/>
      <c r="AD413" s="14">
        <v>2019</v>
      </c>
      <c r="AE413" s="14" t="s">
        <v>68</v>
      </c>
      <c r="AF413" s="14"/>
      <c r="AG413" s="14"/>
      <c r="AH413" s="14"/>
      <c r="AI413" s="14"/>
      <c r="AJ413" s="14"/>
      <c r="AK413" s="14"/>
      <c r="AL413" s="8" t="str">
        <f t="shared" si="72"/>
        <v>18A0437@录播</v>
      </c>
      <c r="AM413" s="8">
        <f>IF(AL413="","",COUNTIFS(AL$1:AL413,AL413))</f>
        <v>1</v>
      </c>
      <c r="AN413" s="8" t="str">
        <f t="shared" si="73"/>
        <v>教委视频会议系统中标结果@录播</v>
      </c>
      <c r="AO413" s="9">
        <f>IF(AN413="","",COUNTIFS(AN$1:AN413,AN413))</f>
        <v>1</v>
      </c>
      <c r="AP413" s="10" t="str">
        <f t="shared" si="74"/>
        <v>是</v>
      </c>
      <c r="AQ413" s="11" t="str">
        <f t="shared" si="75"/>
        <v/>
      </c>
      <c r="AR413" s="11" t="str">
        <f t="shared" si="76"/>
        <v/>
      </c>
      <c r="AS413" s="11" t="str">
        <f t="shared" si="77"/>
        <v/>
      </c>
      <c r="AT413" s="11" t="str">
        <f t="shared" si="78"/>
        <v/>
      </c>
      <c r="AU413" s="11" t="str">
        <f t="shared" si="79"/>
        <v/>
      </c>
      <c r="AV413" s="11" t="str">
        <f t="shared" si="80"/>
        <v/>
      </c>
      <c r="AW413" s="11" t="str">
        <f>IF(ISERROR(IF(FIND("拾",O413,1)&lt;FIND("万",O413,1),IF(ISERROR(FIND("拾",O413,FIND("万",O413,1))),"零",(MID(O,FIND("拾",O413,FIND("万",O413,1))-1,1))),MID(O413,FIND("拾",O413,1)-1,1))),"",IF(FIND("拾",O413,1)&lt;FIND("万",O413,1),IF(ISERROR(FIND("拾",O413,FIND("万",O413,1))),"",(MID(O413,FIND("拾",O413,FIND("万",O413,1))-1,1))),MID(O413,FIND("拾",O413,1)-1,1)))</f>
        <v/>
      </c>
      <c r="AX413" s="12">
        <f>IF(O413="",0,IF(ISERROR(MIDB(O413,SEARCHB("?",O413),2*LEN(O413)-LENB(O413))),IF(AQ413="",0,INDEX([1]大小写对照表!A:B,MATCH(AQ413,[1]大小写对照表!A:A,0),2)*100000000)+IF(AR413="",0,INDEX([1]大小写对照表!A:B,MATCH(AR413,[1]大小写对照表!A:A,0),2)*1000000)+IF(AS413="",0,INDEX([1]大小写对照表!A:B,MATCH(AS413,[1]大小写对照表!A:A,0),2)*100000)+IF(AT413="",0,INDEX([1]大小写对照表!A:B,MATCH(AT413,[1]大小写对照表!A:A,0),2)*10000)+IF(AU413="",0,INDEX([1]大小写对照表!A:B,MATCH(AU413,[1]大小写对照表!A:A,0),2)*1000)+IF(AV413="",0,INDEX([1]大小写对照表!A:B,MATCH(AV413,[1]大小写对照表!A:A,0),2)*100)+IF(AW413="",0,INDEX([1]大小写对照表!A:B,MATCH(AW413,[1]大小写对照表!A:A,0),2)*10),IF(ISERROR(FIND("万",O413,1)),MIDB(O413,SEARCHB("?",O413),2*LEN(O413)-LENB(O413))*1,MIDB(O413,SEARCHB("?",O413),2*LEN(O413)-LENB(O413))*10000)))</f>
        <v>0</v>
      </c>
      <c r="AY413" s="13" t="str">
        <f t="shared" si="81"/>
        <v>1月份</v>
      </c>
      <c r="AZ413" s="11" t="str">
        <f t="shared" si="82"/>
        <v>录播</v>
      </c>
      <c r="BA413" s="11" t="str">
        <f t="shared" si="83"/>
        <v/>
      </c>
    </row>
    <row r="414" spans="1:53">
      <c r="A414" s="7" t="s">
        <v>1084</v>
      </c>
      <c r="B414" s="7" t="s">
        <v>2792</v>
      </c>
      <c r="C414" s="7" t="s">
        <v>55</v>
      </c>
      <c r="D414" s="7" t="s">
        <v>2793</v>
      </c>
      <c r="E414" s="7" t="s">
        <v>94</v>
      </c>
      <c r="F414" s="7" t="s">
        <v>1180</v>
      </c>
      <c r="G414" s="7" t="s">
        <v>2772</v>
      </c>
      <c r="H414" s="7"/>
      <c r="I414" s="7"/>
      <c r="J414" s="7"/>
      <c r="K414" s="7"/>
      <c r="L414" s="7"/>
      <c r="M414" s="7" t="s">
        <v>2794</v>
      </c>
      <c r="N414" s="7" t="s">
        <v>2795</v>
      </c>
      <c r="O414" s="7"/>
      <c r="P414" s="7"/>
      <c r="Q414" s="7" t="s">
        <v>2796</v>
      </c>
      <c r="R414" s="7" t="s">
        <v>2797</v>
      </c>
      <c r="S414" s="7"/>
      <c r="T414" s="7"/>
      <c r="U414" s="7"/>
      <c r="V414" s="7"/>
      <c r="W414" s="7"/>
      <c r="X414" s="7" t="s">
        <v>65</v>
      </c>
      <c r="Y414" s="7" t="s">
        <v>2792</v>
      </c>
      <c r="Z414" s="7">
        <v>56</v>
      </c>
      <c r="AA414" s="7">
        <v>2</v>
      </c>
      <c r="AB414" s="7" t="s">
        <v>317</v>
      </c>
      <c r="AC414" s="7" t="s">
        <v>1084</v>
      </c>
      <c r="AD414" s="7">
        <v>2018</v>
      </c>
      <c r="AE414" s="7" t="s">
        <v>643</v>
      </c>
      <c r="AF414" s="7"/>
      <c r="AG414" s="7"/>
      <c r="AH414" s="7"/>
      <c r="AI414" s="7"/>
      <c r="AJ414" s="7"/>
      <c r="AK414" s="7"/>
      <c r="AL414" s="8" t="str">
        <f t="shared" si="72"/>
        <v>ZBTZS2018-65@录播</v>
      </c>
      <c r="AM414" s="8">
        <f>IF(AL414="","",COUNTIFS(AL$1:AL414,AL414))</f>
        <v>1</v>
      </c>
      <c r="AN414" s="8" t="str">
        <f t="shared" si="73"/>
        <v>录播室建设项目@录播</v>
      </c>
      <c r="AO414" s="9">
        <f>IF(AN414="","",COUNTIFS(AN$1:AN414,AN414))</f>
        <v>1</v>
      </c>
      <c r="AP414" s="10" t="str">
        <f t="shared" si="74"/>
        <v>是</v>
      </c>
      <c r="AQ414" s="11" t="str">
        <f t="shared" si="75"/>
        <v/>
      </c>
      <c r="AR414" s="11" t="str">
        <f t="shared" si="76"/>
        <v/>
      </c>
      <c r="AS414" s="11" t="str">
        <f t="shared" si="77"/>
        <v/>
      </c>
      <c r="AT414" s="11" t="str">
        <f t="shared" si="78"/>
        <v/>
      </c>
      <c r="AU414" s="11" t="str">
        <f t="shared" si="79"/>
        <v/>
      </c>
      <c r="AV414" s="11" t="str">
        <f t="shared" si="80"/>
        <v/>
      </c>
      <c r="AW414" s="11" t="str">
        <f>IF(ISERROR(IF(FIND("拾",O414,1)&lt;FIND("万",O414,1),IF(ISERROR(FIND("拾",O414,FIND("万",O414,1))),"零",(MID(O,FIND("拾",O414,FIND("万",O414,1))-1,1))),MID(O414,FIND("拾",O414,1)-1,1))),"",IF(FIND("拾",O414,1)&lt;FIND("万",O414,1),IF(ISERROR(FIND("拾",O414,FIND("万",O414,1))),"",(MID(O414,FIND("拾",O414,FIND("万",O414,1))-1,1))),MID(O414,FIND("拾",O414,1)-1,1)))</f>
        <v/>
      </c>
      <c r="AX414" s="12">
        <f>IF(O414="",0,IF(ISERROR(MIDB(O414,SEARCHB("?",O414),2*LEN(O414)-LENB(O414))),IF(AQ414="",0,INDEX([1]大小写对照表!A:B,MATCH(AQ414,[1]大小写对照表!A:A,0),2)*100000000)+IF(AR414="",0,INDEX([1]大小写对照表!A:B,MATCH(AR414,[1]大小写对照表!A:A,0),2)*1000000)+IF(AS414="",0,INDEX([1]大小写对照表!A:B,MATCH(AS414,[1]大小写对照表!A:A,0),2)*100000)+IF(AT414="",0,INDEX([1]大小写对照表!A:B,MATCH(AT414,[1]大小写对照表!A:A,0),2)*10000)+IF(AU414="",0,INDEX([1]大小写对照表!A:B,MATCH(AU414,[1]大小写对照表!A:A,0),2)*1000)+IF(AV414="",0,INDEX([1]大小写对照表!A:B,MATCH(AV414,[1]大小写对照表!A:A,0),2)*100)+IF(AW414="",0,INDEX([1]大小写对照表!A:B,MATCH(AW414,[1]大小写对照表!A:A,0),2)*10),IF(ISERROR(FIND("万",O414,1)),MIDB(O414,SEARCHB("?",O414),2*LEN(O414)-LENB(O414))*1,MIDB(O414,SEARCHB("?",O414),2*LEN(O414)-LENB(O414))*10000)))</f>
        <v>0</v>
      </c>
      <c r="AY414" s="13" t="str">
        <f t="shared" si="81"/>
        <v>1月份</v>
      </c>
      <c r="AZ414" s="11" t="str">
        <f t="shared" si="82"/>
        <v>录播</v>
      </c>
      <c r="BA414" s="11" t="str">
        <f t="shared" si="83"/>
        <v/>
      </c>
    </row>
    <row r="415" spans="1:53">
      <c r="A415" s="14" t="s">
        <v>1084</v>
      </c>
      <c r="B415" s="14" t="s">
        <v>2798</v>
      </c>
      <c r="C415" s="14" t="s">
        <v>55</v>
      </c>
      <c r="D415" s="14" t="s">
        <v>2799</v>
      </c>
      <c r="E415" s="14" t="s">
        <v>71</v>
      </c>
      <c r="F415" s="14" t="s">
        <v>1551</v>
      </c>
      <c r="G415" s="14" t="s">
        <v>2772</v>
      </c>
      <c r="H415" s="14"/>
      <c r="I415" s="14"/>
      <c r="J415" s="14"/>
      <c r="K415" s="14"/>
      <c r="L415" s="14"/>
      <c r="M415" s="14"/>
      <c r="N415" s="14" t="s">
        <v>2800</v>
      </c>
      <c r="O415" s="14"/>
      <c r="P415" s="14"/>
      <c r="Q415" s="14" t="s">
        <v>2801</v>
      </c>
      <c r="R415" s="14" t="s">
        <v>2802</v>
      </c>
      <c r="S415" s="14"/>
      <c r="T415" s="14"/>
      <c r="U415" s="14"/>
      <c r="V415" s="14"/>
      <c r="W415" s="14"/>
      <c r="X415" s="14" t="s">
        <v>65</v>
      </c>
      <c r="Y415" s="14" t="s">
        <v>2803</v>
      </c>
      <c r="Z415" s="14">
        <v>2</v>
      </c>
      <c r="AA415" s="14">
        <v>2</v>
      </c>
      <c r="AB415" s="14" t="s">
        <v>317</v>
      </c>
      <c r="AC415" s="14" t="s">
        <v>1084</v>
      </c>
      <c r="AD415" s="14">
        <v>2019</v>
      </c>
      <c r="AE415" s="14" t="s">
        <v>68</v>
      </c>
      <c r="AF415" s="14"/>
      <c r="AG415" s="14"/>
      <c r="AH415" s="14"/>
      <c r="AI415" s="14"/>
      <c r="AJ415" s="14"/>
      <c r="AK415" s="14"/>
      <c r="AL415" s="8" t="str">
        <f t="shared" si="72"/>
        <v>GXXPTX-2018-J06001@录播</v>
      </c>
      <c r="AM415" s="8">
        <f>IF(AL415="","",COUNTIFS(AL$1:AL415,AL415))</f>
        <v>1</v>
      </c>
      <c r="AN415" s="8" t="str">
        <f t="shared" si="73"/>
        <v>南宁市良庆区玉龙学校录播教室及阶梯会议室设备采购@录播</v>
      </c>
      <c r="AO415" s="9">
        <f>IF(AN415="","",COUNTIFS(AN$1:AN415,AN415))</f>
        <v>1</v>
      </c>
      <c r="AP415" s="10" t="str">
        <f t="shared" si="74"/>
        <v>是</v>
      </c>
      <c r="AQ415" s="11" t="str">
        <f t="shared" si="75"/>
        <v/>
      </c>
      <c r="AR415" s="11" t="str">
        <f t="shared" si="76"/>
        <v/>
      </c>
      <c r="AS415" s="11" t="str">
        <f t="shared" si="77"/>
        <v/>
      </c>
      <c r="AT415" s="11" t="str">
        <f t="shared" si="78"/>
        <v/>
      </c>
      <c r="AU415" s="11" t="str">
        <f t="shared" si="79"/>
        <v/>
      </c>
      <c r="AV415" s="11" t="str">
        <f t="shared" si="80"/>
        <v/>
      </c>
      <c r="AW415" s="11" t="str">
        <f>IF(ISERROR(IF(FIND("拾",O415,1)&lt;FIND("万",O415,1),IF(ISERROR(FIND("拾",O415,FIND("万",O415,1))),"零",(MID(O,FIND("拾",O415,FIND("万",O415,1))-1,1))),MID(O415,FIND("拾",O415,1)-1,1))),"",IF(FIND("拾",O415,1)&lt;FIND("万",O415,1),IF(ISERROR(FIND("拾",O415,FIND("万",O415,1))),"",(MID(O415,FIND("拾",O415,FIND("万",O415,1))-1,1))),MID(O415,FIND("拾",O415,1)-1,1)))</f>
        <v/>
      </c>
      <c r="AX415" s="12">
        <f>IF(O415="",0,IF(ISERROR(MIDB(O415,SEARCHB("?",O415),2*LEN(O415)-LENB(O415))),IF(AQ415="",0,INDEX([1]大小写对照表!A:B,MATCH(AQ415,[1]大小写对照表!A:A,0),2)*100000000)+IF(AR415="",0,INDEX([1]大小写对照表!A:B,MATCH(AR415,[1]大小写对照表!A:A,0),2)*1000000)+IF(AS415="",0,INDEX([1]大小写对照表!A:B,MATCH(AS415,[1]大小写对照表!A:A,0),2)*100000)+IF(AT415="",0,INDEX([1]大小写对照表!A:B,MATCH(AT415,[1]大小写对照表!A:A,0),2)*10000)+IF(AU415="",0,INDEX([1]大小写对照表!A:B,MATCH(AU415,[1]大小写对照表!A:A,0),2)*1000)+IF(AV415="",0,INDEX([1]大小写对照表!A:B,MATCH(AV415,[1]大小写对照表!A:A,0),2)*100)+IF(AW415="",0,INDEX([1]大小写对照表!A:B,MATCH(AW415,[1]大小写对照表!A:A,0),2)*10),IF(ISERROR(FIND("万",O415,1)),MIDB(O415,SEARCHB("?",O415),2*LEN(O415)-LENB(O415))*1,MIDB(O415,SEARCHB("?",O415),2*LEN(O415)-LENB(O415))*10000)))</f>
        <v>0</v>
      </c>
      <c r="AY415" s="13" t="str">
        <f t="shared" si="81"/>
        <v>1月份</v>
      </c>
      <c r="AZ415" s="11" t="str">
        <f t="shared" si="82"/>
        <v>录播</v>
      </c>
      <c r="BA415" s="11" t="str">
        <f t="shared" si="83"/>
        <v/>
      </c>
    </row>
    <row r="416" spans="1:53">
      <c r="A416" s="7" t="s">
        <v>1084</v>
      </c>
      <c r="B416" s="7" t="s">
        <v>2804</v>
      </c>
      <c r="C416" s="7" t="s">
        <v>55</v>
      </c>
      <c r="D416" s="7" t="s">
        <v>2805</v>
      </c>
      <c r="E416" s="7" t="s">
        <v>168</v>
      </c>
      <c r="F416" s="7" t="s">
        <v>412</v>
      </c>
      <c r="G416" s="7" t="s">
        <v>2772</v>
      </c>
      <c r="H416" s="7"/>
      <c r="I416" s="7"/>
      <c r="J416" s="7"/>
      <c r="K416" s="7"/>
      <c r="L416" s="7" t="s">
        <v>2806</v>
      </c>
      <c r="M416" s="7" t="s">
        <v>2807</v>
      </c>
      <c r="N416" s="7" t="s">
        <v>2808</v>
      </c>
      <c r="O416" s="7" t="s">
        <v>2809</v>
      </c>
      <c r="P416" s="7"/>
      <c r="Q416" s="7" t="s">
        <v>2810</v>
      </c>
      <c r="R416" s="7" t="s">
        <v>2811</v>
      </c>
      <c r="S416" s="7"/>
      <c r="T416" s="7"/>
      <c r="U416" s="7"/>
      <c r="V416" s="7"/>
      <c r="W416" s="7"/>
      <c r="X416" s="7" t="s">
        <v>65</v>
      </c>
      <c r="Y416" s="7" t="s">
        <v>2812</v>
      </c>
      <c r="Z416" s="7">
        <v>2</v>
      </c>
      <c r="AA416" s="7">
        <v>2</v>
      </c>
      <c r="AB416" s="7" t="s">
        <v>317</v>
      </c>
      <c r="AC416" s="7" t="s">
        <v>1084</v>
      </c>
      <c r="AD416" s="7">
        <v>2019</v>
      </c>
      <c r="AE416" s="7" t="s">
        <v>68</v>
      </c>
      <c r="AF416" s="7" t="s">
        <v>129</v>
      </c>
      <c r="AG416" s="7"/>
      <c r="AH416" s="7"/>
      <c r="AI416" s="7"/>
      <c r="AJ416" s="7"/>
      <c r="AK416" s="7"/>
      <c r="AL416" s="8" t="str">
        <f t="shared" si="72"/>
        <v>[350802]WZ[GK]2018103@录播</v>
      </c>
      <c r="AM416" s="8">
        <f>IF(AL416="","",COUNTIFS(AL$1:AL416,AL416))</f>
        <v>1</v>
      </c>
      <c r="AN416" s="8" t="str">
        <f t="shared" si="73"/>
        <v>福建省龙岩市第二中学龙岩二中智慧校园智慧录播教室项目货物类采购项目结果公告@录播</v>
      </c>
      <c r="AO416" s="9">
        <f>IF(AN416="","",COUNTIFS(AN$1:AN416,AN416))</f>
        <v>1</v>
      </c>
      <c r="AP416" s="10" t="str">
        <f t="shared" si="74"/>
        <v>是</v>
      </c>
      <c r="AQ416" s="11" t="str">
        <f t="shared" si="75"/>
        <v/>
      </c>
      <c r="AR416" s="11" t="str">
        <f t="shared" si="76"/>
        <v/>
      </c>
      <c r="AS416" s="11" t="str">
        <f t="shared" si="77"/>
        <v/>
      </c>
      <c r="AT416" s="11" t="str">
        <f t="shared" si="78"/>
        <v/>
      </c>
      <c r="AU416" s="11" t="str">
        <f t="shared" si="79"/>
        <v/>
      </c>
      <c r="AV416" s="11" t="str">
        <f t="shared" si="80"/>
        <v/>
      </c>
      <c r="AW416" s="11" t="str">
        <f>IF(ISERROR(IF(FIND("拾",O416,1)&lt;FIND("万",O416,1),IF(ISERROR(FIND("拾",O416,FIND("万",O416,1))),"零",(MID(O,FIND("拾",O416,FIND("万",O416,1))-1,1))),MID(O416,FIND("拾",O416,1)-1,1))),"",IF(FIND("拾",O416,1)&lt;FIND("万",O416,1),IF(ISERROR(FIND("拾",O416,FIND("万",O416,1))),"",(MID(O416,FIND("拾",O416,FIND("万",O416,1))-1,1))),MID(O416,FIND("拾",O416,1)-1,1)))</f>
        <v/>
      </c>
      <c r="AX416" s="12">
        <f>IF(O416="",0,IF(ISERROR(MIDB(O416,SEARCHB("?",O416),2*LEN(O416)-LENB(O416))),IF(AQ416="",0,INDEX([1]大小写对照表!A:B,MATCH(AQ416,[1]大小写对照表!A:A,0),2)*100000000)+IF(AR416="",0,INDEX([1]大小写对照表!A:B,MATCH(AR416,[1]大小写对照表!A:A,0),2)*1000000)+IF(AS416="",0,INDEX([1]大小写对照表!A:B,MATCH(AS416,[1]大小写对照表!A:A,0),2)*100000)+IF(AT416="",0,INDEX([1]大小写对照表!A:B,MATCH(AT416,[1]大小写对照表!A:A,0),2)*10000)+IF(AU416="",0,INDEX([1]大小写对照表!A:B,MATCH(AU416,[1]大小写对照表!A:A,0),2)*1000)+IF(AV416="",0,INDEX([1]大小写对照表!A:B,MATCH(AV416,[1]大小写对照表!A:A,0),2)*100)+IF(AW416="",0,INDEX([1]大小写对照表!A:B,MATCH(AW416,[1]大小写对照表!A:A,0),2)*10),IF(ISERROR(FIND("万",O416,1)),MIDB(O416,SEARCHB("?",O416),2*LEN(O416)-LENB(O416))*1,MIDB(O416,SEARCHB("?",O416),2*LEN(O416)-LENB(O416))*10000)))</f>
        <v>975000</v>
      </c>
      <c r="AY416" s="13" t="str">
        <f t="shared" si="81"/>
        <v>1月份</v>
      </c>
      <c r="AZ416" s="11" t="str">
        <f t="shared" si="82"/>
        <v>录播</v>
      </c>
      <c r="BA416" s="11" t="str">
        <f t="shared" si="83"/>
        <v/>
      </c>
    </row>
    <row r="417" spans="1:53">
      <c r="A417" s="14" t="s">
        <v>1084</v>
      </c>
      <c r="B417" s="14" t="s">
        <v>2813</v>
      </c>
      <c r="C417" s="14" t="s">
        <v>55</v>
      </c>
      <c r="D417" s="14" t="s">
        <v>2770</v>
      </c>
      <c r="E417" s="14" t="s">
        <v>830</v>
      </c>
      <c r="F417" s="14" t="s">
        <v>2771</v>
      </c>
      <c r="G417" s="14" t="s">
        <v>2772</v>
      </c>
      <c r="H417" s="14"/>
      <c r="I417" s="14"/>
      <c r="J417" s="14"/>
      <c r="K417" s="14"/>
      <c r="L417" s="14" t="s">
        <v>2773</v>
      </c>
      <c r="M417" s="14" t="s">
        <v>2774</v>
      </c>
      <c r="N417" s="14" t="s">
        <v>2814</v>
      </c>
      <c r="O417" s="14"/>
      <c r="P417" s="14"/>
      <c r="Q417" s="14" t="s">
        <v>2815</v>
      </c>
      <c r="R417" s="14" t="s">
        <v>2777</v>
      </c>
      <c r="S417" s="14" t="s">
        <v>2778</v>
      </c>
      <c r="T417" s="14" t="s">
        <v>2816</v>
      </c>
      <c r="U417" s="14"/>
      <c r="V417" s="14"/>
      <c r="W417" s="14"/>
      <c r="X417" s="14" t="s">
        <v>79</v>
      </c>
      <c r="Y417" s="14" t="s">
        <v>2817</v>
      </c>
      <c r="Z417" s="14">
        <v>2</v>
      </c>
      <c r="AA417" s="14">
        <v>11</v>
      </c>
      <c r="AB417" s="14" t="s">
        <v>317</v>
      </c>
      <c r="AC417" s="14" t="s">
        <v>1084</v>
      </c>
      <c r="AD417" s="14">
        <v>2019</v>
      </c>
      <c r="AE417" s="14" t="s">
        <v>68</v>
      </c>
      <c r="AF417" s="14"/>
      <c r="AG417" s="14"/>
      <c r="AH417" s="14"/>
      <c r="AI417" s="14"/>
      <c r="AJ417" s="14"/>
      <c r="AK417" s="14"/>
      <c r="AL417" s="8" t="str">
        <f t="shared" si="72"/>
        <v>GZEF（@录播</v>
      </c>
      <c r="AM417" s="8">
        <f>IF(AL417="","",COUNTIFS(AL$1:AL417,AL417))</f>
        <v>2</v>
      </c>
      <c r="AN417" s="8" t="str">
        <f t="shared" si="73"/>
        <v>从江县第一民族高级中学、第二民族高级中学的学校录播设备（二次）中标（成交）公告@录播</v>
      </c>
      <c r="AO417" s="9">
        <f>IF(AN417="","",COUNTIFS(AN$1:AN417,AN417))</f>
        <v>1</v>
      </c>
      <c r="AP417" s="10" t="str">
        <f t="shared" si="74"/>
        <v/>
      </c>
      <c r="AQ417" s="11" t="str">
        <f t="shared" si="75"/>
        <v/>
      </c>
      <c r="AR417" s="11" t="str">
        <f t="shared" si="76"/>
        <v/>
      </c>
      <c r="AS417" s="11" t="str">
        <f t="shared" si="77"/>
        <v/>
      </c>
      <c r="AT417" s="11" t="str">
        <f t="shared" si="78"/>
        <v/>
      </c>
      <c r="AU417" s="11" t="str">
        <f t="shared" si="79"/>
        <v/>
      </c>
      <c r="AV417" s="11" t="str">
        <f t="shared" si="80"/>
        <v/>
      </c>
      <c r="AW417" s="11" t="str">
        <f>IF(ISERROR(IF(FIND("拾",O417,1)&lt;FIND("万",O417,1),IF(ISERROR(FIND("拾",O417,FIND("万",O417,1))),"零",(MID(O,FIND("拾",O417,FIND("万",O417,1))-1,1))),MID(O417,FIND("拾",O417,1)-1,1))),"",IF(FIND("拾",O417,1)&lt;FIND("万",O417,1),IF(ISERROR(FIND("拾",O417,FIND("万",O417,1))),"",(MID(O417,FIND("拾",O417,FIND("万",O417,1))-1,1))),MID(O417,FIND("拾",O417,1)-1,1)))</f>
        <v/>
      </c>
      <c r="AX417" s="12">
        <f>IF(O417="",0,IF(ISERROR(MIDB(O417,SEARCHB("?",O417),2*LEN(O417)-LENB(O417))),IF(AQ417="",0,INDEX([1]大小写对照表!A:B,MATCH(AQ417,[1]大小写对照表!A:A,0),2)*100000000)+IF(AR417="",0,INDEX([1]大小写对照表!A:B,MATCH(AR417,[1]大小写对照表!A:A,0),2)*1000000)+IF(AS417="",0,INDEX([1]大小写对照表!A:B,MATCH(AS417,[1]大小写对照表!A:A,0),2)*100000)+IF(AT417="",0,INDEX([1]大小写对照表!A:B,MATCH(AT417,[1]大小写对照表!A:A,0),2)*10000)+IF(AU417="",0,INDEX([1]大小写对照表!A:B,MATCH(AU417,[1]大小写对照表!A:A,0),2)*1000)+IF(AV417="",0,INDEX([1]大小写对照表!A:B,MATCH(AV417,[1]大小写对照表!A:A,0),2)*100)+IF(AW417="",0,INDEX([1]大小写对照表!A:B,MATCH(AW417,[1]大小写对照表!A:A,0),2)*10),IF(ISERROR(FIND("万",O417,1)),MIDB(O417,SEARCHB("?",O417),2*LEN(O417)-LENB(O417))*1,MIDB(O417,SEARCHB("?",O417),2*LEN(O417)-LENB(O417))*10000)))</f>
        <v>0</v>
      </c>
      <c r="AY417" s="13" t="str">
        <f t="shared" si="81"/>
        <v>1月份</v>
      </c>
      <c r="AZ417" s="11" t="str">
        <f t="shared" si="82"/>
        <v>录播</v>
      </c>
      <c r="BA417" s="11" t="str">
        <f t="shared" si="83"/>
        <v/>
      </c>
    </row>
    <row r="418" spans="1:53">
      <c r="A418" s="7" t="s">
        <v>1084</v>
      </c>
      <c r="B418" s="7" t="s">
        <v>2818</v>
      </c>
      <c r="C418" s="7" t="s">
        <v>55</v>
      </c>
      <c r="D418" s="7"/>
      <c r="E418" s="7" t="s">
        <v>155</v>
      </c>
      <c r="F418" s="7" t="s">
        <v>251</v>
      </c>
      <c r="G418" s="7" t="s">
        <v>2772</v>
      </c>
      <c r="H418" s="7"/>
      <c r="I418" s="7"/>
      <c r="J418" s="7"/>
      <c r="K418" s="7"/>
      <c r="L418" s="7" t="s">
        <v>2819</v>
      </c>
      <c r="M418" s="7" t="s">
        <v>2820</v>
      </c>
      <c r="N418" s="7" t="s">
        <v>2821</v>
      </c>
      <c r="O418" s="7" t="s">
        <v>2822</v>
      </c>
      <c r="P418" s="7"/>
      <c r="Q418" s="7" t="s">
        <v>2823</v>
      </c>
      <c r="R418" s="7" t="s">
        <v>2824</v>
      </c>
      <c r="S418" s="7"/>
      <c r="T418" s="7"/>
      <c r="U418" s="7"/>
      <c r="V418" s="7"/>
      <c r="W418" s="7"/>
      <c r="X418" s="7" t="s">
        <v>65</v>
      </c>
      <c r="Y418" s="7" t="s">
        <v>2825</v>
      </c>
      <c r="Z418" s="7">
        <v>2</v>
      </c>
      <c r="AA418" s="7">
        <v>14971</v>
      </c>
      <c r="AB418" s="7" t="s">
        <v>67</v>
      </c>
      <c r="AC418" s="7"/>
      <c r="AD418" s="7">
        <v>2019</v>
      </c>
      <c r="AE418" s="7" t="s">
        <v>68</v>
      </c>
      <c r="AF418" s="7"/>
      <c r="AG418" s="7"/>
      <c r="AH418" s="7"/>
      <c r="AI418" s="7"/>
      <c r="AJ418" s="7"/>
      <c r="AK418" s="7"/>
      <c r="AL418" s="8" t="str">
        <f t="shared" si="72"/>
        <v/>
      </c>
      <c r="AM418" s="8" t="str">
        <f>IF(AL418="","",COUNTIFS(AL$1:AL418,AL418))</f>
        <v/>
      </c>
      <c r="AN418" s="8" t="str">
        <f t="shared" si="73"/>
        <v>楚雄师范学院教师教育综合技能训练中心建设项目（B包）（二次）中标公示@录播</v>
      </c>
      <c r="AO418" s="9">
        <f>IF(AN418="","",COUNTIFS(AN$1:AN418,AN418))</f>
        <v>1</v>
      </c>
      <c r="AP418" s="10" t="str">
        <f t="shared" si="74"/>
        <v>是</v>
      </c>
      <c r="AQ418" s="11" t="str">
        <f t="shared" si="75"/>
        <v/>
      </c>
      <c r="AR418" s="11" t="str">
        <f t="shared" si="76"/>
        <v/>
      </c>
      <c r="AS418" s="11" t="str">
        <f t="shared" si="77"/>
        <v/>
      </c>
      <c r="AT418" s="11" t="str">
        <f t="shared" si="78"/>
        <v/>
      </c>
      <c r="AU418" s="11" t="str">
        <f t="shared" si="79"/>
        <v/>
      </c>
      <c r="AV418" s="11" t="str">
        <f t="shared" si="80"/>
        <v/>
      </c>
      <c r="AW418" s="11" t="str">
        <f>IF(ISERROR(IF(FIND("拾",O418,1)&lt;FIND("万",O418,1),IF(ISERROR(FIND("拾",O418,FIND("万",O418,1))),"零",(MID(O,FIND("拾",O418,FIND("万",O418,1))-1,1))),MID(O418,FIND("拾",O418,1)-1,1))),"",IF(FIND("拾",O418,1)&lt;FIND("万",O418,1),IF(ISERROR(FIND("拾",O418,FIND("万",O418,1))),"",(MID(O418,FIND("拾",O418,FIND("万",O418,1))-1,1))),MID(O418,FIND("拾",O418,1)-1,1)))</f>
        <v/>
      </c>
      <c r="AX418" s="12">
        <f>IF(O418="",0,IF(ISERROR(MIDB(O418,SEARCHB("?",O418),2*LEN(O418)-LENB(O418))),IF(AQ418="",0,INDEX([1]大小写对照表!A:B,MATCH(AQ418,[1]大小写对照表!A:A,0),2)*100000000)+IF(AR418="",0,INDEX([1]大小写对照表!A:B,MATCH(AR418,[1]大小写对照表!A:A,0),2)*1000000)+IF(AS418="",0,INDEX([1]大小写对照表!A:B,MATCH(AS418,[1]大小写对照表!A:A,0),2)*100000)+IF(AT418="",0,INDEX([1]大小写对照表!A:B,MATCH(AT418,[1]大小写对照表!A:A,0),2)*10000)+IF(AU418="",0,INDEX([1]大小写对照表!A:B,MATCH(AU418,[1]大小写对照表!A:A,0),2)*1000)+IF(AV418="",0,INDEX([1]大小写对照表!A:B,MATCH(AV418,[1]大小写对照表!A:A,0),2)*100)+IF(AW418="",0,INDEX([1]大小写对照表!A:B,MATCH(AW418,[1]大小写对照表!A:A,0),2)*10),IF(ISERROR(FIND("万",O418,1)),MIDB(O418,SEARCHB("?",O418),2*LEN(O418)-LENB(O418))*1,MIDB(O418,SEARCHB("?",O418),2*LEN(O418)-LENB(O418))*10000)))</f>
        <v>747200</v>
      </c>
      <c r="AY418" s="13" t="str">
        <f t="shared" si="81"/>
        <v>1月份</v>
      </c>
      <c r="AZ418" s="11" t="str">
        <f t="shared" si="82"/>
        <v>录播</v>
      </c>
      <c r="BA418" s="11" t="str">
        <f t="shared" si="83"/>
        <v/>
      </c>
    </row>
    <row r="419" spans="1:53">
      <c r="A419" s="14" t="s">
        <v>1084</v>
      </c>
      <c r="B419" s="14" t="s">
        <v>2826</v>
      </c>
      <c r="C419" s="14" t="s">
        <v>55</v>
      </c>
      <c r="D419" s="14" t="s">
        <v>2827</v>
      </c>
      <c r="E419" s="14" t="s">
        <v>551</v>
      </c>
      <c r="F419" s="14" t="s">
        <v>2828</v>
      </c>
      <c r="G419" s="14" t="s">
        <v>2772</v>
      </c>
      <c r="H419" s="14"/>
      <c r="I419" s="14"/>
      <c r="J419" s="14"/>
      <c r="K419" s="14"/>
      <c r="L419" s="14" t="s">
        <v>2829</v>
      </c>
      <c r="M419" s="14" t="s">
        <v>2830</v>
      </c>
      <c r="N419" s="14"/>
      <c r="O419" s="14"/>
      <c r="P419" s="14"/>
      <c r="Q419" s="14" t="s">
        <v>2831</v>
      </c>
      <c r="R419" s="14"/>
      <c r="S419" s="14"/>
      <c r="T419" s="14"/>
      <c r="U419" s="14"/>
      <c r="V419" s="14"/>
      <c r="W419" s="14"/>
      <c r="X419" s="14" t="s">
        <v>65</v>
      </c>
      <c r="Y419" s="14" t="s">
        <v>2832</v>
      </c>
      <c r="Z419" s="14">
        <v>6</v>
      </c>
      <c r="AA419" s="14">
        <v>7</v>
      </c>
      <c r="AB419" s="14" t="s">
        <v>317</v>
      </c>
      <c r="AC419" s="14" t="s">
        <v>1084</v>
      </c>
      <c r="AD419" s="14">
        <v>2019</v>
      </c>
      <c r="AE419" s="14" t="s">
        <v>68</v>
      </c>
      <c r="AF419" s="14"/>
      <c r="AG419" s="14"/>
      <c r="AH419" s="14"/>
      <c r="AI419" s="14"/>
      <c r="AJ419" s="14"/>
      <c r="AK419" s="14"/>
      <c r="AL419" s="8" t="str">
        <f t="shared" si="72"/>
        <v>SHGP-2018-A478）@录播</v>
      </c>
      <c r="AM419" s="8">
        <f>IF(AL419="","",COUNTIFS(AL$1:AL419,AL419))</f>
        <v>1</v>
      </c>
      <c r="AN419" s="8" t="str">
        <f t="shared" si="73"/>
        <v>天津市体育运动学校智慧录播教室建设项目(项目编号:SHGP-2018-A478)成交公告@录播</v>
      </c>
      <c r="AO419" s="9">
        <f>IF(AN419="","",COUNTIFS(AN$1:AN419,AN419))</f>
        <v>1</v>
      </c>
      <c r="AP419" s="10" t="str">
        <f t="shared" si="74"/>
        <v>是</v>
      </c>
      <c r="AQ419" s="11" t="str">
        <f t="shared" si="75"/>
        <v/>
      </c>
      <c r="AR419" s="11" t="str">
        <f t="shared" si="76"/>
        <v/>
      </c>
      <c r="AS419" s="11" t="str">
        <f t="shared" si="77"/>
        <v/>
      </c>
      <c r="AT419" s="11" t="str">
        <f t="shared" si="78"/>
        <v/>
      </c>
      <c r="AU419" s="11" t="str">
        <f t="shared" si="79"/>
        <v/>
      </c>
      <c r="AV419" s="11" t="str">
        <f t="shared" si="80"/>
        <v/>
      </c>
      <c r="AW419" s="11" t="str">
        <f>IF(ISERROR(IF(FIND("拾",O419,1)&lt;FIND("万",O419,1),IF(ISERROR(FIND("拾",O419,FIND("万",O419,1))),"零",(MID(O,FIND("拾",O419,FIND("万",O419,1))-1,1))),MID(O419,FIND("拾",O419,1)-1,1))),"",IF(FIND("拾",O419,1)&lt;FIND("万",O419,1),IF(ISERROR(FIND("拾",O419,FIND("万",O419,1))),"",(MID(O419,FIND("拾",O419,FIND("万",O419,1))-1,1))),MID(O419,FIND("拾",O419,1)-1,1)))</f>
        <v/>
      </c>
      <c r="AX419" s="12">
        <f>IF(O419="",0,IF(ISERROR(MIDB(O419,SEARCHB("?",O419),2*LEN(O419)-LENB(O419))),IF(AQ419="",0,INDEX([1]大小写对照表!A:B,MATCH(AQ419,[1]大小写对照表!A:A,0),2)*100000000)+IF(AR419="",0,INDEX([1]大小写对照表!A:B,MATCH(AR419,[1]大小写对照表!A:A,0),2)*1000000)+IF(AS419="",0,INDEX([1]大小写对照表!A:B,MATCH(AS419,[1]大小写对照表!A:A,0),2)*100000)+IF(AT419="",0,INDEX([1]大小写对照表!A:B,MATCH(AT419,[1]大小写对照表!A:A,0),2)*10000)+IF(AU419="",0,INDEX([1]大小写对照表!A:B,MATCH(AU419,[1]大小写对照表!A:A,0),2)*1000)+IF(AV419="",0,INDEX([1]大小写对照表!A:B,MATCH(AV419,[1]大小写对照表!A:A,0),2)*100)+IF(AW419="",0,INDEX([1]大小写对照表!A:B,MATCH(AW419,[1]大小写对照表!A:A,0),2)*10),IF(ISERROR(FIND("万",O419,1)),MIDB(O419,SEARCHB("?",O419),2*LEN(O419)-LENB(O419))*1,MIDB(O419,SEARCHB("?",O419),2*LEN(O419)-LENB(O419))*10000)))</f>
        <v>0</v>
      </c>
      <c r="AY419" s="13" t="str">
        <f t="shared" si="81"/>
        <v>1月份</v>
      </c>
      <c r="AZ419" s="11" t="str">
        <f t="shared" si="82"/>
        <v>录播</v>
      </c>
      <c r="BA419" s="11" t="str">
        <f t="shared" si="83"/>
        <v/>
      </c>
    </row>
    <row r="420" spans="1:53">
      <c r="A420" s="7" t="s">
        <v>1084</v>
      </c>
      <c r="B420" s="7" t="s">
        <v>2833</v>
      </c>
      <c r="C420" s="7" t="s">
        <v>55</v>
      </c>
      <c r="D420" s="7" t="s">
        <v>2834</v>
      </c>
      <c r="E420" s="7" t="s">
        <v>215</v>
      </c>
      <c r="F420" s="7" t="s">
        <v>2835</v>
      </c>
      <c r="G420" s="7" t="s">
        <v>2772</v>
      </c>
      <c r="H420" s="7"/>
      <c r="I420" s="7"/>
      <c r="J420" s="7"/>
      <c r="K420" s="7"/>
      <c r="L420" s="7" t="s">
        <v>2836</v>
      </c>
      <c r="M420" s="7" t="s">
        <v>2837</v>
      </c>
      <c r="N420" s="7"/>
      <c r="O420" s="7" t="s">
        <v>2838</v>
      </c>
      <c r="P420" s="7"/>
      <c r="Q420" s="7" t="s">
        <v>2839</v>
      </c>
      <c r="R420" s="7"/>
      <c r="S420" s="7"/>
      <c r="T420" s="7"/>
      <c r="U420" s="7"/>
      <c r="V420" s="7"/>
      <c r="W420" s="7"/>
      <c r="X420" s="7" t="s">
        <v>65</v>
      </c>
      <c r="Y420" s="7" t="s">
        <v>2840</v>
      </c>
      <c r="Z420" s="7">
        <v>2</v>
      </c>
      <c r="AA420" s="7">
        <v>2</v>
      </c>
      <c r="AB420" s="7" t="s">
        <v>317</v>
      </c>
      <c r="AC420" s="7" t="s">
        <v>1084</v>
      </c>
      <c r="AD420" s="7">
        <v>2019</v>
      </c>
      <c r="AE420" s="7" t="s">
        <v>68</v>
      </c>
      <c r="AF420" s="7"/>
      <c r="AG420" s="7"/>
      <c r="AH420" s="7"/>
      <c r="AI420" s="7"/>
      <c r="AJ420" s="7"/>
      <c r="AK420" s="7"/>
      <c r="AL420" s="8" t="str">
        <f t="shared" si="72"/>
        <v>SDGP370323201802000032@录播</v>
      </c>
      <c r="AM420" s="8">
        <f>IF(AL420="","",COUNTIFS(AL$1:AL420,AL420))</f>
        <v>1</v>
      </c>
      <c r="AN420" s="8" t="str">
        <f t="shared" si="73"/>
        <v>沂源县第二中学综合教学楼录播室建设项目采购合同公示@录播</v>
      </c>
      <c r="AO420" s="9">
        <f>IF(AN420="","",COUNTIFS(AN$1:AN420,AN420))</f>
        <v>1</v>
      </c>
      <c r="AP420" s="10" t="str">
        <f t="shared" si="74"/>
        <v>是</v>
      </c>
      <c r="AQ420" s="11" t="str">
        <f t="shared" si="75"/>
        <v/>
      </c>
      <c r="AR420" s="11" t="str">
        <f t="shared" si="76"/>
        <v/>
      </c>
      <c r="AS420" s="11" t="str">
        <f t="shared" si="77"/>
        <v/>
      </c>
      <c r="AT420" s="11" t="str">
        <f t="shared" si="78"/>
        <v/>
      </c>
      <c r="AU420" s="11" t="str">
        <f t="shared" si="79"/>
        <v/>
      </c>
      <c r="AV420" s="11" t="str">
        <f t="shared" si="80"/>
        <v/>
      </c>
      <c r="AW420" s="11" t="str">
        <f>IF(ISERROR(IF(FIND("拾",O420,1)&lt;FIND("万",O420,1),IF(ISERROR(FIND("拾",O420,FIND("万",O420,1))),"零",(MID(O,FIND("拾",O420,FIND("万",O420,1))-1,1))),MID(O420,FIND("拾",O420,1)-1,1))),"",IF(FIND("拾",O420,1)&lt;FIND("万",O420,1),IF(ISERROR(FIND("拾",O420,FIND("万",O420,1))),"",(MID(O420,FIND("拾",O420,FIND("万",O420,1))-1,1))),MID(O420,FIND("拾",O420,1)-1,1)))</f>
        <v/>
      </c>
      <c r="AX420" s="12">
        <f>IF(O420="",0,IF(ISERROR(MIDB(O420,SEARCHB("?",O420),2*LEN(O420)-LENB(O420))),IF(AQ420="",0,INDEX([1]大小写对照表!A:B,MATCH(AQ420,[1]大小写对照表!A:A,0),2)*100000000)+IF(AR420="",0,INDEX([1]大小写对照表!A:B,MATCH(AR420,[1]大小写对照表!A:A,0),2)*1000000)+IF(AS420="",0,INDEX([1]大小写对照表!A:B,MATCH(AS420,[1]大小写对照表!A:A,0),2)*100000)+IF(AT420="",0,INDEX([1]大小写对照表!A:B,MATCH(AT420,[1]大小写对照表!A:A,0),2)*10000)+IF(AU420="",0,INDEX([1]大小写对照表!A:B,MATCH(AU420,[1]大小写对照表!A:A,0),2)*1000)+IF(AV420="",0,INDEX([1]大小写对照表!A:B,MATCH(AV420,[1]大小写对照表!A:A,0),2)*100)+IF(AW420="",0,INDEX([1]大小写对照表!A:B,MATCH(AW420,[1]大小写对照表!A:A,0),2)*10),IF(ISERROR(FIND("万",O420,1)),MIDB(O420,SEARCHB("?",O420),2*LEN(O420)-LENB(O420))*1,MIDB(O420,SEARCHB("?",O420),2*LEN(O420)-LENB(O420))*10000)))</f>
        <v>565000</v>
      </c>
      <c r="AY420" s="13" t="str">
        <f t="shared" si="81"/>
        <v>1月份</v>
      </c>
      <c r="AZ420" s="11" t="str">
        <f t="shared" si="82"/>
        <v>录播</v>
      </c>
      <c r="BA420" s="11" t="str">
        <f t="shared" si="83"/>
        <v/>
      </c>
    </row>
    <row r="421" spans="1:53">
      <c r="A421" s="14" t="s">
        <v>1084</v>
      </c>
      <c r="B421" s="14" t="s">
        <v>2826</v>
      </c>
      <c r="C421" s="14" t="s">
        <v>55</v>
      </c>
      <c r="D421" s="14" t="s">
        <v>2827</v>
      </c>
      <c r="E421" s="14" t="s">
        <v>551</v>
      </c>
      <c r="F421" s="14" t="s">
        <v>2828</v>
      </c>
      <c r="G421" s="14" t="s">
        <v>2772</v>
      </c>
      <c r="H421" s="14"/>
      <c r="I421" s="14"/>
      <c r="J421" s="14"/>
      <c r="K421" s="14"/>
      <c r="L421" s="14" t="s">
        <v>2829</v>
      </c>
      <c r="M421" s="14" t="s">
        <v>2830</v>
      </c>
      <c r="N421" s="14" t="s">
        <v>2841</v>
      </c>
      <c r="O421" s="14"/>
      <c r="P421" s="14"/>
      <c r="Q421" s="14" t="s">
        <v>2842</v>
      </c>
      <c r="R421" s="14" t="s">
        <v>2843</v>
      </c>
      <c r="S421" s="14"/>
      <c r="T421" s="14"/>
      <c r="U421" s="14"/>
      <c r="V421" s="14"/>
      <c r="W421" s="14"/>
      <c r="X421" s="14" t="s">
        <v>65</v>
      </c>
      <c r="Y421" s="14" t="s">
        <v>2832</v>
      </c>
      <c r="Z421" s="14">
        <v>6</v>
      </c>
      <c r="AA421" s="14">
        <v>7</v>
      </c>
      <c r="AB421" s="14" t="s">
        <v>317</v>
      </c>
      <c r="AC421" s="14" t="s">
        <v>1084</v>
      </c>
      <c r="AD421" s="14">
        <v>2019</v>
      </c>
      <c r="AE421" s="14" t="s">
        <v>68</v>
      </c>
      <c r="AF421" s="14"/>
      <c r="AG421" s="14"/>
      <c r="AH421" s="14"/>
      <c r="AI421" s="14"/>
      <c r="AJ421" s="14"/>
      <c r="AK421" s="14"/>
      <c r="AL421" s="8" t="str">
        <f t="shared" si="72"/>
        <v>SHGP-2018-A478）@录播</v>
      </c>
      <c r="AM421" s="8">
        <f>IF(AL421="","",COUNTIFS(AL$1:AL421,AL421))</f>
        <v>2</v>
      </c>
      <c r="AN421" s="8" t="str">
        <f t="shared" si="73"/>
        <v>天津市体育运动学校智慧录播教室建设项目(项目编号:SHGP-2018-A478)成交公告@录播</v>
      </c>
      <c r="AO421" s="9">
        <f>IF(AN421="","",COUNTIFS(AN$1:AN421,AN421))</f>
        <v>2</v>
      </c>
      <c r="AP421" s="10" t="str">
        <f t="shared" si="74"/>
        <v/>
      </c>
      <c r="AQ421" s="11" t="str">
        <f t="shared" si="75"/>
        <v/>
      </c>
      <c r="AR421" s="11" t="str">
        <f t="shared" si="76"/>
        <v/>
      </c>
      <c r="AS421" s="11" t="str">
        <f t="shared" si="77"/>
        <v/>
      </c>
      <c r="AT421" s="11" t="str">
        <f t="shared" si="78"/>
        <v/>
      </c>
      <c r="AU421" s="11" t="str">
        <f t="shared" si="79"/>
        <v/>
      </c>
      <c r="AV421" s="11" t="str">
        <f t="shared" si="80"/>
        <v/>
      </c>
      <c r="AW421" s="11" t="str">
        <f>IF(ISERROR(IF(FIND("拾",O421,1)&lt;FIND("万",O421,1),IF(ISERROR(FIND("拾",O421,FIND("万",O421,1))),"零",(MID(O,FIND("拾",O421,FIND("万",O421,1))-1,1))),MID(O421,FIND("拾",O421,1)-1,1))),"",IF(FIND("拾",O421,1)&lt;FIND("万",O421,1),IF(ISERROR(FIND("拾",O421,FIND("万",O421,1))),"",(MID(O421,FIND("拾",O421,FIND("万",O421,1))-1,1))),MID(O421,FIND("拾",O421,1)-1,1)))</f>
        <v/>
      </c>
      <c r="AX421" s="12">
        <f>IF(O421="",0,IF(ISERROR(MIDB(O421,SEARCHB("?",O421),2*LEN(O421)-LENB(O421))),IF(AQ421="",0,INDEX([1]大小写对照表!A:B,MATCH(AQ421,[1]大小写对照表!A:A,0),2)*100000000)+IF(AR421="",0,INDEX([1]大小写对照表!A:B,MATCH(AR421,[1]大小写对照表!A:A,0),2)*1000000)+IF(AS421="",0,INDEX([1]大小写对照表!A:B,MATCH(AS421,[1]大小写对照表!A:A,0),2)*100000)+IF(AT421="",0,INDEX([1]大小写对照表!A:B,MATCH(AT421,[1]大小写对照表!A:A,0),2)*10000)+IF(AU421="",0,INDEX([1]大小写对照表!A:B,MATCH(AU421,[1]大小写对照表!A:A,0),2)*1000)+IF(AV421="",0,INDEX([1]大小写对照表!A:B,MATCH(AV421,[1]大小写对照表!A:A,0),2)*100)+IF(AW421="",0,INDEX([1]大小写对照表!A:B,MATCH(AW421,[1]大小写对照表!A:A,0),2)*10),IF(ISERROR(FIND("万",O421,1)),MIDB(O421,SEARCHB("?",O421),2*LEN(O421)-LENB(O421))*1,MIDB(O421,SEARCHB("?",O421),2*LEN(O421)-LENB(O421))*10000)))</f>
        <v>0</v>
      </c>
      <c r="AY421" s="13" t="str">
        <f t="shared" si="81"/>
        <v>1月份</v>
      </c>
      <c r="AZ421" s="11" t="str">
        <f t="shared" si="82"/>
        <v>录播</v>
      </c>
      <c r="BA421" s="11" t="str">
        <f t="shared" si="83"/>
        <v/>
      </c>
    </row>
    <row r="422" spans="1:53">
      <c r="A422" s="7" t="s">
        <v>1084</v>
      </c>
      <c r="B422" s="7" t="s">
        <v>2844</v>
      </c>
      <c r="C422" s="7" t="s">
        <v>55</v>
      </c>
      <c r="D422" s="7"/>
      <c r="E422" s="7" t="s">
        <v>83</v>
      </c>
      <c r="F422" s="7" t="s">
        <v>655</v>
      </c>
      <c r="G422" s="7" t="s">
        <v>2772</v>
      </c>
      <c r="H422" s="7"/>
      <c r="I422" s="7"/>
      <c r="J422" s="7"/>
      <c r="K422" s="7"/>
      <c r="L422" s="7" t="s">
        <v>2688</v>
      </c>
      <c r="M422" s="7" t="s">
        <v>2689</v>
      </c>
      <c r="N422" s="7" t="s">
        <v>2690</v>
      </c>
      <c r="O422" s="7"/>
      <c r="P422" s="7"/>
      <c r="Q422" s="7" t="s">
        <v>2845</v>
      </c>
      <c r="R422" s="7" t="s">
        <v>2692</v>
      </c>
      <c r="S422" s="7"/>
      <c r="T422" s="7"/>
      <c r="U422" s="7"/>
      <c r="V422" s="7"/>
      <c r="W422" s="7"/>
      <c r="X422" s="7" t="s">
        <v>79</v>
      </c>
      <c r="Y422" s="7" t="s">
        <v>2846</v>
      </c>
      <c r="Z422" s="7">
        <v>2</v>
      </c>
      <c r="AA422" s="7">
        <v>14971</v>
      </c>
      <c r="AB422" s="7" t="s">
        <v>317</v>
      </c>
      <c r="AC422" s="7" t="s">
        <v>1084</v>
      </c>
      <c r="AD422" s="7">
        <v>2019</v>
      </c>
      <c r="AE422" s="7" t="s">
        <v>68</v>
      </c>
      <c r="AF422" s="7" t="s">
        <v>128</v>
      </c>
      <c r="AG422" s="7"/>
      <c r="AH422" s="7"/>
      <c r="AI422" s="7"/>
      <c r="AJ422" s="7"/>
      <c r="AK422" s="7"/>
      <c r="AL422" s="8" t="str">
        <f t="shared" si="72"/>
        <v/>
      </c>
      <c r="AM422" s="8" t="str">
        <f>IF(AL422="","",COUNTIFS(AL$1:AL422,AL422))</f>
        <v/>
      </c>
      <c r="AN422" s="8" t="str">
        <f t="shared" si="73"/>
        <v>江西大井冈工程造价咨询有限公司关于江西省吉安市吉州区电教仪器站精品录播及专递课堂设备采购项目【赣大井冈政采字（2018）089号】电子化公开招标结果公告@录播</v>
      </c>
      <c r="AO422" s="9">
        <f>IF(AN422="","",COUNTIFS(AN$1:AN422,AN422))</f>
        <v>1</v>
      </c>
      <c r="AP422" s="10" t="str">
        <f t="shared" si="74"/>
        <v>是</v>
      </c>
      <c r="AQ422" s="11" t="str">
        <f t="shared" si="75"/>
        <v/>
      </c>
      <c r="AR422" s="11" t="str">
        <f t="shared" si="76"/>
        <v/>
      </c>
      <c r="AS422" s="11" t="str">
        <f t="shared" si="77"/>
        <v/>
      </c>
      <c r="AT422" s="11" t="str">
        <f t="shared" si="78"/>
        <v/>
      </c>
      <c r="AU422" s="11" t="str">
        <f t="shared" si="79"/>
        <v/>
      </c>
      <c r="AV422" s="11" t="str">
        <f t="shared" si="80"/>
        <v/>
      </c>
      <c r="AW422" s="11" t="str">
        <f>IF(ISERROR(IF(FIND("拾",O422,1)&lt;FIND("万",O422,1),IF(ISERROR(FIND("拾",O422,FIND("万",O422,1))),"零",(MID(O,FIND("拾",O422,FIND("万",O422,1))-1,1))),MID(O422,FIND("拾",O422,1)-1,1))),"",IF(FIND("拾",O422,1)&lt;FIND("万",O422,1),IF(ISERROR(FIND("拾",O422,FIND("万",O422,1))),"",(MID(O422,FIND("拾",O422,FIND("万",O422,1))-1,1))),MID(O422,FIND("拾",O422,1)-1,1)))</f>
        <v/>
      </c>
      <c r="AX422" s="12">
        <f>IF(O422="",0,IF(ISERROR(MIDB(O422,SEARCHB("?",O422),2*LEN(O422)-LENB(O422))),IF(AQ422="",0,INDEX([1]大小写对照表!A:B,MATCH(AQ422,[1]大小写对照表!A:A,0),2)*100000000)+IF(AR422="",0,INDEX([1]大小写对照表!A:B,MATCH(AR422,[1]大小写对照表!A:A,0),2)*1000000)+IF(AS422="",0,INDEX([1]大小写对照表!A:B,MATCH(AS422,[1]大小写对照表!A:A,0),2)*100000)+IF(AT422="",0,INDEX([1]大小写对照表!A:B,MATCH(AT422,[1]大小写对照表!A:A,0),2)*10000)+IF(AU422="",0,INDEX([1]大小写对照表!A:B,MATCH(AU422,[1]大小写对照表!A:A,0),2)*1000)+IF(AV422="",0,INDEX([1]大小写对照表!A:B,MATCH(AV422,[1]大小写对照表!A:A,0),2)*100)+IF(AW422="",0,INDEX([1]大小写对照表!A:B,MATCH(AW422,[1]大小写对照表!A:A,0),2)*10),IF(ISERROR(FIND("万",O422,1)),MIDB(O422,SEARCHB("?",O422),2*LEN(O422)-LENB(O422))*1,MIDB(O422,SEARCHB("?",O422),2*LEN(O422)-LENB(O422))*10000)))</f>
        <v>0</v>
      </c>
      <c r="AY422" s="13" t="str">
        <f t="shared" si="81"/>
        <v>1月份</v>
      </c>
      <c r="AZ422" s="11" t="str">
        <f t="shared" si="82"/>
        <v>录播</v>
      </c>
      <c r="BA422" s="11" t="str">
        <f t="shared" si="83"/>
        <v/>
      </c>
    </row>
    <row r="423" spans="1:53">
      <c r="A423" s="14" t="s">
        <v>1084</v>
      </c>
      <c r="B423" s="14" t="s">
        <v>2847</v>
      </c>
      <c r="C423" s="14" t="s">
        <v>55</v>
      </c>
      <c r="D423" s="14" t="s">
        <v>2848</v>
      </c>
      <c r="E423" s="14" t="s">
        <v>155</v>
      </c>
      <c r="F423" s="14" t="s">
        <v>2849</v>
      </c>
      <c r="G423" s="14" t="s">
        <v>2772</v>
      </c>
      <c r="H423" s="14"/>
      <c r="I423" s="14"/>
      <c r="J423" s="14"/>
      <c r="K423" s="14"/>
      <c r="L423" s="14" t="s">
        <v>2850</v>
      </c>
      <c r="M423" s="14" t="s">
        <v>2851</v>
      </c>
      <c r="N423" s="14" t="s">
        <v>2852</v>
      </c>
      <c r="O423" s="14" t="s">
        <v>2853</v>
      </c>
      <c r="P423" s="14"/>
      <c r="Q423" s="14" t="s">
        <v>2854</v>
      </c>
      <c r="R423" s="14" t="s">
        <v>2855</v>
      </c>
      <c r="S423" s="14"/>
      <c r="T423" s="14"/>
      <c r="U423" s="14"/>
      <c r="V423" s="14"/>
      <c r="W423" s="14"/>
      <c r="X423" s="14" t="s">
        <v>65</v>
      </c>
      <c r="Y423" s="14" t="s">
        <v>2856</v>
      </c>
      <c r="Z423" s="14">
        <v>8</v>
      </c>
      <c r="AA423" s="14">
        <v>6</v>
      </c>
      <c r="AB423" s="14" t="s">
        <v>317</v>
      </c>
      <c r="AC423" s="14" t="s">
        <v>1084</v>
      </c>
      <c r="AD423" s="14">
        <v>2019</v>
      </c>
      <c r="AE423" s="14" t="s">
        <v>68</v>
      </c>
      <c r="AF423" s="14"/>
      <c r="AG423" s="14"/>
      <c r="AH423" s="14"/>
      <c r="AI423" s="14"/>
      <c r="AJ423" s="14"/>
      <c r="AK423" s="14"/>
      <c r="AL423" s="8" t="str">
        <f t="shared" si="72"/>
        <v>YNZZ2019-ZT004号@录播</v>
      </c>
      <c r="AM423" s="8">
        <f>IF(AL423="","",COUNTIFS(AL$1:AL423,AL423))</f>
        <v>1</v>
      </c>
      <c r="AN423" s="8" t="str">
        <f t="shared" si="73"/>
        <v>昭通市昭阳区第三小学录播教室系统设备采购成交公告@录播</v>
      </c>
      <c r="AO423" s="9">
        <f>IF(AN423="","",COUNTIFS(AN$1:AN423,AN423))</f>
        <v>1</v>
      </c>
      <c r="AP423" s="10" t="str">
        <f t="shared" si="74"/>
        <v>是</v>
      </c>
      <c r="AQ423" s="11" t="str">
        <f t="shared" si="75"/>
        <v/>
      </c>
      <c r="AR423" s="11" t="str">
        <f t="shared" si="76"/>
        <v/>
      </c>
      <c r="AS423" s="11" t="str">
        <f t="shared" si="77"/>
        <v/>
      </c>
      <c r="AT423" s="11" t="str">
        <f t="shared" si="78"/>
        <v/>
      </c>
      <c r="AU423" s="11" t="str">
        <f t="shared" si="79"/>
        <v/>
      </c>
      <c r="AV423" s="11" t="str">
        <f t="shared" si="80"/>
        <v/>
      </c>
      <c r="AW423" s="11" t="str">
        <f>IF(ISERROR(IF(FIND("拾",O423,1)&lt;FIND("万",O423,1),IF(ISERROR(FIND("拾",O423,FIND("万",O423,1))),"零",(MID(O,FIND("拾",O423,FIND("万",O423,1))-1,1))),MID(O423,FIND("拾",O423,1)-1,1))),"",IF(FIND("拾",O423,1)&lt;FIND("万",O423,1),IF(ISERROR(FIND("拾",O423,FIND("万",O423,1))),"",(MID(O423,FIND("拾",O423,FIND("万",O423,1))-1,1))),MID(O423,FIND("拾",O423,1)-1,1)))</f>
        <v/>
      </c>
      <c r="AX423" s="12">
        <f>IF(O423="",0,IF(ISERROR(MIDB(O423,SEARCHB("?",O423),2*LEN(O423)-LENB(O423))),IF(AQ423="",0,INDEX([1]大小写对照表!A:B,MATCH(AQ423,[1]大小写对照表!A:A,0),2)*100000000)+IF(AR423="",0,INDEX([1]大小写对照表!A:B,MATCH(AR423,[1]大小写对照表!A:A,0),2)*1000000)+IF(AS423="",0,INDEX([1]大小写对照表!A:B,MATCH(AS423,[1]大小写对照表!A:A,0),2)*100000)+IF(AT423="",0,INDEX([1]大小写对照表!A:B,MATCH(AT423,[1]大小写对照表!A:A,0),2)*10000)+IF(AU423="",0,INDEX([1]大小写对照表!A:B,MATCH(AU423,[1]大小写对照表!A:A,0),2)*1000)+IF(AV423="",0,INDEX([1]大小写对照表!A:B,MATCH(AV423,[1]大小写对照表!A:A,0),2)*100)+IF(AW423="",0,INDEX([1]大小写对照表!A:B,MATCH(AW423,[1]大小写对照表!A:A,0),2)*10),IF(ISERROR(FIND("万",O423,1)),MIDB(O423,SEARCHB("?",O423),2*LEN(O423)-LENB(O423))*1,MIDB(O423,SEARCHB("?",O423),2*LEN(O423)-LENB(O423))*10000)))</f>
        <v>878960</v>
      </c>
      <c r="AY423" s="13" t="str">
        <f t="shared" si="81"/>
        <v>1月份</v>
      </c>
      <c r="AZ423" s="11" t="str">
        <f t="shared" si="82"/>
        <v>录播</v>
      </c>
      <c r="BA423" s="11" t="str">
        <f t="shared" si="83"/>
        <v/>
      </c>
    </row>
    <row r="424" spans="1:53">
      <c r="A424" s="7" t="s">
        <v>1084</v>
      </c>
      <c r="B424" s="7" t="s">
        <v>2857</v>
      </c>
      <c r="C424" s="7" t="s">
        <v>55</v>
      </c>
      <c r="D424" s="7" t="s">
        <v>2858</v>
      </c>
      <c r="E424" s="7" t="s">
        <v>1192</v>
      </c>
      <c r="F424" s="7" t="s">
        <v>2859</v>
      </c>
      <c r="G424" s="7" t="s">
        <v>2772</v>
      </c>
      <c r="H424" s="7"/>
      <c r="I424" s="7"/>
      <c r="J424" s="7"/>
      <c r="K424" s="7"/>
      <c r="L424" s="7" t="s">
        <v>2860</v>
      </c>
      <c r="M424" s="7" t="s">
        <v>2861</v>
      </c>
      <c r="N424" s="7" t="s">
        <v>2862</v>
      </c>
      <c r="O424" s="7">
        <v>359800</v>
      </c>
      <c r="P424" s="7"/>
      <c r="Q424" s="7" t="s">
        <v>2863</v>
      </c>
      <c r="R424" s="7" t="s">
        <v>2864</v>
      </c>
      <c r="S424" s="7"/>
      <c r="T424" s="7"/>
      <c r="U424" s="7"/>
      <c r="V424" s="7"/>
      <c r="W424" s="7"/>
      <c r="X424" s="7" t="s">
        <v>79</v>
      </c>
      <c r="Y424" s="7" t="s">
        <v>2865</v>
      </c>
      <c r="Z424" s="7">
        <v>2</v>
      </c>
      <c r="AA424" s="7">
        <v>2</v>
      </c>
      <c r="AB424" s="7" t="s">
        <v>317</v>
      </c>
      <c r="AC424" s="7" t="s">
        <v>1084</v>
      </c>
      <c r="AD424" s="7">
        <v>2019</v>
      </c>
      <c r="AE424" s="7" t="s">
        <v>68</v>
      </c>
      <c r="AF424" s="7"/>
      <c r="AG424" s="7"/>
      <c r="AH424" s="7"/>
      <c r="AI424" s="7"/>
      <c r="AJ424" s="7"/>
      <c r="AK424" s="7"/>
      <c r="AL424" s="8" t="str">
        <f t="shared" si="72"/>
        <v>HX2018-A029@录播</v>
      </c>
      <c r="AM424" s="8">
        <f>IF(AL424="","",COUNTIFS(AL$1:AL424,AL424))</f>
        <v>1</v>
      </c>
      <c r="AN424" s="8" t="str">
        <f t="shared" si="73"/>
        <v>衡东县教育局2018年欧阳遇中学录播室建设政府采购项目公开招标中标公告@录播</v>
      </c>
      <c r="AO424" s="9">
        <f>IF(AN424="","",COUNTIFS(AN$1:AN424,AN424))</f>
        <v>1</v>
      </c>
      <c r="AP424" s="10" t="str">
        <f t="shared" si="74"/>
        <v>是</v>
      </c>
      <c r="AQ424" s="11" t="str">
        <f t="shared" si="75"/>
        <v/>
      </c>
      <c r="AR424" s="11" t="str">
        <f t="shared" si="76"/>
        <v/>
      </c>
      <c r="AS424" s="11" t="str">
        <f t="shared" si="77"/>
        <v/>
      </c>
      <c r="AT424" s="11" t="str">
        <f t="shared" si="78"/>
        <v/>
      </c>
      <c r="AU424" s="11" t="str">
        <f t="shared" si="79"/>
        <v/>
      </c>
      <c r="AV424" s="11" t="str">
        <f t="shared" si="80"/>
        <v/>
      </c>
      <c r="AW424" s="11" t="str">
        <f>IF(ISERROR(IF(FIND("拾",O424,1)&lt;FIND("万",O424,1),IF(ISERROR(FIND("拾",O424,FIND("万",O424,1))),"零",(MID(O,FIND("拾",O424,FIND("万",O424,1))-1,1))),MID(O424,FIND("拾",O424,1)-1,1))),"",IF(FIND("拾",O424,1)&lt;FIND("万",O424,1),IF(ISERROR(FIND("拾",O424,FIND("万",O424,1))),"",(MID(O424,FIND("拾",O424,FIND("万",O424,1))-1,1))),MID(O424,FIND("拾",O424,1)-1,1)))</f>
        <v/>
      </c>
      <c r="AX424" s="12">
        <f>IF(O424="",0,IF(ISERROR(MIDB(O424,SEARCHB("?",O424),2*LEN(O424)-LENB(O424))),IF(AQ424="",0,INDEX([1]大小写对照表!A:B,MATCH(AQ424,[1]大小写对照表!A:A,0),2)*100000000)+IF(AR424="",0,INDEX([1]大小写对照表!A:B,MATCH(AR424,[1]大小写对照表!A:A,0),2)*1000000)+IF(AS424="",0,INDEX([1]大小写对照表!A:B,MATCH(AS424,[1]大小写对照表!A:A,0),2)*100000)+IF(AT424="",0,INDEX([1]大小写对照表!A:B,MATCH(AT424,[1]大小写对照表!A:A,0),2)*10000)+IF(AU424="",0,INDEX([1]大小写对照表!A:B,MATCH(AU424,[1]大小写对照表!A:A,0),2)*1000)+IF(AV424="",0,INDEX([1]大小写对照表!A:B,MATCH(AV424,[1]大小写对照表!A:A,0),2)*100)+IF(AW424="",0,INDEX([1]大小写对照表!A:B,MATCH(AW424,[1]大小写对照表!A:A,0),2)*10),IF(ISERROR(FIND("万",O424,1)),MIDB(O424,SEARCHB("?",O424),2*LEN(O424)-LENB(O424))*1,MIDB(O424,SEARCHB("?",O424),2*LEN(O424)-LENB(O424))*10000)))</f>
        <v>359800</v>
      </c>
      <c r="AY424" s="13" t="str">
        <f t="shared" si="81"/>
        <v>1月份</v>
      </c>
      <c r="AZ424" s="11" t="str">
        <f t="shared" si="82"/>
        <v>录播</v>
      </c>
      <c r="BA424" s="11" t="str">
        <f t="shared" si="83"/>
        <v/>
      </c>
    </row>
    <row r="425" spans="1:53">
      <c r="A425" s="14" t="s">
        <v>1084</v>
      </c>
      <c r="B425" s="14" t="s">
        <v>2866</v>
      </c>
      <c r="C425" s="14" t="s">
        <v>55</v>
      </c>
      <c r="D425" s="14" t="s">
        <v>2788</v>
      </c>
      <c r="E425" s="14" t="s">
        <v>1244</v>
      </c>
      <c r="F425" s="14" t="s">
        <v>2867</v>
      </c>
      <c r="G425" s="14" t="s">
        <v>2772</v>
      </c>
      <c r="H425" s="14"/>
      <c r="I425" s="14"/>
      <c r="J425" s="14"/>
      <c r="K425" s="14" t="s">
        <v>2868</v>
      </c>
      <c r="L425" s="14" t="s">
        <v>2790</v>
      </c>
      <c r="M425" s="14"/>
      <c r="N425" s="14"/>
      <c r="O425" s="14"/>
      <c r="P425" s="14"/>
      <c r="Q425" s="14" t="s">
        <v>2869</v>
      </c>
      <c r="R425" s="14"/>
      <c r="S425" s="14"/>
      <c r="T425" s="14"/>
      <c r="U425" s="14"/>
      <c r="V425" s="14"/>
      <c r="W425" s="14"/>
      <c r="X425" s="14" t="s">
        <v>65</v>
      </c>
      <c r="Y425" s="14" t="s">
        <v>2870</v>
      </c>
      <c r="Z425" s="14">
        <v>2</v>
      </c>
      <c r="AA425" s="14">
        <v>4</v>
      </c>
      <c r="AB425" s="14" t="s">
        <v>67</v>
      </c>
      <c r="AC425" s="14"/>
      <c r="AD425" s="14">
        <v>2019</v>
      </c>
      <c r="AE425" s="14" t="s">
        <v>68</v>
      </c>
      <c r="AF425" s="14"/>
      <c r="AG425" s="14"/>
      <c r="AH425" s="14"/>
      <c r="AI425" s="14"/>
      <c r="AJ425" s="14"/>
      <c r="AK425" s="14"/>
      <c r="AL425" s="8" t="str">
        <f t="shared" si="72"/>
        <v>18A0437@录播</v>
      </c>
      <c r="AM425" s="8">
        <f>IF(AL425="","",COUNTIFS(AL$1:AL425,AL425))</f>
        <v>2</v>
      </c>
      <c r="AN425" s="8" t="str">
        <f t="shared" si="73"/>
        <v>丰都县教委视频会议系统项目(18A0437)预公示@录播</v>
      </c>
      <c r="AO425" s="9">
        <f>IF(AN425="","",COUNTIFS(AN$1:AN425,AN425))</f>
        <v>1</v>
      </c>
      <c r="AP425" s="10" t="str">
        <f t="shared" si="74"/>
        <v/>
      </c>
      <c r="AQ425" s="11" t="str">
        <f t="shared" si="75"/>
        <v/>
      </c>
      <c r="AR425" s="11" t="str">
        <f t="shared" si="76"/>
        <v/>
      </c>
      <c r="AS425" s="11" t="str">
        <f t="shared" si="77"/>
        <v/>
      </c>
      <c r="AT425" s="11" t="str">
        <f t="shared" si="78"/>
        <v/>
      </c>
      <c r="AU425" s="11" t="str">
        <f t="shared" si="79"/>
        <v/>
      </c>
      <c r="AV425" s="11" t="str">
        <f t="shared" si="80"/>
        <v/>
      </c>
      <c r="AW425" s="11" t="str">
        <f>IF(ISERROR(IF(FIND("拾",O425,1)&lt;FIND("万",O425,1),IF(ISERROR(FIND("拾",O425,FIND("万",O425,1))),"零",(MID(O,FIND("拾",O425,FIND("万",O425,1))-1,1))),MID(O425,FIND("拾",O425,1)-1,1))),"",IF(FIND("拾",O425,1)&lt;FIND("万",O425,1),IF(ISERROR(FIND("拾",O425,FIND("万",O425,1))),"",(MID(O425,FIND("拾",O425,FIND("万",O425,1))-1,1))),MID(O425,FIND("拾",O425,1)-1,1)))</f>
        <v/>
      </c>
      <c r="AX425" s="12">
        <f>IF(O425="",0,IF(ISERROR(MIDB(O425,SEARCHB("?",O425),2*LEN(O425)-LENB(O425))),IF(AQ425="",0,INDEX([1]大小写对照表!A:B,MATCH(AQ425,[1]大小写对照表!A:A,0),2)*100000000)+IF(AR425="",0,INDEX([1]大小写对照表!A:B,MATCH(AR425,[1]大小写对照表!A:A,0),2)*1000000)+IF(AS425="",0,INDEX([1]大小写对照表!A:B,MATCH(AS425,[1]大小写对照表!A:A,0),2)*100000)+IF(AT425="",0,INDEX([1]大小写对照表!A:B,MATCH(AT425,[1]大小写对照表!A:A,0),2)*10000)+IF(AU425="",0,INDEX([1]大小写对照表!A:B,MATCH(AU425,[1]大小写对照表!A:A,0),2)*1000)+IF(AV425="",0,INDEX([1]大小写对照表!A:B,MATCH(AV425,[1]大小写对照表!A:A,0),2)*100)+IF(AW425="",0,INDEX([1]大小写对照表!A:B,MATCH(AW425,[1]大小写对照表!A:A,0),2)*10),IF(ISERROR(FIND("万",O425,1)),MIDB(O425,SEARCHB("?",O425),2*LEN(O425)-LENB(O425))*1,MIDB(O425,SEARCHB("?",O425),2*LEN(O425)-LENB(O425))*10000)))</f>
        <v>0</v>
      </c>
      <c r="AY425" s="13" t="str">
        <f t="shared" si="81"/>
        <v>1月份</v>
      </c>
      <c r="AZ425" s="11" t="str">
        <f t="shared" si="82"/>
        <v>录播</v>
      </c>
      <c r="BA425" s="11" t="str">
        <f t="shared" si="83"/>
        <v/>
      </c>
    </row>
    <row r="426" spans="1:53">
      <c r="A426" s="7" t="s">
        <v>1084</v>
      </c>
      <c r="B426" s="7" t="s">
        <v>2871</v>
      </c>
      <c r="C426" s="7" t="s">
        <v>55</v>
      </c>
      <c r="D426" s="7"/>
      <c r="E426" s="7" t="s">
        <v>276</v>
      </c>
      <c r="F426" s="7" t="s">
        <v>277</v>
      </c>
      <c r="G426" s="7" t="s">
        <v>2772</v>
      </c>
      <c r="H426" s="7"/>
      <c r="I426" s="7"/>
      <c r="J426" s="7"/>
      <c r="K426" s="7"/>
      <c r="L426" s="7"/>
      <c r="M426" s="7"/>
      <c r="N426" s="7" t="s">
        <v>1993</v>
      </c>
      <c r="O426" s="7"/>
      <c r="P426" s="7"/>
      <c r="Q426" s="7" t="s">
        <v>2872</v>
      </c>
      <c r="R426" s="7" t="s">
        <v>985</v>
      </c>
      <c r="S426" s="7"/>
      <c r="T426" s="7"/>
      <c r="U426" s="7"/>
      <c r="V426" s="7"/>
      <c r="W426" s="7"/>
      <c r="X426" s="7" t="s">
        <v>65</v>
      </c>
      <c r="Y426" s="7" t="s">
        <v>665</v>
      </c>
      <c r="Z426" s="7">
        <v>8</v>
      </c>
      <c r="AA426" s="7">
        <v>14971</v>
      </c>
      <c r="AB426" s="7" t="s">
        <v>317</v>
      </c>
      <c r="AC426" s="7" t="s">
        <v>1084</v>
      </c>
      <c r="AD426" s="7">
        <v>2019</v>
      </c>
      <c r="AE426" s="7" t="s">
        <v>68</v>
      </c>
      <c r="AF426" s="7"/>
      <c r="AG426" s="7"/>
      <c r="AH426" s="7"/>
      <c r="AI426" s="7"/>
      <c r="AJ426" s="7"/>
      <c r="AK426" s="7"/>
      <c r="AL426" s="8" t="str">
        <f t="shared" si="72"/>
        <v/>
      </c>
      <c r="AM426" s="8" t="str">
        <f>IF(AL426="","",COUNTIFS(AL$1:AL426,AL426))</f>
        <v/>
      </c>
      <c r="AN426" s="8" t="str">
        <f t="shared" si="73"/>
        <v>录播教室、教室多媒体等(LPG201811197)采购合同@录播</v>
      </c>
      <c r="AO426" s="9">
        <f>IF(AN426="","",COUNTIFS(AN$1:AN426,AN426))</f>
        <v>1</v>
      </c>
      <c r="AP426" s="10" t="str">
        <f t="shared" si="74"/>
        <v>是</v>
      </c>
      <c r="AQ426" s="11" t="str">
        <f t="shared" si="75"/>
        <v/>
      </c>
      <c r="AR426" s="11" t="str">
        <f t="shared" si="76"/>
        <v/>
      </c>
      <c r="AS426" s="11" t="str">
        <f t="shared" si="77"/>
        <v/>
      </c>
      <c r="AT426" s="11" t="str">
        <f t="shared" si="78"/>
        <v/>
      </c>
      <c r="AU426" s="11" t="str">
        <f t="shared" si="79"/>
        <v/>
      </c>
      <c r="AV426" s="11" t="str">
        <f t="shared" si="80"/>
        <v/>
      </c>
      <c r="AW426" s="11" t="str">
        <f>IF(ISERROR(IF(FIND("拾",O426,1)&lt;FIND("万",O426,1),IF(ISERROR(FIND("拾",O426,FIND("万",O426,1))),"零",(MID(O,FIND("拾",O426,FIND("万",O426,1))-1,1))),MID(O426,FIND("拾",O426,1)-1,1))),"",IF(FIND("拾",O426,1)&lt;FIND("万",O426,1),IF(ISERROR(FIND("拾",O426,FIND("万",O426,1))),"",(MID(O426,FIND("拾",O426,FIND("万",O426,1))-1,1))),MID(O426,FIND("拾",O426,1)-1,1)))</f>
        <v/>
      </c>
      <c r="AX426" s="12">
        <f>IF(O426="",0,IF(ISERROR(MIDB(O426,SEARCHB("?",O426),2*LEN(O426)-LENB(O426))),IF(AQ426="",0,INDEX([1]大小写对照表!A:B,MATCH(AQ426,[1]大小写对照表!A:A,0),2)*100000000)+IF(AR426="",0,INDEX([1]大小写对照表!A:B,MATCH(AR426,[1]大小写对照表!A:A,0),2)*1000000)+IF(AS426="",0,INDEX([1]大小写对照表!A:B,MATCH(AS426,[1]大小写对照表!A:A,0),2)*100000)+IF(AT426="",0,INDEX([1]大小写对照表!A:B,MATCH(AT426,[1]大小写对照表!A:A,0),2)*10000)+IF(AU426="",0,INDEX([1]大小写对照表!A:B,MATCH(AU426,[1]大小写对照表!A:A,0),2)*1000)+IF(AV426="",0,INDEX([1]大小写对照表!A:B,MATCH(AV426,[1]大小写对照表!A:A,0),2)*100)+IF(AW426="",0,INDEX([1]大小写对照表!A:B,MATCH(AW426,[1]大小写对照表!A:A,0),2)*10),IF(ISERROR(FIND("万",O426,1)),MIDB(O426,SEARCHB("?",O426),2*LEN(O426)-LENB(O426))*1,MIDB(O426,SEARCHB("?",O426),2*LEN(O426)-LENB(O426))*10000)))</f>
        <v>0</v>
      </c>
      <c r="AY426" s="13" t="str">
        <f t="shared" si="81"/>
        <v>1月份</v>
      </c>
      <c r="AZ426" s="11" t="str">
        <f t="shared" si="82"/>
        <v>录播</v>
      </c>
      <c r="BA426" s="11" t="str">
        <f t="shared" si="83"/>
        <v/>
      </c>
    </row>
    <row r="427" spans="1:53">
      <c r="A427" s="14" t="s">
        <v>1084</v>
      </c>
      <c r="B427" s="14" t="s">
        <v>2873</v>
      </c>
      <c r="C427" s="14" t="s">
        <v>55</v>
      </c>
      <c r="D427" s="14" t="s">
        <v>2874</v>
      </c>
      <c r="E427" s="14" t="s">
        <v>1308</v>
      </c>
      <c r="F427" s="14" t="s">
        <v>2875</v>
      </c>
      <c r="G427" s="14" t="s">
        <v>2772</v>
      </c>
      <c r="H427" s="14"/>
      <c r="I427" s="14"/>
      <c r="J427" s="14"/>
      <c r="K427" s="14"/>
      <c r="L427" s="14" t="s">
        <v>2876</v>
      </c>
      <c r="M427" s="14" t="s">
        <v>2877</v>
      </c>
      <c r="N427" s="14" t="s">
        <v>2878</v>
      </c>
      <c r="O427" s="14" t="s">
        <v>2879</v>
      </c>
      <c r="P427" s="14"/>
      <c r="Q427" s="14" t="s">
        <v>2880</v>
      </c>
      <c r="R427" s="14" t="s">
        <v>2881</v>
      </c>
      <c r="S427" s="14"/>
      <c r="T427" s="14"/>
      <c r="U427" s="14"/>
      <c r="V427" s="14"/>
      <c r="W427" s="14"/>
      <c r="X427" s="14" t="s">
        <v>65</v>
      </c>
      <c r="Y427" s="14" t="s">
        <v>2882</v>
      </c>
      <c r="Z427" s="14">
        <v>2</v>
      </c>
      <c r="AA427" s="14">
        <v>2</v>
      </c>
      <c r="AB427" s="14" t="s">
        <v>317</v>
      </c>
      <c r="AC427" s="14" t="s">
        <v>1084</v>
      </c>
      <c r="AD427" s="14">
        <v>2019</v>
      </c>
      <c r="AE427" s="14" t="s">
        <v>68</v>
      </c>
      <c r="AF427" s="14"/>
      <c r="AG427" s="14"/>
      <c r="AH427" s="14"/>
      <c r="AI427" s="14"/>
      <c r="AJ427" s="14"/>
      <c r="AK427" s="14"/>
      <c r="AL427" s="8" t="str">
        <f t="shared" si="72"/>
        <v>FNZG-CG20180268@录播</v>
      </c>
      <c r="AM427" s="8">
        <f>IF(AL427="","",COUNTIFS(AL$1:AL427,AL427))</f>
        <v>1</v>
      </c>
      <c r="AN427" s="8" t="str">
        <f t="shared" si="73"/>
        <v>阜南县公桥乡中心学校录播室设备班班通采购中标公示@录播</v>
      </c>
      <c r="AO427" s="9">
        <f>IF(AN427="","",COUNTIFS(AN$1:AN427,AN427))</f>
        <v>1</v>
      </c>
      <c r="AP427" s="10" t="str">
        <f t="shared" si="74"/>
        <v>是</v>
      </c>
      <c r="AQ427" s="11" t="str">
        <f t="shared" si="75"/>
        <v/>
      </c>
      <c r="AR427" s="11" t="str">
        <f t="shared" si="76"/>
        <v/>
      </c>
      <c r="AS427" s="11" t="str">
        <f t="shared" si="77"/>
        <v/>
      </c>
      <c r="AT427" s="11" t="str">
        <f t="shared" si="78"/>
        <v/>
      </c>
      <c r="AU427" s="11" t="str">
        <f t="shared" si="79"/>
        <v/>
      </c>
      <c r="AV427" s="11" t="str">
        <f t="shared" si="80"/>
        <v/>
      </c>
      <c r="AW427" s="11" t="str">
        <f>IF(ISERROR(IF(FIND("拾",O427,1)&lt;FIND("万",O427,1),IF(ISERROR(FIND("拾",O427,FIND("万",O427,1))),"零",(MID(O,FIND("拾",O427,FIND("万",O427,1))-1,1))),MID(O427,FIND("拾",O427,1)-1,1))),"",IF(FIND("拾",O427,1)&lt;FIND("万",O427,1),IF(ISERROR(FIND("拾",O427,FIND("万",O427,1))),"",(MID(O427,FIND("拾",O427,FIND("万",O427,1))-1,1))),MID(O427,FIND("拾",O427,1)-1,1)))</f>
        <v/>
      </c>
      <c r="AX427" s="12">
        <f>IF(O427="",0,IF(ISERROR(MIDB(O427,SEARCHB("?",O427),2*LEN(O427)-LENB(O427))),IF(AQ427="",0,INDEX([1]大小写对照表!A:B,MATCH(AQ427,[1]大小写对照表!A:A,0),2)*100000000)+IF(AR427="",0,INDEX([1]大小写对照表!A:B,MATCH(AR427,[1]大小写对照表!A:A,0),2)*1000000)+IF(AS427="",0,INDEX([1]大小写对照表!A:B,MATCH(AS427,[1]大小写对照表!A:A,0),2)*100000)+IF(AT427="",0,INDEX([1]大小写对照表!A:B,MATCH(AT427,[1]大小写对照表!A:A,0),2)*10000)+IF(AU427="",0,INDEX([1]大小写对照表!A:B,MATCH(AU427,[1]大小写对照表!A:A,0),2)*1000)+IF(AV427="",0,INDEX([1]大小写对照表!A:B,MATCH(AV427,[1]大小写对照表!A:A,0),2)*100)+IF(AW427="",0,INDEX([1]大小写对照表!A:B,MATCH(AW427,[1]大小写对照表!A:A,0),2)*10),IF(ISERROR(FIND("万",O427,1)),MIDB(O427,SEARCHB("?",O427),2*LEN(O427)-LENB(O427))*1,MIDB(O427,SEARCHB("?",O427),2*LEN(O427)-LENB(O427))*10000)))</f>
        <v>989960</v>
      </c>
      <c r="AY427" s="13" t="str">
        <f t="shared" si="81"/>
        <v>1月份</v>
      </c>
      <c r="AZ427" s="11" t="str">
        <f t="shared" si="82"/>
        <v>录播</v>
      </c>
      <c r="BA427" s="11" t="str">
        <f t="shared" si="83"/>
        <v/>
      </c>
    </row>
    <row r="428" spans="1:53">
      <c r="A428" s="7" t="s">
        <v>1084</v>
      </c>
      <c r="B428" s="7" t="s">
        <v>2883</v>
      </c>
      <c r="C428" s="7" t="s">
        <v>55</v>
      </c>
      <c r="D428" s="7" t="s">
        <v>761</v>
      </c>
      <c r="E428" s="7" t="s">
        <v>627</v>
      </c>
      <c r="F428" s="7" t="s">
        <v>762</v>
      </c>
      <c r="G428" s="7" t="s">
        <v>2772</v>
      </c>
      <c r="H428" s="7"/>
      <c r="I428" s="7"/>
      <c r="J428" s="7"/>
      <c r="K428" s="7"/>
      <c r="L428" s="7" t="s">
        <v>2884</v>
      </c>
      <c r="M428" s="7" t="s">
        <v>764</v>
      </c>
      <c r="N428" s="7" t="s">
        <v>765</v>
      </c>
      <c r="O428" s="7"/>
      <c r="P428" s="7"/>
      <c r="Q428" s="7" t="s">
        <v>2885</v>
      </c>
      <c r="R428" s="7" t="s">
        <v>767</v>
      </c>
      <c r="S428" s="7"/>
      <c r="T428" s="7"/>
      <c r="U428" s="7"/>
      <c r="V428" s="7"/>
      <c r="W428" s="7"/>
      <c r="X428" s="7" t="s">
        <v>65</v>
      </c>
      <c r="Y428" s="7" t="s">
        <v>2886</v>
      </c>
      <c r="Z428" s="7">
        <v>3</v>
      </c>
      <c r="AA428" s="7">
        <v>6</v>
      </c>
      <c r="AB428" s="7" t="s">
        <v>317</v>
      </c>
      <c r="AC428" s="7" t="s">
        <v>1084</v>
      </c>
      <c r="AD428" s="7">
        <v>2019</v>
      </c>
      <c r="AE428" s="7" t="s">
        <v>68</v>
      </c>
      <c r="AF428" s="7"/>
      <c r="AG428" s="7"/>
      <c r="AH428" s="7"/>
      <c r="AI428" s="7"/>
      <c r="AJ428" s="7"/>
      <c r="AK428" s="7"/>
      <c r="AL428" s="8" t="str">
        <f t="shared" si="72"/>
        <v>440800-201812-906-0020@录播</v>
      </c>
      <c r="AM428" s="8">
        <f>IF(AL428="","",COUNTIFS(AL$1:AL428,AL428))</f>
        <v>1</v>
      </c>
      <c r="AN428" s="8" t="str">
        <f t="shared" si="73"/>
        <v>湛江市实验中学湛江市实验中学云课堂录播系统建设项目采购合同@录播</v>
      </c>
      <c r="AO428" s="9">
        <f>IF(AN428="","",COUNTIFS(AN$1:AN428,AN428))</f>
        <v>1</v>
      </c>
      <c r="AP428" s="10" t="str">
        <f t="shared" si="74"/>
        <v>是</v>
      </c>
      <c r="AQ428" s="11" t="str">
        <f t="shared" si="75"/>
        <v/>
      </c>
      <c r="AR428" s="11" t="str">
        <f t="shared" si="76"/>
        <v/>
      </c>
      <c r="AS428" s="11" t="str">
        <f t="shared" si="77"/>
        <v/>
      </c>
      <c r="AT428" s="11" t="str">
        <f t="shared" si="78"/>
        <v/>
      </c>
      <c r="AU428" s="11" t="str">
        <f t="shared" si="79"/>
        <v/>
      </c>
      <c r="AV428" s="11" t="str">
        <f t="shared" si="80"/>
        <v/>
      </c>
      <c r="AW428" s="11" t="str">
        <f>IF(ISERROR(IF(FIND("拾",O428,1)&lt;FIND("万",O428,1),IF(ISERROR(FIND("拾",O428,FIND("万",O428,1))),"零",(MID(O,FIND("拾",O428,FIND("万",O428,1))-1,1))),MID(O428,FIND("拾",O428,1)-1,1))),"",IF(FIND("拾",O428,1)&lt;FIND("万",O428,1),IF(ISERROR(FIND("拾",O428,FIND("万",O428,1))),"",(MID(O428,FIND("拾",O428,FIND("万",O428,1))-1,1))),MID(O428,FIND("拾",O428,1)-1,1)))</f>
        <v/>
      </c>
      <c r="AX428" s="12">
        <f>IF(O428="",0,IF(ISERROR(MIDB(O428,SEARCHB("?",O428),2*LEN(O428)-LENB(O428))),IF(AQ428="",0,INDEX([1]大小写对照表!A:B,MATCH(AQ428,[1]大小写对照表!A:A,0),2)*100000000)+IF(AR428="",0,INDEX([1]大小写对照表!A:B,MATCH(AR428,[1]大小写对照表!A:A,0),2)*1000000)+IF(AS428="",0,INDEX([1]大小写对照表!A:B,MATCH(AS428,[1]大小写对照表!A:A,0),2)*100000)+IF(AT428="",0,INDEX([1]大小写对照表!A:B,MATCH(AT428,[1]大小写对照表!A:A,0),2)*10000)+IF(AU428="",0,INDEX([1]大小写对照表!A:B,MATCH(AU428,[1]大小写对照表!A:A,0),2)*1000)+IF(AV428="",0,INDEX([1]大小写对照表!A:B,MATCH(AV428,[1]大小写对照表!A:A,0),2)*100)+IF(AW428="",0,INDEX([1]大小写对照表!A:B,MATCH(AW428,[1]大小写对照表!A:A,0),2)*10),IF(ISERROR(FIND("万",O428,1)),MIDB(O428,SEARCHB("?",O428),2*LEN(O428)-LENB(O428))*1,MIDB(O428,SEARCHB("?",O428),2*LEN(O428)-LENB(O428))*10000)))</f>
        <v>0</v>
      </c>
      <c r="AY428" s="13" t="str">
        <f t="shared" si="81"/>
        <v>1月份</v>
      </c>
      <c r="AZ428" s="11" t="str">
        <f t="shared" si="82"/>
        <v>录播</v>
      </c>
      <c r="BA428" s="11" t="str">
        <f t="shared" si="83"/>
        <v/>
      </c>
    </row>
    <row r="429" spans="1:53">
      <c r="A429" s="14" t="s">
        <v>1084</v>
      </c>
      <c r="B429" s="14" t="s">
        <v>2887</v>
      </c>
      <c r="C429" s="14" t="s">
        <v>55</v>
      </c>
      <c r="D429" s="14" t="s">
        <v>2888</v>
      </c>
      <c r="E429" s="14" t="s">
        <v>602</v>
      </c>
      <c r="F429" s="14" t="s">
        <v>2889</v>
      </c>
      <c r="G429" s="14" t="s">
        <v>2772</v>
      </c>
      <c r="H429" s="14"/>
      <c r="I429" s="14"/>
      <c r="J429" s="14"/>
      <c r="K429" s="14"/>
      <c r="L429" s="14"/>
      <c r="M429" s="14" t="s">
        <v>2890</v>
      </c>
      <c r="N429" s="14" t="s">
        <v>2891</v>
      </c>
      <c r="O429" s="14"/>
      <c r="P429" s="14"/>
      <c r="Q429" s="14" t="s">
        <v>2892</v>
      </c>
      <c r="R429" s="14" t="s">
        <v>2893</v>
      </c>
      <c r="S429" s="14"/>
      <c r="T429" s="14"/>
      <c r="U429" s="14"/>
      <c r="V429" s="14"/>
      <c r="W429" s="14"/>
      <c r="X429" s="14" t="s">
        <v>65</v>
      </c>
      <c r="Y429" s="14" t="s">
        <v>2894</v>
      </c>
      <c r="Z429" s="14">
        <v>2</v>
      </c>
      <c r="AA429" s="14">
        <v>2</v>
      </c>
      <c r="AB429" s="14" t="s">
        <v>67</v>
      </c>
      <c r="AC429" s="14"/>
      <c r="AD429" s="14">
        <v>2019</v>
      </c>
      <c r="AE429" s="14" t="s">
        <v>68</v>
      </c>
      <c r="AF429" s="14"/>
      <c r="AG429" s="14"/>
      <c r="AH429" s="14"/>
      <c r="AI429" s="14"/>
      <c r="AJ429" s="14"/>
      <c r="AK429" s="14"/>
      <c r="AL429" s="8" t="str">
        <f t="shared" si="72"/>
        <v>j2018112242@录播</v>
      </c>
      <c r="AM429" s="8">
        <f>IF(AL429="","",COUNTIFS(AL$1:AL429,AL429))</f>
        <v>1</v>
      </c>
      <c r="AN429" s="8" t="str">
        <f t="shared" si="73"/>
        <v>江苏旅游职业学院教职工生日蛋糕券项目中标公示@录播</v>
      </c>
      <c r="AO429" s="9">
        <f>IF(AN429="","",COUNTIFS(AN$1:AN429,AN429))</f>
        <v>1</v>
      </c>
      <c r="AP429" s="10" t="str">
        <f t="shared" si="74"/>
        <v>是</v>
      </c>
      <c r="AQ429" s="11" t="str">
        <f t="shared" si="75"/>
        <v/>
      </c>
      <c r="AR429" s="11" t="str">
        <f t="shared" si="76"/>
        <v/>
      </c>
      <c r="AS429" s="11" t="str">
        <f t="shared" si="77"/>
        <v/>
      </c>
      <c r="AT429" s="11" t="str">
        <f t="shared" si="78"/>
        <v/>
      </c>
      <c r="AU429" s="11" t="str">
        <f t="shared" si="79"/>
        <v/>
      </c>
      <c r="AV429" s="11" t="str">
        <f t="shared" si="80"/>
        <v/>
      </c>
      <c r="AW429" s="11" t="str">
        <f>IF(ISERROR(IF(FIND("拾",O429,1)&lt;FIND("万",O429,1),IF(ISERROR(FIND("拾",O429,FIND("万",O429,1))),"零",(MID(O,FIND("拾",O429,FIND("万",O429,1))-1,1))),MID(O429,FIND("拾",O429,1)-1,1))),"",IF(FIND("拾",O429,1)&lt;FIND("万",O429,1),IF(ISERROR(FIND("拾",O429,FIND("万",O429,1))),"",(MID(O429,FIND("拾",O429,FIND("万",O429,1))-1,1))),MID(O429,FIND("拾",O429,1)-1,1)))</f>
        <v/>
      </c>
      <c r="AX429" s="12">
        <f>IF(O429="",0,IF(ISERROR(MIDB(O429,SEARCHB("?",O429),2*LEN(O429)-LENB(O429))),IF(AQ429="",0,INDEX([1]大小写对照表!A:B,MATCH(AQ429,[1]大小写对照表!A:A,0),2)*100000000)+IF(AR429="",0,INDEX([1]大小写对照表!A:B,MATCH(AR429,[1]大小写对照表!A:A,0),2)*1000000)+IF(AS429="",0,INDEX([1]大小写对照表!A:B,MATCH(AS429,[1]大小写对照表!A:A,0),2)*100000)+IF(AT429="",0,INDEX([1]大小写对照表!A:B,MATCH(AT429,[1]大小写对照表!A:A,0),2)*10000)+IF(AU429="",0,INDEX([1]大小写对照表!A:B,MATCH(AU429,[1]大小写对照表!A:A,0),2)*1000)+IF(AV429="",0,INDEX([1]大小写对照表!A:B,MATCH(AV429,[1]大小写对照表!A:A,0),2)*100)+IF(AW429="",0,INDEX([1]大小写对照表!A:B,MATCH(AW429,[1]大小写对照表!A:A,0),2)*10),IF(ISERROR(FIND("万",O429,1)),MIDB(O429,SEARCHB("?",O429),2*LEN(O429)-LENB(O429))*1,MIDB(O429,SEARCHB("?",O429),2*LEN(O429)-LENB(O429))*10000)))</f>
        <v>0</v>
      </c>
      <c r="AY429" s="13" t="str">
        <f t="shared" si="81"/>
        <v>1月份</v>
      </c>
      <c r="AZ429" s="11" t="str">
        <f t="shared" si="82"/>
        <v>录播</v>
      </c>
      <c r="BA429" s="11" t="str">
        <f t="shared" si="83"/>
        <v/>
      </c>
    </row>
    <row r="430" spans="1:53">
      <c r="A430" s="7" t="s">
        <v>1084</v>
      </c>
      <c r="B430" s="7" t="s">
        <v>484</v>
      </c>
      <c r="C430" s="7" t="s">
        <v>55</v>
      </c>
      <c r="D430" s="7" t="s">
        <v>485</v>
      </c>
      <c r="E430" s="7" t="s">
        <v>425</v>
      </c>
      <c r="F430" s="7" t="s">
        <v>486</v>
      </c>
      <c r="G430" s="7" t="s">
        <v>487</v>
      </c>
      <c r="H430" s="7"/>
      <c r="I430" s="7"/>
      <c r="J430" s="7"/>
      <c r="K430" s="7"/>
      <c r="L430" s="7" t="s">
        <v>488</v>
      </c>
      <c r="M430" s="7" t="s">
        <v>489</v>
      </c>
      <c r="N430" s="7" t="s">
        <v>490</v>
      </c>
      <c r="O430" s="7" t="s">
        <v>491</v>
      </c>
      <c r="P430" s="7"/>
      <c r="Q430" s="7" t="s">
        <v>492</v>
      </c>
      <c r="R430" s="7" t="s">
        <v>493</v>
      </c>
      <c r="S430" s="7"/>
      <c r="T430" s="7"/>
      <c r="U430" s="7"/>
      <c r="V430" s="7"/>
      <c r="W430" s="7"/>
      <c r="X430" s="7" t="s">
        <v>65</v>
      </c>
      <c r="Y430" s="7" t="s">
        <v>494</v>
      </c>
      <c r="Z430" s="7">
        <v>6</v>
      </c>
      <c r="AA430" s="7">
        <v>10</v>
      </c>
      <c r="AB430" s="7" t="s">
        <v>317</v>
      </c>
      <c r="AC430" s="7" t="s">
        <v>1084</v>
      </c>
      <c r="AD430" s="7">
        <v>2019</v>
      </c>
      <c r="AE430" s="7" t="s">
        <v>68</v>
      </c>
      <c r="AF430" s="7"/>
      <c r="AG430" s="7"/>
      <c r="AH430" s="7"/>
      <c r="AI430" s="7"/>
      <c r="AJ430" s="7"/>
      <c r="AK430" s="7"/>
      <c r="AL430" s="8" t="str">
        <f t="shared" si="72"/>
        <v>LT2018-GK50@录播</v>
      </c>
      <c r="AM430" s="8">
        <f>IF(AL430="","",COUNTIFS(AL$1:AL430,AL430))</f>
        <v>1</v>
      </c>
      <c r="AN430" s="8" t="str">
        <f t="shared" si="73"/>
        <v>临潭县第一中学录播室采购项目(二次)正常公示@录播</v>
      </c>
      <c r="AO430" s="9">
        <f>IF(AN430="","",COUNTIFS(AN$1:AN430,AN430))</f>
        <v>1</v>
      </c>
      <c r="AP430" s="10" t="str">
        <f t="shared" si="74"/>
        <v>是</v>
      </c>
      <c r="AQ430" s="11" t="str">
        <f t="shared" si="75"/>
        <v/>
      </c>
      <c r="AR430" s="11" t="str">
        <f t="shared" si="76"/>
        <v/>
      </c>
      <c r="AS430" s="11" t="str">
        <f t="shared" si="77"/>
        <v>叁</v>
      </c>
      <c r="AT430" s="11" t="str">
        <f t="shared" si="78"/>
        <v>玖</v>
      </c>
      <c r="AU430" s="11" t="str">
        <f t="shared" si="79"/>
        <v>捌</v>
      </c>
      <c r="AV430" s="11" t="str">
        <f t="shared" si="80"/>
        <v>玖</v>
      </c>
      <c r="AW430" s="11" t="str">
        <f>IF(ISERROR(IF(FIND("拾",O430,1)&lt;FIND("万",O430,1),IF(ISERROR(FIND("拾",O430,FIND("万",O430,1))),"零",(MID(O,FIND("拾",O430,FIND("万",O430,1))-1,1))),MID(O430,FIND("拾",O430,1)-1,1))),"",IF(FIND("拾",O430,1)&lt;FIND("万",O430,1),IF(ISERROR(FIND("拾",O430,FIND("万",O430,1))),"",(MID(O430,FIND("拾",O430,FIND("万",O430,1))-1,1))),MID(O430,FIND("拾",O430,1)-1,1)))</f>
        <v/>
      </c>
      <c r="AX430" s="12">
        <f>IF(O430="",0,IF(ISERROR(MIDB(O430,SEARCHB("?",O430),2*LEN(O430)-LENB(O430))),IF(AQ430="",0,INDEX([1]大小写对照表!A:B,MATCH(AQ430,[1]大小写对照表!A:A,0),2)*100000000)+IF(AR430="",0,INDEX([1]大小写对照表!A:B,MATCH(AR430,[1]大小写对照表!A:A,0),2)*1000000)+IF(AS430="",0,INDEX([1]大小写对照表!A:B,MATCH(AS430,[1]大小写对照表!A:A,0),2)*100000)+IF(AT430="",0,INDEX([1]大小写对照表!A:B,MATCH(AT430,[1]大小写对照表!A:A,0),2)*10000)+IF(AU430="",0,INDEX([1]大小写对照表!A:B,MATCH(AU430,[1]大小写对照表!A:A,0),2)*1000)+IF(AV430="",0,INDEX([1]大小写对照表!A:B,MATCH(AV430,[1]大小写对照表!A:A,0),2)*100)+IF(AW430="",0,INDEX([1]大小写对照表!A:B,MATCH(AW430,[1]大小写对照表!A:A,0),2)*10),IF(ISERROR(FIND("万",O430,1)),MIDB(O430,SEARCHB("?",O430),2*LEN(O430)-LENB(O430))*1,MIDB(O430,SEARCHB("?",O430),2*LEN(O430)-LENB(O430))*10000)))</f>
        <v>398900</v>
      </c>
      <c r="AY430" s="13" t="str">
        <f t="shared" si="81"/>
        <v>1月份</v>
      </c>
      <c r="AZ430" s="11" t="str">
        <f t="shared" si="82"/>
        <v>录播</v>
      </c>
      <c r="BA430" s="11" t="str">
        <f t="shared" si="83"/>
        <v/>
      </c>
    </row>
    <row r="431" spans="1:53">
      <c r="A431" s="14" t="s">
        <v>1372</v>
      </c>
      <c r="B431" s="14" t="s">
        <v>2895</v>
      </c>
      <c r="C431" s="14" t="s">
        <v>55</v>
      </c>
      <c r="D431" s="14"/>
      <c r="E431" s="14" t="s">
        <v>56</v>
      </c>
      <c r="F431" s="14" t="s">
        <v>1520</v>
      </c>
      <c r="G431" s="14" t="s">
        <v>487</v>
      </c>
      <c r="H431" s="14"/>
      <c r="I431" s="14"/>
      <c r="J431" s="14"/>
      <c r="K431" s="14"/>
      <c r="L431" s="14" t="s">
        <v>2896</v>
      </c>
      <c r="M431" s="14" t="s">
        <v>2897</v>
      </c>
      <c r="N431" s="14" t="s">
        <v>2898</v>
      </c>
      <c r="O431" s="14" t="s">
        <v>2899</v>
      </c>
      <c r="P431" s="14"/>
      <c r="Q431" s="14" t="s">
        <v>2900</v>
      </c>
      <c r="R431" s="14" t="s">
        <v>2901</v>
      </c>
      <c r="S431" s="14"/>
      <c r="T431" s="14"/>
      <c r="U431" s="14"/>
      <c r="V431" s="14"/>
      <c r="W431" s="14"/>
      <c r="X431" s="14" t="s">
        <v>65</v>
      </c>
      <c r="Y431" s="14" t="s">
        <v>2902</v>
      </c>
      <c r="Z431" s="14">
        <v>4</v>
      </c>
      <c r="AA431" s="14">
        <v>14971</v>
      </c>
      <c r="AB431" s="14" t="s">
        <v>67</v>
      </c>
      <c r="AC431" s="14"/>
      <c r="AD431" s="14">
        <v>2019</v>
      </c>
      <c r="AE431" s="14" t="s">
        <v>68</v>
      </c>
      <c r="AF431" s="14" t="s">
        <v>130</v>
      </c>
      <c r="AG431" s="14" t="s">
        <v>946</v>
      </c>
      <c r="AH431" s="14"/>
      <c r="AI431" s="14"/>
      <c r="AJ431" s="14"/>
      <c r="AK431" s="14"/>
      <c r="AL431" s="8" t="str">
        <f t="shared" si="72"/>
        <v/>
      </c>
      <c r="AM431" s="8" t="str">
        <f>IF(AL431="","",COUNTIFS(AL$1:AL431,AL431))</f>
        <v/>
      </c>
      <c r="AN431" s="8" t="str">
        <f t="shared" si="73"/>
        <v>安阳市育敏学校所需常态录播系统项目成交结果公告@录播,常态化录播</v>
      </c>
      <c r="AO431" s="9">
        <f>IF(AN431="","",COUNTIFS(AN$1:AN431,AN431))</f>
        <v>1</v>
      </c>
      <c r="AP431" s="10" t="str">
        <f t="shared" si="74"/>
        <v>是</v>
      </c>
      <c r="AQ431" s="11" t="str">
        <f t="shared" si="75"/>
        <v/>
      </c>
      <c r="AR431" s="11" t="str">
        <f t="shared" si="76"/>
        <v/>
      </c>
      <c r="AS431" s="11" t="str">
        <f t="shared" si="77"/>
        <v/>
      </c>
      <c r="AT431" s="11" t="str">
        <f t="shared" si="78"/>
        <v>肆</v>
      </c>
      <c r="AU431" s="11" t="str">
        <f t="shared" si="79"/>
        <v>贰</v>
      </c>
      <c r="AV431" s="11" t="str">
        <f t="shared" si="80"/>
        <v>柒</v>
      </c>
      <c r="AW431" s="11" t="str">
        <f>IF(ISERROR(IF(FIND("拾",O431,1)&lt;FIND("万",O431,1),IF(ISERROR(FIND("拾",O431,FIND("万",O431,1))),"零",(MID(O,FIND("拾",O431,FIND("万",O431,1))-1,1))),MID(O431,FIND("拾",O431,1)-1,1))),"",IF(FIND("拾",O431,1)&lt;FIND("万",O431,1),IF(ISERROR(FIND("拾",O431,FIND("万",O431,1))),"",(MID(O431,FIND("拾",O431,FIND("万",O431,1))-1,1))),MID(O431,FIND("拾",O431,1)-1,1)))</f>
        <v/>
      </c>
      <c r="AX431" s="12">
        <f>IF(O431="",0,IF(ISERROR(MIDB(O431,SEARCHB("?",O431),2*LEN(O431)-LENB(O431))),IF(AQ431="",0,INDEX([1]大小写对照表!A:B,MATCH(AQ431,[1]大小写对照表!A:A,0),2)*100000000)+IF(AR431="",0,INDEX([1]大小写对照表!A:B,MATCH(AR431,[1]大小写对照表!A:A,0),2)*1000000)+IF(AS431="",0,INDEX([1]大小写对照表!A:B,MATCH(AS431,[1]大小写对照表!A:A,0),2)*100000)+IF(AT431="",0,INDEX([1]大小写对照表!A:B,MATCH(AT431,[1]大小写对照表!A:A,0),2)*10000)+IF(AU431="",0,INDEX([1]大小写对照表!A:B,MATCH(AU431,[1]大小写对照表!A:A,0),2)*1000)+IF(AV431="",0,INDEX([1]大小写对照表!A:B,MATCH(AV431,[1]大小写对照表!A:A,0),2)*100)+IF(AW431="",0,INDEX([1]大小写对照表!A:B,MATCH(AW431,[1]大小写对照表!A:A,0),2)*10),IF(ISERROR(FIND("万",O431,1)),MIDB(O431,SEARCHB("?",O431),2*LEN(O431)-LENB(O431))*1,MIDB(O431,SEARCHB("?",O431),2*LEN(O431)-LENB(O431))*10000)))</f>
        <v>42700</v>
      </c>
      <c r="AY431" s="13" t="str">
        <f t="shared" si="81"/>
        <v>1月份</v>
      </c>
      <c r="AZ431" s="11" t="str">
        <f t="shared" si="82"/>
        <v>录播</v>
      </c>
      <c r="BA431" s="11" t="str">
        <f t="shared" si="83"/>
        <v>常态化录播</v>
      </c>
    </row>
    <row r="432" spans="1:53">
      <c r="A432" s="7" t="s">
        <v>1084</v>
      </c>
      <c r="B432" s="7" t="s">
        <v>2903</v>
      </c>
      <c r="C432" s="7" t="s">
        <v>55</v>
      </c>
      <c r="D432" s="7"/>
      <c r="E432" s="7" t="s">
        <v>1308</v>
      </c>
      <c r="F432" s="7" t="s">
        <v>2904</v>
      </c>
      <c r="G432" s="7" t="s">
        <v>487</v>
      </c>
      <c r="H432" s="7"/>
      <c r="I432" s="7"/>
      <c r="J432" s="7"/>
      <c r="K432" s="7"/>
      <c r="L432" s="7"/>
      <c r="M432" s="7"/>
      <c r="N432" s="7" t="s">
        <v>2905</v>
      </c>
      <c r="O432" s="7"/>
      <c r="P432" s="7"/>
      <c r="Q432" s="7" t="s">
        <v>2906</v>
      </c>
      <c r="R432" s="7" t="s">
        <v>2907</v>
      </c>
      <c r="S432" s="7"/>
      <c r="T432" s="7"/>
      <c r="U432" s="7"/>
      <c r="V432" s="7"/>
      <c r="W432" s="7"/>
      <c r="X432" s="7" t="s">
        <v>65</v>
      </c>
      <c r="Y432" s="7" t="s">
        <v>2908</v>
      </c>
      <c r="Z432" s="7">
        <v>2</v>
      </c>
      <c r="AA432" s="7">
        <v>14971</v>
      </c>
      <c r="AB432" s="7" t="s">
        <v>317</v>
      </c>
      <c r="AC432" s="7" t="s">
        <v>1084</v>
      </c>
      <c r="AD432" s="7">
        <v>2019</v>
      </c>
      <c r="AE432" s="7" t="s">
        <v>68</v>
      </c>
      <c r="AF432" s="7"/>
      <c r="AG432" s="7"/>
      <c r="AH432" s="7"/>
      <c r="AI432" s="7"/>
      <c r="AJ432" s="7"/>
      <c r="AK432" s="7"/>
      <c r="AL432" s="8" t="str">
        <f t="shared" si="72"/>
        <v/>
      </c>
      <c r="AM432" s="8" t="str">
        <f>IF(AL432="","",COUNTIFS(AL$1:AL432,AL432))</f>
        <v/>
      </c>
      <c r="AN432" s="8" t="str">
        <f t="shared" si="73"/>
        <v>凤阳县实验中学录播教室设备采购（重新招标二次）@录播</v>
      </c>
      <c r="AO432" s="9">
        <f>IF(AN432="","",COUNTIFS(AN$1:AN432,AN432))</f>
        <v>1</v>
      </c>
      <c r="AP432" s="10" t="str">
        <f t="shared" si="74"/>
        <v>是</v>
      </c>
      <c r="AQ432" s="11" t="str">
        <f t="shared" si="75"/>
        <v/>
      </c>
      <c r="AR432" s="11" t="str">
        <f t="shared" si="76"/>
        <v/>
      </c>
      <c r="AS432" s="11" t="str">
        <f t="shared" si="77"/>
        <v/>
      </c>
      <c r="AT432" s="11" t="str">
        <f t="shared" si="78"/>
        <v/>
      </c>
      <c r="AU432" s="11" t="str">
        <f t="shared" si="79"/>
        <v/>
      </c>
      <c r="AV432" s="11" t="str">
        <f t="shared" si="80"/>
        <v/>
      </c>
      <c r="AW432" s="11" t="str">
        <f>IF(ISERROR(IF(FIND("拾",O432,1)&lt;FIND("万",O432,1),IF(ISERROR(FIND("拾",O432,FIND("万",O432,1))),"零",(MID(O,FIND("拾",O432,FIND("万",O432,1))-1,1))),MID(O432,FIND("拾",O432,1)-1,1))),"",IF(FIND("拾",O432,1)&lt;FIND("万",O432,1),IF(ISERROR(FIND("拾",O432,FIND("万",O432,1))),"",(MID(O432,FIND("拾",O432,FIND("万",O432,1))-1,1))),MID(O432,FIND("拾",O432,1)-1,1)))</f>
        <v/>
      </c>
      <c r="AX432" s="12">
        <f>IF(O432="",0,IF(ISERROR(MIDB(O432,SEARCHB("?",O432),2*LEN(O432)-LENB(O432))),IF(AQ432="",0,INDEX([1]大小写对照表!A:B,MATCH(AQ432,[1]大小写对照表!A:A,0),2)*100000000)+IF(AR432="",0,INDEX([1]大小写对照表!A:B,MATCH(AR432,[1]大小写对照表!A:A,0),2)*1000000)+IF(AS432="",0,INDEX([1]大小写对照表!A:B,MATCH(AS432,[1]大小写对照表!A:A,0),2)*100000)+IF(AT432="",0,INDEX([1]大小写对照表!A:B,MATCH(AT432,[1]大小写对照表!A:A,0),2)*10000)+IF(AU432="",0,INDEX([1]大小写对照表!A:B,MATCH(AU432,[1]大小写对照表!A:A,0),2)*1000)+IF(AV432="",0,INDEX([1]大小写对照表!A:B,MATCH(AV432,[1]大小写对照表!A:A,0),2)*100)+IF(AW432="",0,INDEX([1]大小写对照表!A:B,MATCH(AW432,[1]大小写对照表!A:A,0),2)*10),IF(ISERROR(FIND("万",O432,1)),MIDB(O432,SEARCHB("?",O432),2*LEN(O432)-LENB(O432))*1,MIDB(O432,SEARCHB("?",O432),2*LEN(O432)-LENB(O432))*10000)))</f>
        <v>0</v>
      </c>
      <c r="AY432" s="13" t="str">
        <f t="shared" si="81"/>
        <v>1月份</v>
      </c>
      <c r="AZ432" s="11" t="str">
        <f t="shared" si="82"/>
        <v>录播</v>
      </c>
      <c r="BA432" s="11" t="str">
        <f t="shared" si="83"/>
        <v/>
      </c>
    </row>
    <row r="433" spans="1:53">
      <c r="A433" s="14" t="s">
        <v>1084</v>
      </c>
      <c r="B433" s="14" t="s">
        <v>2909</v>
      </c>
      <c r="C433" s="14" t="s">
        <v>55</v>
      </c>
      <c r="D433" s="14"/>
      <c r="E433" s="14" t="s">
        <v>56</v>
      </c>
      <c r="F433" s="14" t="s">
        <v>302</v>
      </c>
      <c r="G433" s="14" t="s">
        <v>487</v>
      </c>
      <c r="H433" s="14"/>
      <c r="I433" s="14"/>
      <c r="J433" s="14"/>
      <c r="K433" s="14"/>
      <c r="L433" s="14" t="s">
        <v>1717</v>
      </c>
      <c r="M433" s="14" t="s">
        <v>1753</v>
      </c>
      <c r="N433" s="14" t="s">
        <v>2910</v>
      </c>
      <c r="O433" s="14" t="s">
        <v>2911</v>
      </c>
      <c r="P433" s="14"/>
      <c r="Q433" s="14" t="s">
        <v>2912</v>
      </c>
      <c r="R433" s="14" t="s">
        <v>2913</v>
      </c>
      <c r="S433" s="14"/>
      <c r="T433" s="14"/>
      <c r="U433" s="14"/>
      <c r="V433" s="14"/>
      <c r="W433" s="14"/>
      <c r="X433" s="14" t="s">
        <v>65</v>
      </c>
      <c r="Y433" s="14" t="s">
        <v>2914</v>
      </c>
      <c r="Z433" s="14">
        <v>4</v>
      </c>
      <c r="AA433" s="14">
        <v>14971</v>
      </c>
      <c r="AB433" s="14" t="s">
        <v>67</v>
      </c>
      <c r="AC433" s="14"/>
      <c r="AD433" s="14">
        <v>2019</v>
      </c>
      <c r="AE433" s="14" t="s">
        <v>68</v>
      </c>
      <c r="AF433" s="14"/>
      <c r="AG433" s="14"/>
      <c r="AH433" s="14"/>
      <c r="AI433" s="14"/>
      <c r="AJ433" s="14"/>
      <c r="AK433" s="14"/>
      <c r="AL433" s="8" t="str">
        <f t="shared" si="72"/>
        <v/>
      </c>
      <c r="AM433" s="8" t="str">
        <f>IF(AL433="","",COUNTIFS(AL$1:AL433,AL433))</f>
        <v/>
      </c>
      <c r="AN433" s="8" t="str">
        <f t="shared" si="73"/>
        <v>郑州铁路职业技术学院铁路大机电气实训室设备采购项目成交结果公告@录播</v>
      </c>
      <c r="AO433" s="9">
        <f>IF(AN433="","",COUNTIFS(AN$1:AN433,AN433))</f>
        <v>1</v>
      </c>
      <c r="AP433" s="10" t="str">
        <f t="shared" si="74"/>
        <v>是</v>
      </c>
      <c r="AQ433" s="11" t="str">
        <f t="shared" si="75"/>
        <v/>
      </c>
      <c r="AR433" s="11" t="str">
        <f t="shared" si="76"/>
        <v/>
      </c>
      <c r="AS433" s="11" t="str">
        <f t="shared" si="77"/>
        <v>玖</v>
      </c>
      <c r="AT433" s="11" t="str">
        <f t="shared" si="78"/>
        <v>捌</v>
      </c>
      <c r="AU433" s="11" t="str">
        <f t="shared" si="79"/>
        <v>玖</v>
      </c>
      <c r="AV433" s="11" t="str">
        <f t="shared" si="80"/>
        <v/>
      </c>
      <c r="AW433" s="11" t="str">
        <f>IF(ISERROR(IF(FIND("拾",O433,1)&lt;FIND("万",O433,1),IF(ISERROR(FIND("拾",O433,FIND("万",O433,1))),"零",(MID(O,FIND("拾",O433,FIND("万",O433,1))-1,1))),MID(O433,FIND("拾",O433,1)-1,1))),"",IF(FIND("拾",O433,1)&lt;FIND("万",O433,1),IF(ISERROR(FIND("拾",O433,FIND("万",O433,1))),"",(MID(O433,FIND("拾",O433,FIND("万",O433,1))-1,1))),MID(O433,FIND("拾",O433,1)-1,1)))</f>
        <v/>
      </c>
      <c r="AX433" s="12">
        <f>IF(O433="",0,IF(ISERROR(MIDB(O433,SEARCHB("?",O433),2*LEN(O433)-LENB(O433))),IF(AQ433="",0,INDEX([1]大小写对照表!A:B,MATCH(AQ433,[1]大小写对照表!A:A,0),2)*100000000)+IF(AR433="",0,INDEX([1]大小写对照表!A:B,MATCH(AR433,[1]大小写对照表!A:A,0),2)*1000000)+IF(AS433="",0,INDEX([1]大小写对照表!A:B,MATCH(AS433,[1]大小写对照表!A:A,0),2)*100000)+IF(AT433="",0,INDEX([1]大小写对照表!A:B,MATCH(AT433,[1]大小写对照表!A:A,0),2)*10000)+IF(AU433="",0,INDEX([1]大小写对照表!A:B,MATCH(AU433,[1]大小写对照表!A:A,0),2)*1000)+IF(AV433="",0,INDEX([1]大小写对照表!A:B,MATCH(AV433,[1]大小写对照表!A:A,0),2)*100)+IF(AW433="",0,INDEX([1]大小写对照表!A:B,MATCH(AW433,[1]大小写对照表!A:A,0),2)*10),IF(ISERROR(FIND("万",O433,1)),MIDB(O433,SEARCHB("?",O433),2*LEN(O433)-LENB(O433))*1,MIDB(O433,SEARCHB("?",O433),2*LEN(O433)-LENB(O433))*10000)))</f>
        <v>989000</v>
      </c>
      <c r="AY433" s="13" t="str">
        <f t="shared" si="81"/>
        <v>1月份</v>
      </c>
      <c r="AZ433" s="11" t="str">
        <f t="shared" si="82"/>
        <v>录播</v>
      </c>
      <c r="BA433" s="11" t="str">
        <f t="shared" si="83"/>
        <v/>
      </c>
    </row>
    <row r="434" spans="1:53">
      <c r="A434" s="7" t="s">
        <v>1084</v>
      </c>
      <c r="B434" s="7" t="s">
        <v>495</v>
      </c>
      <c r="C434" s="7" t="s">
        <v>55</v>
      </c>
      <c r="D434" s="7"/>
      <c r="E434" s="7" t="s">
        <v>215</v>
      </c>
      <c r="F434" s="7" t="s">
        <v>330</v>
      </c>
      <c r="G434" s="7" t="s">
        <v>487</v>
      </c>
      <c r="H434" s="7"/>
      <c r="I434" s="7"/>
      <c r="J434" s="7"/>
      <c r="K434" s="7"/>
      <c r="L434" s="7"/>
      <c r="M434" s="7"/>
      <c r="N434" s="7" t="s">
        <v>496</v>
      </c>
      <c r="O434" s="7"/>
      <c r="P434" s="7"/>
      <c r="Q434" s="7" t="s">
        <v>497</v>
      </c>
      <c r="R434" s="7" t="s">
        <v>498</v>
      </c>
      <c r="S434" s="7"/>
      <c r="T434" s="7"/>
      <c r="U434" s="7"/>
      <c r="V434" s="7"/>
      <c r="W434" s="7"/>
      <c r="X434" s="7" t="s">
        <v>315</v>
      </c>
      <c r="Y434" s="7" t="s">
        <v>499</v>
      </c>
      <c r="Z434" s="7">
        <v>10</v>
      </c>
      <c r="AA434" s="7">
        <v>14971</v>
      </c>
      <c r="AB434" s="7" t="s">
        <v>317</v>
      </c>
      <c r="AC434" s="7" t="s">
        <v>1084</v>
      </c>
      <c r="AD434" s="7">
        <v>2019</v>
      </c>
      <c r="AE434" s="7" t="s">
        <v>68</v>
      </c>
      <c r="AF434" s="7"/>
      <c r="AG434" s="7"/>
      <c r="AH434" s="7"/>
      <c r="AI434" s="7"/>
      <c r="AJ434" s="7"/>
      <c r="AK434" s="7"/>
      <c r="AL434" s="8" t="str">
        <f t="shared" si="72"/>
        <v/>
      </c>
      <c r="AM434" s="8" t="str">
        <f>IF(AL434="","",COUNTIFS(AL$1:AL434,AL434))</f>
        <v/>
      </c>
      <c r="AN434" s="8" t="str">
        <f t="shared" si="73"/>
        <v>2018年李沧区高清播出设备采购项目高清录播设备@录播</v>
      </c>
      <c r="AO434" s="9">
        <f>IF(AN434="","",COUNTIFS(AN$1:AN434,AN434))</f>
        <v>1</v>
      </c>
      <c r="AP434" s="10" t="str">
        <f t="shared" si="74"/>
        <v>是</v>
      </c>
      <c r="AQ434" s="11" t="str">
        <f t="shared" si="75"/>
        <v/>
      </c>
      <c r="AR434" s="11" t="str">
        <f t="shared" si="76"/>
        <v/>
      </c>
      <c r="AS434" s="11" t="str">
        <f t="shared" si="77"/>
        <v/>
      </c>
      <c r="AT434" s="11" t="str">
        <f t="shared" si="78"/>
        <v/>
      </c>
      <c r="AU434" s="11" t="str">
        <f t="shared" si="79"/>
        <v/>
      </c>
      <c r="AV434" s="11" t="str">
        <f t="shared" si="80"/>
        <v/>
      </c>
      <c r="AW434" s="11" t="str">
        <f>IF(ISERROR(IF(FIND("拾",O434,1)&lt;FIND("万",O434,1),IF(ISERROR(FIND("拾",O434,FIND("万",O434,1))),"零",(MID(O,FIND("拾",O434,FIND("万",O434,1))-1,1))),MID(O434,FIND("拾",O434,1)-1,1))),"",IF(FIND("拾",O434,1)&lt;FIND("万",O434,1),IF(ISERROR(FIND("拾",O434,FIND("万",O434,1))),"",(MID(O434,FIND("拾",O434,FIND("万",O434,1))-1,1))),MID(O434,FIND("拾",O434,1)-1,1)))</f>
        <v/>
      </c>
      <c r="AX434" s="12">
        <f>IF(O434="",0,IF(ISERROR(MIDB(O434,SEARCHB("?",O434),2*LEN(O434)-LENB(O434))),IF(AQ434="",0,INDEX([1]大小写对照表!A:B,MATCH(AQ434,[1]大小写对照表!A:A,0),2)*100000000)+IF(AR434="",0,INDEX([1]大小写对照表!A:B,MATCH(AR434,[1]大小写对照表!A:A,0),2)*1000000)+IF(AS434="",0,INDEX([1]大小写对照表!A:B,MATCH(AS434,[1]大小写对照表!A:A,0),2)*100000)+IF(AT434="",0,INDEX([1]大小写对照表!A:B,MATCH(AT434,[1]大小写对照表!A:A,0),2)*10000)+IF(AU434="",0,INDEX([1]大小写对照表!A:B,MATCH(AU434,[1]大小写对照表!A:A,0),2)*1000)+IF(AV434="",0,INDEX([1]大小写对照表!A:B,MATCH(AV434,[1]大小写对照表!A:A,0),2)*100)+IF(AW434="",0,INDEX([1]大小写对照表!A:B,MATCH(AW434,[1]大小写对照表!A:A,0),2)*10),IF(ISERROR(FIND("万",O434,1)),MIDB(O434,SEARCHB("?",O434),2*LEN(O434)-LENB(O434))*1,MIDB(O434,SEARCHB("?",O434),2*LEN(O434)-LENB(O434))*10000)))</f>
        <v>0</v>
      </c>
      <c r="AY434" s="13" t="str">
        <f t="shared" si="81"/>
        <v>1月份</v>
      </c>
      <c r="AZ434" s="11" t="str">
        <f t="shared" si="82"/>
        <v>录播</v>
      </c>
      <c r="BA434" s="11" t="str">
        <f t="shared" si="83"/>
        <v/>
      </c>
    </row>
    <row r="435" spans="1:53">
      <c r="A435" s="14" t="s">
        <v>1084</v>
      </c>
      <c r="B435" s="14" t="s">
        <v>2915</v>
      </c>
      <c r="C435" s="14" t="s">
        <v>55</v>
      </c>
      <c r="D435" s="14" t="s">
        <v>2916</v>
      </c>
      <c r="E435" s="14" t="s">
        <v>830</v>
      </c>
      <c r="F435" s="14" t="s">
        <v>2917</v>
      </c>
      <c r="G435" s="14" t="s">
        <v>487</v>
      </c>
      <c r="H435" s="14"/>
      <c r="I435" s="14"/>
      <c r="J435" s="14"/>
      <c r="K435" s="14"/>
      <c r="L435" s="14" t="s">
        <v>2918</v>
      </c>
      <c r="M435" s="14"/>
      <c r="N435" s="14" t="s">
        <v>2919</v>
      </c>
      <c r="O435" s="14">
        <v>3086335</v>
      </c>
      <c r="P435" s="14"/>
      <c r="Q435" s="14" t="s">
        <v>2920</v>
      </c>
      <c r="R435" s="14" t="s">
        <v>2921</v>
      </c>
      <c r="S435" s="14"/>
      <c r="T435" s="14"/>
      <c r="U435" s="14"/>
      <c r="V435" s="14"/>
      <c r="W435" s="14"/>
      <c r="X435" s="14" t="s">
        <v>79</v>
      </c>
      <c r="Y435" s="14" t="s">
        <v>2922</v>
      </c>
      <c r="Z435" s="14">
        <v>5</v>
      </c>
      <c r="AA435" s="14">
        <v>3</v>
      </c>
      <c r="AB435" s="14" t="s">
        <v>317</v>
      </c>
      <c r="AC435" s="14" t="s">
        <v>1084</v>
      </c>
      <c r="AD435" s="14">
        <v>2019</v>
      </c>
      <c r="AE435" s="14" t="s">
        <v>68</v>
      </c>
      <c r="AF435" s="14"/>
      <c r="AG435" s="14"/>
      <c r="AH435" s="14"/>
      <c r="AI435" s="14"/>
      <c r="AJ435" s="14"/>
      <c r="AK435" s="14"/>
      <c r="AL435" s="8" t="str">
        <f t="shared" si="72"/>
        <v>YGZC-GKZB-2018-024@录播</v>
      </c>
      <c r="AM435" s="8">
        <f>IF(AL435="","",COUNTIFS(AL$1:AL435,AL435))</f>
        <v>1</v>
      </c>
      <c r="AN435" s="8" t="str">
        <f t="shared" si="73"/>
        <v>理化数学实验室、录播室及办公电脑设备采购@录播</v>
      </c>
      <c r="AO435" s="9">
        <f>IF(AN435="","",COUNTIFS(AN$1:AN435,AN435))</f>
        <v>1</v>
      </c>
      <c r="AP435" s="10" t="str">
        <f t="shared" si="74"/>
        <v>是</v>
      </c>
      <c r="AQ435" s="11" t="str">
        <f t="shared" si="75"/>
        <v/>
      </c>
      <c r="AR435" s="11" t="str">
        <f t="shared" si="76"/>
        <v/>
      </c>
      <c r="AS435" s="11" t="str">
        <f t="shared" si="77"/>
        <v/>
      </c>
      <c r="AT435" s="11" t="str">
        <f t="shared" si="78"/>
        <v/>
      </c>
      <c r="AU435" s="11" t="str">
        <f t="shared" si="79"/>
        <v/>
      </c>
      <c r="AV435" s="11" t="str">
        <f t="shared" si="80"/>
        <v/>
      </c>
      <c r="AW435" s="11" t="str">
        <f>IF(ISERROR(IF(FIND("拾",O435,1)&lt;FIND("万",O435,1),IF(ISERROR(FIND("拾",O435,FIND("万",O435,1))),"零",(MID(O,FIND("拾",O435,FIND("万",O435,1))-1,1))),MID(O435,FIND("拾",O435,1)-1,1))),"",IF(FIND("拾",O435,1)&lt;FIND("万",O435,1),IF(ISERROR(FIND("拾",O435,FIND("万",O435,1))),"",(MID(O435,FIND("拾",O435,FIND("万",O435,1))-1,1))),MID(O435,FIND("拾",O435,1)-1,1)))</f>
        <v/>
      </c>
      <c r="AX435" s="12">
        <f>IF(O435="",0,IF(ISERROR(MIDB(O435,SEARCHB("?",O435),2*LEN(O435)-LENB(O435))),IF(AQ435="",0,INDEX([1]大小写对照表!A:B,MATCH(AQ435,[1]大小写对照表!A:A,0),2)*100000000)+IF(AR435="",0,INDEX([1]大小写对照表!A:B,MATCH(AR435,[1]大小写对照表!A:A,0),2)*1000000)+IF(AS435="",0,INDEX([1]大小写对照表!A:B,MATCH(AS435,[1]大小写对照表!A:A,0),2)*100000)+IF(AT435="",0,INDEX([1]大小写对照表!A:B,MATCH(AT435,[1]大小写对照表!A:A,0),2)*10000)+IF(AU435="",0,INDEX([1]大小写对照表!A:B,MATCH(AU435,[1]大小写对照表!A:A,0),2)*1000)+IF(AV435="",0,INDEX([1]大小写对照表!A:B,MATCH(AV435,[1]大小写对照表!A:A,0),2)*100)+IF(AW435="",0,INDEX([1]大小写对照表!A:B,MATCH(AW435,[1]大小写对照表!A:A,0),2)*10),IF(ISERROR(FIND("万",O435,1)),MIDB(O435,SEARCHB("?",O435),2*LEN(O435)-LENB(O435))*1,MIDB(O435,SEARCHB("?",O435),2*LEN(O435)-LENB(O435))*10000)))</f>
        <v>3086335</v>
      </c>
      <c r="AY435" s="13" t="str">
        <f t="shared" si="81"/>
        <v>1月份</v>
      </c>
      <c r="AZ435" s="11" t="str">
        <f t="shared" si="82"/>
        <v>录播</v>
      </c>
      <c r="BA435" s="11" t="str">
        <f t="shared" si="83"/>
        <v/>
      </c>
    </row>
    <row r="436" spans="1:53">
      <c r="A436" s="7" t="s">
        <v>1084</v>
      </c>
      <c r="B436" s="7" t="s">
        <v>2923</v>
      </c>
      <c r="C436" s="7" t="s">
        <v>55</v>
      </c>
      <c r="D436" s="7" t="s">
        <v>2924</v>
      </c>
      <c r="E436" s="7" t="s">
        <v>809</v>
      </c>
      <c r="F436" s="7" t="s">
        <v>2925</v>
      </c>
      <c r="G436" s="7" t="s">
        <v>487</v>
      </c>
      <c r="H436" s="7"/>
      <c r="I436" s="7"/>
      <c r="J436" s="7"/>
      <c r="K436" s="7"/>
      <c r="L436" s="7" t="s">
        <v>2926</v>
      </c>
      <c r="M436" s="7" t="s">
        <v>2927</v>
      </c>
      <c r="N436" s="7"/>
      <c r="O436" s="7"/>
      <c r="P436" s="7"/>
      <c r="Q436" s="7" t="s">
        <v>2928</v>
      </c>
      <c r="R436" s="7"/>
      <c r="S436" s="7"/>
      <c r="T436" s="7"/>
      <c r="U436" s="7"/>
      <c r="V436" s="7"/>
      <c r="W436" s="7"/>
      <c r="X436" s="7" t="s">
        <v>79</v>
      </c>
      <c r="Y436" s="7" t="s">
        <v>2929</v>
      </c>
      <c r="Z436" s="7">
        <v>2</v>
      </c>
      <c r="AA436" s="7">
        <v>2</v>
      </c>
      <c r="AB436" s="7" t="s">
        <v>317</v>
      </c>
      <c r="AC436" s="7" t="s">
        <v>1084</v>
      </c>
      <c r="AD436" s="7">
        <v>2019</v>
      </c>
      <c r="AE436" s="7" t="s">
        <v>68</v>
      </c>
      <c r="AF436" s="7"/>
      <c r="AG436" s="7"/>
      <c r="AH436" s="7"/>
      <c r="AI436" s="7"/>
      <c r="AJ436" s="7"/>
      <c r="AK436" s="7"/>
      <c r="AL436" s="8" t="str">
        <f t="shared" si="72"/>
        <v>SLCGGK201837@录播</v>
      </c>
      <c r="AM436" s="8">
        <f>IF(AL436="","",COUNTIFS(AL$1:AL436,AL436))</f>
        <v>1</v>
      </c>
      <c r="AN436" s="8" t="str">
        <f t="shared" si="73"/>
        <v>承德市双滦区教育局数字视讯录播设备、监控设备、电子屏设备采购中标公告@录播</v>
      </c>
      <c r="AO436" s="9">
        <f>IF(AN436="","",COUNTIFS(AN$1:AN436,AN436))</f>
        <v>1</v>
      </c>
      <c r="AP436" s="10" t="str">
        <f t="shared" si="74"/>
        <v>是</v>
      </c>
      <c r="AQ436" s="11" t="str">
        <f t="shared" si="75"/>
        <v/>
      </c>
      <c r="AR436" s="11" t="str">
        <f t="shared" si="76"/>
        <v/>
      </c>
      <c r="AS436" s="11" t="str">
        <f t="shared" si="77"/>
        <v/>
      </c>
      <c r="AT436" s="11" t="str">
        <f t="shared" si="78"/>
        <v/>
      </c>
      <c r="AU436" s="11" t="str">
        <f t="shared" si="79"/>
        <v/>
      </c>
      <c r="AV436" s="11" t="str">
        <f t="shared" si="80"/>
        <v/>
      </c>
      <c r="AW436" s="11" t="str">
        <f>IF(ISERROR(IF(FIND("拾",O436,1)&lt;FIND("万",O436,1),IF(ISERROR(FIND("拾",O436,FIND("万",O436,1))),"零",(MID(O,FIND("拾",O436,FIND("万",O436,1))-1,1))),MID(O436,FIND("拾",O436,1)-1,1))),"",IF(FIND("拾",O436,1)&lt;FIND("万",O436,1),IF(ISERROR(FIND("拾",O436,FIND("万",O436,1))),"",(MID(O436,FIND("拾",O436,FIND("万",O436,1))-1,1))),MID(O436,FIND("拾",O436,1)-1,1)))</f>
        <v/>
      </c>
      <c r="AX436" s="12">
        <f>IF(O436="",0,IF(ISERROR(MIDB(O436,SEARCHB("?",O436),2*LEN(O436)-LENB(O436))),IF(AQ436="",0,INDEX([1]大小写对照表!A:B,MATCH(AQ436,[1]大小写对照表!A:A,0),2)*100000000)+IF(AR436="",0,INDEX([1]大小写对照表!A:B,MATCH(AR436,[1]大小写对照表!A:A,0),2)*1000000)+IF(AS436="",0,INDEX([1]大小写对照表!A:B,MATCH(AS436,[1]大小写对照表!A:A,0),2)*100000)+IF(AT436="",0,INDEX([1]大小写对照表!A:B,MATCH(AT436,[1]大小写对照表!A:A,0),2)*10000)+IF(AU436="",0,INDEX([1]大小写对照表!A:B,MATCH(AU436,[1]大小写对照表!A:A,0),2)*1000)+IF(AV436="",0,INDEX([1]大小写对照表!A:B,MATCH(AV436,[1]大小写对照表!A:A,0),2)*100)+IF(AW436="",0,INDEX([1]大小写对照表!A:B,MATCH(AW436,[1]大小写对照表!A:A,0),2)*10),IF(ISERROR(FIND("万",O436,1)),MIDB(O436,SEARCHB("?",O436),2*LEN(O436)-LENB(O436))*1,MIDB(O436,SEARCHB("?",O436),2*LEN(O436)-LENB(O436))*10000)))</f>
        <v>0</v>
      </c>
      <c r="AY436" s="13" t="str">
        <f t="shared" si="81"/>
        <v>1月份</v>
      </c>
      <c r="AZ436" s="11" t="str">
        <f t="shared" si="82"/>
        <v>录播</v>
      </c>
      <c r="BA436" s="11" t="str">
        <f t="shared" si="83"/>
        <v/>
      </c>
    </row>
    <row r="437" spans="1:53">
      <c r="A437" s="14" t="s">
        <v>1084</v>
      </c>
      <c r="B437" s="14" t="s">
        <v>2930</v>
      </c>
      <c r="C437" s="14" t="s">
        <v>55</v>
      </c>
      <c r="D437" s="14"/>
      <c r="E437" s="14" t="s">
        <v>582</v>
      </c>
      <c r="F437" s="14" t="s">
        <v>2931</v>
      </c>
      <c r="G437" s="14" t="s">
        <v>487</v>
      </c>
      <c r="H437" s="14"/>
      <c r="I437" s="14"/>
      <c r="J437" s="14"/>
      <c r="K437" s="14"/>
      <c r="L437" s="14"/>
      <c r="M437" s="14"/>
      <c r="N437" s="14" t="s">
        <v>2932</v>
      </c>
      <c r="O437" s="14"/>
      <c r="P437" s="14"/>
      <c r="Q437" s="14" t="s">
        <v>2933</v>
      </c>
      <c r="R437" s="14" t="s">
        <v>2934</v>
      </c>
      <c r="S437" s="14"/>
      <c r="T437" s="14"/>
      <c r="U437" s="14"/>
      <c r="V437" s="14"/>
      <c r="W437" s="14"/>
      <c r="X437" s="14" t="s">
        <v>79</v>
      </c>
      <c r="Y437" s="14" t="s">
        <v>2935</v>
      </c>
      <c r="Z437" s="14">
        <v>4</v>
      </c>
      <c r="AA437" s="14">
        <v>14971</v>
      </c>
      <c r="AB437" s="14" t="s">
        <v>317</v>
      </c>
      <c r="AC437" s="14" t="s">
        <v>1084</v>
      </c>
      <c r="AD437" s="14">
        <v>2019</v>
      </c>
      <c r="AE437" s="14" t="s">
        <v>68</v>
      </c>
      <c r="AF437" s="14" t="s">
        <v>946</v>
      </c>
      <c r="AG437" s="14"/>
      <c r="AH437" s="14"/>
      <c r="AI437" s="14"/>
      <c r="AJ437" s="14"/>
      <c r="AK437" s="14"/>
      <c r="AL437" s="8" t="str">
        <f t="shared" si="72"/>
        <v/>
      </c>
      <c r="AM437" s="8" t="str">
        <f>IF(AL437="","",COUNTIFS(AL$1:AL437,AL437))</f>
        <v/>
      </c>
      <c r="AN437" s="8" t="str">
        <f t="shared" si="73"/>
        <v>杭州市萧山区广播电视台2台20kVA不间断电源（UPS），主要用于电视台西山发射塔和广播直播录播间使用的在线询价结果@录播</v>
      </c>
      <c r="AO437" s="9">
        <f>IF(AN437="","",COUNTIFS(AN$1:AN437,AN437))</f>
        <v>1</v>
      </c>
      <c r="AP437" s="10" t="str">
        <f t="shared" si="74"/>
        <v>是</v>
      </c>
      <c r="AQ437" s="11" t="str">
        <f t="shared" si="75"/>
        <v/>
      </c>
      <c r="AR437" s="11" t="str">
        <f t="shared" si="76"/>
        <v/>
      </c>
      <c r="AS437" s="11" t="str">
        <f t="shared" si="77"/>
        <v/>
      </c>
      <c r="AT437" s="11" t="str">
        <f t="shared" si="78"/>
        <v/>
      </c>
      <c r="AU437" s="11" t="str">
        <f t="shared" si="79"/>
        <v/>
      </c>
      <c r="AV437" s="11" t="str">
        <f t="shared" si="80"/>
        <v/>
      </c>
      <c r="AW437" s="11" t="str">
        <f>IF(ISERROR(IF(FIND("拾",O437,1)&lt;FIND("万",O437,1),IF(ISERROR(FIND("拾",O437,FIND("万",O437,1))),"零",(MID(O,FIND("拾",O437,FIND("万",O437,1))-1,1))),MID(O437,FIND("拾",O437,1)-1,1))),"",IF(FIND("拾",O437,1)&lt;FIND("万",O437,1),IF(ISERROR(FIND("拾",O437,FIND("万",O437,1))),"",(MID(O437,FIND("拾",O437,FIND("万",O437,1))-1,1))),MID(O437,FIND("拾",O437,1)-1,1)))</f>
        <v/>
      </c>
      <c r="AX437" s="12">
        <f>IF(O437="",0,IF(ISERROR(MIDB(O437,SEARCHB("?",O437),2*LEN(O437)-LENB(O437))),IF(AQ437="",0,INDEX([1]大小写对照表!A:B,MATCH(AQ437,[1]大小写对照表!A:A,0),2)*100000000)+IF(AR437="",0,INDEX([1]大小写对照表!A:B,MATCH(AR437,[1]大小写对照表!A:A,0),2)*1000000)+IF(AS437="",0,INDEX([1]大小写对照表!A:B,MATCH(AS437,[1]大小写对照表!A:A,0),2)*100000)+IF(AT437="",0,INDEX([1]大小写对照表!A:B,MATCH(AT437,[1]大小写对照表!A:A,0),2)*10000)+IF(AU437="",0,INDEX([1]大小写对照表!A:B,MATCH(AU437,[1]大小写对照表!A:A,0),2)*1000)+IF(AV437="",0,INDEX([1]大小写对照表!A:B,MATCH(AV437,[1]大小写对照表!A:A,0),2)*100)+IF(AW437="",0,INDEX([1]大小写对照表!A:B,MATCH(AW437,[1]大小写对照表!A:A,0),2)*10),IF(ISERROR(FIND("万",O437,1)),MIDB(O437,SEARCHB("?",O437),2*LEN(O437)-LENB(O437))*1,MIDB(O437,SEARCHB("?",O437),2*LEN(O437)-LENB(O437))*10000)))</f>
        <v>0</v>
      </c>
      <c r="AY437" s="13" t="str">
        <f t="shared" si="81"/>
        <v>1月份</v>
      </c>
      <c r="AZ437" s="11" t="str">
        <f t="shared" si="82"/>
        <v>录播</v>
      </c>
      <c r="BA437" s="11" t="str">
        <f t="shared" si="83"/>
        <v/>
      </c>
    </row>
    <row r="438" spans="1:53">
      <c r="A438" s="7" t="s">
        <v>1084</v>
      </c>
      <c r="B438" s="7" t="s">
        <v>2936</v>
      </c>
      <c r="C438" s="7" t="s">
        <v>55</v>
      </c>
      <c r="D438" s="7"/>
      <c r="E438" s="7" t="s">
        <v>311</v>
      </c>
      <c r="F438" s="7" t="s">
        <v>1603</v>
      </c>
      <c r="G438" s="7" t="s">
        <v>487</v>
      </c>
      <c r="H438" s="7"/>
      <c r="I438" s="7"/>
      <c r="J438" s="7"/>
      <c r="K438" s="7"/>
      <c r="L438" s="7"/>
      <c r="M438" s="7"/>
      <c r="N438" s="7" t="s">
        <v>2937</v>
      </c>
      <c r="O438" s="7" t="s">
        <v>2938</v>
      </c>
      <c r="P438" s="7"/>
      <c r="Q438" s="7" t="s">
        <v>2939</v>
      </c>
      <c r="R438" s="7" t="s">
        <v>2940</v>
      </c>
      <c r="S438" s="7"/>
      <c r="T438" s="7"/>
      <c r="U438" s="7"/>
      <c r="V438" s="7"/>
      <c r="W438" s="7"/>
      <c r="X438" s="7" t="s">
        <v>65</v>
      </c>
      <c r="Y438" s="7" t="s">
        <v>2941</v>
      </c>
      <c r="Z438" s="7">
        <v>2</v>
      </c>
      <c r="AA438" s="7">
        <v>14971</v>
      </c>
      <c r="AB438" s="7" t="s">
        <v>317</v>
      </c>
      <c r="AC438" s="7" t="s">
        <v>1084</v>
      </c>
      <c r="AD438" s="7">
        <v>2018</v>
      </c>
      <c r="AE438" s="7" t="s">
        <v>643</v>
      </c>
      <c r="AF438" s="7"/>
      <c r="AG438" s="7"/>
      <c r="AH438" s="7"/>
      <c r="AI438" s="7"/>
      <c r="AJ438" s="7"/>
      <c r="AK438" s="7"/>
      <c r="AL438" s="8" t="str">
        <f t="shared" si="72"/>
        <v/>
      </c>
      <c r="AM438" s="8" t="str">
        <f>IF(AL438="","",COUNTIFS(AL$1:AL438,AL438))</f>
        <v/>
      </c>
      <c r="AN438" s="8" t="str">
        <f t="shared" si="73"/>
        <v>竹溪县特殊教育学校录播、直播教室设备-供应商十堰市创学电子工程信息中心@录播</v>
      </c>
      <c r="AO438" s="9">
        <f>IF(AN438="","",COUNTIFS(AN$1:AN438,AN438))</f>
        <v>1</v>
      </c>
      <c r="AP438" s="10" t="str">
        <f t="shared" si="74"/>
        <v>是</v>
      </c>
      <c r="AQ438" s="11" t="str">
        <f t="shared" si="75"/>
        <v/>
      </c>
      <c r="AR438" s="11" t="str">
        <f t="shared" si="76"/>
        <v/>
      </c>
      <c r="AS438" s="11" t="str">
        <f t="shared" si="77"/>
        <v/>
      </c>
      <c r="AT438" s="11" t="str">
        <f t="shared" si="78"/>
        <v/>
      </c>
      <c r="AU438" s="11" t="str">
        <f t="shared" si="79"/>
        <v/>
      </c>
      <c r="AV438" s="11" t="str">
        <f t="shared" si="80"/>
        <v/>
      </c>
      <c r="AW438" s="11" t="str">
        <f>IF(ISERROR(IF(FIND("拾",O438,1)&lt;FIND("万",O438,1),IF(ISERROR(FIND("拾",O438,FIND("万",O438,1))),"零",(MID(O,FIND("拾",O438,FIND("万",O438,1))-1,1))),MID(O438,FIND("拾",O438,1)-1,1))),"",IF(FIND("拾",O438,1)&lt;FIND("万",O438,1),IF(ISERROR(FIND("拾",O438,FIND("万",O438,1))),"",(MID(O438,FIND("拾",O438,FIND("万",O438,1))-1,1))),MID(O438,FIND("拾",O438,1)-1,1)))</f>
        <v/>
      </c>
      <c r="AX438" s="12">
        <f>IF(O438="",0,IF(ISERROR(MIDB(O438,SEARCHB("?",O438),2*LEN(O438)-LENB(O438))),IF(AQ438="",0,INDEX([1]大小写对照表!A:B,MATCH(AQ438,[1]大小写对照表!A:A,0),2)*100000000)+IF(AR438="",0,INDEX([1]大小写对照表!A:B,MATCH(AR438,[1]大小写对照表!A:A,0),2)*1000000)+IF(AS438="",0,INDEX([1]大小写对照表!A:B,MATCH(AS438,[1]大小写对照表!A:A,0),2)*100000)+IF(AT438="",0,INDEX([1]大小写对照表!A:B,MATCH(AT438,[1]大小写对照表!A:A,0),2)*10000)+IF(AU438="",0,INDEX([1]大小写对照表!A:B,MATCH(AU438,[1]大小写对照表!A:A,0),2)*1000)+IF(AV438="",0,INDEX([1]大小写对照表!A:B,MATCH(AV438,[1]大小写对照表!A:A,0),2)*100)+IF(AW438="",0,INDEX([1]大小写对照表!A:B,MATCH(AW438,[1]大小写对照表!A:A,0),2)*10),IF(ISERROR(FIND("万",O438,1)),MIDB(O438,SEARCHB("?",O438),2*LEN(O438)-LENB(O438))*1,MIDB(O438,SEARCHB("?",O438),2*LEN(O438)-LENB(O438))*10000)))</f>
        <v>249000</v>
      </c>
      <c r="AY438" s="13" t="str">
        <f t="shared" si="81"/>
        <v>1月份</v>
      </c>
      <c r="AZ438" s="11" t="str">
        <f t="shared" si="82"/>
        <v>录播</v>
      </c>
      <c r="BA438" s="11" t="str">
        <f t="shared" si="83"/>
        <v/>
      </c>
    </row>
    <row r="439" spans="1:53">
      <c r="A439" s="14" t="s">
        <v>1084</v>
      </c>
      <c r="B439" s="14" t="s">
        <v>2942</v>
      </c>
      <c r="C439" s="14" t="s">
        <v>55</v>
      </c>
      <c r="D439" s="14" t="s">
        <v>2943</v>
      </c>
      <c r="E439" s="14" t="s">
        <v>168</v>
      </c>
      <c r="F439" s="14" t="s">
        <v>225</v>
      </c>
      <c r="G439" s="14" t="s">
        <v>487</v>
      </c>
      <c r="H439" s="14"/>
      <c r="I439" s="14"/>
      <c r="J439" s="14"/>
      <c r="K439" s="14"/>
      <c r="L439" s="14" t="s">
        <v>1702</v>
      </c>
      <c r="M439" s="14" t="s">
        <v>2944</v>
      </c>
      <c r="N439" s="14" t="s">
        <v>2945</v>
      </c>
      <c r="O439" s="14" t="s">
        <v>2946</v>
      </c>
      <c r="P439" s="14"/>
      <c r="Q439" s="14" t="s">
        <v>2947</v>
      </c>
      <c r="R439" s="14" t="s">
        <v>2948</v>
      </c>
      <c r="S439" s="14" t="s">
        <v>2949</v>
      </c>
      <c r="T439" s="14"/>
      <c r="U439" s="14"/>
      <c r="V439" s="14"/>
      <c r="W439" s="14"/>
      <c r="X439" s="14" t="s">
        <v>65</v>
      </c>
      <c r="Y439" s="14" t="s">
        <v>2950</v>
      </c>
      <c r="Z439" s="14">
        <v>4</v>
      </c>
      <c r="AA439" s="14">
        <v>2</v>
      </c>
      <c r="AB439" s="14" t="s">
        <v>317</v>
      </c>
      <c r="AC439" s="14" t="s">
        <v>1084</v>
      </c>
      <c r="AD439" s="14">
        <v>2019</v>
      </c>
      <c r="AE439" s="14" t="s">
        <v>68</v>
      </c>
      <c r="AF439" s="14" t="s">
        <v>138</v>
      </c>
      <c r="AG439" s="14"/>
      <c r="AH439" s="14"/>
      <c r="AI439" s="14"/>
      <c r="AJ439" s="14"/>
      <c r="AK439" s="14"/>
      <c r="AL439" s="8" t="str">
        <f t="shared" si="72"/>
        <v>[350981]FJTH[GK]2018083@录播</v>
      </c>
      <c r="AM439" s="8">
        <f>IF(AL439="","",COUNTIFS(AL$1:AL439,AL439))</f>
        <v>1</v>
      </c>
      <c r="AN439" s="8" t="str">
        <f t="shared" si="73"/>
        <v>福安市第八中学录播室、地理教室设备及各功能教室仪器采购项目结果公告@录播</v>
      </c>
      <c r="AO439" s="9">
        <f>IF(AN439="","",COUNTIFS(AN$1:AN439,AN439))</f>
        <v>1</v>
      </c>
      <c r="AP439" s="10" t="str">
        <f t="shared" si="74"/>
        <v>是</v>
      </c>
      <c r="AQ439" s="11" t="str">
        <f t="shared" si="75"/>
        <v/>
      </c>
      <c r="AR439" s="11" t="str">
        <f t="shared" si="76"/>
        <v/>
      </c>
      <c r="AS439" s="11" t="str">
        <f t="shared" si="77"/>
        <v/>
      </c>
      <c r="AT439" s="11" t="str">
        <f t="shared" si="78"/>
        <v/>
      </c>
      <c r="AU439" s="11" t="str">
        <f t="shared" si="79"/>
        <v/>
      </c>
      <c r="AV439" s="11" t="str">
        <f t="shared" si="80"/>
        <v/>
      </c>
      <c r="AW439" s="11" t="str">
        <f>IF(ISERROR(IF(FIND("拾",O439,1)&lt;FIND("万",O439,1),IF(ISERROR(FIND("拾",O439,FIND("万",O439,1))),"零",(MID(O,FIND("拾",O439,FIND("万",O439,1))-1,1))),MID(O439,FIND("拾",O439,1)-1,1))),"",IF(FIND("拾",O439,1)&lt;FIND("万",O439,1),IF(ISERROR(FIND("拾",O439,FIND("万",O439,1))),"",(MID(O439,FIND("拾",O439,FIND("万",O439,1))-1,1))),MID(O439,FIND("拾",O439,1)-1,1)))</f>
        <v/>
      </c>
      <c r="AX439" s="12">
        <f>IF(O439="",0,IF(ISERROR(MIDB(O439,SEARCHB("?",O439),2*LEN(O439)-LENB(O439))),IF(AQ439="",0,INDEX([1]大小写对照表!A:B,MATCH(AQ439,[1]大小写对照表!A:A,0),2)*100000000)+IF(AR439="",0,INDEX([1]大小写对照表!A:B,MATCH(AR439,[1]大小写对照表!A:A,0),2)*1000000)+IF(AS439="",0,INDEX([1]大小写对照表!A:B,MATCH(AS439,[1]大小写对照表!A:A,0),2)*100000)+IF(AT439="",0,INDEX([1]大小写对照表!A:B,MATCH(AT439,[1]大小写对照表!A:A,0),2)*10000)+IF(AU439="",0,INDEX([1]大小写对照表!A:B,MATCH(AU439,[1]大小写对照表!A:A,0),2)*1000)+IF(AV439="",0,INDEX([1]大小写对照表!A:B,MATCH(AV439,[1]大小写对照表!A:A,0),2)*100)+IF(AW439="",0,INDEX([1]大小写对照表!A:B,MATCH(AW439,[1]大小写对照表!A:A,0),2)*10),IF(ISERROR(FIND("万",O439,1)),MIDB(O439,SEARCHB("?",O439),2*LEN(O439)-LENB(O439))*1,MIDB(O439,SEARCHB("?",O439),2*LEN(O439)-LENB(O439))*10000)))</f>
        <v>1256750</v>
      </c>
      <c r="AY439" s="13" t="str">
        <f t="shared" si="81"/>
        <v>1月份</v>
      </c>
      <c r="AZ439" s="11" t="str">
        <f t="shared" si="82"/>
        <v>录播</v>
      </c>
      <c r="BA439" s="11" t="str">
        <f t="shared" si="83"/>
        <v/>
      </c>
    </row>
    <row r="440" spans="1:53">
      <c r="A440" s="7" t="s">
        <v>1084</v>
      </c>
      <c r="B440" s="7" t="s">
        <v>2951</v>
      </c>
      <c r="C440" s="7" t="s">
        <v>55</v>
      </c>
      <c r="D440" s="7" t="s">
        <v>2952</v>
      </c>
      <c r="E440" s="7" t="s">
        <v>1125</v>
      </c>
      <c r="F440" s="7" t="s">
        <v>1126</v>
      </c>
      <c r="G440" s="7" t="s">
        <v>487</v>
      </c>
      <c r="H440" s="7"/>
      <c r="I440" s="7"/>
      <c r="J440" s="7"/>
      <c r="K440" s="7"/>
      <c r="L440" s="7" t="s">
        <v>2953</v>
      </c>
      <c r="M440" s="7" t="s">
        <v>2954</v>
      </c>
      <c r="N440" s="7" t="s">
        <v>2955</v>
      </c>
      <c r="O440" s="7" t="s">
        <v>2956</v>
      </c>
      <c r="P440" s="7"/>
      <c r="Q440" s="7" t="s">
        <v>2957</v>
      </c>
      <c r="R440" s="7" t="s">
        <v>2958</v>
      </c>
      <c r="S440" s="7" t="s">
        <v>1270</v>
      </c>
      <c r="T440" s="7" t="s">
        <v>2959</v>
      </c>
      <c r="U440" s="7" t="s">
        <v>2493</v>
      </c>
      <c r="V440" s="7"/>
      <c r="W440" s="7"/>
      <c r="X440" s="7" t="s">
        <v>79</v>
      </c>
      <c r="Y440" s="7" t="s">
        <v>2960</v>
      </c>
      <c r="Z440" s="7">
        <v>2</v>
      </c>
      <c r="AA440" s="7">
        <v>2</v>
      </c>
      <c r="AB440" s="7" t="s">
        <v>317</v>
      </c>
      <c r="AC440" s="7" t="s">
        <v>1084</v>
      </c>
      <c r="AD440" s="7">
        <v>2019</v>
      </c>
      <c r="AE440" s="7" t="s">
        <v>68</v>
      </c>
      <c r="AF440" s="7" t="s">
        <v>128</v>
      </c>
      <c r="AG440" s="7"/>
      <c r="AH440" s="7"/>
      <c r="AI440" s="7"/>
      <c r="AJ440" s="7"/>
      <c r="AK440" s="7"/>
      <c r="AL440" s="8" t="str">
        <f t="shared" si="72"/>
        <v>SCIT-ZG-X2018110013@录播</v>
      </c>
      <c r="AM440" s="8">
        <f>IF(AL440="","",COUNTIFS(AL$1:AL440,AL440))</f>
        <v>1</v>
      </c>
      <c r="AN440" s="8" t="str">
        <f t="shared" si="73"/>
        <v>关于西安市临潼区中小学网络互动课程录播教室建设项目采购结果公告@录播</v>
      </c>
      <c r="AO440" s="9">
        <f>IF(AN440="","",COUNTIFS(AN$1:AN440,AN440))</f>
        <v>1</v>
      </c>
      <c r="AP440" s="10" t="str">
        <f t="shared" si="74"/>
        <v>是</v>
      </c>
      <c r="AQ440" s="11" t="str">
        <f t="shared" si="75"/>
        <v/>
      </c>
      <c r="AR440" s="11" t="str">
        <f t="shared" si="76"/>
        <v>壹</v>
      </c>
      <c r="AS440" s="11" t="str">
        <f t="shared" si="77"/>
        <v>叁</v>
      </c>
      <c r="AT440" s="11" t="str">
        <f t="shared" si="78"/>
        <v>壹</v>
      </c>
      <c r="AU440" s="11" t="str">
        <f t="shared" si="79"/>
        <v>玖</v>
      </c>
      <c r="AV440" s="11" t="str">
        <f t="shared" si="80"/>
        <v>捌</v>
      </c>
      <c r="AW440" s="11" t="str">
        <f>IF(ISERROR(IF(FIND("拾",O440,1)&lt;FIND("万",O440,1),IF(ISERROR(FIND("拾",O440,FIND("万",O440,1))),"零",(MID(O,FIND("拾",O440,FIND("万",O440,1))-1,1))),MID(O440,FIND("拾",O440,1)-1,1))),"",IF(FIND("拾",O440,1)&lt;FIND("万",O440,1),IF(ISERROR(FIND("拾",O440,FIND("万",O440,1))),"",(MID(O440,FIND("拾",O440,FIND("万",O440,1))-1,1))),MID(O440,FIND("拾",O440,1)-1,1)))</f>
        <v/>
      </c>
      <c r="AX440" s="12">
        <f>IF(O440="",0,IF(ISERROR(MIDB(O440,SEARCHB("?",O440),2*LEN(O440)-LENB(O440))),IF(AQ440="",0,INDEX([1]大小写对照表!A:B,MATCH(AQ440,[1]大小写对照表!A:A,0),2)*100000000)+IF(AR440="",0,INDEX([1]大小写对照表!A:B,MATCH(AR440,[1]大小写对照表!A:A,0),2)*1000000)+IF(AS440="",0,INDEX([1]大小写对照表!A:B,MATCH(AS440,[1]大小写对照表!A:A,0),2)*100000)+IF(AT440="",0,INDEX([1]大小写对照表!A:B,MATCH(AT440,[1]大小写对照表!A:A,0),2)*10000)+IF(AU440="",0,INDEX([1]大小写对照表!A:B,MATCH(AU440,[1]大小写对照表!A:A,0),2)*1000)+IF(AV440="",0,INDEX([1]大小写对照表!A:B,MATCH(AV440,[1]大小写对照表!A:A,0),2)*100)+IF(AW440="",0,INDEX([1]大小写对照表!A:B,MATCH(AW440,[1]大小写对照表!A:A,0),2)*10),IF(ISERROR(FIND("万",O440,1)),MIDB(O440,SEARCHB("?",O440),2*LEN(O440)-LENB(O440))*1,MIDB(O440,SEARCHB("?",O440),2*LEN(O440)-LENB(O440))*10000)))</f>
        <v>1319800</v>
      </c>
      <c r="AY440" s="13" t="str">
        <f t="shared" si="81"/>
        <v>1月份</v>
      </c>
      <c r="AZ440" s="11" t="str">
        <f t="shared" si="82"/>
        <v>录播</v>
      </c>
      <c r="BA440" s="11" t="str">
        <f t="shared" si="83"/>
        <v/>
      </c>
    </row>
    <row r="441" spans="1:53">
      <c r="A441" s="14" t="s">
        <v>1084</v>
      </c>
      <c r="B441" s="14" t="s">
        <v>2961</v>
      </c>
      <c r="C441" s="14" t="s">
        <v>55</v>
      </c>
      <c r="D441" s="14" t="s">
        <v>2962</v>
      </c>
      <c r="E441" s="14" t="s">
        <v>830</v>
      </c>
      <c r="F441" s="14" t="s">
        <v>1475</v>
      </c>
      <c r="G441" s="14" t="s">
        <v>487</v>
      </c>
      <c r="H441" s="14"/>
      <c r="I441" s="14"/>
      <c r="J441" s="14"/>
      <c r="K441" s="14"/>
      <c r="L441" s="14" t="s">
        <v>2963</v>
      </c>
      <c r="M441" s="14" t="s">
        <v>2964</v>
      </c>
      <c r="N441" s="14" t="s">
        <v>2965</v>
      </c>
      <c r="O441" s="14"/>
      <c r="P441" s="14"/>
      <c r="Q441" s="14" t="s">
        <v>2966</v>
      </c>
      <c r="R441" s="14" t="s">
        <v>2967</v>
      </c>
      <c r="S441" s="14"/>
      <c r="T441" s="14"/>
      <c r="U441" s="14"/>
      <c r="V441" s="14"/>
      <c r="W441" s="14"/>
      <c r="X441" s="14" t="s">
        <v>65</v>
      </c>
      <c r="Y441" s="14" t="s">
        <v>2968</v>
      </c>
      <c r="Z441" s="14">
        <v>2</v>
      </c>
      <c r="AA441" s="14">
        <v>6</v>
      </c>
      <c r="AB441" s="14" t="s">
        <v>317</v>
      </c>
      <c r="AC441" s="14" t="s">
        <v>1084</v>
      </c>
      <c r="AD441" s="14">
        <v>2019</v>
      </c>
      <c r="AE441" s="14" t="s">
        <v>68</v>
      </c>
      <c r="AF441" s="14"/>
      <c r="AG441" s="14"/>
      <c r="AH441" s="14"/>
      <c r="AI441" s="14"/>
      <c r="AJ441" s="14"/>
      <c r="AK441" s="14"/>
      <c r="AL441" s="8" t="str">
        <f t="shared" si="72"/>
        <v>ZXZX-201812-XY080@录播</v>
      </c>
      <c r="AM441" s="8">
        <f>IF(AL441="","",COUNTIFS(AL$1:AL441,AL441))</f>
        <v>1</v>
      </c>
      <c r="AN441" s="8" t="str">
        <f t="shared" si="73"/>
        <v>贞丰县者相镇初级中学录播教室及舞蹈教室装修含电子设备及配套设施采购项目中标（成交）公告@录播</v>
      </c>
      <c r="AO441" s="9">
        <f>IF(AN441="","",COUNTIFS(AN$1:AN441,AN441))</f>
        <v>1</v>
      </c>
      <c r="AP441" s="10" t="str">
        <f t="shared" si="74"/>
        <v>是</v>
      </c>
      <c r="AQ441" s="11" t="str">
        <f t="shared" si="75"/>
        <v/>
      </c>
      <c r="AR441" s="11" t="str">
        <f t="shared" si="76"/>
        <v/>
      </c>
      <c r="AS441" s="11" t="str">
        <f t="shared" si="77"/>
        <v/>
      </c>
      <c r="AT441" s="11" t="str">
        <f t="shared" si="78"/>
        <v/>
      </c>
      <c r="AU441" s="11" t="str">
        <f t="shared" si="79"/>
        <v/>
      </c>
      <c r="AV441" s="11" t="str">
        <f t="shared" si="80"/>
        <v/>
      </c>
      <c r="AW441" s="11" t="str">
        <f>IF(ISERROR(IF(FIND("拾",O441,1)&lt;FIND("万",O441,1),IF(ISERROR(FIND("拾",O441,FIND("万",O441,1))),"零",(MID(O,FIND("拾",O441,FIND("万",O441,1))-1,1))),MID(O441,FIND("拾",O441,1)-1,1))),"",IF(FIND("拾",O441,1)&lt;FIND("万",O441,1),IF(ISERROR(FIND("拾",O441,FIND("万",O441,1))),"",(MID(O441,FIND("拾",O441,FIND("万",O441,1))-1,1))),MID(O441,FIND("拾",O441,1)-1,1)))</f>
        <v/>
      </c>
      <c r="AX441" s="12">
        <f>IF(O441="",0,IF(ISERROR(MIDB(O441,SEARCHB("?",O441),2*LEN(O441)-LENB(O441))),IF(AQ441="",0,INDEX([1]大小写对照表!A:B,MATCH(AQ441,[1]大小写对照表!A:A,0),2)*100000000)+IF(AR441="",0,INDEX([1]大小写对照表!A:B,MATCH(AR441,[1]大小写对照表!A:A,0),2)*1000000)+IF(AS441="",0,INDEX([1]大小写对照表!A:B,MATCH(AS441,[1]大小写对照表!A:A,0),2)*100000)+IF(AT441="",0,INDEX([1]大小写对照表!A:B,MATCH(AT441,[1]大小写对照表!A:A,0),2)*10000)+IF(AU441="",0,INDEX([1]大小写对照表!A:B,MATCH(AU441,[1]大小写对照表!A:A,0),2)*1000)+IF(AV441="",0,INDEX([1]大小写对照表!A:B,MATCH(AV441,[1]大小写对照表!A:A,0),2)*100)+IF(AW441="",0,INDEX([1]大小写对照表!A:B,MATCH(AW441,[1]大小写对照表!A:A,0),2)*10),IF(ISERROR(FIND("万",O441,1)),MIDB(O441,SEARCHB("?",O441),2*LEN(O441)-LENB(O441))*1,MIDB(O441,SEARCHB("?",O441),2*LEN(O441)-LENB(O441))*10000)))</f>
        <v>0</v>
      </c>
      <c r="AY441" s="13" t="str">
        <f t="shared" si="81"/>
        <v>1月份</v>
      </c>
      <c r="AZ441" s="11" t="str">
        <f t="shared" si="82"/>
        <v>录播</v>
      </c>
      <c r="BA441" s="11" t="str">
        <f t="shared" si="83"/>
        <v/>
      </c>
    </row>
    <row r="442" spans="1:53">
      <c r="A442" s="7" t="s">
        <v>1084</v>
      </c>
      <c r="B442" s="7" t="s">
        <v>2969</v>
      </c>
      <c r="C442" s="7" t="s">
        <v>55</v>
      </c>
      <c r="D442" s="7"/>
      <c r="E442" s="7" t="s">
        <v>56</v>
      </c>
      <c r="F442" s="7" t="s">
        <v>302</v>
      </c>
      <c r="G442" s="7" t="s">
        <v>487</v>
      </c>
      <c r="H442" s="7"/>
      <c r="I442" s="7"/>
      <c r="J442" s="7"/>
      <c r="K442" s="7"/>
      <c r="L442" s="7" t="s">
        <v>1717</v>
      </c>
      <c r="M442" s="7" t="s">
        <v>1753</v>
      </c>
      <c r="N442" s="7" t="s">
        <v>2910</v>
      </c>
      <c r="O442" s="7" t="s">
        <v>2911</v>
      </c>
      <c r="P442" s="7"/>
      <c r="Q442" s="7" t="s">
        <v>2970</v>
      </c>
      <c r="R442" s="7" t="s">
        <v>2913</v>
      </c>
      <c r="S442" s="7"/>
      <c r="T442" s="7"/>
      <c r="U442" s="7"/>
      <c r="V442" s="7"/>
      <c r="W442" s="7"/>
      <c r="X442" s="7" t="s">
        <v>65</v>
      </c>
      <c r="Y442" s="7" t="s">
        <v>2971</v>
      </c>
      <c r="Z442" s="7">
        <v>2</v>
      </c>
      <c r="AA442" s="7">
        <v>14971</v>
      </c>
      <c r="AB442" s="7" t="s">
        <v>67</v>
      </c>
      <c r="AC442" s="7"/>
      <c r="AD442" s="7">
        <v>2019</v>
      </c>
      <c r="AE442" s="7" t="s">
        <v>68</v>
      </c>
      <c r="AF442" s="7"/>
      <c r="AG442" s="7"/>
      <c r="AH442" s="7"/>
      <c r="AI442" s="7"/>
      <c r="AJ442" s="7"/>
      <c r="AK442" s="7"/>
      <c r="AL442" s="8" t="str">
        <f t="shared" si="72"/>
        <v/>
      </c>
      <c r="AM442" s="8" t="str">
        <f>IF(AL442="","",COUNTIFS(AL$1:AL442,AL442))</f>
        <v/>
      </c>
      <c r="AN442" s="8" t="str">
        <f t="shared" si="73"/>
        <v>郑州铁路职业技术学院铁路大机电气实训室设备采购项目竞争性磋商成交结果公告@录播</v>
      </c>
      <c r="AO442" s="9">
        <f>IF(AN442="","",COUNTIFS(AN$1:AN442,AN442))</f>
        <v>1</v>
      </c>
      <c r="AP442" s="10" t="str">
        <f t="shared" si="74"/>
        <v>是</v>
      </c>
      <c r="AQ442" s="11" t="str">
        <f t="shared" si="75"/>
        <v/>
      </c>
      <c r="AR442" s="11" t="str">
        <f t="shared" si="76"/>
        <v/>
      </c>
      <c r="AS442" s="11" t="str">
        <f t="shared" si="77"/>
        <v>玖</v>
      </c>
      <c r="AT442" s="11" t="str">
        <f t="shared" si="78"/>
        <v>捌</v>
      </c>
      <c r="AU442" s="11" t="str">
        <f t="shared" si="79"/>
        <v>玖</v>
      </c>
      <c r="AV442" s="11" t="str">
        <f t="shared" si="80"/>
        <v/>
      </c>
      <c r="AW442" s="11" t="str">
        <f>IF(ISERROR(IF(FIND("拾",O442,1)&lt;FIND("万",O442,1),IF(ISERROR(FIND("拾",O442,FIND("万",O442,1))),"零",(MID(O,FIND("拾",O442,FIND("万",O442,1))-1,1))),MID(O442,FIND("拾",O442,1)-1,1))),"",IF(FIND("拾",O442,1)&lt;FIND("万",O442,1),IF(ISERROR(FIND("拾",O442,FIND("万",O442,1))),"",(MID(O442,FIND("拾",O442,FIND("万",O442,1))-1,1))),MID(O442,FIND("拾",O442,1)-1,1)))</f>
        <v/>
      </c>
      <c r="AX442" s="12">
        <f>IF(O442="",0,IF(ISERROR(MIDB(O442,SEARCHB("?",O442),2*LEN(O442)-LENB(O442))),IF(AQ442="",0,INDEX([1]大小写对照表!A:B,MATCH(AQ442,[1]大小写对照表!A:A,0),2)*100000000)+IF(AR442="",0,INDEX([1]大小写对照表!A:B,MATCH(AR442,[1]大小写对照表!A:A,0),2)*1000000)+IF(AS442="",0,INDEX([1]大小写对照表!A:B,MATCH(AS442,[1]大小写对照表!A:A,0),2)*100000)+IF(AT442="",0,INDEX([1]大小写对照表!A:B,MATCH(AT442,[1]大小写对照表!A:A,0),2)*10000)+IF(AU442="",0,INDEX([1]大小写对照表!A:B,MATCH(AU442,[1]大小写对照表!A:A,0),2)*1000)+IF(AV442="",0,INDEX([1]大小写对照表!A:B,MATCH(AV442,[1]大小写对照表!A:A,0),2)*100)+IF(AW442="",0,INDEX([1]大小写对照表!A:B,MATCH(AW442,[1]大小写对照表!A:A,0),2)*10),IF(ISERROR(FIND("万",O442,1)),MIDB(O442,SEARCHB("?",O442),2*LEN(O442)-LENB(O442))*1,MIDB(O442,SEARCHB("?",O442),2*LEN(O442)-LENB(O442))*10000)))</f>
        <v>989000</v>
      </c>
      <c r="AY442" s="13" t="str">
        <f t="shared" si="81"/>
        <v>1月份</v>
      </c>
      <c r="AZ442" s="11" t="str">
        <f t="shared" si="82"/>
        <v>录播</v>
      </c>
      <c r="BA442" s="11" t="str">
        <f t="shared" si="83"/>
        <v/>
      </c>
    </row>
    <row r="443" spans="1:53">
      <c r="A443" s="14" t="s">
        <v>1084</v>
      </c>
      <c r="B443" s="14" t="s">
        <v>2972</v>
      </c>
      <c r="C443" s="14" t="s">
        <v>55</v>
      </c>
      <c r="D443" s="14" t="s">
        <v>2973</v>
      </c>
      <c r="E443" s="14" t="s">
        <v>1308</v>
      </c>
      <c r="F443" s="14" t="s">
        <v>1309</v>
      </c>
      <c r="G443" s="14" t="s">
        <v>487</v>
      </c>
      <c r="H443" s="14"/>
      <c r="I443" s="14"/>
      <c r="J443" s="14"/>
      <c r="K443" s="14"/>
      <c r="L443" s="14" t="s">
        <v>2974</v>
      </c>
      <c r="M443" s="14" t="s">
        <v>2975</v>
      </c>
      <c r="N443" s="14" t="s">
        <v>2976</v>
      </c>
      <c r="O443" s="14" t="s">
        <v>2977</v>
      </c>
      <c r="P443" s="14"/>
      <c r="Q443" s="14" t="s">
        <v>2978</v>
      </c>
      <c r="R443" s="14" t="s">
        <v>2979</v>
      </c>
      <c r="S443" s="14"/>
      <c r="T443" s="14"/>
      <c r="U443" s="14"/>
      <c r="V443" s="14"/>
      <c r="W443" s="14"/>
      <c r="X443" s="14" t="s">
        <v>65</v>
      </c>
      <c r="Y443" s="14" t="s">
        <v>2980</v>
      </c>
      <c r="Z443" s="14">
        <v>2</v>
      </c>
      <c r="AA443" s="14">
        <v>4</v>
      </c>
      <c r="AB443" s="14" t="s">
        <v>317</v>
      </c>
      <c r="AC443" s="14" t="s">
        <v>1084</v>
      </c>
      <c r="AD443" s="14">
        <v>2019</v>
      </c>
      <c r="AE443" s="14" t="s">
        <v>68</v>
      </c>
      <c r="AF443" s="14"/>
      <c r="AG443" s="14"/>
      <c r="AH443" s="14"/>
      <c r="AI443" s="14"/>
      <c r="AJ443" s="14"/>
      <c r="AK443" s="14"/>
      <c r="AL443" s="8" t="str">
        <f t="shared" si="72"/>
        <v>WH11CG2018HW3431@录播</v>
      </c>
      <c r="AM443" s="8">
        <f>IF(AL443="","",COUNTIFS(AL$1:AL443,AL443))</f>
        <v>1</v>
      </c>
      <c r="AN443" s="8" t="str">
        <f t="shared" si="73"/>
        <v>[正在公示]南陵县许镇镇中心小学西校区云机房录播电子屏系统智能化采购项目中标公告@录播</v>
      </c>
      <c r="AO443" s="9">
        <f>IF(AN443="","",COUNTIFS(AN$1:AN443,AN443))</f>
        <v>1</v>
      </c>
      <c r="AP443" s="10" t="str">
        <f t="shared" si="74"/>
        <v>是</v>
      </c>
      <c r="AQ443" s="11" t="str">
        <f t="shared" si="75"/>
        <v/>
      </c>
      <c r="AR443" s="11" t="str">
        <f t="shared" si="76"/>
        <v/>
      </c>
      <c r="AS443" s="11" t="str">
        <f t="shared" si="77"/>
        <v/>
      </c>
      <c r="AT443" s="11" t="str">
        <f t="shared" si="78"/>
        <v/>
      </c>
      <c r="AU443" s="11" t="str">
        <f t="shared" si="79"/>
        <v/>
      </c>
      <c r="AV443" s="11" t="str">
        <f t="shared" si="80"/>
        <v/>
      </c>
      <c r="AW443" s="11" t="str">
        <f>IF(ISERROR(IF(FIND("拾",O443,1)&lt;FIND("万",O443,1),IF(ISERROR(FIND("拾",O443,FIND("万",O443,1))),"零",(MID(O,FIND("拾",O443,FIND("万",O443,1))-1,1))),MID(O443,FIND("拾",O443,1)-1,1))),"",IF(FIND("拾",O443,1)&lt;FIND("万",O443,1),IF(ISERROR(FIND("拾",O443,FIND("万",O443,1))),"",(MID(O443,FIND("拾",O443,FIND("万",O443,1))-1,1))),MID(O443,FIND("拾",O443,1)-1,1)))</f>
        <v/>
      </c>
      <c r="AX443" s="12">
        <f>IF(O443="",0,IF(ISERROR(MIDB(O443,SEARCHB("?",O443),2*LEN(O443)-LENB(O443))),IF(AQ443="",0,INDEX([1]大小写对照表!A:B,MATCH(AQ443,[1]大小写对照表!A:A,0),2)*100000000)+IF(AR443="",0,INDEX([1]大小写对照表!A:B,MATCH(AR443,[1]大小写对照表!A:A,0),2)*1000000)+IF(AS443="",0,INDEX([1]大小写对照表!A:B,MATCH(AS443,[1]大小写对照表!A:A,0),2)*100000)+IF(AT443="",0,INDEX([1]大小写对照表!A:B,MATCH(AT443,[1]大小写对照表!A:A,0),2)*10000)+IF(AU443="",0,INDEX([1]大小写对照表!A:B,MATCH(AU443,[1]大小写对照表!A:A,0),2)*1000)+IF(AV443="",0,INDEX([1]大小写对照表!A:B,MATCH(AV443,[1]大小写对照表!A:A,0),2)*100)+IF(AW443="",0,INDEX([1]大小写对照表!A:B,MATCH(AW443,[1]大小写对照表!A:A,0),2)*10),IF(ISERROR(FIND("万",O443,1)),MIDB(O443,SEARCHB("?",O443),2*LEN(O443)-LENB(O443))*1,MIDB(O443,SEARCHB("?",O443),2*LEN(O443)-LENB(O443))*10000)))</f>
        <v>1798145</v>
      </c>
      <c r="AY443" s="13" t="str">
        <f t="shared" si="81"/>
        <v>1月份</v>
      </c>
      <c r="AZ443" s="11" t="str">
        <f t="shared" si="82"/>
        <v>录播</v>
      </c>
      <c r="BA443" s="11" t="str">
        <f t="shared" si="83"/>
        <v/>
      </c>
    </row>
    <row r="444" spans="1:53">
      <c r="A444" s="7" t="s">
        <v>1084</v>
      </c>
      <c r="B444" s="7" t="s">
        <v>2981</v>
      </c>
      <c r="C444" s="7" t="s">
        <v>55</v>
      </c>
      <c r="D444" s="7"/>
      <c r="E444" s="7" t="s">
        <v>2982</v>
      </c>
      <c r="F444" s="7" t="s">
        <v>2983</v>
      </c>
      <c r="G444" s="7" t="s">
        <v>487</v>
      </c>
      <c r="H444" s="7"/>
      <c r="I444" s="7"/>
      <c r="J444" s="7"/>
      <c r="K444" s="7"/>
      <c r="L444" s="7" t="s">
        <v>2984</v>
      </c>
      <c r="M444" s="7" t="s">
        <v>2985</v>
      </c>
      <c r="N444" s="7" t="s">
        <v>2986</v>
      </c>
      <c r="O444" s="7"/>
      <c r="P444" s="7"/>
      <c r="Q444" s="7" t="s">
        <v>2987</v>
      </c>
      <c r="R444" s="7" t="s">
        <v>2986</v>
      </c>
      <c r="S444" s="7"/>
      <c r="T444" s="7"/>
      <c r="U444" s="7"/>
      <c r="V444" s="7"/>
      <c r="W444" s="7"/>
      <c r="X444" s="7" t="s">
        <v>65</v>
      </c>
      <c r="Y444" s="7" t="s">
        <v>2988</v>
      </c>
      <c r="Z444" s="7">
        <v>6</v>
      </c>
      <c r="AA444" s="7">
        <v>14971</v>
      </c>
      <c r="AB444" s="7" t="s">
        <v>317</v>
      </c>
      <c r="AC444" s="7" t="s">
        <v>1084</v>
      </c>
      <c r="AD444" s="7">
        <v>2019</v>
      </c>
      <c r="AE444" s="7" t="s">
        <v>68</v>
      </c>
      <c r="AF444" s="7"/>
      <c r="AG444" s="7"/>
      <c r="AH444" s="7"/>
      <c r="AI444" s="7"/>
      <c r="AJ444" s="7"/>
      <c r="AK444" s="7"/>
      <c r="AL444" s="8" t="str">
        <f t="shared" si="72"/>
        <v/>
      </c>
      <c r="AM444" s="8" t="str">
        <f>IF(AL444="","",COUNTIFS(AL$1:AL444,AL444))</f>
        <v/>
      </c>
      <c r="AN444" s="8" t="str">
        <f t="shared" si="73"/>
        <v>青海省三江源民族中学教学录播系统建设项目中标公示@录播</v>
      </c>
      <c r="AO444" s="9">
        <f>IF(AN444="","",COUNTIFS(AN$1:AN444,AN444))</f>
        <v>1</v>
      </c>
      <c r="AP444" s="10" t="str">
        <f t="shared" si="74"/>
        <v>是</v>
      </c>
      <c r="AQ444" s="11" t="str">
        <f t="shared" si="75"/>
        <v/>
      </c>
      <c r="AR444" s="11" t="str">
        <f t="shared" si="76"/>
        <v/>
      </c>
      <c r="AS444" s="11" t="str">
        <f t="shared" si="77"/>
        <v/>
      </c>
      <c r="AT444" s="11" t="str">
        <f t="shared" si="78"/>
        <v/>
      </c>
      <c r="AU444" s="11" t="str">
        <f t="shared" si="79"/>
        <v/>
      </c>
      <c r="AV444" s="11" t="str">
        <f t="shared" si="80"/>
        <v/>
      </c>
      <c r="AW444" s="11" t="str">
        <f>IF(ISERROR(IF(FIND("拾",O444,1)&lt;FIND("万",O444,1),IF(ISERROR(FIND("拾",O444,FIND("万",O444,1))),"零",(MID(O,FIND("拾",O444,FIND("万",O444,1))-1,1))),MID(O444,FIND("拾",O444,1)-1,1))),"",IF(FIND("拾",O444,1)&lt;FIND("万",O444,1),IF(ISERROR(FIND("拾",O444,FIND("万",O444,1))),"",(MID(O444,FIND("拾",O444,FIND("万",O444,1))-1,1))),MID(O444,FIND("拾",O444,1)-1,1)))</f>
        <v/>
      </c>
      <c r="AX444" s="12">
        <f>IF(O444="",0,IF(ISERROR(MIDB(O444,SEARCHB("?",O444),2*LEN(O444)-LENB(O444))),IF(AQ444="",0,INDEX([1]大小写对照表!A:B,MATCH(AQ444,[1]大小写对照表!A:A,0),2)*100000000)+IF(AR444="",0,INDEX([1]大小写对照表!A:B,MATCH(AR444,[1]大小写对照表!A:A,0),2)*1000000)+IF(AS444="",0,INDEX([1]大小写对照表!A:B,MATCH(AS444,[1]大小写对照表!A:A,0),2)*100000)+IF(AT444="",0,INDEX([1]大小写对照表!A:B,MATCH(AT444,[1]大小写对照表!A:A,0),2)*10000)+IF(AU444="",0,INDEX([1]大小写对照表!A:B,MATCH(AU444,[1]大小写对照表!A:A,0),2)*1000)+IF(AV444="",0,INDEX([1]大小写对照表!A:B,MATCH(AV444,[1]大小写对照表!A:A,0),2)*100)+IF(AW444="",0,INDEX([1]大小写对照表!A:B,MATCH(AW444,[1]大小写对照表!A:A,0),2)*10),IF(ISERROR(FIND("万",O444,1)),MIDB(O444,SEARCHB("?",O444),2*LEN(O444)-LENB(O444))*1,MIDB(O444,SEARCHB("?",O444),2*LEN(O444)-LENB(O444))*10000)))</f>
        <v>0</v>
      </c>
      <c r="AY444" s="13" t="str">
        <f t="shared" si="81"/>
        <v>1月份</v>
      </c>
      <c r="AZ444" s="11" t="str">
        <f t="shared" si="82"/>
        <v>录播</v>
      </c>
      <c r="BA444" s="11" t="str">
        <f t="shared" si="83"/>
        <v/>
      </c>
    </row>
    <row r="445" spans="1:53">
      <c r="A445" s="14" t="s">
        <v>1084</v>
      </c>
      <c r="B445" s="14" t="s">
        <v>2989</v>
      </c>
      <c r="C445" s="14" t="s">
        <v>55</v>
      </c>
      <c r="D445" s="14"/>
      <c r="E445" s="14" t="s">
        <v>155</v>
      </c>
      <c r="F445" s="14" t="s">
        <v>251</v>
      </c>
      <c r="G445" s="14" t="s">
        <v>487</v>
      </c>
      <c r="H445" s="14"/>
      <c r="I445" s="14"/>
      <c r="J445" s="14"/>
      <c r="K445" s="14"/>
      <c r="L445" s="14" t="s">
        <v>452</v>
      </c>
      <c r="M445" s="14" t="s">
        <v>2820</v>
      </c>
      <c r="N445" s="14" t="s">
        <v>2821</v>
      </c>
      <c r="O445" s="14" t="s">
        <v>2822</v>
      </c>
      <c r="P445" s="14"/>
      <c r="Q445" s="14" t="s">
        <v>2990</v>
      </c>
      <c r="R445" s="14" t="s">
        <v>2824</v>
      </c>
      <c r="S445" s="14"/>
      <c r="T445" s="14"/>
      <c r="U445" s="14"/>
      <c r="V445" s="14"/>
      <c r="W445" s="14"/>
      <c r="X445" s="14" t="s">
        <v>65</v>
      </c>
      <c r="Y445" s="14" t="s">
        <v>2991</v>
      </c>
      <c r="Z445" s="14">
        <v>2</v>
      </c>
      <c r="AA445" s="14">
        <v>14971</v>
      </c>
      <c r="AB445" s="14" t="s">
        <v>67</v>
      </c>
      <c r="AC445" s="14"/>
      <c r="AD445" s="14">
        <v>2019</v>
      </c>
      <c r="AE445" s="14" t="s">
        <v>68</v>
      </c>
      <c r="AF445" s="14"/>
      <c r="AG445" s="14"/>
      <c r="AH445" s="14"/>
      <c r="AI445" s="14"/>
      <c r="AJ445" s="14"/>
      <c r="AK445" s="14"/>
      <c r="AL445" s="8" t="str">
        <f t="shared" si="72"/>
        <v/>
      </c>
      <c r="AM445" s="8" t="str">
        <f>IF(AL445="","",COUNTIFS(AL$1:AL445,AL445))</f>
        <v/>
      </c>
      <c r="AN445" s="8" t="str">
        <f t="shared" si="73"/>
        <v>楚雄师范学院教师教育综合技能训练中心建设项目（B包）(二次)中标公告@录播</v>
      </c>
      <c r="AO445" s="9">
        <f>IF(AN445="","",COUNTIFS(AN$1:AN445,AN445))</f>
        <v>1</v>
      </c>
      <c r="AP445" s="10" t="str">
        <f t="shared" si="74"/>
        <v>是</v>
      </c>
      <c r="AQ445" s="11" t="str">
        <f t="shared" si="75"/>
        <v/>
      </c>
      <c r="AR445" s="11" t="str">
        <f t="shared" si="76"/>
        <v/>
      </c>
      <c r="AS445" s="11" t="str">
        <f t="shared" si="77"/>
        <v/>
      </c>
      <c r="AT445" s="11" t="str">
        <f t="shared" si="78"/>
        <v/>
      </c>
      <c r="AU445" s="11" t="str">
        <f t="shared" si="79"/>
        <v/>
      </c>
      <c r="AV445" s="11" t="str">
        <f t="shared" si="80"/>
        <v/>
      </c>
      <c r="AW445" s="11" t="str">
        <f>IF(ISERROR(IF(FIND("拾",O445,1)&lt;FIND("万",O445,1),IF(ISERROR(FIND("拾",O445,FIND("万",O445,1))),"零",(MID(O,FIND("拾",O445,FIND("万",O445,1))-1,1))),MID(O445,FIND("拾",O445,1)-1,1))),"",IF(FIND("拾",O445,1)&lt;FIND("万",O445,1),IF(ISERROR(FIND("拾",O445,FIND("万",O445,1))),"",(MID(O445,FIND("拾",O445,FIND("万",O445,1))-1,1))),MID(O445,FIND("拾",O445,1)-1,1)))</f>
        <v/>
      </c>
      <c r="AX445" s="12">
        <f>IF(O445="",0,IF(ISERROR(MIDB(O445,SEARCHB("?",O445),2*LEN(O445)-LENB(O445))),IF(AQ445="",0,INDEX([1]大小写对照表!A:B,MATCH(AQ445,[1]大小写对照表!A:A,0),2)*100000000)+IF(AR445="",0,INDEX([1]大小写对照表!A:B,MATCH(AR445,[1]大小写对照表!A:A,0),2)*1000000)+IF(AS445="",0,INDEX([1]大小写对照表!A:B,MATCH(AS445,[1]大小写对照表!A:A,0),2)*100000)+IF(AT445="",0,INDEX([1]大小写对照表!A:B,MATCH(AT445,[1]大小写对照表!A:A,0),2)*10000)+IF(AU445="",0,INDEX([1]大小写对照表!A:B,MATCH(AU445,[1]大小写对照表!A:A,0),2)*1000)+IF(AV445="",0,INDEX([1]大小写对照表!A:B,MATCH(AV445,[1]大小写对照表!A:A,0),2)*100)+IF(AW445="",0,INDEX([1]大小写对照表!A:B,MATCH(AW445,[1]大小写对照表!A:A,0),2)*10),IF(ISERROR(FIND("万",O445,1)),MIDB(O445,SEARCHB("?",O445),2*LEN(O445)-LENB(O445))*1,MIDB(O445,SEARCHB("?",O445),2*LEN(O445)-LENB(O445))*10000)))</f>
        <v>747200</v>
      </c>
      <c r="AY445" s="13" t="str">
        <f t="shared" si="81"/>
        <v>1月份</v>
      </c>
      <c r="AZ445" s="11" t="str">
        <f t="shared" si="82"/>
        <v>录播</v>
      </c>
      <c r="BA445" s="11" t="str">
        <f t="shared" si="83"/>
        <v/>
      </c>
    </row>
    <row r="446" spans="1:53">
      <c r="A446" s="7" t="s">
        <v>1084</v>
      </c>
      <c r="B446" s="7" t="s">
        <v>2992</v>
      </c>
      <c r="C446" s="7" t="s">
        <v>55</v>
      </c>
      <c r="D446" s="7"/>
      <c r="E446" s="7" t="s">
        <v>830</v>
      </c>
      <c r="F446" s="7" t="s">
        <v>1475</v>
      </c>
      <c r="G446" s="7" t="s">
        <v>487</v>
      </c>
      <c r="H446" s="7"/>
      <c r="I446" s="7"/>
      <c r="J446" s="7"/>
      <c r="K446" s="7"/>
      <c r="L446" s="7"/>
      <c r="M446" s="7"/>
      <c r="N446" s="7" t="s">
        <v>2993</v>
      </c>
      <c r="O446" s="7"/>
      <c r="P446" s="7"/>
      <c r="Q446" s="7" t="s">
        <v>2994</v>
      </c>
      <c r="R446" s="7" t="s">
        <v>2921</v>
      </c>
      <c r="S446" s="7" t="s">
        <v>985</v>
      </c>
      <c r="T446" s="7"/>
      <c r="U446" s="7"/>
      <c r="V446" s="7"/>
      <c r="W446" s="7"/>
      <c r="X446" s="7" t="s">
        <v>65</v>
      </c>
      <c r="Y446" s="7" t="s">
        <v>2915</v>
      </c>
      <c r="Z446" s="7">
        <v>5</v>
      </c>
      <c r="AA446" s="7">
        <v>14971</v>
      </c>
      <c r="AB446" s="7" t="s">
        <v>317</v>
      </c>
      <c r="AC446" s="7" t="s">
        <v>1084</v>
      </c>
      <c r="AD446" s="7">
        <v>2019</v>
      </c>
      <c r="AE446" s="7" t="s">
        <v>68</v>
      </c>
      <c r="AF446" s="7"/>
      <c r="AG446" s="7"/>
      <c r="AH446" s="7"/>
      <c r="AI446" s="7"/>
      <c r="AJ446" s="7"/>
      <c r="AK446" s="7"/>
      <c r="AL446" s="8" t="str">
        <f t="shared" si="72"/>
        <v/>
      </c>
      <c r="AM446" s="8" t="str">
        <f>IF(AL446="","",COUNTIFS(AL$1:AL446,AL446))</f>
        <v/>
      </c>
      <c r="AN446" s="8" t="str">
        <f t="shared" si="73"/>
        <v>理化数学实验室、录播室及办公电脑设备采购政府采购合同@录播</v>
      </c>
      <c r="AO446" s="9">
        <f>IF(AN446="","",COUNTIFS(AN$1:AN446,AN446))</f>
        <v>1</v>
      </c>
      <c r="AP446" s="10" t="str">
        <f t="shared" si="74"/>
        <v>是</v>
      </c>
      <c r="AQ446" s="11" t="str">
        <f t="shared" si="75"/>
        <v/>
      </c>
      <c r="AR446" s="11" t="str">
        <f t="shared" si="76"/>
        <v/>
      </c>
      <c r="AS446" s="11" t="str">
        <f t="shared" si="77"/>
        <v/>
      </c>
      <c r="AT446" s="11" t="str">
        <f t="shared" si="78"/>
        <v/>
      </c>
      <c r="AU446" s="11" t="str">
        <f t="shared" si="79"/>
        <v/>
      </c>
      <c r="AV446" s="11" t="str">
        <f t="shared" si="80"/>
        <v/>
      </c>
      <c r="AW446" s="11" t="str">
        <f>IF(ISERROR(IF(FIND("拾",O446,1)&lt;FIND("万",O446,1),IF(ISERROR(FIND("拾",O446,FIND("万",O446,1))),"零",(MID(O,FIND("拾",O446,FIND("万",O446,1))-1,1))),MID(O446,FIND("拾",O446,1)-1,1))),"",IF(FIND("拾",O446,1)&lt;FIND("万",O446,1),IF(ISERROR(FIND("拾",O446,FIND("万",O446,1))),"",(MID(O446,FIND("拾",O446,FIND("万",O446,1))-1,1))),MID(O446,FIND("拾",O446,1)-1,1)))</f>
        <v/>
      </c>
      <c r="AX446" s="12">
        <f>IF(O446="",0,IF(ISERROR(MIDB(O446,SEARCHB("?",O446),2*LEN(O446)-LENB(O446))),IF(AQ446="",0,INDEX([1]大小写对照表!A:B,MATCH(AQ446,[1]大小写对照表!A:A,0),2)*100000000)+IF(AR446="",0,INDEX([1]大小写对照表!A:B,MATCH(AR446,[1]大小写对照表!A:A,0),2)*1000000)+IF(AS446="",0,INDEX([1]大小写对照表!A:B,MATCH(AS446,[1]大小写对照表!A:A,0),2)*100000)+IF(AT446="",0,INDEX([1]大小写对照表!A:B,MATCH(AT446,[1]大小写对照表!A:A,0),2)*10000)+IF(AU446="",0,INDEX([1]大小写对照表!A:B,MATCH(AU446,[1]大小写对照表!A:A,0),2)*1000)+IF(AV446="",0,INDEX([1]大小写对照表!A:B,MATCH(AV446,[1]大小写对照表!A:A,0),2)*100)+IF(AW446="",0,INDEX([1]大小写对照表!A:B,MATCH(AW446,[1]大小写对照表!A:A,0),2)*10),IF(ISERROR(FIND("万",O446,1)),MIDB(O446,SEARCHB("?",O446),2*LEN(O446)-LENB(O446))*1,MIDB(O446,SEARCHB("?",O446),2*LEN(O446)-LENB(O446))*10000)))</f>
        <v>0</v>
      </c>
      <c r="AY446" s="13" t="str">
        <f t="shared" si="81"/>
        <v>1月份</v>
      </c>
      <c r="AZ446" s="11" t="str">
        <f t="shared" si="82"/>
        <v>录播</v>
      </c>
      <c r="BA446" s="11" t="str">
        <f t="shared" si="83"/>
        <v/>
      </c>
    </row>
    <row r="447" spans="1:53">
      <c r="A447" s="14" t="s">
        <v>1084</v>
      </c>
      <c r="B447" s="14" t="s">
        <v>2995</v>
      </c>
      <c r="C447" s="14" t="s">
        <v>55</v>
      </c>
      <c r="D447" s="14" t="s">
        <v>2996</v>
      </c>
      <c r="E447" s="14" t="s">
        <v>236</v>
      </c>
      <c r="F447" s="14" t="s">
        <v>237</v>
      </c>
      <c r="G447" s="14" t="s">
        <v>487</v>
      </c>
      <c r="H447" s="14"/>
      <c r="I447" s="14"/>
      <c r="J447" s="14"/>
      <c r="K447" s="14"/>
      <c r="L447" s="14" t="s">
        <v>2997</v>
      </c>
      <c r="M447" s="14" t="s">
        <v>2998</v>
      </c>
      <c r="N447" s="14" t="s">
        <v>2999</v>
      </c>
      <c r="O447" s="14" t="s">
        <v>3000</v>
      </c>
      <c r="P447" s="14"/>
      <c r="Q447" s="14" t="s">
        <v>3001</v>
      </c>
      <c r="R447" s="14" t="s">
        <v>3002</v>
      </c>
      <c r="S447" s="14" t="s">
        <v>3003</v>
      </c>
      <c r="T447" s="14"/>
      <c r="U447" s="14"/>
      <c r="V447" s="14"/>
      <c r="W447" s="14"/>
      <c r="X447" s="14" t="s">
        <v>65</v>
      </c>
      <c r="Y447" s="14" t="s">
        <v>3004</v>
      </c>
      <c r="Z447" s="14">
        <v>2</v>
      </c>
      <c r="AA447" s="14">
        <v>2</v>
      </c>
      <c r="AB447" s="14" t="s">
        <v>67</v>
      </c>
      <c r="AC447" s="14"/>
      <c r="AD447" s="14">
        <v>2019</v>
      </c>
      <c r="AE447" s="14" t="s">
        <v>68</v>
      </c>
      <c r="AF447" s="14"/>
      <c r="AG447" s="14"/>
      <c r="AH447" s="14"/>
      <c r="AI447" s="14"/>
      <c r="AJ447" s="14"/>
      <c r="AK447" s="14"/>
      <c r="AL447" s="8" t="str">
        <f t="shared" si="72"/>
        <v>CFTC-BJ01-1812011）@录播</v>
      </c>
      <c r="AM447" s="8">
        <f>IF(AL447="","",COUNTIFS(AL$1:AL447,AL447))</f>
        <v>1</v>
      </c>
      <c r="AN447" s="8" t="str">
        <f t="shared" si="73"/>
        <v>北京市第一七一中学网络化同步课堂管理建设项目中标公告@录播</v>
      </c>
      <c r="AO447" s="9">
        <f>IF(AN447="","",COUNTIFS(AN$1:AN447,AN447))</f>
        <v>1</v>
      </c>
      <c r="AP447" s="10" t="str">
        <f t="shared" si="74"/>
        <v>是</v>
      </c>
      <c r="AQ447" s="11" t="str">
        <f t="shared" si="75"/>
        <v/>
      </c>
      <c r="AR447" s="11" t="str">
        <f t="shared" si="76"/>
        <v/>
      </c>
      <c r="AS447" s="11" t="str">
        <f t="shared" si="77"/>
        <v/>
      </c>
      <c r="AT447" s="11" t="str">
        <f t="shared" si="78"/>
        <v/>
      </c>
      <c r="AU447" s="11" t="str">
        <f t="shared" si="79"/>
        <v/>
      </c>
      <c r="AV447" s="11" t="str">
        <f t="shared" si="80"/>
        <v/>
      </c>
      <c r="AW447" s="11" t="str">
        <f>IF(ISERROR(IF(FIND("拾",O447,1)&lt;FIND("万",O447,1),IF(ISERROR(FIND("拾",O447,FIND("万",O447,1))),"零",(MID(O,FIND("拾",O447,FIND("万",O447,1))-1,1))),MID(O447,FIND("拾",O447,1)-1,1))),"",IF(FIND("拾",O447,1)&lt;FIND("万",O447,1),IF(ISERROR(FIND("拾",O447,FIND("万",O447,1))),"",(MID(O447,FIND("拾",O447,FIND("万",O447,1))-1,1))),MID(O447,FIND("拾",O447,1)-1,1)))</f>
        <v/>
      </c>
      <c r="AX447" s="12">
        <f>IF(O447="",0,IF(ISERROR(MIDB(O447,SEARCHB("?",O447),2*LEN(O447)-LENB(O447))),IF(AQ447="",0,INDEX([1]大小写对照表!A:B,MATCH(AQ447,[1]大小写对照表!A:A,0),2)*100000000)+IF(AR447="",0,INDEX([1]大小写对照表!A:B,MATCH(AR447,[1]大小写对照表!A:A,0),2)*1000000)+IF(AS447="",0,INDEX([1]大小写对照表!A:B,MATCH(AS447,[1]大小写对照表!A:A,0),2)*100000)+IF(AT447="",0,INDEX([1]大小写对照表!A:B,MATCH(AT447,[1]大小写对照表!A:A,0),2)*10000)+IF(AU447="",0,INDEX([1]大小写对照表!A:B,MATCH(AU447,[1]大小写对照表!A:A,0),2)*1000)+IF(AV447="",0,INDEX([1]大小写对照表!A:B,MATCH(AV447,[1]大小写对照表!A:A,0),2)*100)+IF(AW447="",0,INDEX([1]大小写对照表!A:B,MATCH(AW447,[1]大小写对照表!A:A,0),2)*10),IF(ISERROR(FIND("万",O447,1)),MIDB(O447,SEARCHB("?",O447),2*LEN(O447)-LENB(O447))*1,MIDB(O447,SEARCHB("?",O447),2*LEN(O447)-LENB(O447))*10000)))</f>
        <v>4942000</v>
      </c>
      <c r="AY447" s="13" t="str">
        <f t="shared" si="81"/>
        <v>1月份</v>
      </c>
      <c r="AZ447" s="11" t="str">
        <f t="shared" si="82"/>
        <v>录播</v>
      </c>
      <c r="BA447" s="11" t="str">
        <f t="shared" si="83"/>
        <v/>
      </c>
    </row>
    <row r="448" spans="1:53">
      <c r="A448" s="7" t="s">
        <v>1084</v>
      </c>
      <c r="B448" s="7" t="s">
        <v>500</v>
      </c>
      <c r="C448" s="7" t="s">
        <v>55</v>
      </c>
      <c r="D448" s="7" t="s">
        <v>501</v>
      </c>
      <c r="E448" s="7" t="s">
        <v>215</v>
      </c>
      <c r="F448" s="7" t="s">
        <v>330</v>
      </c>
      <c r="G448" s="7" t="s">
        <v>487</v>
      </c>
      <c r="H448" s="7"/>
      <c r="I448" s="7"/>
      <c r="J448" s="7"/>
      <c r="K448" s="7"/>
      <c r="L448" s="7" t="s">
        <v>502</v>
      </c>
      <c r="M448" s="7" t="s">
        <v>503</v>
      </c>
      <c r="N448" s="7" t="s">
        <v>504</v>
      </c>
      <c r="O448" s="7"/>
      <c r="P448" s="7"/>
      <c r="Q448" s="7" t="s">
        <v>505</v>
      </c>
      <c r="R448" s="7" t="s">
        <v>498</v>
      </c>
      <c r="S448" s="7" t="s">
        <v>506</v>
      </c>
      <c r="T448" s="7" t="s">
        <v>507</v>
      </c>
      <c r="U448" s="7"/>
      <c r="V448" s="7"/>
      <c r="W448" s="7"/>
      <c r="X448" s="7" t="s">
        <v>194</v>
      </c>
      <c r="Y448" s="7" t="s">
        <v>508</v>
      </c>
      <c r="Z448" s="7">
        <v>10</v>
      </c>
      <c r="AA448" s="7">
        <v>5</v>
      </c>
      <c r="AB448" s="7" t="s">
        <v>317</v>
      </c>
      <c r="AC448" s="7" t="s">
        <v>1084</v>
      </c>
      <c r="AD448" s="7">
        <v>2019</v>
      </c>
      <c r="AE448" s="7" t="s">
        <v>68</v>
      </c>
      <c r="AF448" s="7"/>
      <c r="AG448" s="7"/>
      <c r="AH448" s="7"/>
      <c r="AI448" s="7"/>
      <c r="AJ448" s="7"/>
      <c r="AK448" s="7"/>
      <c r="AL448" s="8" t="str">
        <f t="shared" si="72"/>
        <v>LCCG2018000163@录播</v>
      </c>
      <c r="AM448" s="8">
        <f>IF(AL448="","",COUNTIFS(AL$1:AL448,AL448))</f>
        <v>1</v>
      </c>
      <c r="AN448" s="8" t="str">
        <f t="shared" si="73"/>
        <v>2018年李沧区高清播出设备采购项目高清录播设备中标公告@录播</v>
      </c>
      <c r="AO448" s="9">
        <f>IF(AN448="","",COUNTIFS(AN$1:AN448,AN448))</f>
        <v>1</v>
      </c>
      <c r="AP448" s="10" t="str">
        <f t="shared" si="74"/>
        <v>是</v>
      </c>
      <c r="AQ448" s="11" t="str">
        <f t="shared" si="75"/>
        <v/>
      </c>
      <c r="AR448" s="11" t="str">
        <f t="shared" si="76"/>
        <v/>
      </c>
      <c r="AS448" s="11" t="str">
        <f t="shared" si="77"/>
        <v/>
      </c>
      <c r="AT448" s="11" t="str">
        <f t="shared" si="78"/>
        <v/>
      </c>
      <c r="AU448" s="11" t="str">
        <f t="shared" si="79"/>
        <v/>
      </c>
      <c r="AV448" s="11" t="str">
        <f t="shared" si="80"/>
        <v/>
      </c>
      <c r="AW448" s="11" t="str">
        <f>IF(ISERROR(IF(FIND("拾",O448,1)&lt;FIND("万",O448,1),IF(ISERROR(FIND("拾",O448,FIND("万",O448,1))),"零",(MID(O,FIND("拾",O448,FIND("万",O448,1))-1,1))),MID(O448,FIND("拾",O448,1)-1,1))),"",IF(FIND("拾",O448,1)&lt;FIND("万",O448,1),IF(ISERROR(FIND("拾",O448,FIND("万",O448,1))),"",(MID(O448,FIND("拾",O448,FIND("万",O448,1))-1,1))),MID(O448,FIND("拾",O448,1)-1,1)))</f>
        <v/>
      </c>
      <c r="AX448" s="12">
        <f>IF(O448="",0,IF(ISERROR(MIDB(O448,SEARCHB("?",O448),2*LEN(O448)-LENB(O448))),IF(AQ448="",0,INDEX([1]大小写对照表!A:B,MATCH(AQ448,[1]大小写对照表!A:A,0),2)*100000000)+IF(AR448="",0,INDEX([1]大小写对照表!A:B,MATCH(AR448,[1]大小写对照表!A:A,0),2)*1000000)+IF(AS448="",0,INDEX([1]大小写对照表!A:B,MATCH(AS448,[1]大小写对照表!A:A,0),2)*100000)+IF(AT448="",0,INDEX([1]大小写对照表!A:B,MATCH(AT448,[1]大小写对照表!A:A,0),2)*10000)+IF(AU448="",0,INDEX([1]大小写对照表!A:B,MATCH(AU448,[1]大小写对照表!A:A,0),2)*1000)+IF(AV448="",0,INDEX([1]大小写对照表!A:B,MATCH(AV448,[1]大小写对照表!A:A,0),2)*100)+IF(AW448="",0,INDEX([1]大小写对照表!A:B,MATCH(AW448,[1]大小写对照表!A:A,0),2)*10),IF(ISERROR(FIND("万",O448,1)),MIDB(O448,SEARCHB("?",O448),2*LEN(O448)-LENB(O448))*1,MIDB(O448,SEARCHB("?",O448),2*LEN(O448)-LENB(O448))*10000)))</f>
        <v>0</v>
      </c>
      <c r="AY448" s="13" t="str">
        <f t="shared" si="81"/>
        <v>1月份</v>
      </c>
      <c r="AZ448" s="11" t="str">
        <f t="shared" si="82"/>
        <v>录播</v>
      </c>
      <c r="BA448" s="11" t="str">
        <f t="shared" si="83"/>
        <v/>
      </c>
    </row>
    <row r="449" spans="1:53">
      <c r="A449" s="14" t="s">
        <v>1084</v>
      </c>
      <c r="B449" s="14" t="s">
        <v>509</v>
      </c>
      <c r="C449" s="14" t="s">
        <v>55</v>
      </c>
      <c r="D449" s="14" t="s">
        <v>510</v>
      </c>
      <c r="E449" s="14" t="s">
        <v>118</v>
      </c>
      <c r="F449" s="14" t="s">
        <v>119</v>
      </c>
      <c r="G449" s="14" t="s">
        <v>487</v>
      </c>
      <c r="H449" s="14"/>
      <c r="I449" s="14"/>
      <c r="J449" s="14"/>
      <c r="K449" s="14"/>
      <c r="L449" s="14" t="s">
        <v>121</v>
      </c>
      <c r="M449" s="14" t="s">
        <v>511</v>
      </c>
      <c r="N449" s="14" t="s">
        <v>512</v>
      </c>
      <c r="O449" s="14" t="s">
        <v>513</v>
      </c>
      <c r="P449" s="14"/>
      <c r="Q449" s="14" t="s">
        <v>514</v>
      </c>
      <c r="R449" s="14" t="s">
        <v>515</v>
      </c>
      <c r="S449" s="14"/>
      <c r="T449" s="14"/>
      <c r="U449" s="14"/>
      <c r="V449" s="14"/>
      <c r="W449" s="14"/>
      <c r="X449" s="14" t="s">
        <v>65</v>
      </c>
      <c r="Y449" s="14" t="s">
        <v>516</v>
      </c>
      <c r="Z449" s="14">
        <v>3</v>
      </c>
      <c r="AA449" s="14">
        <v>3</v>
      </c>
      <c r="AB449" s="14" t="s">
        <v>67</v>
      </c>
      <c r="AC449" s="14"/>
      <c r="AD449" s="14">
        <v>2019</v>
      </c>
      <c r="AE449" s="14" t="s">
        <v>68</v>
      </c>
      <c r="AF449" s="14" t="s">
        <v>129</v>
      </c>
      <c r="AG449" s="14"/>
      <c r="AH449" s="14"/>
      <c r="AI449" s="14"/>
      <c r="AJ449" s="14"/>
      <c r="AK449" s="14"/>
      <c r="AL449" s="8" t="str">
        <f t="shared" si="72"/>
        <v>NXZDHY2018063@录播</v>
      </c>
      <c r="AM449" s="8">
        <f>IF(AL449="","",COUNTIFS(AL$1:AL449,AL449))</f>
        <v>1</v>
      </c>
      <c r="AN449" s="8" t="str">
        <f t="shared" si="73"/>
        <v>吴忠市第三中学智慧学区建设项目中标公示@录播</v>
      </c>
      <c r="AO449" s="9">
        <f>IF(AN449="","",COUNTIFS(AN$1:AN449,AN449))</f>
        <v>1</v>
      </c>
      <c r="AP449" s="10" t="str">
        <f t="shared" si="74"/>
        <v>是</v>
      </c>
      <c r="AQ449" s="11" t="str">
        <f t="shared" si="75"/>
        <v/>
      </c>
      <c r="AR449" s="11" t="str">
        <f t="shared" si="76"/>
        <v/>
      </c>
      <c r="AS449" s="11" t="str">
        <f t="shared" si="77"/>
        <v>柒</v>
      </c>
      <c r="AT449" s="11" t="str">
        <f t="shared" si="78"/>
        <v>叁</v>
      </c>
      <c r="AU449" s="11" t="str">
        <f t="shared" si="79"/>
        <v>捌</v>
      </c>
      <c r="AV449" s="11" t="str">
        <f t="shared" si="80"/>
        <v>伍</v>
      </c>
      <c r="AW449" s="11" t="str">
        <f>IF(ISERROR(IF(FIND("拾",O449,1)&lt;FIND("万",O449,1),IF(ISERROR(FIND("拾",O449,FIND("万",O449,1))),"零",(MID(O,FIND("拾",O449,FIND("万",O449,1))-1,1))),MID(O449,FIND("拾",O449,1)-1,1))),"",IF(FIND("拾",O449,1)&lt;FIND("万",O449,1),IF(ISERROR(FIND("拾",O449,FIND("万",O449,1))),"",(MID(O449,FIND("拾",O449,FIND("万",O449,1))-1,1))),MID(O449,FIND("拾",O449,1)-1,1)))</f>
        <v/>
      </c>
      <c r="AX449" s="12">
        <f>IF(O449="",0,IF(ISERROR(MIDB(O449,SEARCHB("?",O449),2*LEN(O449)-LENB(O449))),IF(AQ449="",0,INDEX([1]大小写对照表!A:B,MATCH(AQ449,[1]大小写对照表!A:A,0),2)*100000000)+IF(AR449="",0,INDEX([1]大小写对照表!A:B,MATCH(AR449,[1]大小写对照表!A:A,0),2)*1000000)+IF(AS449="",0,INDEX([1]大小写对照表!A:B,MATCH(AS449,[1]大小写对照表!A:A,0),2)*100000)+IF(AT449="",0,INDEX([1]大小写对照表!A:B,MATCH(AT449,[1]大小写对照表!A:A,0),2)*10000)+IF(AU449="",0,INDEX([1]大小写对照表!A:B,MATCH(AU449,[1]大小写对照表!A:A,0),2)*1000)+IF(AV449="",0,INDEX([1]大小写对照表!A:B,MATCH(AV449,[1]大小写对照表!A:A,0),2)*100)+IF(AW449="",0,INDEX([1]大小写对照表!A:B,MATCH(AW449,[1]大小写对照表!A:A,0),2)*10),IF(ISERROR(FIND("万",O449,1)),MIDB(O449,SEARCHB("?",O449),2*LEN(O449)-LENB(O449))*1,MIDB(O449,SEARCHB("?",O449),2*LEN(O449)-LENB(O449))*10000)))</f>
        <v>738500</v>
      </c>
      <c r="AY449" s="13" t="str">
        <f t="shared" si="81"/>
        <v>1月份</v>
      </c>
      <c r="AZ449" s="11" t="str">
        <f t="shared" si="82"/>
        <v>录播</v>
      </c>
      <c r="BA449" s="11" t="str">
        <f t="shared" si="83"/>
        <v/>
      </c>
    </row>
    <row r="450" spans="1:53">
      <c r="A450" s="7" t="s">
        <v>1084</v>
      </c>
      <c r="B450" s="7" t="s">
        <v>3005</v>
      </c>
      <c r="C450" s="7" t="s">
        <v>55</v>
      </c>
      <c r="D450" s="7" t="s">
        <v>3006</v>
      </c>
      <c r="E450" s="7" t="s">
        <v>168</v>
      </c>
      <c r="F450" s="7" t="s">
        <v>225</v>
      </c>
      <c r="G450" s="7" t="s">
        <v>487</v>
      </c>
      <c r="H450" s="7"/>
      <c r="I450" s="7"/>
      <c r="J450" s="7"/>
      <c r="K450" s="7"/>
      <c r="L450" s="7" t="s">
        <v>1702</v>
      </c>
      <c r="M450" s="7" t="s">
        <v>2944</v>
      </c>
      <c r="N450" s="7" t="s">
        <v>2945</v>
      </c>
      <c r="O450" s="7" t="s">
        <v>2946</v>
      </c>
      <c r="P450" s="7"/>
      <c r="Q450" s="7" t="s">
        <v>3007</v>
      </c>
      <c r="R450" s="7" t="s">
        <v>2948</v>
      </c>
      <c r="S450" s="7" t="s">
        <v>2949</v>
      </c>
      <c r="T450" s="7"/>
      <c r="U450" s="7"/>
      <c r="V450" s="7"/>
      <c r="W450" s="7"/>
      <c r="X450" s="7" t="s">
        <v>65</v>
      </c>
      <c r="Y450" s="7" t="s">
        <v>2950</v>
      </c>
      <c r="Z450" s="7">
        <v>4</v>
      </c>
      <c r="AA450" s="7">
        <v>2</v>
      </c>
      <c r="AB450" s="7" t="s">
        <v>317</v>
      </c>
      <c r="AC450" s="7" t="s">
        <v>1084</v>
      </c>
      <c r="AD450" s="7">
        <v>2019</v>
      </c>
      <c r="AE450" s="7" t="s">
        <v>68</v>
      </c>
      <c r="AF450" s="7" t="s">
        <v>138</v>
      </c>
      <c r="AG450" s="7"/>
      <c r="AH450" s="7"/>
      <c r="AI450" s="7"/>
      <c r="AJ450" s="7"/>
      <c r="AK450" s="7"/>
      <c r="AL450" s="8" t="str">
        <f t="shared" si="72"/>
        <v>[350981]FJTH[GK]2018083）@录播</v>
      </c>
      <c r="AM450" s="8">
        <f>IF(AL450="","",COUNTIFS(AL$1:AL450,AL450))</f>
        <v>1</v>
      </c>
      <c r="AN450" s="8" t="str">
        <f t="shared" si="73"/>
        <v>福安市第八中学录播室、地理教室设备及各功能教室仪器采购项目中标公告@录播</v>
      </c>
      <c r="AO450" s="9">
        <f>IF(AN450="","",COUNTIFS(AN$1:AN450,AN450))</f>
        <v>1</v>
      </c>
      <c r="AP450" s="10" t="str">
        <f t="shared" si="74"/>
        <v>是</v>
      </c>
      <c r="AQ450" s="11" t="str">
        <f t="shared" si="75"/>
        <v/>
      </c>
      <c r="AR450" s="11" t="str">
        <f t="shared" si="76"/>
        <v/>
      </c>
      <c r="AS450" s="11" t="str">
        <f t="shared" si="77"/>
        <v/>
      </c>
      <c r="AT450" s="11" t="str">
        <f t="shared" si="78"/>
        <v/>
      </c>
      <c r="AU450" s="11" t="str">
        <f t="shared" si="79"/>
        <v/>
      </c>
      <c r="AV450" s="11" t="str">
        <f t="shared" si="80"/>
        <v/>
      </c>
      <c r="AW450" s="11" t="str">
        <f>IF(ISERROR(IF(FIND("拾",O450,1)&lt;FIND("万",O450,1),IF(ISERROR(FIND("拾",O450,FIND("万",O450,1))),"零",(MID(O,FIND("拾",O450,FIND("万",O450,1))-1,1))),MID(O450,FIND("拾",O450,1)-1,1))),"",IF(FIND("拾",O450,1)&lt;FIND("万",O450,1),IF(ISERROR(FIND("拾",O450,FIND("万",O450,1))),"",(MID(O450,FIND("拾",O450,FIND("万",O450,1))-1,1))),MID(O450,FIND("拾",O450,1)-1,1)))</f>
        <v/>
      </c>
      <c r="AX450" s="12">
        <f>IF(O450="",0,IF(ISERROR(MIDB(O450,SEARCHB("?",O450),2*LEN(O450)-LENB(O450))),IF(AQ450="",0,INDEX([1]大小写对照表!A:B,MATCH(AQ450,[1]大小写对照表!A:A,0),2)*100000000)+IF(AR450="",0,INDEX([1]大小写对照表!A:B,MATCH(AR450,[1]大小写对照表!A:A,0),2)*1000000)+IF(AS450="",0,INDEX([1]大小写对照表!A:B,MATCH(AS450,[1]大小写对照表!A:A,0),2)*100000)+IF(AT450="",0,INDEX([1]大小写对照表!A:B,MATCH(AT450,[1]大小写对照表!A:A,0),2)*10000)+IF(AU450="",0,INDEX([1]大小写对照表!A:B,MATCH(AU450,[1]大小写对照表!A:A,0),2)*1000)+IF(AV450="",0,INDEX([1]大小写对照表!A:B,MATCH(AV450,[1]大小写对照表!A:A,0),2)*100)+IF(AW450="",0,INDEX([1]大小写对照表!A:B,MATCH(AW450,[1]大小写对照表!A:A,0),2)*10),IF(ISERROR(FIND("万",O450,1)),MIDB(O450,SEARCHB("?",O450),2*LEN(O450)-LENB(O450))*1,MIDB(O450,SEARCHB("?",O450),2*LEN(O450)-LENB(O450))*10000)))</f>
        <v>1256750</v>
      </c>
      <c r="AY450" s="13" t="str">
        <f t="shared" si="81"/>
        <v>1月份</v>
      </c>
      <c r="AZ450" s="11" t="str">
        <f t="shared" si="82"/>
        <v>录播</v>
      </c>
      <c r="BA450" s="11" t="str">
        <f t="shared" si="83"/>
        <v/>
      </c>
    </row>
    <row r="451" spans="1:53">
      <c r="A451" s="14" t="s">
        <v>1084</v>
      </c>
      <c r="B451" s="14" t="s">
        <v>517</v>
      </c>
      <c r="C451" s="14" t="s">
        <v>55</v>
      </c>
      <c r="D451" s="14" t="s">
        <v>518</v>
      </c>
      <c r="E451" s="14" t="s">
        <v>118</v>
      </c>
      <c r="F451" s="14" t="s">
        <v>360</v>
      </c>
      <c r="G451" s="14" t="s">
        <v>487</v>
      </c>
      <c r="H451" s="14"/>
      <c r="I451" s="14"/>
      <c r="J451" s="14"/>
      <c r="K451" s="14"/>
      <c r="L451" s="14" t="s">
        <v>519</v>
      </c>
      <c r="M451" s="14" t="s">
        <v>520</v>
      </c>
      <c r="N451" s="14" t="s">
        <v>521</v>
      </c>
      <c r="O451" s="14" t="s">
        <v>522</v>
      </c>
      <c r="P451" s="14"/>
      <c r="Q451" s="14" t="s">
        <v>523</v>
      </c>
      <c r="R451" s="14" t="s">
        <v>524</v>
      </c>
      <c r="S451" s="14"/>
      <c r="T451" s="14"/>
      <c r="U451" s="14"/>
      <c r="V451" s="14"/>
      <c r="W451" s="14"/>
      <c r="X451" s="14" t="s">
        <v>65</v>
      </c>
      <c r="Y451" s="14" t="s">
        <v>525</v>
      </c>
      <c r="Z451" s="14">
        <v>4</v>
      </c>
      <c r="AA451" s="14">
        <v>4</v>
      </c>
      <c r="AB451" s="14" t="s">
        <v>67</v>
      </c>
      <c r="AC451" s="14"/>
      <c r="AD451" s="14">
        <v>2019</v>
      </c>
      <c r="AE451" s="14" t="s">
        <v>68</v>
      </c>
      <c r="AF451" s="14"/>
      <c r="AG451" s="14"/>
      <c r="AH451" s="14"/>
      <c r="AI451" s="14"/>
      <c r="AJ451" s="14"/>
      <c r="AK451" s="14"/>
      <c r="AL451" s="8" t="str">
        <f t="shared" ref="AL451:AL514" si="84">IF(D451="NA","",IF(D451="","",D451&amp;"@"&amp;A451))</f>
        <v>NXSTZB-201843@录播</v>
      </c>
      <c r="AM451" s="8">
        <f>IF(AL451="","",COUNTIFS(AL$1:AL451,AL451))</f>
        <v>1</v>
      </c>
      <c r="AN451" s="8" t="str">
        <f t="shared" ref="AN451:AN514" si="85">IF(B451="NA","",B451&amp;"@"&amp;A451)</f>
        <v>灵武市第一小学“一拖二”在线互动课堂平台采购项目中标公告@录播</v>
      </c>
      <c r="AO451" s="9">
        <f>IF(AN451="","",COUNTIFS(AN$1:AN451,AN451))</f>
        <v>1</v>
      </c>
      <c r="AP451" s="10" t="str">
        <f t="shared" ref="AP451:AP514" si="86">IF(AM451="",IF(AO451=1,"是",""),IF(AM451=1,"是",""))</f>
        <v>是</v>
      </c>
      <c r="AQ451" s="11" t="str">
        <f t="shared" ref="AQ451:AQ514" si="87">IF(ISERROR(IF(FIND("仟",O451,1)&lt;FIND("万",O451,1),MID(O451,FIND("仟",O451,1)-1,1),"")),"",IF(FIND("仟",O451,1)&lt;FIND("万",O451,1),MID(O451,FIND("仟",O451,1)-1,1),""))</f>
        <v/>
      </c>
      <c r="AR451" s="11" t="str">
        <f t="shared" ref="AR451:AR514" si="88">IF(ISERROR(IF(FIND("佰",O451,1)&lt;FIND("万",O451,1),MID(O451,FIND("佰",O451,1)-1,1),"")),"",IF(FIND("佰",O451,1)&lt;FIND("万",O451,1),MID(O451,FIND("佰",O451,1)-1,1),""))</f>
        <v/>
      </c>
      <c r="AS451" s="11" t="str">
        <f t="shared" ref="AS451:AS514" si="89">IF(ISERROR(IF(FIND("拾",O451,1)&lt;FIND("万",O451,1),MID(O451,FIND("拾",O451,1)-1,1),"")),"",IF(FIND("拾",O451,1)&lt;FIND("万",O451,1),MID(O451,FIND("拾",O451,1)-1,1),""))</f>
        <v/>
      </c>
      <c r="AT451" s="11" t="str">
        <f t="shared" ref="AT451:AT514" si="90">IF(ISERROR(MIDB(O451,SEARCHB("?",O451),2*LEN(O451)-LENB(O451))),IF(ISERROR(MID(O451,FIND("万",O451,1)-1,1)),"",IF(MID(O451,FIND("万",O451,1)-1,1)="拾","",IF(MID(O451,FIND("万",O451,1)-1,1)="佰","",IF(MID(O451,FIND("万",O451,1)-1,1)="仟","",MID(O451,FIND("万",O451,1)-1,1))))),"")</f>
        <v/>
      </c>
      <c r="AU451" s="11" t="str">
        <f t="shared" ref="AU451:AU514" si="91">IF(ISERROR(IF(FIND("仟",O451,1)&lt;FIND("万",O451,1),MID(O451,FIND("仟",O451,FIND("万",O451,1))-1,1),MID(O451,FIND("仟",O451,1)-1,1))),"",IF(FIND("仟",O451,1)&lt;FIND("万",O451,1),MID(O451,FIND("仟",O451,FIND("万",O451,1))-1,1),MID(O451,FIND("仟",O451,1)-1,1)))</f>
        <v/>
      </c>
      <c r="AV451" s="11" t="str">
        <f t="shared" ref="AV451:AV514" si="92">IF(ISERROR(IF(FIND("佰",O451,1)&lt;FIND("万",O451,1),MID(O451,FIND("佰",O451,FIND("万",O451,1))-1,1),MID(O451,FIND("佰",O451,1)-1,1))),"",IF(FIND("佰",O451,1)&lt;FIND("万",O451,1),MID(O451,FIND("佰",O451,FIND("万",O451,1))-1,1),MID(O451,FIND("佰",O451,1)-1,1)))</f>
        <v/>
      </c>
      <c r="AW451" s="11" t="str">
        <f>IF(ISERROR(IF(FIND("拾",O451,1)&lt;FIND("万",O451,1),IF(ISERROR(FIND("拾",O451,FIND("万",O451,1))),"零",(MID(O,FIND("拾",O451,FIND("万",O451,1))-1,1))),MID(O451,FIND("拾",O451,1)-1,1))),"",IF(FIND("拾",O451,1)&lt;FIND("万",O451,1),IF(ISERROR(FIND("拾",O451,FIND("万",O451,1))),"",(MID(O451,FIND("拾",O451,FIND("万",O451,1))-1,1))),MID(O451,FIND("拾",O451,1)-1,1)))</f>
        <v/>
      </c>
      <c r="AX451" s="12">
        <f>IF(O451="",0,IF(ISERROR(MIDB(O451,SEARCHB("?",O451),2*LEN(O451)-LENB(O451))),IF(AQ451="",0,INDEX([1]大小写对照表!A:B,MATCH(AQ451,[1]大小写对照表!A:A,0),2)*100000000)+IF(AR451="",0,INDEX([1]大小写对照表!A:B,MATCH(AR451,[1]大小写对照表!A:A,0),2)*1000000)+IF(AS451="",0,INDEX([1]大小写对照表!A:B,MATCH(AS451,[1]大小写对照表!A:A,0),2)*100000)+IF(AT451="",0,INDEX([1]大小写对照表!A:B,MATCH(AT451,[1]大小写对照表!A:A,0),2)*10000)+IF(AU451="",0,INDEX([1]大小写对照表!A:B,MATCH(AU451,[1]大小写对照表!A:A,0),2)*1000)+IF(AV451="",0,INDEX([1]大小写对照表!A:B,MATCH(AV451,[1]大小写对照表!A:A,0),2)*100)+IF(AW451="",0,INDEX([1]大小写对照表!A:B,MATCH(AW451,[1]大小写对照表!A:A,0),2)*10),IF(ISERROR(FIND("万",O451,1)),MIDB(O451,SEARCHB("?",O451),2*LEN(O451)-LENB(O451))*1,MIDB(O451,SEARCHB("?",O451),2*LEN(O451)-LENB(O451))*10000)))</f>
        <v>335000</v>
      </c>
      <c r="AY451" s="13" t="str">
        <f t="shared" ref="AY451:AY514" si="93">MONTH(G451)&amp;"月份"</f>
        <v>1月份</v>
      </c>
      <c r="AZ451" s="11" t="str">
        <f t="shared" ref="AZ451:AZ514" si="94">IF(ISERROR(FIND(",",A451,1)),A451,LEFT(A451,FIND(",",A451,1)-1))</f>
        <v>录播</v>
      </c>
      <c r="BA451" s="11" t="str">
        <f t="shared" ref="BA451:BA514" si="95">IF(ISERROR(FIND(",",A451,1)),"",MID(A451,FIND(",",A451,1)+1,50))</f>
        <v/>
      </c>
    </row>
    <row r="452" spans="1:53">
      <c r="A452" s="7" t="s">
        <v>1084</v>
      </c>
      <c r="B452" s="7" t="s">
        <v>3008</v>
      </c>
      <c r="C452" s="7" t="s">
        <v>55</v>
      </c>
      <c r="D452" s="7" t="s">
        <v>2973</v>
      </c>
      <c r="E452" s="7" t="s">
        <v>1308</v>
      </c>
      <c r="F452" s="7" t="s">
        <v>1309</v>
      </c>
      <c r="G452" s="7" t="s">
        <v>487</v>
      </c>
      <c r="H452" s="7"/>
      <c r="I452" s="7"/>
      <c r="J452" s="7"/>
      <c r="K452" s="7"/>
      <c r="L452" s="7" t="s">
        <v>2974</v>
      </c>
      <c r="M452" s="7" t="s">
        <v>2975</v>
      </c>
      <c r="N452" s="7" t="s">
        <v>2976</v>
      </c>
      <c r="O452" s="7" t="s">
        <v>2977</v>
      </c>
      <c r="P452" s="7"/>
      <c r="Q452" s="7" t="s">
        <v>3009</v>
      </c>
      <c r="R452" s="7" t="s">
        <v>2979</v>
      </c>
      <c r="S452" s="7"/>
      <c r="T452" s="7"/>
      <c r="U452" s="7"/>
      <c r="V452" s="7"/>
      <c r="W452" s="7"/>
      <c r="X452" s="7" t="s">
        <v>65</v>
      </c>
      <c r="Y452" s="7" t="s">
        <v>3010</v>
      </c>
      <c r="Z452" s="7">
        <v>4</v>
      </c>
      <c r="AA452" s="7">
        <v>4</v>
      </c>
      <c r="AB452" s="7" t="s">
        <v>317</v>
      </c>
      <c r="AC452" s="7" t="s">
        <v>1084</v>
      </c>
      <c r="AD452" s="7">
        <v>2019</v>
      </c>
      <c r="AE452" s="7" t="s">
        <v>68</v>
      </c>
      <c r="AF452" s="7"/>
      <c r="AG452" s="7"/>
      <c r="AH452" s="7"/>
      <c r="AI452" s="7"/>
      <c r="AJ452" s="7"/>
      <c r="AK452" s="7"/>
      <c r="AL452" s="8" t="str">
        <f t="shared" si="84"/>
        <v>WH11CG2018HW3431@录播</v>
      </c>
      <c r="AM452" s="8">
        <f>IF(AL452="","",COUNTIFS(AL$1:AL452,AL452))</f>
        <v>2</v>
      </c>
      <c r="AN452" s="8" t="str">
        <f t="shared" si="85"/>
        <v>南陵县许镇镇中心小学西校区云机房录播电子屏系统智能化采购项目中标公示@录播</v>
      </c>
      <c r="AO452" s="9">
        <f>IF(AN452="","",COUNTIFS(AN$1:AN452,AN452))</f>
        <v>1</v>
      </c>
      <c r="AP452" s="10" t="str">
        <f t="shared" si="86"/>
        <v/>
      </c>
      <c r="AQ452" s="11" t="str">
        <f t="shared" si="87"/>
        <v/>
      </c>
      <c r="AR452" s="11" t="str">
        <f t="shared" si="88"/>
        <v/>
      </c>
      <c r="AS452" s="11" t="str">
        <f t="shared" si="89"/>
        <v/>
      </c>
      <c r="AT452" s="11" t="str">
        <f t="shared" si="90"/>
        <v/>
      </c>
      <c r="AU452" s="11" t="str">
        <f t="shared" si="91"/>
        <v/>
      </c>
      <c r="AV452" s="11" t="str">
        <f t="shared" si="92"/>
        <v/>
      </c>
      <c r="AW452" s="11" t="str">
        <f>IF(ISERROR(IF(FIND("拾",O452,1)&lt;FIND("万",O452,1),IF(ISERROR(FIND("拾",O452,FIND("万",O452,1))),"零",(MID(O,FIND("拾",O452,FIND("万",O452,1))-1,1))),MID(O452,FIND("拾",O452,1)-1,1))),"",IF(FIND("拾",O452,1)&lt;FIND("万",O452,1),IF(ISERROR(FIND("拾",O452,FIND("万",O452,1))),"",(MID(O452,FIND("拾",O452,FIND("万",O452,1))-1,1))),MID(O452,FIND("拾",O452,1)-1,1)))</f>
        <v/>
      </c>
      <c r="AX452" s="12">
        <f>IF(O452="",0,IF(ISERROR(MIDB(O452,SEARCHB("?",O452),2*LEN(O452)-LENB(O452))),IF(AQ452="",0,INDEX([1]大小写对照表!A:B,MATCH(AQ452,[1]大小写对照表!A:A,0),2)*100000000)+IF(AR452="",0,INDEX([1]大小写对照表!A:B,MATCH(AR452,[1]大小写对照表!A:A,0),2)*1000000)+IF(AS452="",0,INDEX([1]大小写对照表!A:B,MATCH(AS452,[1]大小写对照表!A:A,0),2)*100000)+IF(AT452="",0,INDEX([1]大小写对照表!A:B,MATCH(AT452,[1]大小写对照表!A:A,0),2)*10000)+IF(AU452="",0,INDEX([1]大小写对照表!A:B,MATCH(AU452,[1]大小写对照表!A:A,0),2)*1000)+IF(AV452="",0,INDEX([1]大小写对照表!A:B,MATCH(AV452,[1]大小写对照表!A:A,0),2)*100)+IF(AW452="",0,INDEX([1]大小写对照表!A:B,MATCH(AW452,[1]大小写对照表!A:A,0),2)*10),IF(ISERROR(FIND("万",O452,1)),MIDB(O452,SEARCHB("?",O452),2*LEN(O452)-LENB(O452))*1,MIDB(O452,SEARCHB("?",O452),2*LEN(O452)-LENB(O452))*10000)))</f>
        <v>1798145</v>
      </c>
      <c r="AY452" s="13" t="str">
        <f t="shared" si="93"/>
        <v>1月份</v>
      </c>
      <c r="AZ452" s="11" t="str">
        <f t="shared" si="94"/>
        <v>录播</v>
      </c>
      <c r="BA452" s="11" t="str">
        <f t="shared" si="95"/>
        <v/>
      </c>
    </row>
    <row r="453" spans="1:53">
      <c r="A453" s="14" t="s">
        <v>1084</v>
      </c>
      <c r="B453" s="14" t="s">
        <v>3011</v>
      </c>
      <c r="C453" s="14" t="s">
        <v>55</v>
      </c>
      <c r="D453" s="14" t="s">
        <v>3012</v>
      </c>
      <c r="E453" s="14" t="s">
        <v>830</v>
      </c>
      <c r="F453" s="14" t="s">
        <v>1475</v>
      </c>
      <c r="G453" s="14" t="s">
        <v>528</v>
      </c>
      <c r="H453" s="14"/>
      <c r="I453" s="14"/>
      <c r="J453" s="14"/>
      <c r="K453" s="14"/>
      <c r="L453" s="14" t="s">
        <v>1020</v>
      </c>
      <c r="M453" s="14" t="s">
        <v>3013</v>
      </c>
      <c r="N453" s="14" t="s">
        <v>3014</v>
      </c>
      <c r="O453" s="14"/>
      <c r="P453" s="14"/>
      <c r="Q453" s="14" t="s">
        <v>3015</v>
      </c>
      <c r="R453" s="14" t="s">
        <v>3016</v>
      </c>
      <c r="S453" s="14"/>
      <c r="T453" s="14"/>
      <c r="U453" s="14"/>
      <c r="V453" s="14"/>
      <c r="W453" s="14"/>
      <c r="X453" s="14" t="s">
        <v>65</v>
      </c>
      <c r="Y453" s="14" t="s">
        <v>3011</v>
      </c>
      <c r="Z453" s="14">
        <v>7</v>
      </c>
      <c r="AA453" s="14">
        <v>7</v>
      </c>
      <c r="AB453" s="14" t="s">
        <v>317</v>
      </c>
      <c r="AC453" s="14" t="s">
        <v>1084</v>
      </c>
      <c r="AD453" s="14">
        <v>2019</v>
      </c>
      <c r="AE453" s="14" t="s">
        <v>68</v>
      </c>
      <c r="AF453" s="14"/>
      <c r="AG453" s="14"/>
      <c r="AH453" s="14"/>
      <c r="AI453" s="14"/>
      <c r="AJ453" s="14"/>
      <c r="AK453" s="14"/>
      <c r="AL453" s="8" t="str">
        <f t="shared" si="84"/>
        <v>WHC18349@录播</v>
      </c>
      <c r="AM453" s="8">
        <f>IF(AL453="","",COUNTIFS(AL$1:AL453,AL453))</f>
        <v>1</v>
      </c>
      <c r="AN453" s="8" t="str">
        <f t="shared" si="85"/>
        <v>录播教室及配套设施采购@录播</v>
      </c>
      <c r="AO453" s="9">
        <f>IF(AN453="","",COUNTIFS(AN$1:AN453,AN453))</f>
        <v>1</v>
      </c>
      <c r="AP453" s="10" t="str">
        <f t="shared" si="86"/>
        <v>是</v>
      </c>
      <c r="AQ453" s="11" t="str">
        <f t="shared" si="87"/>
        <v/>
      </c>
      <c r="AR453" s="11" t="str">
        <f t="shared" si="88"/>
        <v/>
      </c>
      <c r="AS453" s="11" t="str">
        <f t="shared" si="89"/>
        <v/>
      </c>
      <c r="AT453" s="11" t="str">
        <f t="shared" si="90"/>
        <v/>
      </c>
      <c r="AU453" s="11" t="str">
        <f t="shared" si="91"/>
        <v/>
      </c>
      <c r="AV453" s="11" t="str">
        <f t="shared" si="92"/>
        <v/>
      </c>
      <c r="AW453" s="11" t="str">
        <f>IF(ISERROR(IF(FIND("拾",O453,1)&lt;FIND("万",O453,1),IF(ISERROR(FIND("拾",O453,FIND("万",O453,1))),"零",(MID(O,FIND("拾",O453,FIND("万",O453,1))-1,1))),MID(O453,FIND("拾",O453,1)-1,1))),"",IF(FIND("拾",O453,1)&lt;FIND("万",O453,1),IF(ISERROR(FIND("拾",O453,FIND("万",O453,1))),"",(MID(O453,FIND("拾",O453,FIND("万",O453,1))-1,1))),MID(O453,FIND("拾",O453,1)-1,1)))</f>
        <v/>
      </c>
      <c r="AX453" s="12">
        <f>IF(O453="",0,IF(ISERROR(MIDB(O453,SEARCHB("?",O453),2*LEN(O453)-LENB(O453))),IF(AQ453="",0,INDEX([1]大小写对照表!A:B,MATCH(AQ453,[1]大小写对照表!A:A,0),2)*100000000)+IF(AR453="",0,INDEX([1]大小写对照表!A:B,MATCH(AR453,[1]大小写对照表!A:A,0),2)*1000000)+IF(AS453="",0,INDEX([1]大小写对照表!A:B,MATCH(AS453,[1]大小写对照表!A:A,0),2)*100000)+IF(AT453="",0,INDEX([1]大小写对照表!A:B,MATCH(AT453,[1]大小写对照表!A:A,0),2)*10000)+IF(AU453="",0,INDEX([1]大小写对照表!A:B,MATCH(AU453,[1]大小写对照表!A:A,0),2)*1000)+IF(AV453="",0,INDEX([1]大小写对照表!A:B,MATCH(AV453,[1]大小写对照表!A:A,0),2)*100)+IF(AW453="",0,INDEX([1]大小写对照表!A:B,MATCH(AW453,[1]大小写对照表!A:A,0),2)*10),IF(ISERROR(FIND("万",O453,1)),MIDB(O453,SEARCHB("?",O453),2*LEN(O453)-LENB(O453))*1,MIDB(O453,SEARCHB("?",O453),2*LEN(O453)-LENB(O453))*10000)))</f>
        <v>0</v>
      </c>
      <c r="AY453" s="13" t="str">
        <f t="shared" si="93"/>
        <v>1月份</v>
      </c>
      <c r="AZ453" s="11" t="str">
        <f t="shared" si="94"/>
        <v>录播</v>
      </c>
      <c r="BA453" s="11" t="str">
        <f t="shared" si="95"/>
        <v/>
      </c>
    </row>
    <row r="454" spans="1:53">
      <c r="A454" s="7" t="s">
        <v>1084</v>
      </c>
      <c r="B454" s="7" t="s">
        <v>526</v>
      </c>
      <c r="C454" s="7" t="s">
        <v>55</v>
      </c>
      <c r="D454" s="7"/>
      <c r="E454" s="7" t="s">
        <v>236</v>
      </c>
      <c r="F454" s="7" t="s">
        <v>527</v>
      </c>
      <c r="G454" s="7" t="s">
        <v>528</v>
      </c>
      <c r="H454" s="7"/>
      <c r="I454" s="7"/>
      <c r="J454" s="7"/>
      <c r="K454" s="7"/>
      <c r="L454" s="7"/>
      <c r="M454" s="7"/>
      <c r="N454" s="7"/>
      <c r="O454" s="7"/>
      <c r="P454" s="7"/>
      <c r="Q454" s="7" t="s">
        <v>529</v>
      </c>
      <c r="R454" s="7"/>
      <c r="S454" s="7"/>
      <c r="T454" s="7"/>
      <c r="U454" s="7"/>
      <c r="V454" s="7"/>
      <c r="W454" s="7"/>
      <c r="X454" s="7" t="s">
        <v>65</v>
      </c>
      <c r="Y454" s="7" t="s">
        <v>530</v>
      </c>
      <c r="Z454" s="7">
        <v>3</v>
      </c>
      <c r="AA454" s="7">
        <v>14971</v>
      </c>
      <c r="AB454" s="7" t="s">
        <v>67</v>
      </c>
      <c r="AC454" s="7"/>
      <c r="AD454" s="7">
        <v>2019</v>
      </c>
      <c r="AE454" s="7" t="s">
        <v>68</v>
      </c>
      <c r="AF454" s="7" t="s">
        <v>129</v>
      </c>
      <c r="AG454" s="7"/>
      <c r="AH454" s="7"/>
      <c r="AI454" s="7"/>
      <c r="AJ454" s="7"/>
      <c r="AK454" s="7"/>
      <c r="AL454" s="8" t="str">
        <f t="shared" si="84"/>
        <v/>
      </c>
      <c r="AM454" s="8" t="str">
        <f>IF(AL454="","",COUNTIFS(AL$1:AL454,AL454))</f>
        <v/>
      </c>
      <c r="AN454" s="8" t="str">
        <f t="shared" si="85"/>
        <v>北京师范大学珠海分校-竞价结果详情(CB190272019000008)@录播</v>
      </c>
      <c r="AO454" s="9">
        <f>IF(AN454="","",COUNTIFS(AN$1:AN454,AN454))</f>
        <v>1</v>
      </c>
      <c r="AP454" s="10" t="str">
        <f t="shared" si="86"/>
        <v>是</v>
      </c>
      <c r="AQ454" s="11" t="str">
        <f t="shared" si="87"/>
        <v/>
      </c>
      <c r="AR454" s="11" t="str">
        <f t="shared" si="88"/>
        <v/>
      </c>
      <c r="AS454" s="11" t="str">
        <f t="shared" si="89"/>
        <v/>
      </c>
      <c r="AT454" s="11" t="str">
        <f t="shared" si="90"/>
        <v/>
      </c>
      <c r="AU454" s="11" t="str">
        <f t="shared" si="91"/>
        <v/>
      </c>
      <c r="AV454" s="11" t="str">
        <f t="shared" si="92"/>
        <v/>
      </c>
      <c r="AW454" s="11" t="str">
        <f>IF(ISERROR(IF(FIND("拾",O454,1)&lt;FIND("万",O454,1),IF(ISERROR(FIND("拾",O454,FIND("万",O454,1))),"零",(MID(O,FIND("拾",O454,FIND("万",O454,1))-1,1))),MID(O454,FIND("拾",O454,1)-1,1))),"",IF(FIND("拾",O454,1)&lt;FIND("万",O454,1),IF(ISERROR(FIND("拾",O454,FIND("万",O454,1))),"",(MID(O454,FIND("拾",O454,FIND("万",O454,1))-1,1))),MID(O454,FIND("拾",O454,1)-1,1)))</f>
        <v/>
      </c>
      <c r="AX454" s="12">
        <f>IF(O454="",0,IF(ISERROR(MIDB(O454,SEARCHB("?",O454),2*LEN(O454)-LENB(O454))),IF(AQ454="",0,INDEX([1]大小写对照表!A:B,MATCH(AQ454,[1]大小写对照表!A:A,0),2)*100000000)+IF(AR454="",0,INDEX([1]大小写对照表!A:B,MATCH(AR454,[1]大小写对照表!A:A,0),2)*1000000)+IF(AS454="",0,INDEX([1]大小写对照表!A:B,MATCH(AS454,[1]大小写对照表!A:A,0),2)*100000)+IF(AT454="",0,INDEX([1]大小写对照表!A:B,MATCH(AT454,[1]大小写对照表!A:A,0),2)*10000)+IF(AU454="",0,INDEX([1]大小写对照表!A:B,MATCH(AU454,[1]大小写对照表!A:A,0),2)*1000)+IF(AV454="",0,INDEX([1]大小写对照表!A:B,MATCH(AV454,[1]大小写对照表!A:A,0),2)*100)+IF(AW454="",0,INDEX([1]大小写对照表!A:B,MATCH(AW454,[1]大小写对照表!A:A,0),2)*10),IF(ISERROR(FIND("万",O454,1)),MIDB(O454,SEARCHB("?",O454),2*LEN(O454)-LENB(O454))*1,MIDB(O454,SEARCHB("?",O454),2*LEN(O454)-LENB(O454))*10000)))</f>
        <v>0</v>
      </c>
      <c r="AY454" s="13" t="str">
        <f t="shared" si="93"/>
        <v>1月份</v>
      </c>
      <c r="AZ454" s="11" t="str">
        <f t="shared" si="94"/>
        <v>录播</v>
      </c>
      <c r="BA454" s="11" t="str">
        <f t="shared" si="95"/>
        <v/>
      </c>
    </row>
    <row r="455" spans="1:53">
      <c r="A455" s="14" t="s">
        <v>1084</v>
      </c>
      <c r="B455" s="14" t="s">
        <v>3017</v>
      </c>
      <c r="C455" s="14" t="s">
        <v>55</v>
      </c>
      <c r="D455" s="14" t="s">
        <v>3018</v>
      </c>
      <c r="E455" s="14" t="s">
        <v>83</v>
      </c>
      <c r="F455" s="14" t="s">
        <v>291</v>
      </c>
      <c r="G455" s="14" t="s">
        <v>528</v>
      </c>
      <c r="H455" s="14"/>
      <c r="I455" s="14"/>
      <c r="J455" s="14"/>
      <c r="K455" s="14"/>
      <c r="L455" s="14"/>
      <c r="M455" s="14" t="s">
        <v>3019</v>
      </c>
      <c r="N455" s="14"/>
      <c r="O455" s="14"/>
      <c r="P455" s="14"/>
      <c r="Q455" s="14" t="s">
        <v>3020</v>
      </c>
      <c r="R455" s="14"/>
      <c r="S455" s="14"/>
      <c r="T455" s="14"/>
      <c r="U455" s="14"/>
      <c r="V455" s="14"/>
      <c r="W455" s="14"/>
      <c r="X455" s="14" t="s">
        <v>326</v>
      </c>
      <c r="Y455" s="14" t="s">
        <v>3021</v>
      </c>
      <c r="Z455" s="14">
        <v>2</v>
      </c>
      <c r="AA455" s="14">
        <v>4</v>
      </c>
      <c r="AB455" s="14" t="s">
        <v>317</v>
      </c>
      <c r="AC455" s="14" t="s">
        <v>1084</v>
      </c>
      <c r="AD455" s="14">
        <v>2019</v>
      </c>
      <c r="AE455" s="14" t="s">
        <v>68</v>
      </c>
      <c r="AF455" s="14"/>
      <c r="AG455" s="14"/>
      <c r="AH455" s="14"/>
      <c r="AI455" s="14"/>
      <c r="AJ455" s="14"/>
      <c r="AK455" s="14"/>
      <c r="AL455" s="8" t="str">
        <f t="shared" si="84"/>
        <v>JXTC2018080794）@录播</v>
      </c>
      <c r="AM455" s="8">
        <f>IF(AL455="","",COUNTIFS(AL$1:AL455,AL455))</f>
        <v>1</v>
      </c>
      <c r="AN455" s="8" t="str">
        <f t="shared" si="85"/>
        <v>[省本级]江西省机电设备招标有限公司关于华东交通大学25号教学楼智慧教室云录播系统后台扩容设备采购项目（项目编号：JXTC2018080794）竞争性谈判结果公告@录播</v>
      </c>
      <c r="AO455" s="9">
        <f>IF(AN455="","",COUNTIFS(AN$1:AN455,AN455))</f>
        <v>1</v>
      </c>
      <c r="AP455" s="10" t="str">
        <f t="shared" si="86"/>
        <v>是</v>
      </c>
      <c r="AQ455" s="11" t="str">
        <f t="shared" si="87"/>
        <v/>
      </c>
      <c r="AR455" s="11" t="str">
        <f t="shared" si="88"/>
        <v/>
      </c>
      <c r="AS455" s="11" t="str">
        <f t="shared" si="89"/>
        <v/>
      </c>
      <c r="AT455" s="11" t="str">
        <f t="shared" si="90"/>
        <v/>
      </c>
      <c r="AU455" s="11" t="str">
        <f t="shared" si="91"/>
        <v/>
      </c>
      <c r="AV455" s="11" t="str">
        <f t="shared" si="92"/>
        <v/>
      </c>
      <c r="AW455" s="11" t="str">
        <f>IF(ISERROR(IF(FIND("拾",O455,1)&lt;FIND("万",O455,1),IF(ISERROR(FIND("拾",O455,FIND("万",O455,1))),"零",(MID(O,FIND("拾",O455,FIND("万",O455,1))-1,1))),MID(O455,FIND("拾",O455,1)-1,1))),"",IF(FIND("拾",O455,1)&lt;FIND("万",O455,1),IF(ISERROR(FIND("拾",O455,FIND("万",O455,1))),"",(MID(O455,FIND("拾",O455,FIND("万",O455,1))-1,1))),MID(O455,FIND("拾",O455,1)-1,1)))</f>
        <v/>
      </c>
      <c r="AX455" s="12">
        <f>IF(O455="",0,IF(ISERROR(MIDB(O455,SEARCHB("?",O455),2*LEN(O455)-LENB(O455))),IF(AQ455="",0,INDEX([1]大小写对照表!A:B,MATCH(AQ455,[1]大小写对照表!A:A,0),2)*100000000)+IF(AR455="",0,INDEX([1]大小写对照表!A:B,MATCH(AR455,[1]大小写对照表!A:A,0),2)*1000000)+IF(AS455="",0,INDEX([1]大小写对照表!A:B,MATCH(AS455,[1]大小写对照表!A:A,0),2)*100000)+IF(AT455="",0,INDEX([1]大小写对照表!A:B,MATCH(AT455,[1]大小写对照表!A:A,0),2)*10000)+IF(AU455="",0,INDEX([1]大小写对照表!A:B,MATCH(AU455,[1]大小写对照表!A:A,0),2)*1000)+IF(AV455="",0,INDEX([1]大小写对照表!A:B,MATCH(AV455,[1]大小写对照表!A:A,0),2)*100)+IF(AW455="",0,INDEX([1]大小写对照表!A:B,MATCH(AW455,[1]大小写对照表!A:A,0),2)*10),IF(ISERROR(FIND("万",O455,1)),MIDB(O455,SEARCHB("?",O455),2*LEN(O455)-LENB(O455))*1,MIDB(O455,SEARCHB("?",O455),2*LEN(O455)-LENB(O455))*10000)))</f>
        <v>0</v>
      </c>
      <c r="AY455" s="13" t="str">
        <f t="shared" si="93"/>
        <v>1月份</v>
      </c>
      <c r="AZ455" s="11" t="str">
        <f t="shared" si="94"/>
        <v>录播</v>
      </c>
      <c r="BA455" s="11" t="str">
        <f t="shared" si="95"/>
        <v/>
      </c>
    </row>
    <row r="456" spans="1:53">
      <c r="A456" s="7" t="s">
        <v>1084</v>
      </c>
      <c r="B456" s="7" t="s">
        <v>3022</v>
      </c>
      <c r="C456" s="7" t="s">
        <v>55</v>
      </c>
      <c r="D456" s="7" t="s">
        <v>3023</v>
      </c>
      <c r="E456" s="7" t="s">
        <v>168</v>
      </c>
      <c r="F456" s="7" t="s">
        <v>225</v>
      </c>
      <c r="G456" s="7" t="s">
        <v>528</v>
      </c>
      <c r="H456" s="7"/>
      <c r="I456" s="7"/>
      <c r="J456" s="7"/>
      <c r="K456" s="7"/>
      <c r="L456" s="7" t="s">
        <v>3024</v>
      </c>
      <c r="M456" s="7" t="s">
        <v>3025</v>
      </c>
      <c r="N456" s="7" t="s">
        <v>1809</v>
      </c>
      <c r="O456" s="7" t="s">
        <v>3026</v>
      </c>
      <c r="P456" s="7"/>
      <c r="Q456" s="7" t="s">
        <v>3027</v>
      </c>
      <c r="R456" s="7" t="s">
        <v>1812</v>
      </c>
      <c r="S456" s="7"/>
      <c r="T456" s="7"/>
      <c r="U456" s="7"/>
      <c r="V456" s="7"/>
      <c r="W456" s="7"/>
      <c r="X456" s="7" t="s">
        <v>65</v>
      </c>
      <c r="Y456" s="7" t="s">
        <v>3028</v>
      </c>
      <c r="Z456" s="7">
        <v>3</v>
      </c>
      <c r="AA456" s="7">
        <v>3</v>
      </c>
      <c r="AB456" s="7" t="s">
        <v>317</v>
      </c>
      <c r="AC456" s="7" t="s">
        <v>1084</v>
      </c>
      <c r="AD456" s="7">
        <v>2019</v>
      </c>
      <c r="AE456" s="7" t="s">
        <v>68</v>
      </c>
      <c r="AF456" s="7"/>
      <c r="AG456" s="7"/>
      <c r="AH456" s="7"/>
      <c r="AI456" s="7"/>
      <c r="AJ456" s="7"/>
      <c r="AK456" s="7" t="s">
        <v>652</v>
      </c>
      <c r="AL456" s="8" t="str">
        <f t="shared" si="84"/>
        <v>[350105]FJZS[GK]2018009@录播</v>
      </c>
      <c r="AM456" s="8">
        <f>IF(AL456="","",COUNTIFS(AL$1:AL456,AL456))</f>
        <v>1</v>
      </c>
      <c r="AN456" s="8" t="str">
        <f t="shared" si="85"/>
        <v>福建省福州琅岐中学录播系统采购项目结果公告@录播</v>
      </c>
      <c r="AO456" s="9">
        <f>IF(AN456="","",COUNTIFS(AN$1:AN456,AN456))</f>
        <v>1</v>
      </c>
      <c r="AP456" s="10" t="str">
        <f t="shared" si="86"/>
        <v>是</v>
      </c>
      <c r="AQ456" s="11" t="str">
        <f t="shared" si="87"/>
        <v/>
      </c>
      <c r="AR456" s="11" t="str">
        <f t="shared" si="88"/>
        <v/>
      </c>
      <c r="AS456" s="11" t="str">
        <f t="shared" si="89"/>
        <v/>
      </c>
      <c r="AT456" s="11" t="str">
        <f t="shared" si="90"/>
        <v/>
      </c>
      <c r="AU456" s="11" t="str">
        <f t="shared" si="91"/>
        <v/>
      </c>
      <c r="AV456" s="11" t="str">
        <f t="shared" si="92"/>
        <v/>
      </c>
      <c r="AW456" s="11" t="str">
        <f>IF(ISERROR(IF(FIND("拾",O456,1)&lt;FIND("万",O456,1),IF(ISERROR(FIND("拾",O456,FIND("万",O456,1))),"零",(MID(O,FIND("拾",O456,FIND("万",O456,1))-1,1))),MID(O456,FIND("拾",O456,1)-1,1))),"",IF(FIND("拾",O456,1)&lt;FIND("万",O456,1),IF(ISERROR(FIND("拾",O456,FIND("万",O456,1))),"",(MID(O456,FIND("拾",O456,FIND("万",O456,1))-1,1))),MID(O456,FIND("拾",O456,1)-1,1)))</f>
        <v/>
      </c>
      <c r="AX456" s="12">
        <f>IF(O456="",0,IF(ISERROR(MIDB(O456,SEARCHB("?",O456),2*LEN(O456)-LENB(O456))),IF(AQ456="",0,INDEX([1]大小写对照表!A:B,MATCH(AQ456,[1]大小写对照表!A:A,0),2)*100000000)+IF(AR456="",0,INDEX([1]大小写对照表!A:B,MATCH(AR456,[1]大小写对照表!A:A,0),2)*1000000)+IF(AS456="",0,INDEX([1]大小写对照表!A:B,MATCH(AS456,[1]大小写对照表!A:A,0),2)*100000)+IF(AT456="",0,INDEX([1]大小写对照表!A:B,MATCH(AT456,[1]大小写对照表!A:A,0),2)*10000)+IF(AU456="",0,INDEX([1]大小写对照表!A:B,MATCH(AU456,[1]大小写对照表!A:A,0),2)*1000)+IF(AV456="",0,INDEX([1]大小写对照表!A:B,MATCH(AV456,[1]大小写对照表!A:A,0),2)*100)+IF(AW456="",0,INDEX([1]大小写对照表!A:B,MATCH(AW456,[1]大小写对照表!A:A,0),2)*10),IF(ISERROR(FIND("万",O456,1)),MIDB(O456,SEARCHB("?",O456),2*LEN(O456)-LENB(O456))*1,MIDB(O456,SEARCHB("?",O456),2*LEN(O456)-LENB(O456))*10000)))</f>
        <v>549815</v>
      </c>
      <c r="AY456" s="13" t="str">
        <f t="shared" si="93"/>
        <v>1月份</v>
      </c>
      <c r="AZ456" s="11" t="str">
        <f t="shared" si="94"/>
        <v>录播</v>
      </c>
      <c r="BA456" s="11" t="str">
        <f t="shared" si="95"/>
        <v/>
      </c>
    </row>
    <row r="457" spans="1:53">
      <c r="A457" s="14" t="s">
        <v>1084</v>
      </c>
      <c r="B457" s="14" t="s">
        <v>3029</v>
      </c>
      <c r="C457" s="14" t="s">
        <v>55</v>
      </c>
      <c r="D457" s="14" t="s">
        <v>3030</v>
      </c>
      <c r="E457" s="14" t="s">
        <v>168</v>
      </c>
      <c r="F457" s="14" t="s">
        <v>1701</v>
      </c>
      <c r="G457" s="14" t="s">
        <v>528</v>
      </c>
      <c r="H457" s="14"/>
      <c r="I457" s="14"/>
      <c r="J457" s="14"/>
      <c r="K457" s="14"/>
      <c r="L457" s="14" t="s">
        <v>3031</v>
      </c>
      <c r="M457" s="14" t="s">
        <v>3032</v>
      </c>
      <c r="N457" s="14" t="s">
        <v>3033</v>
      </c>
      <c r="O457" s="14" t="s">
        <v>3034</v>
      </c>
      <c r="P457" s="14"/>
      <c r="Q457" s="14" t="s">
        <v>3035</v>
      </c>
      <c r="R457" s="14" t="s">
        <v>3036</v>
      </c>
      <c r="S457" s="14"/>
      <c r="T457" s="14"/>
      <c r="U457" s="14"/>
      <c r="V457" s="14"/>
      <c r="W457" s="14"/>
      <c r="X457" s="14" t="s">
        <v>65</v>
      </c>
      <c r="Y457" s="14" t="s">
        <v>3037</v>
      </c>
      <c r="Z457" s="14">
        <v>2</v>
      </c>
      <c r="AA457" s="14">
        <v>2</v>
      </c>
      <c r="AB457" s="14" t="s">
        <v>317</v>
      </c>
      <c r="AC457" s="14" t="s">
        <v>1084</v>
      </c>
      <c r="AD457" s="14">
        <v>2019</v>
      </c>
      <c r="AE457" s="14" t="s">
        <v>68</v>
      </c>
      <c r="AF457" s="14" t="s">
        <v>744</v>
      </c>
      <c r="AG457" s="14"/>
      <c r="AH457" s="14"/>
      <c r="AI457" s="14"/>
      <c r="AJ457" s="14"/>
      <c r="AK457" s="14"/>
      <c r="AL457" s="8" t="str">
        <f t="shared" si="84"/>
        <v>[350981]YT[GK]2018026@录播</v>
      </c>
      <c r="AM457" s="8">
        <f>IF(AL457="","",COUNTIFS(AL$1:AL457,AL457))</f>
        <v>1</v>
      </c>
      <c r="AN457" s="8" t="str">
        <f t="shared" si="85"/>
        <v>福安市高级中学录播教室建设货物类采购项目结果公告@录播</v>
      </c>
      <c r="AO457" s="9">
        <f>IF(AN457="","",COUNTIFS(AN$1:AN457,AN457))</f>
        <v>1</v>
      </c>
      <c r="AP457" s="10" t="str">
        <f t="shared" si="86"/>
        <v>是</v>
      </c>
      <c r="AQ457" s="11" t="str">
        <f t="shared" si="87"/>
        <v/>
      </c>
      <c r="AR457" s="11" t="str">
        <f t="shared" si="88"/>
        <v/>
      </c>
      <c r="AS457" s="11" t="str">
        <f t="shared" si="89"/>
        <v/>
      </c>
      <c r="AT457" s="11" t="str">
        <f t="shared" si="90"/>
        <v/>
      </c>
      <c r="AU457" s="11" t="str">
        <f t="shared" si="91"/>
        <v/>
      </c>
      <c r="AV457" s="11" t="str">
        <f t="shared" si="92"/>
        <v/>
      </c>
      <c r="AW457" s="11" t="str">
        <f>IF(ISERROR(IF(FIND("拾",O457,1)&lt;FIND("万",O457,1),IF(ISERROR(FIND("拾",O457,FIND("万",O457,1))),"零",(MID(O,FIND("拾",O457,FIND("万",O457,1))-1,1))),MID(O457,FIND("拾",O457,1)-1,1))),"",IF(FIND("拾",O457,1)&lt;FIND("万",O457,1),IF(ISERROR(FIND("拾",O457,FIND("万",O457,1))),"",(MID(O457,FIND("拾",O457,FIND("万",O457,1))-1,1))),MID(O457,FIND("拾",O457,1)-1,1)))</f>
        <v/>
      </c>
      <c r="AX457" s="12">
        <f>IF(O457="",0,IF(ISERROR(MIDB(O457,SEARCHB("?",O457),2*LEN(O457)-LENB(O457))),IF(AQ457="",0,INDEX([1]大小写对照表!A:B,MATCH(AQ457,[1]大小写对照表!A:A,0),2)*100000000)+IF(AR457="",0,INDEX([1]大小写对照表!A:B,MATCH(AR457,[1]大小写对照表!A:A,0),2)*1000000)+IF(AS457="",0,INDEX([1]大小写对照表!A:B,MATCH(AS457,[1]大小写对照表!A:A,0),2)*100000)+IF(AT457="",0,INDEX([1]大小写对照表!A:B,MATCH(AT457,[1]大小写对照表!A:A,0),2)*10000)+IF(AU457="",0,INDEX([1]大小写对照表!A:B,MATCH(AU457,[1]大小写对照表!A:A,0),2)*1000)+IF(AV457="",0,INDEX([1]大小写对照表!A:B,MATCH(AV457,[1]大小写对照表!A:A,0),2)*100)+IF(AW457="",0,INDEX([1]大小写对照表!A:B,MATCH(AW457,[1]大小写对照表!A:A,0),2)*10),IF(ISERROR(FIND("万",O457,1)),MIDB(O457,SEARCHB("?",O457),2*LEN(O457)-LENB(O457))*1,MIDB(O457,SEARCHB("?",O457),2*LEN(O457)-LENB(O457))*10000)))</f>
        <v>584980</v>
      </c>
      <c r="AY457" s="13" t="str">
        <f t="shared" si="93"/>
        <v>1月份</v>
      </c>
      <c r="AZ457" s="11" t="str">
        <f t="shared" si="94"/>
        <v>录播</v>
      </c>
      <c r="BA457" s="11" t="str">
        <f t="shared" si="95"/>
        <v/>
      </c>
    </row>
    <row r="458" spans="1:53">
      <c r="A458" s="7" t="s">
        <v>1084</v>
      </c>
      <c r="B458" s="7" t="s">
        <v>531</v>
      </c>
      <c r="C458" s="7" t="s">
        <v>55</v>
      </c>
      <c r="D458" s="7"/>
      <c r="E458" s="7" t="s">
        <v>83</v>
      </c>
      <c r="F458" s="7" t="s">
        <v>532</v>
      </c>
      <c r="G458" s="7" t="s">
        <v>528</v>
      </c>
      <c r="H458" s="7"/>
      <c r="I458" s="7"/>
      <c r="J458" s="7"/>
      <c r="K458" s="7"/>
      <c r="L458" s="7" t="s">
        <v>533</v>
      </c>
      <c r="M458" s="7" t="s">
        <v>534</v>
      </c>
      <c r="N458" s="7" t="s">
        <v>535</v>
      </c>
      <c r="O458" s="7"/>
      <c r="P458" s="7"/>
      <c r="Q458" s="7" t="s">
        <v>536</v>
      </c>
      <c r="R458" s="7" t="s">
        <v>537</v>
      </c>
      <c r="S458" s="7"/>
      <c r="T458" s="7"/>
      <c r="U458" s="7"/>
      <c r="V458" s="7"/>
      <c r="W458" s="7"/>
      <c r="X458" s="7" t="s">
        <v>244</v>
      </c>
      <c r="Y458" s="7" t="s">
        <v>538</v>
      </c>
      <c r="Z458" s="7">
        <v>4</v>
      </c>
      <c r="AA458" s="7">
        <v>14971</v>
      </c>
      <c r="AB458" s="7" t="s">
        <v>67</v>
      </c>
      <c r="AC458" s="7"/>
      <c r="AD458" s="7">
        <v>2019</v>
      </c>
      <c r="AE458" s="7" t="s">
        <v>68</v>
      </c>
      <c r="AF458" s="7"/>
      <c r="AG458" s="7"/>
      <c r="AH458" s="7"/>
      <c r="AI458" s="7"/>
      <c r="AJ458" s="7"/>
      <c r="AK458" s="7"/>
      <c r="AL458" s="8" t="str">
        <f t="shared" si="84"/>
        <v/>
      </c>
      <c r="AM458" s="8" t="str">
        <f>IF(AL458="","",COUNTIFS(AL$1:AL458,AL458))</f>
        <v/>
      </c>
      <c r="AN458" s="8" t="str">
        <f t="shared" si="85"/>
        <v>丰城市课后服务导播教室及配套设备项目中标公示@录播</v>
      </c>
      <c r="AO458" s="9">
        <f>IF(AN458="","",COUNTIFS(AN$1:AN458,AN458))</f>
        <v>1</v>
      </c>
      <c r="AP458" s="10" t="str">
        <f t="shared" si="86"/>
        <v>是</v>
      </c>
      <c r="AQ458" s="11" t="str">
        <f t="shared" si="87"/>
        <v/>
      </c>
      <c r="AR458" s="11" t="str">
        <f t="shared" si="88"/>
        <v/>
      </c>
      <c r="AS458" s="11" t="str">
        <f t="shared" si="89"/>
        <v/>
      </c>
      <c r="AT458" s="11" t="str">
        <f t="shared" si="90"/>
        <v/>
      </c>
      <c r="AU458" s="11" t="str">
        <f t="shared" si="91"/>
        <v/>
      </c>
      <c r="AV458" s="11" t="str">
        <f t="shared" si="92"/>
        <v/>
      </c>
      <c r="AW458" s="11" t="str">
        <f>IF(ISERROR(IF(FIND("拾",O458,1)&lt;FIND("万",O458,1),IF(ISERROR(FIND("拾",O458,FIND("万",O458,1))),"零",(MID(O,FIND("拾",O458,FIND("万",O458,1))-1,1))),MID(O458,FIND("拾",O458,1)-1,1))),"",IF(FIND("拾",O458,1)&lt;FIND("万",O458,1),IF(ISERROR(FIND("拾",O458,FIND("万",O458,1))),"",(MID(O458,FIND("拾",O458,FIND("万",O458,1))-1,1))),MID(O458,FIND("拾",O458,1)-1,1)))</f>
        <v/>
      </c>
      <c r="AX458" s="12">
        <f>IF(O458="",0,IF(ISERROR(MIDB(O458,SEARCHB("?",O458),2*LEN(O458)-LENB(O458))),IF(AQ458="",0,INDEX([1]大小写对照表!A:B,MATCH(AQ458,[1]大小写对照表!A:A,0),2)*100000000)+IF(AR458="",0,INDEX([1]大小写对照表!A:B,MATCH(AR458,[1]大小写对照表!A:A,0),2)*1000000)+IF(AS458="",0,INDEX([1]大小写对照表!A:B,MATCH(AS458,[1]大小写对照表!A:A,0),2)*100000)+IF(AT458="",0,INDEX([1]大小写对照表!A:B,MATCH(AT458,[1]大小写对照表!A:A,0),2)*10000)+IF(AU458="",0,INDEX([1]大小写对照表!A:B,MATCH(AU458,[1]大小写对照表!A:A,0),2)*1000)+IF(AV458="",0,INDEX([1]大小写对照表!A:B,MATCH(AV458,[1]大小写对照表!A:A,0),2)*100)+IF(AW458="",0,INDEX([1]大小写对照表!A:B,MATCH(AW458,[1]大小写对照表!A:A,0),2)*10),IF(ISERROR(FIND("万",O458,1)),MIDB(O458,SEARCHB("?",O458),2*LEN(O458)-LENB(O458))*1,MIDB(O458,SEARCHB("?",O458),2*LEN(O458)-LENB(O458))*10000)))</f>
        <v>0</v>
      </c>
      <c r="AY458" s="13" t="str">
        <f t="shared" si="93"/>
        <v>1月份</v>
      </c>
      <c r="AZ458" s="11" t="str">
        <f t="shared" si="94"/>
        <v>录播</v>
      </c>
      <c r="BA458" s="11" t="str">
        <f t="shared" si="95"/>
        <v/>
      </c>
    </row>
    <row r="459" spans="1:53">
      <c r="A459" s="14" t="s">
        <v>1084</v>
      </c>
      <c r="B459" s="14" t="s">
        <v>3038</v>
      </c>
      <c r="C459" s="14" t="s">
        <v>55</v>
      </c>
      <c r="D459" s="14" t="s">
        <v>3012</v>
      </c>
      <c r="E459" s="14" t="s">
        <v>830</v>
      </c>
      <c r="F459" s="14" t="s">
        <v>1475</v>
      </c>
      <c r="G459" s="14" t="s">
        <v>528</v>
      </c>
      <c r="H459" s="14"/>
      <c r="I459" s="14"/>
      <c r="J459" s="14"/>
      <c r="K459" s="14"/>
      <c r="L459" s="14" t="s">
        <v>1020</v>
      </c>
      <c r="M459" s="14" t="s">
        <v>3013</v>
      </c>
      <c r="N459" s="14" t="s">
        <v>3014</v>
      </c>
      <c r="O459" s="14"/>
      <c r="P459" s="14"/>
      <c r="Q459" s="14" t="s">
        <v>3039</v>
      </c>
      <c r="R459" s="14" t="s">
        <v>3016</v>
      </c>
      <c r="S459" s="14"/>
      <c r="T459" s="14"/>
      <c r="U459" s="14"/>
      <c r="V459" s="14"/>
      <c r="W459" s="14"/>
      <c r="X459" s="14" t="s">
        <v>65</v>
      </c>
      <c r="Y459" s="14" t="s">
        <v>3040</v>
      </c>
      <c r="Z459" s="14">
        <v>4</v>
      </c>
      <c r="AA459" s="14">
        <v>7</v>
      </c>
      <c r="AB459" s="14" t="s">
        <v>317</v>
      </c>
      <c r="AC459" s="14" t="s">
        <v>1084</v>
      </c>
      <c r="AD459" s="14">
        <v>2019</v>
      </c>
      <c r="AE459" s="14" t="s">
        <v>68</v>
      </c>
      <c r="AF459" s="14"/>
      <c r="AG459" s="14"/>
      <c r="AH459" s="14"/>
      <c r="AI459" s="14"/>
      <c r="AJ459" s="14"/>
      <c r="AK459" s="14"/>
      <c r="AL459" s="8" t="str">
        <f t="shared" si="84"/>
        <v>WHC18349@录播</v>
      </c>
      <c r="AM459" s="8">
        <f>IF(AL459="","",COUNTIFS(AL$1:AL459,AL459))</f>
        <v>2</v>
      </c>
      <c r="AN459" s="8" t="str">
        <f t="shared" si="85"/>
        <v>录播教室及配套设施采购中标（成交）公告@录播</v>
      </c>
      <c r="AO459" s="9">
        <f>IF(AN459="","",COUNTIFS(AN$1:AN459,AN459))</f>
        <v>1</v>
      </c>
      <c r="AP459" s="10" t="str">
        <f t="shared" si="86"/>
        <v/>
      </c>
      <c r="AQ459" s="11" t="str">
        <f t="shared" si="87"/>
        <v/>
      </c>
      <c r="AR459" s="11" t="str">
        <f t="shared" si="88"/>
        <v/>
      </c>
      <c r="AS459" s="11" t="str">
        <f t="shared" si="89"/>
        <v/>
      </c>
      <c r="AT459" s="11" t="str">
        <f t="shared" si="90"/>
        <v/>
      </c>
      <c r="AU459" s="11" t="str">
        <f t="shared" si="91"/>
        <v/>
      </c>
      <c r="AV459" s="11" t="str">
        <f t="shared" si="92"/>
        <v/>
      </c>
      <c r="AW459" s="11" t="str">
        <f>IF(ISERROR(IF(FIND("拾",O459,1)&lt;FIND("万",O459,1),IF(ISERROR(FIND("拾",O459,FIND("万",O459,1))),"零",(MID(O,FIND("拾",O459,FIND("万",O459,1))-1,1))),MID(O459,FIND("拾",O459,1)-1,1))),"",IF(FIND("拾",O459,1)&lt;FIND("万",O459,1),IF(ISERROR(FIND("拾",O459,FIND("万",O459,1))),"",(MID(O459,FIND("拾",O459,FIND("万",O459,1))-1,1))),MID(O459,FIND("拾",O459,1)-1,1)))</f>
        <v/>
      </c>
      <c r="AX459" s="12">
        <f>IF(O459="",0,IF(ISERROR(MIDB(O459,SEARCHB("?",O459),2*LEN(O459)-LENB(O459))),IF(AQ459="",0,INDEX([1]大小写对照表!A:B,MATCH(AQ459,[1]大小写对照表!A:A,0),2)*100000000)+IF(AR459="",0,INDEX([1]大小写对照表!A:B,MATCH(AR459,[1]大小写对照表!A:A,0),2)*1000000)+IF(AS459="",0,INDEX([1]大小写对照表!A:B,MATCH(AS459,[1]大小写对照表!A:A,0),2)*100000)+IF(AT459="",0,INDEX([1]大小写对照表!A:B,MATCH(AT459,[1]大小写对照表!A:A,0),2)*10000)+IF(AU459="",0,INDEX([1]大小写对照表!A:B,MATCH(AU459,[1]大小写对照表!A:A,0),2)*1000)+IF(AV459="",0,INDEX([1]大小写对照表!A:B,MATCH(AV459,[1]大小写对照表!A:A,0),2)*100)+IF(AW459="",0,INDEX([1]大小写对照表!A:B,MATCH(AW459,[1]大小写对照表!A:A,0),2)*10),IF(ISERROR(FIND("万",O459,1)),MIDB(O459,SEARCHB("?",O459),2*LEN(O459)-LENB(O459))*1,MIDB(O459,SEARCHB("?",O459),2*LEN(O459)-LENB(O459))*10000)))</f>
        <v>0</v>
      </c>
      <c r="AY459" s="13" t="str">
        <f t="shared" si="93"/>
        <v>1月份</v>
      </c>
      <c r="AZ459" s="11" t="str">
        <f t="shared" si="94"/>
        <v>录播</v>
      </c>
      <c r="BA459" s="11" t="str">
        <f t="shared" si="95"/>
        <v/>
      </c>
    </row>
    <row r="460" spans="1:53">
      <c r="A460" s="7" t="s">
        <v>1084</v>
      </c>
      <c r="B460" s="7" t="s">
        <v>3041</v>
      </c>
      <c r="C460" s="7" t="s">
        <v>55</v>
      </c>
      <c r="D460" s="7" t="s">
        <v>3042</v>
      </c>
      <c r="E460" s="7" t="s">
        <v>168</v>
      </c>
      <c r="F460" s="7" t="s">
        <v>169</v>
      </c>
      <c r="G460" s="7" t="s">
        <v>528</v>
      </c>
      <c r="H460" s="7"/>
      <c r="I460" s="7"/>
      <c r="J460" s="7"/>
      <c r="K460" s="7"/>
      <c r="L460" s="7" t="s">
        <v>3043</v>
      </c>
      <c r="M460" s="7" t="s">
        <v>3044</v>
      </c>
      <c r="N460" s="7" t="s">
        <v>3045</v>
      </c>
      <c r="O460" s="7" t="s">
        <v>3046</v>
      </c>
      <c r="P460" s="7"/>
      <c r="Q460" s="7" t="s">
        <v>3047</v>
      </c>
      <c r="R460" s="7" t="s">
        <v>3048</v>
      </c>
      <c r="S460" s="7" t="s">
        <v>3049</v>
      </c>
      <c r="T460" s="7"/>
      <c r="U460" s="7"/>
      <c r="V460" s="7"/>
      <c r="W460" s="7"/>
      <c r="X460" s="7" t="s">
        <v>65</v>
      </c>
      <c r="Y460" s="7" t="s">
        <v>3050</v>
      </c>
      <c r="Z460" s="7">
        <v>2</v>
      </c>
      <c r="AA460" s="7">
        <v>2</v>
      </c>
      <c r="AB460" s="7" t="s">
        <v>67</v>
      </c>
      <c r="AC460" s="7"/>
      <c r="AD460" s="7">
        <v>2019</v>
      </c>
      <c r="AE460" s="7" t="s">
        <v>68</v>
      </c>
      <c r="AF460" s="7"/>
      <c r="AG460" s="7"/>
      <c r="AH460" s="7"/>
      <c r="AI460" s="7"/>
      <c r="AJ460" s="7"/>
      <c r="AK460" s="7"/>
      <c r="AL460" s="8" t="str">
        <f t="shared" si="84"/>
        <v>2018-H1142）@录播</v>
      </c>
      <c r="AM460" s="8">
        <f>IF(AL460="","",COUNTIFS(AL$1:AL460,AL460))</f>
        <v>1</v>
      </c>
      <c r="AN460" s="8" t="str">
        <f t="shared" si="85"/>
        <v>厦门务实-公开招标-2018-SH1142集美中学初中部安防系统改造项目中标公告@录播</v>
      </c>
      <c r="AO460" s="9">
        <f>IF(AN460="","",COUNTIFS(AN$1:AN460,AN460))</f>
        <v>1</v>
      </c>
      <c r="AP460" s="10" t="str">
        <f t="shared" si="86"/>
        <v>是</v>
      </c>
      <c r="AQ460" s="11" t="str">
        <f t="shared" si="87"/>
        <v/>
      </c>
      <c r="AR460" s="11" t="str">
        <f t="shared" si="88"/>
        <v/>
      </c>
      <c r="AS460" s="11" t="str">
        <f t="shared" si="89"/>
        <v/>
      </c>
      <c r="AT460" s="11" t="str">
        <f t="shared" si="90"/>
        <v/>
      </c>
      <c r="AU460" s="11" t="str">
        <f t="shared" si="91"/>
        <v/>
      </c>
      <c r="AV460" s="11" t="str">
        <f t="shared" si="92"/>
        <v/>
      </c>
      <c r="AW460" s="11" t="str">
        <f>IF(ISERROR(IF(FIND("拾",O460,1)&lt;FIND("万",O460,1),IF(ISERROR(FIND("拾",O460,FIND("万",O460,1))),"零",(MID(O,FIND("拾",O460,FIND("万",O460,1))-1,1))),MID(O460,FIND("拾",O460,1)-1,1))),"",IF(FIND("拾",O460,1)&lt;FIND("万",O460,1),IF(ISERROR(FIND("拾",O460,FIND("万",O460,1))),"",(MID(O460,FIND("拾",O460,FIND("万",O460,1))-1,1))),MID(O460,FIND("拾",O460,1)-1,1)))</f>
        <v/>
      </c>
      <c r="AX460" s="12">
        <f>IF(O460="",0,IF(ISERROR(MIDB(O460,SEARCHB("?",O460),2*LEN(O460)-LENB(O460))),IF(AQ460="",0,INDEX([1]大小写对照表!A:B,MATCH(AQ460,[1]大小写对照表!A:A,0),2)*100000000)+IF(AR460="",0,INDEX([1]大小写对照表!A:B,MATCH(AR460,[1]大小写对照表!A:A,0),2)*1000000)+IF(AS460="",0,INDEX([1]大小写对照表!A:B,MATCH(AS460,[1]大小写对照表!A:A,0),2)*100000)+IF(AT460="",0,INDEX([1]大小写对照表!A:B,MATCH(AT460,[1]大小写对照表!A:A,0),2)*10000)+IF(AU460="",0,INDEX([1]大小写对照表!A:B,MATCH(AU460,[1]大小写对照表!A:A,0),2)*1000)+IF(AV460="",0,INDEX([1]大小写对照表!A:B,MATCH(AV460,[1]大小写对照表!A:A,0),2)*100)+IF(AW460="",0,INDEX([1]大小写对照表!A:B,MATCH(AW460,[1]大小写对照表!A:A,0),2)*10),IF(ISERROR(FIND("万",O460,1)),MIDB(O460,SEARCHB("?",O460),2*LEN(O460)-LENB(O460))*1,MIDB(O460,SEARCHB("?",O460),2*LEN(O460)-LENB(O460))*10000)))</f>
        <v>449028</v>
      </c>
      <c r="AY460" s="13" t="str">
        <f t="shared" si="93"/>
        <v>1月份</v>
      </c>
      <c r="AZ460" s="11" t="str">
        <f t="shared" si="94"/>
        <v>录播</v>
      </c>
      <c r="BA460" s="11" t="str">
        <f t="shared" si="95"/>
        <v/>
      </c>
    </row>
    <row r="461" spans="1:53">
      <c r="A461" s="14" t="s">
        <v>1084</v>
      </c>
      <c r="B461" s="14" t="s">
        <v>3051</v>
      </c>
      <c r="C461" s="14" t="s">
        <v>55</v>
      </c>
      <c r="D461" s="14" t="s">
        <v>3052</v>
      </c>
      <c r="E461" s="14" t="s">
        <v>627</v>
      </c>
      <c r="F461" s="14" t="s">
        <v>628</v>
      </c>
      <c r="G461" s="14" t="s">
        <v>528</v>
      </c>
      <c r="H461" s="14"/>
      <c r="I461" s="14"/>
      <c r="J461" s="14"/>
      <c r="K461" s="14"/>
      <c r="L461" s="14"/>
      <c r="M461" s="14"/>
      <c r="N461" s="14"/>
      <c r="O461" s="14"/>
      <c r="P461" s="14"/>
      <c r="Q461" s="14" t="s">
        <v>3053</v>
      </c>
      <c r="R461" s="14"/>
      <c r="S461" s="14"/>
      <c r="T461" s="14"/>
      <c r="U461" s="14"/>
      <c r="V461" s="14"/>
      <c r="W461" s="14"/>
      <c r="X461" s="14" t="s">
        <v>65</v>
      </c>
      <c r="Y461" s="14" t="s">
        <v>3054</v>
      </c>
      <c r="Z461" s="14">
        <v>2</v>
      </c>
      <c r="AA461" s="14">
        <v>4</v>
      </c>
      <c r="AB461" s="14" t="s">
        <v>67</v>
      </c>
      <c r="AC461" s="14"/>
      <c r="AD461" s="14">
        <v>2019</v>
      </c>
      <c r="AE461" s="14" t="s">
        <v>68</v>
      </c>
      <c r="AF461" s="14"/>
      <c r="AG461" s="14"/>
      <c r="AH461" s="14"/>
      <c r="AI461" s="14"/>
      <c r="AJ461" s="14"/>
      <c r="AK461" s="14"/>
      <c r="AL461" s="8" t="str">
        <f t="shared" si="84"/>
        <v>ZSZJCS2019010217@录播</v>
      </c>
      <c r="AM461" s="8">
        <f>IF(AL461="","",COUNTIFS(AL$1:AL461,AL461))</f>
        <v>1</v>
      </c>
      <c r="AN461" s="8" t="str">
        <f t="shared" si="85"/>
        <v>关于【2019年启发中学校园修缮改造项目——中介预算编制】选取结果的公告@录播</v>
      </c>
      <c r="AO461" s="9">
        <f>IF(AN461="","",COUNTIFS(AN$1:AN461,AN461))</f>
        <v>1</v>
      </c>
      <c r="AP461" s="10" t="str">
        <f t="shared" si="86"/>
        <v>是</v>
      </c>
      <c r="AQ461" s="11" t="str">
        <f t="shared" si="87"/>
        <v/>
      </c>
      <c r="AR461" s="11" t="str">
        <f t="shared" si="88"/>
        <v/>
      </c>
      <c r="AS461" s="11" t="str">
        <f t="shared" si="89"/>
        <v/>
      </c>
      <c r="AT461" s="11" t="str">
        <f t="shared" si="90"/>
        <v/>
      </c>
      <c r="AU461" s="11" t="str">
        <f t="shared" si="91"/>
        <v/>
      </c>
      <c r="AV461" s="11" t="str">
        <f t="shared" si="92"/>
        <v/>
      </c>
      <c r="AW461" s="11" t="str">
        <f>IF(ISERROR(IF(FIND("拾",O461,1)&lt;FIND("万",O461,1),IF(ISERROR(FIND("拾",O461,FIND("万",O461,1))),"零",(MID(O,FIND("拾",O461,FIND("万",O461,1))-1,1))),MID(O461,FIND("拾",O461,1)-1,1))),"",IF(FIND("拾",O461,1)&lt;FIND("万",O461,1),IF(ISERROR(FIND("拾",O461,FIND("万",O461,1))),"",(MID(O461,FIND("拾",O461,FIND("万",O461,1))-1,1))),MID(O461,FIND("拾",O461,1)-1,1)))</f>
        <v/>
      </c>
      <c r="AX461" s="12">
        <f>IF(O461="",0,IF(ISERROR(MIDB(O461,SEARCHB("?",O461),2*LEN(O461)-LENB(O461))),IF(AQ461="",0,INDEX([1]大小写对照表!A:B,MATCH(AQ461,[1]大小写对照表!A:A,0),2)*100000000)+IF(AR461="",0,INDEX([1]大小写对照表!A:B,MATCH(AR461,[1]大小写对照表!A:A,0),2)*1000000)+IF(AS461="",0,INDEX([1]大小写对照表!A:B,MATCH(AS461,[1]大小写对照表!A:A,0),2)*100000)+IF(AT461="",0,INDEX([1]大小写对照表!A:B,MATCH(AT461,[1]大小写对照表!A:A,0),2)*10000)+IF(AU461="",0,INDEX([1]大小写对照表!A:B,MATCH(AU461,[1]大小写对照表!A:A,0),2)*1000)+IF(AV461="",0,INDEX([1]大小写对照表!A:B,MATCH(AV461,[1]大小写对照表!A:A,0),2)*100)+IF(AW461="",0,INDEX([1]大小写对照表!A:B,MATCH(AW461,[1]大小写对照表!A:A,0),2)*10),IF(ISERROR(FIND("万",O461,1)),MIDB(O461,SEARCHB("?",O461),2*LEN(O461)-LENB(O461))*1,MIDB(O461,SEARCHB("?",O461),2*LEN(O461)-LENB(O461))*10000)))</f>
        <v>0</v>
      </c>
      <c r="AY461" s="13" t="str">
        <f t="shared" si="93"/>
        <v>1月份</v>
      </c>
      <c r="AZ461" s="11" t="str">
        <f t="shared" si="94"/>
        <v>录播</v>
      </c>
      <c r="BA461" s="11" t="str">
        <f t="shared" si="95"/>
        <v/>
      </c>
    </row>
    <row r="462" spans="1:53">
      <c r="A462" s="7" t="s">
        <v>1084</v>
      </c>
      <c r="B462" s="7" t="s">
        <v>3055</v>
      </c>
      <c r="C462" s="7" t="s">
        <v>55</v>
      </c>
      <c r="D462" s="7" t="s">
        <v>3012</v>
      </c>
      <c r="E462" s="7" t="s">
        <v>830</v>
      </c>
      <c r="F462" s="7" t="s">
        <v>1475</v>
      </c>
      <c r="G462" s="7" t="s">
        <v>528</v>
      </c>
      <c r="H462" s="7"/>
      <c r="I462" s="7"/>
      <c r="J462" s="7"/>
      <c r="K462" s="7"/>
      <c r="L462" s="7" t="s">
        <v>1020</v>
      </c>
      <c r="M462" s="7" t="s">
        <v>3013</v>
      </c>
      <c r="N462" s="7" t="s">
        <v>3014</v>
      </c>
      <c r="O462" s="7"/>
      <c r="P462" s="7"/>
      <c r="Q462" s="7" t="s">
        <v>3056</v>
      </c>
      <c r="R462" s="7" t="s">
        <v>3016</v>
      </c>
      <c r="S462" s="7"/>
      <c r="T462" s="7"/>
      <c r="U462" s="7"/>
      <c r="V462" s="7"/>
      <c r="W462" s="7"/>
      <c r="X462" s="7" t="s">
        <v>65</v>
      </c>
      <c r="Y462" s="7" t="s">
        <v>3057</v>
      </c>
      <c r="Z462" s="7">
        <v>7</v>
      </c>
      <c r="AA462" s="7">
        <v>7</v>
      </c>
      <c r="AB462" s="7" t="s">
        <v>317</v>
      </c>
      <c r="AC462" s="7" t="s">
        <v>1084</v>
      </c>
      <c r="AD462" s="7">
        <v>2019</v>
      </c>
      <c r="AE462" s="7" t="s">
        <v>68</v>
      </c>
      <c r="AF462" s="7"/>
      <c r="AG462" s="7"/>
      <c r="AH462" s="7"/>
      <c r="AI462" s="7"/>
      <c r="AJ462" s="7"/>
      <c r="AK462" s="7"/>
      <c r="AL462" s="8" t="str">
        <f t="shared" si="84"/>
        <v>WHC18349@录播</v>
      </c>
      <c r="AM462" s="8">
        <f>IF(AL462="","",COUNTIFS(AL$1:AL462,AL462))</f>
        <v>3</v>
      </c>
      <c r="AN462" s="8" t="str">
        <f t="shared" si="85"/>
        <v>录播教室及配套设施采购中标公示@录播</v>
      </c>
      <c r="AO462" s="9">
        <f>IF(AN462="","",COUNTIFS(AN$1:AN462,AN462))</f>
        <v>1</v>
      </c>
      <c r="AP462" s="10" t="str">
        <f t="shared" si="86"/>
        <v/>
      </c>
      <c r="AQ462" s="11" t="str">
        <f t="shared" si="87"/>
        <v/>
      </c>
      <c r="AR462" s="11" t="str">
        <f t="shared" si="88"/>
        <v/>
      </c>
      <c r="AS462" s="11" t="str">
        <f t="shared" si="89"/>
        <v/>
      </c>
      <c r="AT462" s="11" t="str">
        <f t="shared" si="90"/>
        <v/>
      </c>
      <c r="AU462" s="11" t="str">
        <f t="shared" si="91"/>
        <v/>
      </c>
      <c r="AV462" s="11" t="str">
        <f t="shared" si="92"/>
        <v/>
      </c>
      <c r="AW462" s="11" t="str">
        <f>IF(ISERROR(IF(FIND("拾",O462,1)&lt;FIND("万",O462,1),IF(ISERROR(FIND("拾",O462,FIND("万",O462,1))),"零",(MID(O,FIND("拾",O462,FIND("万",O462,1))-1,1))),MID(O462,FIND("拾",O462,1)-1,1))),"",IF(FIND("拾",O462,1)&lt;FIND("万",O462,1),IF(ISERROR(FIND("拾",O462,FIND("万",O462,1))),"",(MID(O462,FIND("拾",O462,FIND("万",O462,1))-1,1))),MID(O462,FIND("拾",O462,1)-1,1)))</f>
        <v/>
      </c>
      <c r="AX462" s="12">
        <f>IF(O462="",0,IF(ISERROR(MIDB(O462,SEARCHB("?",O462),2*LEN(O462)-LENB(O462))),IF(AQ462="",0,INDEX([1]大小写对照表!A:B,MATCH(AQ462,[1]大小写对照表!A:A,0),2)*100000000)+IF(AR462="",0,INDEX([1]大小写对照表!A:B,MATCH(AR462,[1]大小写对照表!A:A,0),2)*1000000)+IF(AS462="",0,INDEX([1]大小写对照表!A:B,MATCH(AS462,[1]大小写对照表!A:A,0),2)*100000)+IF(AT462="",0,INDEX([1]大小写对照表!A:B,MATCH(AT462,[1]大小写对照表!A:A,0),2)*10000)+IF(AU462="",0,INDEX([1]大小写对照表!A:B,MATCH(AU462,[1]大小写对照表!A:A,0),2)*1000)+IF(AV462="",0,INDEX([1]大小写对照表!A:B,MATCH(AV462,[1]大小写对照表!A:A,0),2)*100)+IF(AW462="",0,INDEX([1]大小写对照表!A:B,MATCH(AW462,[1]大小写对照表!A:A,0),2)*10),IF(ISERROR(FIND("万",O462,1)),MIDB(O462,SEARCHB("?",O462),2*LEN(O462)-LENB(O462))*1,MIDB(O462,SEARCHB("?",O462),2*LEN(O462)-LENB(O462))*10000)))</f>
        <v>0</v>
      </c>
      <c r="AY462" s="13" t="str">
        <f t="shared" si="93"/>
        <v>1月份</v>
      </c>
      <c r="AZ462" s="11" t="str">
        <f t="shared" si="94"/>
        <v>录播</v>
      </c>
      <c r="BA462" s="11" t="str">
        <f t="shared" si="95"/>
        <v/>
      </c>
    </row>
    <row r="463" spans="1:53">
      <c r="A463" s="14" t="s">
        <v>1084</v>
      </c>
      <c r="B463" s="14" t="s">
        <v>539</v>
      </c>
      <c r="C463" s="14" t="s">
        <v>55</v>
      </c>
      <c r="D463" s="14" t="s">
        <v>540</v>
      </c>
      <c r="E463" s="14" t="s">
        <v>56</v>
      </c>
      <c r="F463" s="14" t="s">
        <v>541</v>
      </c>
      <c r="G463" s="14" t="s">
        <v>528</v>
      </c>
      <c r="H463" s="14"/>
      <c r="I463" s="14"/>
      <c r="J463" s="14"/>
      <c r="K463" s="14"/>
      <c r="L463" s="14" t="s">
        <v>542</v>
      </c>
      <c r="M463" s="14" t="s">
        <v>543</v>
      </c>
      <c r="N463" s="14" t="s">
        <v>544</v>
      </c>
      <c r="O463" s="14" t="s">
        <v>545</v>
      </c>
      <c r="P463" s="14"/>
      <c r="Q463" s="14" t="s">
        <v>546</v>
      </c>
      <c r="R463" s="14" t="s">
        <v>547</v>
      </c>
      <c r="S463" s="14"/>
      <c r="T463" s="14"/>
      <c r="U463" s="14"/>
      <c r="V463" s="14"/>
      <c r="W463" s="14"/>
      <c r="X463" s="14" t="s">
        <v>65</v>
      </c>
      <c r="Y463" s="14" t="s">
        <v>548</v>
      </c>
      <c r="Z463" s="14">
        <v>3</v>
      </c>
      <c r="AA463" s="14">
        <v>3</v>
      </c>
      <c r="AB463" s="14" t="s">
        <v>67</v>
      </c>
      <c r="AC463" s="14"/>
      <c r="AD463" s="14">
        <v>2019</v>
      </c>
      <c r="AE463" s="14" t="s">
        <v>68</v>
      </c>
      <c r="AF463" s="14"/>
      <c r="AG463" s="14"/>
      <c r="AH463" s="14"/>
      <c r="AI463" s="14"/>
      <c r="AJ463" s="14"/>
      <c r="AK463" s="14"/>
      <c r="AL463" s="8" t="str">
        <f t="shared" si="84"/>
        <v>NZZ1815131144@录播</v>
      </c>
      <c r="AM463" s="8">
        <f>IF(AL463="","",COUNTIFS(AL$1:AL463,AL463))</f>
        <v>1</v>
      </c>
      <c r="AN463" s="8" t="str">
        <f t="shared" si="85"/>
        <v>南召县中等职业学校电子商务实训室设备采购项目成交结果公告@录播</v>
      </c>
      <c r="AO463" s="9">
        <f>IF(AN463="","",COUNTIFS(AN$1:AN463,AN463))</f>
        <v>1</v>
      </c>
      <c r="AP463" s="10" t="str">
        <f t="shared" si="86"/>
        <v>是</v>
      </c>
      <c r="AQ463" s="11" t="str">
        <f t="shared" si="87"/>
        <v/>
      </c>
      <c r="AR463" s="11" t="str">
        <f t="shared" si="88"/>
        <v/>
      </c>
      <c r="AS463" s="11" t="str">
        <f t="shared" si="89"/>
        <v>肆</v>
      </c>
      <c r="AT463" s="11" t="str">
        <f t="shared" si="90"/>
        <v>玖</v>
      </c>
      <c r="AU463" s="11" t="str">
        <f t="shared" si="91"/>
        <v>贰</v>
      </c>
      <c r="AV463" s="11" t="str">
        <f t="shared" si="92"/>
        <v>捌</v>
      </c>
      <c r="AW463" s="11" t="str">
        <f>IF(ISERROR(IF(FIND("拾",O463,1)&lt;FIND("万",O463,1),IF(ISERROR(FIND("拾",O463,FIND("万",O463,1))),"零",(MID(O,FIND("拾",O463,FIND("万",O463,1))-1,1))),MID(O463,FIND("拾",O463,1)-1,1))),"",IF(FIND("拾",O463,1)&lt;FIND("万",O463,1),IF(ISERROR(FIND("拾",O463,FIND("万",O463,1))),"",(MID(O463,FIND("拾",O463,FIND("万",O463,1))-1,1))),MID(O463,FIND("拾",O463,1)-1,1)))</f>
        <v/>
      </c>
      <c r="AX463" s="12">
        <f>IF(O463="",0,IF(ISERROR(MIDB(O463,SEARCHB("?",O463),2*LEN(O463)-LENB(O463))),IF(AQ463="",0,INDEX([1]大小写对照表!A:B,MATCH(AQ463,[1]大小写对照表!A:A,0),2)*100000000)+IF(AR463="",0,INDEX([1]大小写对照表!A:B,MATCH(AR463,[1]大小写对照表!A:A,0),2)*1000000)+IF(AS463="",0,INDEX([1]大小写对照表!A:B,MATCH(AS463,[1]大小写对照表!A:A,0),2)*100000)+IF(AT463="",0,INDEX([1]大小写对照表!A:B,MATCH(AT463,[1]大小写对照表!A:A,0),2)*10000)+IF(AU463="",0,INDEX([1]大小写对照表!A:B,MATCH(AU463,[1]大小写对照表!A:A,0),2)*1000)+IF(AV463="",0,INDEX([1]大小写对照表!A:B,MATCH(AV463,[1]大小写对照表!A:A,0),2)*100)+IF(AW463="",0,INDEX([1]大小写对照表!A:B,MATCH(AW463,[1]大小写对照表!A:A,0),2)*10),IF(ISERROR(FIND("万",O463,1)),MIDB(O463,SEARCHB("?",O463),2*LEN(O463)-LENB(O463))*1,MIDB(O463,SEARCHB("?",O463),2*LEN(O463)-LENB(O463))*10000)))</f>
        <v>492800</v>
      </c>
      <c r="AY463" s="13" t="str">
        <f t="shared" si="93"/>
        <v>1月份</v>
      </c>
      <c r="AZ463" s="11" t="str">
        <f t="shared" si="94"/>
        <v>录播</v>
      </c>
      <c r="BA463" s="11" t="str">
        <f t="shared" si="95"/>
        <v/>
      </c>
    </row>
    <row r="464" spans="1:53">
      <c r="A464" s="7" t="s">
        <v>1084</v>
      </c>
      <c r="B464" s="7" t="s">
        <v>3058</v>
      </c>
      <c r="C464" s="7" t="s">
        <v>55</v>
      </c>
      <c r="D464" s="7" t="s">
        <v>3059</v>
      </c>
      <c r="E464" s="7" t="s">
        <v>94</v>
      </c>
      <c r="F464" s="7" t="s">
        <v>3060</v>
      </c>
      <c r="G464" s="7" t="s">
        <v>528</v>
      </c>
      <c r="H464" s="7"/>
      <c r="I464" s="7"/>
      <c r="J464" s="7"/>
      <c r="K464" s="7"/>
      <c r="L464" s="7" t="s">
        <v>3061</v>
      </c>
      <c r="M464" s="7" t="s">
        <v>3062</v>
      </c>
      <c r="N464" s="7" t="s">
        <v>3063</v>
      </c>
      <c r="O464" s="7" t="s">
        <v>3064</v>
      </c>
      <c r="P464" s="7"/>
      <c r="Q464" s="7" t="s">
        <v>3065</v>
      </c>
      <c r="R464" s="7" t="s">
        <v>3066</v>
      </c>
      <c r="S464" s="7"/>
      <c r="T464" s="7"/>
      <c r="U464" s="7"/>
      <c r="V464" s="7"/>
      <c r="W464" s="7"/>
      <c r="X464" s="7" t="s">
        <v>65</v>
      </c>
      <c r="Y464" s="7" t="s">
        <v>3067</v>
      </c>
      <c r="Z464" s="7">
        <v>2</v>
      </c>
      <c r="AA464" s="7">
        <v>2</v>
      </c>
      <c r="AB464" s="7" t="s">
        <v>67</v>
      </c>
      <c r="AC464" s="7"/>
      <c r="AD464" s="7">
        <v>2019</v>
      </c>
      <c r="AE464" s="7" t="s">
        <v>68</v>
      </c>
      <c r="AF464" s="7"/>
      <c r="AG464" s="7"/>
      <c r="AH464" s="7"/>
      <c r="AI464" s="7"/>
      <c r="AJ464" s="7"/>
      <c r="AK464" s="7"/>
      <c r="AL464" s="8" t="str">
        <f t="shared" si="84"/>
        <v>Z14080001591827950101@录播</v>
      </c>
      <c r="AM464" s="8">
        <f>IF(AL464="","",COUNTIFS(AL$1:AL464,AL464))</f>
        <v>1</v>
      </c>
      <c r="AN464" s="8" t="str">
        <f t="shared" si="85"/>
        <v>运城市信息工程学校教学基础设施改造和监控、门禁系统项目成交公告@录播</v>
      </c>
      <c r="AO464" s="9">
        <f>IF(AN464="","",COUNTIFS(AN$1:AN464,AN464))</f>
        <v>1</v>
      </c>
      <c r="AP464" s="10" t="str">
        <f t="shared" si="86"/>
        <v>是</v>
      </c>
      <c r="AQ464" s="11" t="str">
        <f t="shared" si="87"/>
        <v/>
      </c>
      <c r="AR464" s="11" t="str">
        <f t="shared" si="88"/>
        <v/>
      </c>
      <c r="AS464" s="11" t="str">
        <f t="shared" si="89"/>
        <v/>
      </c>
      <c r="AT464" s="11" t="str">
        <f t="shared" si="90"/>
        <v/>
      </c>
      <c r="AU464" s="11" t="str">
        <f t="shared" si="91"/>
        <v/>
      </c>
      <c r="AV464" s="11" t="str">
        <f t="shared" si="92"/>
        <v/>
      </c>
      <c r="AW464" s="11" t="str">
        <f>IF(ISERROR(IF(FIND("拾",O464,1)&lt;FIND("万",O464,1),IF(ISERROR(FIND("拾",O464,FIND("万",O464,1))),"零",(MID(O,FIND("拾",O464,FIND("万",O464,1))-1,1))),MID(O464,FIND("拾",O464,1)-1,1))),"",IF(FIND("拾",O464,1)&lt;FIND("万",O464,1),IF(ISERROR(FIND("拾",O464,FIND("万",O464,1))),"",(MID(O464,FIND("拾",O464,FIND("万",O464,1))-1,1))),MID(O464,FIND("拾",O464,1)-1,1)))</f>
        <v/>
      </c>
      <c r="AX464" s="12">
        <f>IF(O464="",0,IF(ISERROR(MIDB(O464,SEARCHB("?",O464),2*LEN(O464)-LENB(O464))),IF(AQ464="",0,INDEX([1]大小写对照表!A:B,MATCH(AQ464,[1]大小写对照表!A:A,0),2)*100000000)+IF(AR464="",0,INDEX([1]大小写对照表!A:B,MATCH(AR464,[1]大小写对照表!A:A,0),2)*1000000)+IF(AS464="",0,INDEX([1]大小写对照表!A:B,MATCH(AS464,[1]大小写对照表!A:A,0),2)*100000)+IF(AT464="",0,INDEX([1]大小写对照表!A:B,MATCH(AT464,[1]大小写对照表!A:A,0),2)*10000)+IF(AU464="",0,INDEX([1]大小写对照表!A:B,MATCH(AU464,[1]大小写对照表!A:A,0),2)*1000)+IF(AV464="",0,INDEX([1]大小写对照表!A:B,MATCH(AV464,[1]大小写对照表!A:A,0),2)*100)+IF(AW464="",0,INDEX([1]大小写对照表!A:B,MATCH(AW464,[1]大小写对照表!A:A,0),2)*10),IF(ISERROR(FIND("万",O464,1)),MIDB(O464,SEARCHB("?",O464),2*LEN(O464)-LENB(O464))*1,MIDB(O464,SEARCHB("?",O464),2*LEN(O464)-LENB(O464))*10000)))</f>
        <v>529800</v>
      </c>
      <c r="AY464" s="13" t="str">
        <f t="shared" si="93"/>
        <v>1月份</v>
      </c>
      <c r="AZ464" s="11" t="str">
        <f t="shared" si="94"/>
        <v>录播</v>
      </c>
      <c r="BA464" s="11" t="str">
        <f t="shared" si="95"/>
        <v/>
      </c>
    </row>
    <row r="465" spans="1:53">
      <c r="A465" s="14" t="s">
        <v>1084</v>
      </c>
      <c r="B465" s="14" t="s">
        <v>3068</v>
      </c>
      <c r="C465" s="14" t="s">
        <v>55</v>
      </c>
      <c r="D465" s="14" t="s">
        <v>3069</v>
      </c>
      <c r="E465" s="14" t="s">
        <v>627</v>
      </c>
      <c r="F465" s="14" t="s">
        <v>3070</v>
      </c>
      <c r="G465" s="14" t="s">
        <v>528</v>
      </c>
      <c r="H465" s="14"/>
      <c r="I465" s="14"/>
      <c r="J465" s="14"/>
      <c r="K465" s="14"/>
      <c r="L465" s="14" t="s">
        <v>3071</v>
      </c>
      <c r="M465" s="14" t="s">
        <v>3072</v>
      </c>
      <c r="N465" s="14" t="s">
        <v>3073</v>
      </c>
      <c r="O465" s="14"/>
      <c r="P465" s="14"/>
      <c r="Q465" s="14" t="s">
        <v>3074</v>
      </c>
      <c r="R465" s="14" t="s">
        <v>3075</v>
      </c>
      <c r="S465" s="14"/>
      <c r="T465" s="14"/>
      <c r="U465" s="14"/>
      <c r="V465" s="14"/>
      <c r="W465" s="14"/>
      <c r="X465" s="14" t="s">
        <v>65</v>
      </c>
      <c r="Y465" s="14" t="s">
        <v>3076</v>
      </c>
      <c r="Z465" s="14">
        <v>2</v>
      </c>
      <c r="AA465" s="14">
        <v>2</v>
      </c>
      <c r="AB465" s="14" t="s">
        <v>317</v>
      </c>
      <c r="AC465" s="14" t="s">
        <v>1084</v>
      </c>
      <c r="AD465" s="14">
        <v>2019</v>
      </c>
      <c r="AE465" s="14" t="s">
        <v>68</v>
      </c>
      <c r="AF465" s="14"/>
      <c r="AG465" s="14"/>
      <c r="AH465" s="14"/>
      <c r="AI465" s="14"/>
      <c r="AJ465" s="14"/>
      <c r="AK465" s="14"/>
      <c r="AL465" s="8" t="str">
        <f t="shared" si="84"/>
        <v>440983-201811-229-0018@录播</v>
      </c>
      <c r="AM465" s="8">
        <f>IF(AL465="","",COUNTIFS(AL$1:AL465,AL465))</f>
        <v>1</v>
      </c>
      <c r="AN465" s="8" t="str">
        <f t="shared" si="85"/>
        <v>信宜市教育城小学信宜市教育城小学智慧校园---常态化在线直录播课堂建设项目采购合同@录播</v>
      </c>
      <c r="AO465" s="9">
        <f>IF(AN465="","",COUNTIFS(AN$1:AN465,AN465))</f>
        <v>1</v>
      </c>
      <c r="AP465" s="10" t="str">
        <f t="shared" si="86"/>
        <v>是</v>
      </c>
      <c r="AQ465" s="11" t="str">
        <f t="shared" si="87"/>
        <v/>
      </c>
      <c r="AR465" s="11" t="str">
        <f t="shared" si="88"/>
        <v/>
      </c>
      <c r="AS465" s="11" t="str">
        <f t="shared" si="89"/>
        <v/>
      </c>
      <c r="AT465" s="11" t="str">
        <f t="shared" si="90"/>
        <v/>
      </c>
      <c r="AU465" s="11" t="str">
        <f t="shared" si="91"/>
        <v/>
      </c>
      <c r="AV465" s="11" t="str">
        <f t="shared" si="92"/>
        <v/>
      </c>
      <c r="AW465" s="11" t="str">
        <f>IF(ISERROR(IF(FIND("拾",O465,1)&lt;FIND("万",O465,1),IF(ISERROR(FIND("拾",O465,FIND("万",O465,1))),"零",(MID(O,FIND("拾",O465,FIND("万",O465,1))-1,1))),MID(O465,FIND("拾",O465,1)-1,1))),"",IF(FIND("拾",O465,1)&lt;FIND("万",O465,1),IF(ISERROR(FIND("拾",O465,FIND("万",O465,1))),"",(MID(O465,FIND("拾",O465,FIND("万",O465,1))-1,1))),MID(O465,FIND("拾",O465,1)-1,1)))</f>
        <v/>
      </c>
      <c r="AX465" s="12">
        <f>IF(O465="",0,IF(ISERROR(MIDB(O465,SEARCHB("?",O465),2*LEN(O465)-LENB(O465))),IF(AQ465="",0,INDEX([1]大小写对照表!A:B,MATCH(AQ465,[1]大小写对照表!A:A,0),2)*100000000)+IF(AR465="",0,INDEX([1]大小写对照表!A:B,MATCH(AR465,[1]大小写对照表!A:A,0),2)*1000000)+IF(AS465="",0,INDEX([1]大小写对照表!A:B,MATCH(AS465,[1]大小写对照表!A:A,0),2)*100000)+IF(AT465="",0,INDEX([1]大小写对照表!A:B,MATCH(AT465,[1]大小写对照表!A:A,0),2)*10000)+IF(AU465="",0,INDEX([1]大小写对照表!A:B,MATCH(AU465,[1]大小写对照表!A:A,0),2)*1000)+IF(AV465="",0,INDEX([1]大小写对照表!A:B,MATCH(AV465,[1]大小写对照表!A:A,0),2)*100)+IF(AW465="",0,INDEX([1]大小写对照表!A:B,MATCH(AW465,[1]大小写对照表!A:A,0),2)*10),IF(ISERROR(FIND("万",O465,1)),MIDB(O465,SEARCHB("?",O465),2*LEN(O465)-LENB(O465))*1,MIDB(O465,SEARCHB("?",O465),2*LEN(O465)-LENB(O465))*10000)))</f>
        <v>0</v>
      </c>
      <c r="AY465" s="13" t="str">
        <f t="shared" si="93"/>
        <v>1月份</v>
      </c>
      <c r="AZ465" s="11" t="str">
        <f t="shared" si="94"/>
        <v>录播</v>
      </c>
      <c r="BA465" s="11" t="str">
        <f t="shared" si="95"/>
        <v/>
      </c>
    </row>
    <row r="466" spans="1:53">
      <c r="A466" s="7" t="s">
        <v>1084</v>
      </c>
      <c r="B466" s="7" t="s">
        <v>3077</v>
      </c>
      <c r="C466" s="7" t="s">
        <v>55</v>
      </c>
      <c r="D466" s="7" t="s">
        <v>3078</v>
      </c>
      <c r="E466" s="7" t="s">
        <v>582</v>
      </c>
      <c r="F466" s="7" t="s">
        <v>583</v>
      </c>
      <c r="G466" s="7" t="s">
        <v>553</v>
      </c>
      <c r="H466" s="7"/>
      <c r="I466" s="7"/>
      <c r="J466" s="7"/>
      <c r="K466" s="7"/>
      <c r="L466" s="7" t="s">
        <v>3079</v>
      </c>
      <c r="M466" s="7" t="s">
        <v>3080</v>
      </c>
      <c r="N466" s="7" t="s">
        <v>3081</v>
      </c>
      <c r="O466" s="7"/>
      <c r="P466" s="7"/>
      <c r="Q466" s="7" t="s">
        <v>3082</v>
      </c>
      <c r="R466" s="7" t="s">
        <v>1910</v>
      </c>
      <c r="S466" s="7"/>
      <c r="T466" s="7"/>
      <c r="U466" s="7"/>
      <c r="V466" s="7"/>
      <c r="W466" s="7"/>
      <c r="X466" s="7" t="s">
        <v>65</v>
      </c>
      <c r="Y466" s="7" t="s">
        <v>3083</v>
      </c>
      <c r="Z466" s="7">
        <v>4</v>
      </c>
      <c r="AA466" s="7">
        <v>6</v>
      </c>
      <c r="AB466" s="7" t="s">
        <v>317</v>
      </c>
      <c r="AC466" s="7" t="s">
        <v>1084</v>
      </c>
      <c r="AD466" s="7">
        <v>2019</v>
      </c>
      <c r="AE466" s="7" t="s">
        <v>68</v>
      </c>
      <c r="AF466" s="7"/>
      <c r="AG466" s="7"/>
      <c r="AH466" s="7"/>
      <c r="AI466" s="7"/>
      <c r="AJ466" s="7"/>
      <c r="AK466" s="7"/>
      <c r="AL466" s="8" t="str">
        <f t="shared" si="84"/>
        <v>NBGXCG18098@录播</v>
      </c>
      <c r="AM466" s="8">
        <f>IF(AL466="","",COUNTIFS(AL$1:AL466,AL466))</f>
        <v>1</v>
      </c>
      <c r="AN466" s="8" t="str">
        <f t="shared" si="85"/>
        <v>宁波广兴工程管理有限公司关于慈溪市徐福小学录播设备1批项目的结果公告@录播</v>
      </c>
      <c r="AO466" s="9">
        <f>IF(AN466="","",COUNTIFS(AN$1:AN466,AN466))</f>
        <v>1</v>
      </c>
      <c r="AP466" s="10" t="str">
        <f t="shared" si="86"/>
        <v>是</v>
      </c>
      <c r="AQ466" s="11" t="str">
        <f t="shared" si="87"/>
        <v/>
      </c>
      <c r="AR466" s="11" t="str">
        <f t="shared" si="88"/>
        <v/>
      </c>
      <c r="AS466" s="11" t="str">
        <f t="shared" si="89"/>
        <v/>
      </c>
      <c r="AT466" s="11" t="str">
        <f t="shared" si="90"/>
        <v/>
      </c>
      <c r="AU466" s="11" t="str">
        <f t="shared" si="91"/>
        <v/>
      </c>
      <c r="AV466" s="11" t="str">
        <f t="shared" si="92"/>
        <v/>
      </c>
      <c r="AW466" s="11" t="str">
        <f>IF(ISERROR(IF(FIND("拾",O466,1)&lt;FIND("万",O466,1),IF(ISERROR(FIND("拾",O466,FIND("万",O466,1))),"零",(MID(O,FIND("拾",O466,FIND("万",O466,1))-1,1))),MID(O466,FIND("拾",O466,1)-1,1))),"",IF(FIND("拾",O466,1)&lt;FIND("万",O466,1),IF(ISERROR(FIND("拾",O466,FIND("万",O466,1))),"",(MID(O466,FIND("拾",O466,FIND("万",O466,1))-1,1))),MID(O466,FIND("拾",O466,1)-1,1)))</f>
        <v/>
      </c>
      <c r="AX466" s="12">
        <f>IF(O466="",0,IF(ISERROR(MIDB(O466,SEARCHB("?",O466),2*LEN(O466)-LENB(O466))),IF(AQ466="",0,INDEX([1]大小写对照表!A:B,MATCH(AQ466,[1]大小写对照表!A:A,0),2)*100000000)+IF(AR466="",0,INDEX([1]大小写对照表!A:B,MATCH(AR466,[1]大小写对照表!A:A,0),2)*1000000)+IF(AS466="",0,INDEX([1]大小写对照表!A:B,MATCH(AS466,[1]大小写对照表!A:A,0),2)*100000)+IF(AT466="",0,INDEX([1]大小写对照表!A:B,MATCH(AT466,[1]大小写对照表!A:A,0),2)*10000)+IF(AU466="",0,INDEX([1]大小写对照表!A:B,MATCH(AU466,[1]大小写对照表!A:A,0),2)*1000)+IF(AV466="",0,INDEX([1]大小写对照表!A:B,MATCH(AV466,[1]大小写对照表!A:A,0),2)*100)+IF(AW466="",0,INDEX([1]大小写对照表!A:B,MATCH(AW466,[1]大小写对照表!A:A,0),2)*10),IF(ISERROR(FIND("万",O466,1)),MIDB(O466,SEARCHB("?",O466),2*LEN(O466)-LENB(O466))*1,MIDB(O466,SEARCHB("?",O466),2*LEN(O466)-LENB(O466))*10000)))</f>
        <v>0</v>
      </c>
      <c r="AY466" s="13" t="str">
        <f t="shared" si="93"/>
        <v>1月份</v>
      </c>
      <c r="AZ466" s="11" t="str">
        <f t="shared" si="94"/>
        <v>录播</v>
      </c>
      <c r="BA466" s="11" t="str">
        <f t="shared" si="95"/>
        <v/>
      </c>
    </row>
    <row r="467" spans="1:53">
      <c r="A467" s="14" t="s">
        <v>1084</v>
      </c>
      <c r="B467" s="14" t="s">
        <v>3084</v>
      </c>
      <c r="C467" s="14" t="s">
        <v>55</v>
      </c>
      <c r="D467" s="14"/>
      <c r="E467" s="14" t="s">
        <v>215</v>
      </c>
      <c r="F467" s="14" t="s">
        <v>330</v>
      </c>
      <c r="G467" s="14" t="s">
        <v>553</v>
      </c>
      <c r="H467" s="14"/>
      <c r="I467" s="14"/>
      <c r="J467" s="14"/>
      <c r="K467" s="14"/>
      <c r="L467" s="14"/>
      <c r="M467" s="14"/>
      <c r="N467" s="14" t="s">
        <v>3085</v>
      </c>
      <c r="O467" s="14"/>
      <c r="P467" s="14"/>
      <c r="Q467" s="14" t="s">
        <v>3086</v>
      </c>
      <c r="R467" s="14" t="s">
        <v>3087</v>
      </c>
      <c r="S467" s="14"/>
      <c r="T467" s="14"/>
      <c r="U467" s="14"/>
      <c r="V467" s="14"/>
      <c r="W467" s="14"/>
      <c r="X467" s="14" t="s">
        <v>79</v>
      </c>
      <c r="Y467" s="14" t="s">
        <v>3088</v>
      </c>
      <c r="Z467" s="14">
        <v>4</v>
      </c>
      <c r="AA467" s="14">
        <v>14971</v>
      </c>
      <c r="AB467" s="14" t="s">
        <v>67</v>
      </c>
      <c r="AC467" s="14"/>
      <c r="AD467" s="14">
        <v>2019</v>
      </c>
      <c r="AE467" s="14" t="s">
        <v>68</v>
      </c>
      <c r="AF467" s="14"/>
      <c r="AG467" s="14"/>
      <c r="AH467" s="14"/>
      <c r="AI467" s="14"/>
      <c r="AJ467" s="14"/>
      <c r="AK467" s="14"/>
      <c r="AL467" s="8" t="str">
        <f t="shared" si="84"/>
        <v/>
      </c>
      <c r="AM467" s="8" t="str">
        <f>IF(AL467="","",COUNTIFS(AL$1:AL467,AL467))</f>
        <v/>
      </c>
      <c r="AN467" s="8" t="str">
        <f t="shared" si="85"/>
        <v>崂山区行政大厦东塔楼306电视电话会议室电子设备采购崂山区行政大厦东塔楼306电视电话会议室电子设备采购@录播</v>
      </c>
      <c r="AO467" s="9">
        <f>IF(AN467="","",COUNTIFS(AN$1:AN467,AN467))</f>
        <v>1</v>
      </c>
      <c r="AP467" s="10" t="str">
        <f t="shared" si="86"/>
        <v>是</v>
      </c>
      <c r="AQ467" s="11" t="str">
        <f t="shared" si="87"/>
        <v/>
      </c>
      <c r="AR467" s="11" t="str">
        <f t="shared" si="88"/>
        <v/>
      </c>
      <c r="AS467" s="11" t="str">
        <f t="shared" si="89"/>
        <v/>
      </c>
      <c r="AT467" s="11" t="str">
        <f t="shared" si="90"/>
        <v/>
      </c>
      <c r="AU467" s="11" t="str">
        <f t="shared" si="91"/>
        <v/>
      </c>
      <c r="AV467" s="11" t="str">
        <f t="shared" si="92"/>
        <v/>
      </c>
      <c r="AW467" s="11" t="str">
        <f>IF(ISERROR(IF(FIND("拾",O467,1)&lt;FIND("万",O467,1),IF(ISERROR(FIND("拾",O467,FIND("万",O467,1))),"零",(MID(O,FIND("拾",O467,FIND("万",O467,1))-1,1))),MID(O467,FIND("拾",O467,1)-1,1))),"",IF(FIND("拾",O467,1)&lt;FIND("万",O467,1),IF(ISERROR(FIND("拾",O467,FIND("万",O467,1))),"",(MID(O467,FIND("拾",O467,FIND("万",O467,1))-1,1))),MID(O467,FIND("拾",O467,1)-1,1)))</f>
        <v/>
      </c>
      <c r="AX467" s="12">
        <f>IF(O467="",0,IF(ISERROR(MIDB(O467,SEARCHB("?",O467),2*LEN(O467)-LENB(O467))),IF(AQ467="",0,INDEX([1]大小写对照表!A:B,MATCH(AQ467,[1]大小写对照表!A:A,0),2)*100000000)+IF(AR467="",0,INDEX([1]大小写对照表!A:B,MATCH(AR467,[1]大小写对照表!A:A,0),2)*1000000)+IF(AS467="",0,INDEX([1]大小写对照表!A:B,MATCH(AS467,[1]大小写对照表!A:A,0),2)*100000)+IF(AT467="",0,INDEX([1]大小写对照表!A:B,MATCH(AT467,[1]大小写对照表!A:A,0),2)*10000)+IF(AU467="",0,INDEX([1]大小写对照表!A:B,MATCH(AU467,[1]大小写对照表!A:A,0),2)*1000)+IF(AV467="",0,INDEX([1]大小写对照表!A:B,MATCH(AV467,[1]大小写对照表!A:A,0),2)*100)+IF(AW467="",0,INDEX([1]大小写对照表!A:B,MATCH(AW467,[1]大小写对照表!A:A,0),2)*10),IF(ISERROR(FIND("万",O467,1)),MIDB(O467,SEARCHB("?",O467),2*LEN(O467)-LENB(O467))*1,MIDB(O467,SEARCHB("?",O467),2*LEN(O467)-LENB(O467))*10000)))</f>
        <v>0</v>
      </c>
      <c r="AY467" s="13" t="str">
        <f t="shared" si="93"/>
        <v>1月份</v>
      </c>
      <c r="AZ467" s="11" t="str">
        <f t="shared" si="94"/>
        <v>录播</v>
      </c>
      <c r="BA467" s="11" t="str">
        <f t="shared" si="95"/>
        <v/>
      </c>
    </row>
    <row r="468" spans="1:53">
      <c r="A468" s="7" t="s">
        <v>1084</v>
      </c>
      <c r="B468" s="7" t="s">
        <v>3089</v>
      </c>
      <c r="C468" s="7" t="s">
        <v>55</v>
      </c>
      <c r="D468" s="7" t="s">
        <v>3090</v>
      </c>
      <c r="E468" s="7" t="s">
        <v>311</v>
      </c>
      <c r="F468" s="7" t="s">
        <v>1457</v>
      </c>
      <c r="G468" s="7" t="s">
        <v>553</v>
      </c>
      <c r="H468" s="7"/>
      <c r="I468" s="7"/>
      <c r="J468" s="7"/>
      <c r="K468" s="7"/>
      <c r="L468" s="7" t="s">
        <v>3091</v>
      </c>
      <c r="M468" s="7" t="s">
        <v>3092</v>
      </c>
      <c r="N468" s="7" t="s">
        <v>3093</v>
      </c>
      <c r="O468" s="7" t="s">
        <v>3094</v>
      </c>
      <c r="P468" s="7"/>
      <c r="Q468" s="7" t="s">
        <v>3095</v>
      </c>
      <c r="R468" s="7" t="s">
        <v>3096</v>
      </c>
      <c r="S468" s="7"/>
      <c r="T468" s="7"/>
      <c r="U468" s="7"/>
      <c r="V468" s="7"/>
      <c r="W468" s="7"/>
      <c r="X468" s="7" t="s">
        <v>79</v>
      </c>
      <c r="Y468" s="7" t="s">
        <v>3097</v>
      </c>
      <c r="Z468" s="7">
        <v>5</v>
      </c>
      <c r="AA468" s="7">
        <v>4</v>
      </c>
      <c r="AB468" s="7" t="s">
        <v>317</v>
      </c>
      <c r="AC468" s="7" t="s">
        <v>1084</v>
      </c>
      <c r="AD468" s="7">
        <v>2019</v>
      </c>
      <c r="AE468" s="7" t="s">
        <v>68</v>
      </c>
      <c r="AF468" s="7"/>
      <c r="AG468" s="7"/>
      <c r="AH468" s="7"/>
      <c r="AI468" s="7"/>
      <c r="AJ468" s="7"/>
      <c r="AK468" s="7"/>
      <c r="AL468" s="8" t="str">
        <f t="shared" si="84"/>
        <v>ZJZ0507-201801-01H@录播</v>
      </c>
      <c r="AM468" s="8">
        <f>IF(AL468="","",COUNTIFS(AL$1:AL468,AL468))</f>
        <v>1</v>
      </c>
      <c r="AN468" s="8" t="str">
        <f t="shared" si="85"/>
        <v>枝江市中小学录播教室建设项目@录播</v>
      </c>
      <c r="AO468" s="9">
        <f>IF(AN468="","",COUNTIFS(AN$1:AN468,AN468))</f>
        <v>1</v>
      </c>
      <c r="AP468" s="10" t="str">
        <f t="shared" si="86"/>
        <v>是</v>
      </c>
      <c r="AQ468" s="11" t="str">
        <f t="shared" si="87"/>
        <v/>
      </c>
      <c r="AR468" s="11" t="str">
        <f t="shared" si="88"/>
        <v>贰</v>
      </c>
      <c r="AS468" s="11" t="str">
        <f t="shared" si="89"/>
        <v>陆</v>
      </c>
      <c r="AT468" s="11" t="str">
        <f t="shared" si="90"/>
        <v>壹</v>
      </c>
      <c r="AU468" s="11" t="str">
        <f t="shared" si="91"/>
        <v>贰</v>
      </c>
      <c r="AV468" s="11" t="str">
        <f t="shared" si="92"/>
        <v>玖</v>
      </c>
      <c r="AW468" s="11" t="str">
        <f>IF(ISERROR(IF(FIND("拾",O468,1)&lt;FIND("万",O468,1),IF(ISERROR(FIND("拾",O468,FIND("万",O468,1))),"零",(MID(O,FIND("拾",O468,FIND("万",O468,1))-1,1))),MID(O468,FIND("拾",O468,1)-1,1))),"",IF(FIND("拾",O468,1)&lt;FIND("万",O468,1),IF(ISERROR(FIND("拾",O468,FIND("万",O468,1))),"",(MID(O468,FIND("拾",O468,FIND("万",O468,1))-1,1))),MID(O468,FIND("拾",O468,1)-1,1)))</f>
        <v/>
      </c>
      <c r="AX468" s="12">
        <f>IF(O468="",0,IF(ISERROR(MIDB(O468,SEARCHB("?",O468),2*LEN(O468)-LENB(O468))),IF(AQ468="",0,INDEX([1]大小写对照表!A:B,MATCH(AQ468,[1]大小写对照表!A:A,0),2)*100000000)+IF(AR468="",0,INDEX([1]大小写对照表!A:B,MATCH(AR468,[1]大小写对照表!A:A,0),2)*1000000)+IF(AS468="",0,INDEX([1]大小写对照表!A:B,MATCH(AS468,[1]大小写对照表!A:A,0),2)*100000)+IF(AT468="",0,INDEX([1]大小写对照表!A:B,MATCH(AT468,[1]大小写对照表!A:A,0),2)*10000)+IF(AU468="",0,INDEX([1]大小写对照表!A:B,MATCH(AU468,[1]大小写对照表!A:A,0),2)*1000)+IF(AV468="",0,INDEX([1]大小写对照表!A:B,MATCH(AV468,[1]大小写对照表!A:A,0),2)*100)+IF(AW468="",0,INDEX([1]大小写对照表!A:B,MATCH(AW468,[1]大小写对照表!A:A,0),2)*10),IF(ISERROR(FIND("万",O468,1)),MIDB(O468,SEARCHB("?",O468),2*LEN(O468)-LENB(O468))*1,MIDB(O468,SEARCHB("?",O468),2*LEN(O468)-LENB(O468))*10000)))</f>
        <v>2612900</v>
      </c>
      <c r="AY468" s="13" t="str">
        <f t="shared" si="93"/>
        <v>1月份</v>
      </c>
      <c r="AZ468" s="11" t="str">
        <f t="shared" si="94"/>
        <v>录播</v>
      </c>
      <c r="BA468" s="11" t="str">
        <f t="shared" si="95"/>
        <v/>
      </c>
    </row>
    <row r="469" spans="1:53">
      <c r="A469" s="14" t="s">
        <v>1084</v>
      </c>
      <c r="B469" s="14" t="s">
        <v>3098</v>
      </c>
      <c r="C469" s="14" t="s">
        <v>55</v>
      </c>
      <c r="D469" s="14" t="s">
        <v>3099</v>
      </c>
      <c r="E469" s="14" t="s">
        <v>582</v>
      </c>
      <c r="F469" s="14" t="s">
        <v>746</v>
      </c>
      <c r="G469" s="14" t="s">
        <v>553</v>
      </c>
      <c r="H469" s="14"/>
      <c r="I469" s="14"/>
      <c r="J469" s="14"/>
      <c r="K469" s="14"/>
      <c r="L469" s="14" t="s">
        <v>3100</v>
      </c>
      <c r="M469" s="14" t="s">
        <v>3101</v>
      </c>
      <c r="N469" s="14" t="s">
        <v>3102</v>
      </c>
      <c r="O469" s="14"/>
      <c r="P469" s="14"/>
      <c r="Q469" s="14" t="s">
        <v>3103</v>
      </c>
      <c r="R469" s="14" t="s">
        <v>3104</v>
      </c>
      <c r="S469" s="14"/>
      <c r="T469" s="14"/>
      <c r="U469" s="14"/>
      <c r="V469" s="14"/>
      <c r="W469" s="14"/>
      <c r="X469" s="14" t="s">
        <v>65</v>
      </c>
      <c r="Y469" s="14" t="s">
        <v>3105</v>
      </c>
      <c r="Z469" s="14">
        <v>2</v>
      </c>
      <c r="AA469" s="14">
        <v>3</v>
      </c>
      <c r="AB469" s="14" t="s">
        <v>67</v>
      </c>
      <c r="AC469" s="14"/>
      <c r="AD469" s="14">
        <v>2019</v>
      </c>
      <c r="AE469" s="14" t="s">
        <v>68</v>
      </c>
      <c r="AF469" s="14"/>
      <c r="AG469" s="14"/>
      <c r="AH469" s="14"/>
      <c r="AI469" s="14"/>
      <c r="AJ469" s="14"/>
      <c r="AK469" s="14"/>
      <c r="AL469" s="8" t="str">
        <f t="shared" si="84"/>
        <v>GZ2018113@录播</v>
      </c>
      <c r="AM469" s="8">
        <f>IF(AL469="","",COUNTIFS(AL$1:AL469,AL469))</f>
        <v>1</v>
      </c>
      <c r="AN469" s="8" t="str">
        <f t="shared" si="85"/>
        <v>绍兴市上虞区公共资源交易中心关于绍兴市上虞区章镇镇中心小学章镇王充小学新建工程弱电系统设备项目的结果公告@录播</v>
      </c>
      <c r="AO469" s="9">
        <f>IF(AN469="","",COUNTIFS(AN$1:AN469,AN469))</f>
        <v>1</v>
      </c>
      <c r="AP469" s="10" t="str">
        <f t="shared" si="86"/>
        <v>是</v>
      </c>
      <c r="AQ469" s="11" t="str">
        <f t="shared" si="87"/>
        <v/>
      </c>
      <c r="AR469" s="11" t="str">
        <f t="shared" si="88"/>
        <v/>
      </c>
      <c r="AS469" s="11" t="str">
        <f t="shared" si="89"/>
        <v/>
      </c>
      <c r="AT469" s="11" t="str">
        <f t="shared" si="90"/>
        <v/>
      </c>
      <c r="AU469" s="11" t="str">
        <f t="shared" si="91"/>
        <v/>
      </c>
      <c r="AV469" s="11" t="str">
        <f t="shared" si="92"/>
        <v/>
      </c>
      <c r="AW469" s="11" t="str">
        <f>IF(ISERROR(IF(FIND("拾",O469,1)&lt;FIND("万",O469,1),IF(ISERROR(FIND("拾",O469,FIND("万",O469,1))),"零",(MID(O,FIND("拾",O469,FIND("万",O469,1))-1,1))),MID(O469,FIND("拾",O469,1)-1,1))),"",IF(FIND("拾",O469,1)&lt;FIND("万",O469,1),IF(ISERROR(FIND("拾",O469,FIND("万",O469,1))),"",(MID(O469,FIND("拾",O469,FIND("万",O469,1))-1,1))),MID(O469,FIND("拾",O469,1)-1,1)))</f>
        <v/>
      </c>
      <c r="AX469" s="12">
        <f>IF(O469="",0,IF(ISERROR(MIDB(O469,SEARCHB("?",O469),2*LEN(O469)-LENB(O469))),IF(AQ469="",0,INDEX([1]大小写对照表!A:B,MATCH(AQ469,[1]大小写对照表!A:A,0),2)*100000000)+IF(AR469="",0,INDEX([1]大小写对照表!A:B,MATCH(AR469,[1]大小写对照表!A:A,0),2)*1000000)+IF(AS469="",0,INDEX([1]大小写对照表!A:B,MATCH(AS469,[1]大小写对照表!A:A,0),2)*100000)+IF(AT469="",0,INDEX([1]大小写对照表!A:B,MATCH(AT469,[1]大小写对照表!A:A,0),2)*10000)+IF(AU469="",0,INDEX([1]大小写对照表!A:B,MATCH(AU469,[1]大小写对照表!A:A,0),2)*1000)+IF(AV469="",0,INDEX([1]大小写对照表!A:B,MATCH(AV469,[1]大小写对照表!A:A,0),2)*100)+IF(AW469="",0,INDEX([1]大小写对照表!A:B,MATCH(AW469,[1]大小写对照表!A:A,0),2)*10),IF(ISERROR(FIND("万",O469,1)),MIDB(O469,SEARCHB("?",O469),2*LEN(O469)-LENB(O469))*1,MIDB(O469,SEARCHB("?",O469),2*LEN(O469)-LENB(O469))*10000)))</f>
        <v>0</v>
      </c>
      <c r="AY469" s="13" t="str">
        <f t="shared" si="93"/>
        <v>1月份</v>
      </c>
      <c r="AZ469" s="11" t="str">
        <f t="shared" si="94"/>
        <v>录播</v>
      </c>
      <c r="BA469" s="11" t="str">
        <f t="shared" si="95"/>
        <v/>
      </c>
    </row>
    <row r="470" spans="1:53">
      <c r="A470" s="7" t="s">
        <v>1084</v>
      </c>
      <c r="B470" s="7" t="s">
        <v>3106</v>
      </c>
      <c r="C470" s="7" t="s">
        <v>55</v>
      </c>
      <c r="D470" s="7" t="s">
        <v>3107</v>
      </c>
      <c r="E470" s="7" t="s">
        <v>94</v>
      </c>
      <c r="F470" s="7" t="s">
        <v>379</v>
      </c>
      <c r="G470" s="7" t="s">
        <v>553</v>
      </c>
      <c r="H470" s="7"/>
      <c r="I470" s="7"/>
      <c r="J470" s="7"/>
      <c r="K470" s="7"/>
      <c r="L470" s="7"/>
      <c r="M470" s="7" t="s">
        <v>2782</v>
      </c>
      <c r="N470" s="7" t="s">
        <v>2783</v>
      </c>
      <c r="O470" s="7" t="s">
        <v>3108</v>
      </c>
      <c r="P470" s="7"/>
      <c r="Q470" s="7" t="s">
        <v>3109</v>
      </c>
      <c r="R470" s="7" t="s">
        <v>2786</v>
      </c>
      <c r="S470" s="7"/>
      <c r="T470" s="7"/>
      <c r="U470" s="7"/>
      <c r="V470" s="7"/>
      <c r="W470" s="7"/>
      <c r="X470" s="7" t="s">
        <v>65</v>
      </c>
      <c r="Y470" s="7" t="s">
        <v>3110</v>
      </c>
      <c r="Z470" s="7">
        <v>4</v>
      </c>
      <c r="AA470" s="7">
        <v>4</v>
      </c>
      <c r="AB470" s="7" t="s">
        <v>317</v>
      </c>
      <c r="AC470" s="7" t="s">
        <v>1084</v>
      </c>
      <c r="AD470" s="7">
        <v>2019</v>
      </c>
      <c r="AE470" s="7" t="s">
        <v>68</v>
      </c>
      <c r="AF470" s="7" t="s">
        <v>693</v>
      </c>
      <c r="AG470" s="7" t="s">
        <v>328</v>
      </c>
      <c r="AH470" s="7" t="s">
        <v>130</v>
      </c>
      <c r="AI470" s="7"/>
      <c r="AJ470" s="7"/>
      <c r="AK470" s="7"/>
      <c r="AL470" s="8" t="str">
        <f t="shared" si="84"/>
        <v>DTZC-2018-0794@录播</v>
      </c>
      <c r="AM470" s="8">
        <f>IF(AL470="","",COUNTIFS(AL$1:AL470,AL470))</f>
        <v>1</v>
      </c>
      <c r="AN470" s="8" t="str">
        <f t="shared" si="85"/>
        <v>大同市第一中学校录播教室采购中标公告@录播</v>
      </c>
      <c r="AO470" s="9">
        <f>IF(AN470="","",COUNTIFS(AN$1:AN470,AN470))</f>
        <v>1</v>
      </c>
      <c r="AP470" s="10" t="str">
        <f t="shared" si="86"/>
        <v>是</v>
      </c>
      <c r="AQ470" s="11" t="str">
        <f t="shared" si="87"/>
        <v/>
      </c>
      <c r="AR470" s="11" t="str">
        <f t="shared" si="88"/>
        <v/>
      </c>
      <c r="AS470" s="11" t="str">
        <f t="shared" si="89"/>
        <v/>
      </c>
      <c r="AT470" s="11" t="str">
        <f t="shared" si="90"/>
        <v/>
      </c>
      <c r="AU470" s="11" t="str">
        <f t="shared" si="91"/>
        <v/>
      </c>
      <c r="AV470" s="11" t="str">
        <f t="shared" si="92"/>
        <v/>
      </c>
      <c r="AW470" s="11" t="str">
        <f>IF(ISERROR(IF(FIND("拾",O470,1)&lt;FIND("万",O470,1),IF(ISERROR(FIND("拾",O470,FIND("万",O470,1))),"零",(MID(O,FIND("拾",O470,FIND("万",O470,1))-1,1))),MID(O470,FIND("拾",O470,1)-1,1))),"",IF(FIND("拾",O470,1)&lt;FIND("万",O470,1),IF(ISERROR(FIND("拾",O470,FIND("万",O470,1))),"",(MID(O470,FIND("拾",O470,FIND("万",O470,1))-1,1))),MID(O470,FIND("拾",O470,1)-1,1)))</f>
        <v/>
      </c>
      <c r="AX470" s="12">
        <f>IF(O470="",0,IF(ISERROR(MIDB(O470,SEARCHB("?",O470),2*LEN(O470)-LENB(O470))),IF(AQ470="",0,INDEX([1]大小写对照表!A:B,MATCH(AQ470,[1]大小写对照表!A:A,0),2)*100000000)+IF(AR470="",0,INDEX([1]大小写对照表!A:B,MATCH(AR470,[1]大小写对照表!A:A,0),2)*1000000)+IF(AS470="",0,INDEX([1]大小写对照表!A:B,MATCH(AS470,[1]大小写对照表!A:A,0),2)*100000)+IF(AT470="",0,INDEX([1]大小写对照表!A:B,MATCH(AT470,[1]大小写对照表!A:A,0),2)*10000)+IF(AU470="",0,INDEX([1]大小写对照表!A:B,MATCH(AU470,[1]大小写对照表!A:A,0),2)*1000)+IF(AV470="",0,INDEX([1]大小写对照表!A:B,MATCH(AV470,[1]大小写对照表!A:A,0),2)*100)+IF(AW470="",0,INDEX([1]大小写对照表!A:B,MATCH(AW470,[1]大小写对照表!A:A,0),2)*10),IF(ISERROR(FIND("万",O470,1)),MIDB(O470,SEARCHB("?",O470),2*LEN(O470)-LENB(O470))*1,MIDB(O470,SEARCHB("?",O470),2*LEN(O470)-LENB(O470))*10000)))</f>
        <v>786500</v>
      </c>
      <c r="AY470" s="13" t="str">
        <f t="shared" si="93"/>
        <v>1月份</v>
      </c>
      <c r="AZ470" s="11" t="str">
        <f t="shared" si="94"/>
        <v>录播</v>
      </c>
      <c r="BA470" s="11" t="str">
        <f t="shared" si="95"/>
        <v/>
      </c>
    </row>
    <row r="471" spans="1:53">
      <c r="A471" s="14" t="s">
        <v>1084</v>
      </c>
      <c r="B471" s="14" t="s">
        <v>3111</v>
      </c>
      <c r="C471" s="14" t="s">
        <v>55</v>
      </c>
      <c r="D471" s="14" t="s">
        <v>3112</v>
      </c>
      <c r="E471" s="14" t="s">
        <v>696</v>
      </c>
      <c r="F471" s="14" t="s">
        <v>697</v>
      </c>
      <c r="G471" s="14" t="s">
        <v>553</v>
      </c>
      <c r="H471" s="14"/>
      <c r="I471" s="14"/>
      <c r="J471" s="14"/>
      <c r="K471" s="14"/>
      <c r="L471" s="14" t="s">
        <v>2021</v>
      </c>
      <c r="M471" s="14" t="s">
        <v>3113</v>
      </c>
      <c r="N471" s="14" t="s">
        <v>2023</v>
      </c>
      <c r="O471" s="14" t="s">
        <v>3114</v>
      </c>
      <c r="P471" s="14"/>
      <c r="Q471" s="14" t="s">
        <v>3115</v>
      </c>
      <c r="R471" s="14" t="s">
        <v>2026</v>
      </c>
      <c r="S471" s="14"/>
      <c r="T471" s="14"/>
      <c r="U471" s="14"/>
      <c r="V471" s="14"/>
      <c r="W471" s="14"/>
      <c r="X471" s="14" t="s">
        <v>65</v>
      </c>
      <c r="Y471" s="14" t="s">
        <v>3116</v>
      </c>
      <c r="Z471" s="14">
        <v>2</v>
      </c>
      <c r="AA471" s="14">
        <v>2</v>
      </c>
      <c r="AB471" s="14" t="s">
        <v>317</v>
      </c>
      <c r="AC471" s="14" t="s">
        <v>1084</v>
      </c>
      <c r="AD471" s="14">
        <v>2019</v>
      </c>
      <c r="AE471" s="14" t="s">
        <v>68</v>
      </c>
      <c r="AF471" s="14"/>
      <c r="AG471" s="14"/>
      <c r="AH471" s="14"/>
      <c r="AI471" s="14"/>
      <c r="AJ471" s="14"/>
      <c r="AK471" s="14"/>
      <c r="AL471" s="8" t="str">
        <f t="shared" si="84"/>
        <v>SBQC[2018]0294@录播</v>
      </c>
      <c r="AM471" s="8">
        <f>IF(AL471="","",COUNTIFS(AL$1:AL471,AL471))</f>
        <v>1</v>
      </c>
      <c r="AN471" s="8" t="str">
        <f t="shared" si="85"/>
        <v>哈尔滨市实验学校沉浸式智慧录播及远程协同教学研究系统项目@录播</v>
      </c>
      <c r="AO471" s="9">
        <f>IF(AN471="","",COUNTIFS(AN$1:AN471,AN471))</f>
        <v>1</v>
      </c>
      <c r="AP471" s="10" t="str">
        <f t="shared" si="86"/>
        <v>是</v>
      </c>
      <c r="AQ471" s="11" t="str">
        <f t="shared" si="87"/>
        <v/>
      </c>
      <c r="AR471" s="11" t="str">
        <f t="shared" si="88"/>
        <v/>
      </c>
      <c r="AS471" s="11" t="str">
        <f t="shared" si="89"/>
        <v/>
      </c>
      <c r="AT471" s="11" t="str">
        <f t="shared" si="90"/>
        <v/>
      </c>
      <c r="AU471" s="11" t="str">
        <f t="shared" si="91"/>
        <v/>
      </c>
      <c r="AV471" s="11" t="str">
        <f t="shared" si="92"/>
        <v/>
      </c>
      <c r="AW471" s="11" t="str">
        <f>IF(ISERROR(IF(FIND("拾",O471,1)&lt;FIND("万",O471,1),IF(ISERROR(FIND("拾",O471,FIND("万",O471,1))),"零",(MID(O,FIND("拾",O471,FIND("万",O471,1))-1,1))),MID(O471,FIND("拾",O471,1)-1,1))),"",IF(FIND("拾",O471,1)&lt;FIND("万",O471,1),IF(ISERROR(FIND("拾",O471,FIND("万",O471,1))),"",(MID(O471,FIND("拾",O471,FIND("万",O471,1))-1,1))),MID(O471,FIND("拾",O471,1)-1,1)))</f>
        <v/>
      </c>
      <c r="AX471" s="12">
        <f>IF(O471="",0,IF(ISERROR(MIDB(O471,SEARCHB("?",O471),2*LEN(O471)-LENB(O471))),IF(AQ471="",0,INDEX([1]大小写对照表!A:B,MATCH(AQ471,[1]大小写对照表!A:A,0),2)*100000000)+IF(AR471="",0,INDEX([1]大小写对照表!A:B,MATCH(AR471,[1]大小写对照表!A:A,0),2)*1000000)+IF(AS471="",0,INDEX([1]大小写对照表!A:B,MATCH(AS471,[1]大小写对照表!A:A,0),2)*100000)+IF(AT471="",0,INDEX([1]大小写对照表!A:B,MATCH(AT471,[1]大小写对照表!A:A,0),2)*10000)+IF(AU471="",0,INDEX([1]大小写对照表!A:B,MATCH(AU471,[1]大小写对照表!A:A,0),2)*1000)+IF(AV471="",0,INDEX([1]大小写对照表!A:B,MATCH(AV471,[1]大小写对照表!A:A,0),2)*100)+IF(AW471="",0,INDEX([1]大小写对照表!A:B,MATCH(AW471,[1]大小写对照表!A:A,0),2)*10),IF(ISERROR(FIND("万",O471,1)),MIDB(O471,SEARCHB("?",O471),2*LEN(O471)-LENB(O471))*1,MIDB(O471,SEARCHB("?",O471),2*LEN(O471)-LENB(O471))*10000)))</f>
        <v>465000</v>
      </c>
      <c r="AY471" s="13" t="str">
        <f t="shared" si="93"/>
        <v>1月份</v>
      </c>
      <c r="AZ471" s="11" t="str">
        <f t="shared" si="94"/>
        <v>录播</v>
      </c>
      <c r="BA471" s="11" t="str">
        <f t="shared" si="95"/>
        <v/>
      </c>
    </row>
    <row r="472" spans="1:53">
      <c r="A472" s="7" t="s">
        <v>1084</v>
      </c>
      <c r="B472" s="7" t="s">
        <v>3117</v>
      </c>
      <c r="C472" s="7" t="s">
        <v>55</v>
      </c>
      <c r="D472" s="7" t="s">
        <v>3118</v>
      </c>
      <c r="E472" s="7" t="s">
        <v>602</v>
      </c>
      <c r="F472" s="7" t="s">
        <v>668</v>
      </c>
      <c r="G472" s="7" t="s">
        <v>553</v>
      </c>
      <c r="H472" s="7"/>
      <c r="I472" s="7"/>
      <c r="J472" s="7"/>
      <c r="K472" s="7"/>
      <c r="L472" s="7"/>
      <c r="M472" s="7" t="s">
        <v>3119</v>
      </c>
      <c r="N472" s="7" t="s">
        <v>3120</v>
      </c>
      <c r="O472" s="7" t="s">
        <v>3121</v>
      </c>
      <c r="P472" s="7"/>
      <c r="Q472" s="7" t="s">
        <v>3122</v>
      </c>
      <c r="R472" s="7" t="s">
        <v>3123</v>
      </c>
      <c r="S472" s="7"/>
      <c r="T472" s="7"/>
      <c r="U472" s="7"/>
      <c r="V472" s="7"/>
      <c r="W472" s="7"/>
      <c r="X472" s="7" t="s">
        <v>79</v>
      </c>
      <c r="Y472" s="7" t="s">
        <v>3124</v>
      </c>
      <c r="Z472" s="7">
        <v>5</v>
      </c>
      <c r="AA472" s="7">
        <v>4</v>
      </c>
      <c r="AB472" s="7" t="s">
        <v>317</v>
      </c>
      <c r="AC472" s="7" t="s">
        <v>1084</v>
      </c>
      <c r="AD472" s="7">
        <v>2019</v>
      </c>
      <c r="AE472" s="7" t="s">
        <v>68</v>
      </c>
      <c r="AF472" s="7"/>
      <c r="AG472" s="7"/>
      <c r="AH472" s="7"/>
      <c r="AI472" s="7"/>
      <c r="AJ472" s="7"/>
      <c r="AK472" s="7"/>
      <c r="AL472" s="8" t="str">
        <f t="shared" si="84"/>
        <v>JYZB-2019-006@录播</v>
      </c>
      <c r="AM472" s="8">
        <f>IF(AL472="","",COUNTIFS(AL$1:AL472,AL472))</f>
        <v>1</v>
      </c>
      <c r="AN472" s="8" t="str">
        <f t="shared" si="85"/>
        <v>六合区多校录播教室及心理室等设备项目采购结果公告@录播</v>
      </c>
      <c r="AO472" s="9">
        <f>IF(AN472="","",COUNTIFS(AN$1:AN472,AN472))</f>
        <v>1</v>
      </c>
      <c r="AP472" s="10" t="str">
        <f t="shared" si="86"/>
        <v>是</v>
      </c>
      <c r="AQ472" s="11" t="str">
        <f t="shared" si="87"/>
        <v/>
      </c>
      <c r="AR472" s="11" t="str">
        <f t="shared" si="88"/>
        <v/>
      </c>
      <c r="AS472" s="11" t="str">
        <f t="shared" si="89"/>
        <v/>
      </c>
      <c r="AT472" s="11" t="str">
        <f t="shared" si="90"/>
        <v/>
      </c>
      <c r="AU472" s="11" t="str">
        <f t="shared" si="91"/>
        <v/>
      </c>
      <c r="AV472" s="11" t="str">
        <f t="shared" si="92"/>
        <v/>
      </c>
      <c r="AW472" s="11" t="str">
        <f>IF(ISERROR(IF(FIND("拾",O472,1)&lt;FIND("万",O472,1),IF(ISERROR(FIND("拾",O472,FIND("万",O472,1))),"零",(MID(O,FIND("拾",O472,FIND("万",O472,1))-1,1))),MID(O472,FIND("拾",O472,1)-1,1))),"",IF(FIND("拾",O472,1)&lt;FIND("万",O472,1),IF(ISERROR(FIND("拾",O472,FIND("万",O472,1))),"",(MID(O472,FIND("拾",O472,FIND("万",O472,1))-1,1))),MID(O472,FIND("拾",O472,1)-1,1)))</f>
        <v/>
      </c>
      <c r="AX472" s="12">
        <f>IF(O472="",0,IF(ISERROR(MIDB(O472,SEARCHB("?",O472),2*LEN(O472)-LENB(O472))),IF(AQ472="",0,INDEX([1]大小写对照表!A:B,MATCH(AQ472,[1]大小写对照表!A:A,0),2)*100000000)+IF(AR472="",0,INDEX([1]大小写对照表!A:B,MATCH(AR472,[1]大小写对照表!A:A,0),2)*1000000)+IF(AS472="",0,INDEX([1]大小写对照表!A:B,MATCH(AS472,[1]大小写对照表!A:A,0),2)*100000)+IF(AT472="",0,INDEX([1]大小写对照表!A:B,MATCH(AT472,[1]大小写对照表!A:A,0),2)*10000)+IF(AU472="",0,INDEX([1]大小写对照表!A:B,MATCH(AU472,[1]大小写对照表!A:A,0),2)*1000)+IF(AV472="",0,INDEX([1]大小写对照表!A:B,MATCH(AV472,[1]大小写对照表!A:A,0),2)*100)+IF(AW472="",0,INDEX([1]大小写对照表!A:B,MATCH(AW472,[1]大小写对照表!A:A,0),2)*10),IF(ISERROR(FIND("万",O472,1)),MIDB(O472,SEARCHB("?",O472),2*LEN(O472)-LENB(O472))*1,MIDB(O472,SEARCHB("?",O472),2*LEN(O472)-LENB(O472))*10000)))</f>
        <v>1195329</v>
      </c>
      <c r="AY472" s="13" t="str">
        <f t="shared" si="93"/>
        <v>1月份</v>
      </c>
      <c r="AZ472" s="11" t="str">
        <f t="shared" si="94"/>
        <v>录播</v>
      </c>
      <c r="BA472" s="11" t="str">
        <f t="shared" si="95"/>
        <v/>
      </c>
    </row>
    <row r="473" spans="1:53">
      <c r="A473" s="14" t="s">
        <v>1084</v>
      </c>
      <c r="B473" s="14" t="s">
        <v>564</v>
      </c>
      <c r="C473" s="14" t="s">
        <v>55</v>
      </c>
      <c r="D473" s="14">
        <v>24000</v>
      </c>
      <c r="E473" s="14" t="s">
        <v>565</v>
      </c>
      <c r="F473" s="14" t="s">
        <v>566</v>
      </c>
      <c r="G473" s="14" t="s">
        <v>553</v>
      </c>
      <c r="H473" s="14"/>
      <c r="I473" s="14"/>
      <c r="J473" s="14"/>
      <c r="K473" s="14"/>
      <c r="L473" s="14" t="s">
        <v>567</v>
      </c>
      <c r="M473" s="14" t="s">
        <v>568</v>
      </c>
      <c r="N473" s="14" t="s">
        <v>569</v>
      </c>
      <c r="O473" s="14" t="s">
        <v>570</v>
      </c>
      <c r="P473" s="14"/>
      <c r="Q473" s="14" t="s">
        <v>571</v>
      </c>
      <c r="R473" s="14" t="s">
        <v>572</v>
      </c>
      <c r="S473" s="14" t="s">
        <v>573</v>
      </c>
      <c r="T473" s="14"/>
      <c r="U473" s="14"/>
      <c r="V473" s="14"/>
      <c r="W473" s="14"/>
      <c r="X473" s="14" t="s">
        <v>79</v>
      </c>
      <c r="Y473" s="14" t="s">
        <v>574</v>
      </c>
      <c r="Z473" s="14">
        <v>4</v>
      </c>
      <c r="AA473" s="14">
        <v>28</v>
      </c>
      <c r="AB473" s="14" t="s">
        <v>317</v>
      </c>
      <c r="AC473" s="14" t="s">
        <v>1084</v>
      </c>
      <c r="AD473" s="14">
        <v>2019</v>
      </c>
      <c r="AE473" s="14" t="s">
        <v>68</v>
      </c>
      <c r="AF473" s="14"/>
      <c r="AG473" s="14"/>
      <c r="AH473" s="14"/>
      <c r="AI473" s="14"/>
      <c r="AJ473" s="14"/>
      <c r="AK473" s="14"/>
      <c r="AL473" s="8" t="str">
        <f t="shared" si="84"/>
        <v>24000@录播</v>
      </c>
      <c r="AM473" s="8">
        <f>IF(AL473="","",COUNTIFS(AL$1:AL473,AL473))</f>
        <v>3</v>
      </c>
      <c r="AN473" s="8" t="str">
        <f t="shared" si="85"/>
        <v>红山区教育局录播教室公开招标采购评标结果公告@录播</v>
      </c>
      <c r="AO473" s="9">
        <f>IF(AN473="","",COUNTIFS(AN$1:AN473,AN473))</f>
        <v>1</v>
      </c>
      <c r="AP473" s="10" t="str">
        <f t="shared" si="86"/>
        <v/>
      </c>
      <c r="AQ473" s="11" t="str">
        <f t="shared" si="87"/>
        <v/>
      </c>
      <c r="AR473" s="11" t="str">
        <f t="shared" si="88"/>
        <v/>
      </c>
      <c r="AS473" s="11" t="str">
        <f t="shared" si="89"/>
        <v/>
      </c>
      <c r="AT473" s="11" t="str">
        <f t="shared" si="90"/>
        <v/>
      </c>
      <c r="AU473" s="11" t="str">
        <f t="shared" si="91"/>
        <v/>
      </c>
      <c r="AV473" s="11" t="str">
        <f t="shared" si="92"/>
        <v/>
      </c>
      <c r="AW473" s="11" t="str">
        <f>IF(ISERROR(IF(FIND("拾",O473,1)&lt;FIND("万",O473,1),IF(ISERROR(FIND("拾",O473,FIND("万",O473,1))),"零",(MID(O,FIND("拾",O473,FIND("万",O473,1))-1,1))),MID(O473,FIND("拾",O473,1)-1,1))),"",IF(FIND("拾",O473,1)&lt;FIND("万",O473,1),IF(ISERROR(FIND("拾",O473,FIND("万",O473,1))),"",(MID(O473,FIND("拾",O473,FIND("万",O473,1))-1,1))),MID(O473,FIND("拾",O473,1)-1,1)))</f>
        <v/>
      </c>
      <c r="AX473" s="12">
        <f>IF(O473="",0,IF(ISERROR(MIDB(O473,SEARCHB("?",O473),2*LEN(O473)-LENB(O473))),IF(AQ473="",0,INDEX([1]大小写对照表!A:B,MATCH(AQ473,[1]大小写对照表!A:A,0),2)*100000000)+IF(AR473="",0,INDEX([1]大小写对照表!A:B,MATCH(AR473,[1]大小写对照表!A:A,0),2)*1000000)+IF(AS473="",0,INDEX([1]大小写对照表!A:B,MATCH(AS473,[1]大小写对照表!A:A,0),2)*100000)+IF(AT473="",0,INDEX([1]大小写对照表!A:B,MATCH(AT473,[1]大小写对照表!A:A,0),2)*10000)+IF(AU473="",0,INDEX([1]大小写对照表!A:B,MATCH(AU473,[1]大小写对照表!A:A,0),2)*1000)+IF(AV473="",0,INDEX([1]大小写对照表!A:B,MATCH(AV473,[1]大小写对照表!A:A,0),2)*100)+IF(AW473="",0,INDEX([1]大小写对照表!A:B,MATCH(AW473,[1]大小写对照表!A:A,0),2)*10),IF(ISERROR(FIND("万",O473,1)),MIDB(O473,SEARCHB("?",O473),2*LEN(O473)-LENB(O473))*1,MIDB(O473,SEARCHB("?",O473),2*LEN(O473)-LENB(O473))*10000)))</f>
        <v>3296000</v>
      </c>
      <c r="AY473" s="13" t="str">
        <f t="shared" si="93"/>
        <v>1月份</v>
      </c>
      <c r="AZ473" s="11" t="str">
        <f t="shared" si="94"/>
        <v>录播</v>
      </c>
      <c r="BA473" s="11" t="str">
        <f t="shared" si="95"/>
        <v/>
      </c>
    </row>
    <row r="474" spans="1:53">
      <c r="A474" s="7" t="s">
        <v>1084</v>
      </c>
      <c r="B474" s="7" t="s">
        <v>3125</v>
      </c>
      <c r="C474" s="7" t="s">
        <v>55</v>
      </c>
      <c r="D474" s="7"/>
      <c r="E474" s="7" t="s">
        <v>1308</v>
      </c>
      <c r="F474" s="7" t="s">
        <v>1842</v>
      </c>
      <c r="G474" s="7" t="s">
        <v>553</v>
      </c>
      <c r="H474" s="7"/>
      <c r="I474" s="7"/>
      <c r="J474" s="7"/>
      <c r="K474" s="7"/>
      <c r="L474" s="7"/>
      <c r="M474" s="7" t="s">
        <v>3126</v>
      </c>
      <c r="N474" s="7"/>
      <c r="O474" s="7"/>
      <c r="P474" s="7"/>
      <c r="Q474" s="7" t="s">
        <v>3127</v>
      </c>
      <c r="R474" s="7"/>
      <c r="S474" s="7"/>
      <c r="T474" s="7"/>
      <c r="U474" s="7"/>
      <c r="V474" s="7"/>
      <c r="W474" s="7"/>
      <c r="X474" s="7" t="s">
        <v>65</v>
      </c>
      <c r="Y474" s="7" t="s">
        <v>1846</v>
      </c>
      <c r="Z474" s="7">
        <v>6</v>
      </c>
      <c r="AA474" s="7">
        <v>14971</v>
      </c>
      <c r="AB474" s="7" t="s">
        <v>67</v>
      </c>
      <c r="AC474" s="7"/>
      <c r="AD474" s="7">
        <v>2019</v>
      </c>
      <c r="AE474" s="7" t="s">
        <v>68</v>
      </c>
      <c r="AF474" s="7"/>
      <c r="AG474" s="7"/>
      <c r="AH474" s="7"/>
      <c r="AI474" s="7"/>
      <c r="AJ474" s="7"/>
      <c r="AK474" s="7"/>
      <c r="AL474" s="8" t="str">
        <f t="shared" si="84"/>
        <v/>
      </c>
      <c r="AM474" s="8" t="str">
        <f>IF(AL474="","",COUNTIFS(AL$1:AL474,AL474))</f>
        <v/>
      </c>
      <c r="AN474" s="8" t="str">
        <f t="shared" si="85"/>
        <v>潜山市梅城中心小学多媒体教学系统设备采购项目中标公示@录播</v>
      </c>
      <c r="AO474" s="9">
        <f>IF(AN474="","",COUNTIFS(AN$1:AN474,AN474))</f>
        <v>1</v>
      </c>
      <c r="AP474" s="10" t="str">
        <f t="shared" si="86"/>
        <v>是</v>
      </c>
      <c r="AQ474" s="11" t="str">
        <f t="shared" si="87"/>
        <v/>
      </c>
      <c r="AR474" s="11" t="str">
        <f t="shared" si="88"/>
        <v/>
      </c>
      <c r="AS474" s="11" t="str">
        <f t="shared" si="89"/>
        <v/>
      </c>
      <c r="AT474" s="11" t="str">
        <f t="shared" si="90"/>
        <v/>
      </c>
      <c r="AU474" s="11" t="str">
        <f t="shared" si="91"/>
        <v/>
      </c>
      <c r="AV474" s="11" t="str">
        <f t="shared" si="92"/>
        <v/>
      </c>
      <c r="AW474" s="11" t="str">
        <f>IF(ISERROR(IF(FIND("拾",O474,1)&lt;FIND("万",O474,1),IF(ISERROR(FIND("拾",O474,FIND("万",O474,1))),"零",(MID(O,FIND("拾",O474,FIND("万",O474,1))-1,1))),MID(O474,FIND("拾",O474,1)-1,1))),"",IF(FIND("拾",O474,1)&lt;FIND("万",O474,1),IF(ISERROR(FIND("拾",O474,FIND("万",O474,1))),"",(MID(O474,FIND("拾",O474,FIND("万",O474,1))-1,1))),MID(O474,FIND("拾",O474,1)-1,1)))</f>
        <v/>
      </c>
      <c r="AX474" s="12">
        <f>IF(O474="",0,IF(ISERROR(MIDB(O474,SEARCHB("?",O474),2*LEN(O474)-LENB(O474))),IF(AQ474="",0,INDEX([1]大小写对照表!A:B,MATCH(AQ474,[1]大小写对照表!A:A,0),2)*100000000)+IF(AR474="",0,INDEX([1]大小写对照表!A:B,MATCH(AR474,[1]大小写对照表!A:A,0),2)*1000000)+IF(AS474="",0,INDEX([1]大小写对照表!A:B,MATCH(AS474,[1]大小写对照表!A:A,0),2)*100000)+IF(AT474="",0,INDEX([1]大小写对照表!A:B,MATCH(AT474,[1]大小写对照表!A:A,0),2)*10000)+IF(AU474="",0,INDEX([1]大小写对照表!A:B,MATCH(AU474,[1]大小写对照表!A:A,0),2)*1000)+IF(AV474="",0,INDEX([1]大小写对照表!A:B,MATCH(AV474,[1]大小写对照表!A:A,0),2)*100)+IF(AW474="",0,INDEX([1]大小写对照表!A:B,MATCH(AW474,[1]大小写对照表!A:A,0),2)*10),IF(ISERROR(FIND("万",O474,1)),MIDB(O474,SEARCHB("?",O474),2*LEN(O474)-LENB(O474))*1,MIDB(O474,SEARCHB("?",O474),2*LEN(O474)-LENB(O474))*10000)))</f>
        <v>0</v>
      </c>
      <c r="AY474" s="13" t="str">
        <f t="shared" si="93"/>
        <v>1月份</v>
      </c>
      <c r="AZ474" s="11" t="str">
        <f t="shared" si="94"/>
        <v>录播</v>
      </c>
      <c r="BA474" s="11" t="str">
        <f t="shared" si="95"/>
        <v/>
      </c>
    </row>
    <row r="475" spans="1:53">
      <c r="A475" s="14" t="s">
        <v>1084</v>
      </c>
      <c r="B475" s="14" t="s">
        <v>3125</v>
      </c>
      <c r="C475" s="14" t="s">
        <v>55</v>
      </c>
      <c r="D475" s="14"/>
      <c r="E475" s="14" t="s">
        <v>1308</v>
      </c>
      <c r="F475" s="14" t="s">
        <v>3128</v>
      </c>
      <c r="G475" s="14" t="s">
        <v>553</v>
      </c>
      <c r="H475" s="14"/>
      <c r="I475" s="14"/>
      <c r="J475" s="14"/>
      <c r="K475" s="14"/>
      <c r="L475" s="14"/>
      <c r="M475" s="14" t="s">
        <v>3126</v>
      </c>
      <c r="N475" s="14"/>
      <c r="O475" s="14"/>
      <c r="P475" s="14"/>
      <c r="Q475" s="14" t="s">
        <v>3129</v>
      </c>
      <c r="R475" s="14"/>
      <c r="S475" s="14"/>
      <c r="T475" s="14"/>
      <c r="U475" s="14"/>
      <c r="V475" s="14"/>
      <c r="W475" s="14"/>
      <c r="X475" s="14" t="s">
        <v>65</v>
      </c>
      <c r="Y475" s="14" t="s">
        <v>1846</v>
      </c>
      <c r="Z475" s="14">
        <v>6</v>
      </c>
      <c r="AA475" s="14">
        <v>14971</v>
      </c>
      <c r="AB475" s="14" t="s">
        <v>67</v>
      </c>
      <c r="AC475" s="14"/>
      <c r="AD475" s="14">
        <v>2019</v>
      </c>
      <c r="AE475" s="14" t="s">
        <v>68</v>
      </c>
      <c r="AF475" s="14"/>
      <c r="AG475" s="14"/>
      <c r="AH475" s="14"/>
      <c r="AI475" s="14"/>
      <c r="AJ475" s="14"/>
      <c r="AK475" s="14"/>
      <c r="AL475" s="8" t="str">
        <f t="shared" si="84"/>
        <v/>
      </c>
      <c r="AM475" s="8" t="str">
        <f>IF(AL475="","",COUNTIFS(AL$1:AL475,AL475))</f>
        <v/>
      </c>
      <c r="AN475" s="8" t="str">
        <f t="shared" si="85"/>
        <v>潜山市梅城中心小学多媒体教学系统设备采购项目中标公示@录播</v>
      </c>
      <c r="AO475" s="9">
        <f>IF(AN475="","",COUNTIFS(AN$1:AN475,AN475))</f>
        <v>2</v>
      </c>
      <c r="AP475" s="10" t="str">
        <f t="shared" si="86"/>
        <v/>
      </c>
      <c r="AQ475" s="11" t="str">
        <f t="shared" si="87"/>
        <v/>
      </c>
      <c r="AR475" s="11" t="str">
        <f t="shared" si="88"/>
        <v/>
      </c>
      <c r="AS475" s="11" t="str">
        <f t="shared" si="89"/>
        <v/>
      </c>
      <c r="AT475" s="11" t="str">
        <f t="shared" si="90"/>
        <v/>
      </c>
      <c r="AU475" s="11" t="str">
        <f t="shared" si="91"/>
        <v/>
      </c>
      <c r="AV475" s="11" t="str">
        <f t="shared" si="92"/>
        <v/>
      </c>
      <c r="AW475" s="11" t="str">
        <f>IF(ISERROR(IF(FIND("拾",O475,1)&lt;FIND("万",O475,1),IF(ISERROR(FIND("拾",O475,FIND("万",O475,1))),"零",(MID(O,FIND("拾",O475,FIND("万",O475,1))-1,1))),MID(O475,FIND("拾",O475,1)-1,1))),"",IF(FIND("拾",O475,1)&lt;FIND("万",O475,1),IF(ISERROR(FIND("拾",O475,FIND("万",O475,1))),"",(MID(O475,FIND("拾",O475,FIND("万",O475,1))-1,1))),MID(O475,FIND("拾",O475,1)-1,1)))</f>
        <v/>
      </c>
      <c r="AX475" s="12">
        <f>IF(O475="",0,IF(ISERROR(MIDB(O475,SEARCHB("?",O475),2*LEN(O475)-LENB(O475))),IF(AQ475="",0,INDEX([1]大小写对照表!A:B,MATCH(AQ475,[1]大小写对照表!A:A,0),2)*100000000)+IF(AR475="",0,INDEX([1]大小写对照表!A:B,MATCH(AR475,[1]大小写对照表!A:A,0),2)*1000000)+IF(AS475="",0,INDEX([1]大小写对照表!A:B,MATCH(AS475,[1]大小写对照表!A:A,0),2)*100000)+IF(AT475="",0,INDEX([1]大小写对照表!A:B,MATCH(AT475,[1]大小写对照表!A:A,0),2)*10000)+IF(AU475="",0,INDEX([1]大小写对照表!A:B,MATCH(AU475,[1]大小写对照表!A:A,0),2)*1000)+IF(AV475="",0,INDEX([1]大小写对照表!A:B,MATCH(AV475,[1]大小写对照表!A:A,0),2)*100)+IF(AW475="",0,INDEX([1]大小写对照表!A:B,MATCH(AW475,[1]大小写对照表!A:A,0),2)*10),IF(ISERROR(FIND("万",O475,1)),MIDB(O475,SEARCHB("?",O475),2*LEN(O475)-LENB(O475))*1,MIDB(O475,SEARCHB("?",O475),2*LEN(O475)-LENB(O475))*10000)))</f>
        <v>0</v>
      </c>
      <c r="AY475" s="13" t="str">
        <f t="shared" si="93"/>
        <v>1月份</v>
      </c>
      <c r="AZ475" s="11" t="str">
        <f t="shared" si="94"/>
        <v>录播</v>
      </c>
      <c r="BA475" s="11" t="str">
        <f t="shared" si="95"/>
        <v/>
      </c>
    </row>
    <row r="476" spans="1:53">
      <c r="A476" s="7" t="s">
        <v>1084</v>
      </c>
      <c r="B476" s="7" t="s">
        <v>3130</v>
      </c>
      <c r="C476" s="7" t="s">
        <v>55</v>
      </c>
      <c r="D476" s="7" t="s">
        <v>3131</v>
      </c>
      <c r="E476" s="7" t="s">
        <v>551</v>
      </c>
      <c r="F476" s="7" t="s">
        <v>3132</v>
      </c>
      <c r="G476" s="7" t="s">
        <v>553</v>
      </c>
      <c r="H476" s="7"/>
      <c r="I476" s="7"/>
      <c r="J476" s="7"/>
      <c r="K476" s="7"/>
      <c r="L476" s="7"/>
      <c r="M476" s="7" t="s">
        <v>3133</v>
      </c>
      <c r="N476" s="7" t="s">
        <v>3134</v>
      </c>
      <c r="O476" s="7"/>
      <c r="P476" s="7"/>
      <c r="Q476" s="7" t="s">
        <v>3135</v>
      </c>
      <c r="R476" s="7" t="s">
        <v>3136</v>
      </c>
      <c r="S476" s="7"/>
      <c r="T476" s="7"/>
      <c r="U476" s="7"/>
      <c r="V476" s="7"/>
      <c r="W476" s="7"/>
      <c r="X476" s="7" t="s">
        <v>65</v>
      </c>
      <c r="Y476" s="7" t="s">
        <v>3137</v>
      </c>
      <c r="Z476" s="7">
        <v>2</v>
      </c>
      <c r="AA476" s="7">
        <v>2</v>
      </c>
      <c r="AB476" s="7" t="s">
        <v>317</v>
      </c>
      <c r="AC476" s="7" t="s">
        <v>1084</v>
      </c>
      <c r="AD476" s="7">
        <v>2019</v>
      </c>
      <c r="AE476" s="7" t="s">
        <v>68</v>
      </c>
      <c r="AF476" s="7"/>
      <c r="AG476" s="7"/>
      <c r="AH476" s="7"/>
      <c r="AI476" s="7"/>
      <c r="AJ476" s="7"/>
      <c r="AK476" s="7"/>
      <c r="AL476" s="8" t="str">
        <f t="shared" si="84"/>
        <v>HGGP-2018-A-0334）@录播</v>
      </c>
      <c r="AM476" s="8">
        <f>IF(AL476="","",COUNTIFS(AL$1:AL476,AL476))</f>
        <v>1</v>
      </c>
      <c r="AN476" s="8" t="str">
        <f t="shared" si="85"/>
        <v>天津市河北区教育技术装备管理站天津市河北区昆一小学录播教室建设项目_第1包(项目编号:HGGP-2018-A-0334)合同公告@录播</v>
      </c>
      <c r="AO476" s="9">
        <f>IF(AN476="","",COUNTIFS(AN$1:AN476,AN476))</f>
        <v>1</v>
      </c>
      <c r="AP476" s="10" t="str">
        <f t="shared" si="86"/>
        <v>是</v>
      </c>
      <c r="AQ476" s="11" t="str">
        <f t="shared" si="87"/>
        <v/>
      </c>
      <c r="AR476" s="11" t="str">
        <f t="shared" si="88"/>
        <v/>
      </c>
      <c r="AS476" s="11" t="str">
        <f t="shared" si="89"/>
        <v/>
      </c>
      <c r="AT476" s="11" t="str">
        <f t="shared" si="90"/>
        <v/>
      </c>
      <c r="AU476" s="11" t="str">
        <f t="shared" si="91"/>
        <v/>
      </c>
      <c r="AV476" s="11" t="str">
        <f t="shared" si="92"/>
        <v/>
      </c>
      <c r="AW476" s="11" t="str">
        <f>IF(ISERROR(IF(FIND("拾",O476,1)&lt;FIND("万",O476,1),IF(ISERROR(FIND("拾",O476,FIND("万",O476,1))),"零",(MID(O,FIND("拾",O476,FIND("万",O476,1))-1,1))),MID(O476,FIND("拾",O476,1)-1,1))),"",IF(FIND("拾",O476,1)&lt;FIND("万",O476,1),IF(ISERROR(FIND("拾",O476,FIND("万",O476,1))),"",(MID(O476,FIND("拾",O476,FIND("万",O476,1))-1,1))),MID(O476,FIND("拾",O476,1)-1,1)))</f>
        <v/>
      </c>
      <c r="AX476" s="12">
        <f>IF(O476="",0,IF(ISERROR(MIDB(O476,SEARCHB("?",O476),2*LEN(O476)-LENB(O476))),IF(AQ476="",0,INDEX([1]大小写对照表!A:B,MATCH(AQ476,[1]大小写对照表!A:A,0),2)*100000000)+IF(AR476="",0,INDEX([1]大小写对照表!A:B,MATCH(AR476,[1]大小写对照表!A:A,0),2)*1000000)+IF(AS476="",0,INDEX([1]大小写对照表!A:B,MATCH(AS476,[1]大小写对照表!A:A,0),2)*100000)+IF(AT476="",0,INDEX([1]大小写对照表!A:B,MATCH(AT476,[1]大小写对照表!A:A,0),2)*10000)+IF(AU476="",0,INDEX([1]大小写对照表!A:B,MATCH(AU476,[1]大小写对照表!A:A,0),2)*1000)+IF(AV476="",0,INDEX([1]大小写对照表!A:B,MATCH(AV476,[1]大小写对照表!A:A,0),2)*100)+IF(AW476="",0,INDEX([1]大小写对照表!A:B,MATCH(AW476,[1]大小写对照表!A:A,0),2)*10),IF(ISERROR(FIND("万",O476,1)),MIDB(O476,SEARCHB("?",O476),2*LEN(O476)-LENB(O476))*1,MIDB(O476,SEARCHB("?",O476),2*LEN(O476)-LENB(O476))*10000)))</f>
        <v>0</v>
      </c>
      <c r="AY476" s="13" t="str">
        <f t="shared" si="93"/>
        <v>1月份</v>
      </c>
      <c r="AZ476" s="11" t="str">
        <f t="shared" si="94"/>
        <v>录播</v>
      </c>
      <c r="BA476" s="11" t="str">
        <f t="shared" si="95"/>
        <v/>
      </c>
    </row>
    <row r="477" spans="1:53">
      <c r="A477" s="14" t="s">
        <v>1084</v>
      </c>
      <c r="B477" s="14" t="s">
        <v>3138</v>
      </c>
      <c r="C477" s="14" t="s">
        <v>55</v>
      </c>
      <c r="D477" s="14" t="s">
        <v>3139</v>
      </c>
      <c r="E477" s="14" t="s">
        <v>551</v>
      </c>
      <c r="F477" s="14" t="s">
        <v>3132</v>
      </c>
      <c r="G477" s="14" t="s">
        <v>553</v>
      </c>
      <c r="H477" s="14"/>
      <c r="I477" s="14"/>
      <c r="J477" s="14"/>
      <c r="K477" s="14"/>
      <c r="L477" s="14"/>
      <c r="M477" s="14" t="s">
        <v>3133</v>
      </c>
      <c r="N477" s="14" t="s">
        <v>3134</v>
      </c>
      <c r="O477" s="14"/>
      <c r="P477" s="14"/>
      <c r="Q477" s="14" t="s">
        <v>3140</v>
      </c>
      <c r="R477" s="14" t="s">
        <v>3136</v>
      </c>
      <c r="S477" s="14"/>
      <c r="T477" s="14"/>
      <c r="U477" s="14"/>
      <c r="V477" s="14"/>
      <c r="W477" s="14"/>
      <c r="X477" s="14" t="s">
        <v>65</v>
      </c>
      <c r="Y477" s="14" t="s">
        <v>3141</v>
      </c>
      <c r="Z477" s="14">
        <v>2</v>
      </c>
      <c r="AA477" s="14">
        <v>2</v>
      </c>
      <c r="AB477" s="14" t="s">
        <v>317</v>
      </c>
      <c r="AC477" s="14" t="s">
        <v>1084</v>
      </c>
      <c r="AD477" s="14">
        <v>2019</v>
      </c>
      <c r="AE477" s="14" t="s">
        <v>68</v>
      </c>
      <c r="AF477" s="14"/>
      <c r="AG477" s="14"/>
      <c r="AH477" s="14"/>
      <c r="AI477" s="14"/>
      <c r="AJ477" s="14"/>
      <c r="AK477" s="14"/>
      <c r="AL477" s="8" t="str">
        <f t="shared" si="84"/>
        <v>HGGP-2018-A-0332）@录播</v>
      </c>
      <c r="AM477" s="8">
        <f>IF(AL477="","",COUNTIFS(AL$1:AL477,AL477))</f>
        <v>1</v>
      </c>
      <c r="AN477" s="8" t="str">
        <f t="shared" si="85"/>
        <v>天津市河北区教育技术装备管理站天津市河北区兴华小学、宁园小学录播教室建设项目_第1包(项目编号:HGGP-2018-A-0332)合同公告@录播</v>
      </c>
      <c r="AO477" s="9">
        <f>IF(AN477="","",COUNTIFS(AN$1:AN477,AN477))</f>
        <v>1</v>
      </c>
      <c r="AP477" s="10" t="str">
        <f t="shared" si="86"/>
        <v>是</v>
      </c>
      <c r="AQ477" s="11" t="str">
        <f t="shared" si="87"/>
        <v/>
      </c>
      <c r="AR477" s="11" t="str">
        <f t="shared" si="88"/>
        <v/>
      </c>
      <c r="AS477" s="11" t="str">
        <f t="shared" si="89"/>
        <v/>
      </c>
      <c r="AT477" s="11" t="str">
        <f t="shared" si="90"/>
        <v/>
      </c>
      <c r="AU477" s="11" t="str">
        <f t="shared" si="91"/>
        <v/>
      </c>
      <c r="AV477" s="11" t="str">
        <f t="shared" si="92"/>
        <v/>
      </c>
      <c r="AW477" s="11" t="str">
        <f>IF(ISERROR(IF(FIND("拾",O477,1)&lt;FIND("万",O477,1),IF(ISERROR(FIND("拾",O477,FIND("万",O477,1))),"零",(MID(O,FIND("拾",O477,FIND("万",O477,1))-1,1))),MID(O477,FIND("拾",O477,1)-1,1))),"",IF(FIND("拾",O477,1)&lt;FIND("万",O477,1),IF(ISERROR(FIND("拾",O477,FIND("万",O477,1))),"",(MID(O477,FIND("拾",O477,FIND("万",O477,1))-1,1))),MID(O477,FIND("拾",O477,1)-1,1)))</f>
        <v/>
      </c>
      <c r="AX477" s="12">
        <f>IF(O477="",0,IF(ISERROR(MIDB(O477,SEARCHB("?",O477),2*LEN(O477)-LENB(O477))),IF(AQ477="",0,INDEX([1]大小写对照表!A:B,MATCH(AQ477,[1]大小写对照表!A:A,0),2)*100000000)+IF(AR477="",0,INDEX([1]大小写对照表!A:B,MATCH(AR477,[1]大小写对照表!A:A,0),2)*1000000)+IF(AS477="",0,INDEX([1]大小写对照表!A:B,MATCH(AS477,[1]大小写对照表!A:A,0),2)*100000)+IF(AT477="",0,INDEX([1]大小写对照表!A:B,MATCH(AT477,[1]大小写对照表!A:A,0),2)*10000)+IF(AU477="",0,INDEX([1]大小写对照表!A:B,MATCH(AU477,[1]大小写对照表!A:A,0),2)*1000)+IF(AV477="",0,INDEX([1]大小写对照表!A:B,MATCH(AV477,[1]大小写对照表!A:A,0),2)*100)+IF(AW477="",0,INDEX([1]大小写对照表!A:B,MATCH(AW477,[1]大小写对照表!A:A,0),2)*10),IF(ISERROR(FIND("万",O477,1)),MIDB(O477,SEARCHB("?",O477),2*LEN(O477)-LENB(O477))*1,MIDB(O477,SEARCHB("?",O477),2*LEN(O477)-LENB(O477))*10000)))</f>
        <v>0</v>
      </c>
      <c r="AY477" s="13" t="str">
        <f t="shared" si="93"/>
        <v>1月份</v>
      </c>
      <c r="AZ477" s="11" t="str">
        <f t="shared" si="94"/>
        <v>录播</v>
      </c>
      <c r="BA477" s="11" t="str">
        <f t="shared" si="95"/>
        <v/>
      </c>
    </row>
    <row r="478" spans="1:53">
      <c r="A478" s="7" t="s">
        <v>1084</v>
      </c>
      <c r="B478" s="7" t="s">
        <v>3142</v>
      </c>
      <c r="C478" s="7" t="s">
        <v>55</v>
      </c>
      <c r="D478" s="7" t="s">
        <v>3143</v>
      </c>
      <c r="E478" s="7" t="s">
        <v>551</v>
      </c>
      <c r="F478" s="7" t="s">
        <v>3132</v>
      </c>
      <c r="G478" s="7" t="s">
        <v>553</v>
      </c>
      <c r="H478" s="7"/>
      <c r="I478" s="7"/>
      <c r="J478" s="7"/>
      <c r="K478" s="7"/>
      <c r="L478" s="7"/>
      <c r="M478" s="7" t="s">
        <v>3133</v>
      </c>
      <c r="N478" s="7" t="s">
        <v>3134</v>
      </c>
      <c r="O478" s="7"/>
      <c r="P478" s="7"/>
      <c r="Q478" s="7" t="s">
        <v>3144</v>
      </c>
      <c r="R478" s="7" t="s">
        <v>3136</v>
      </c>
      <c r="S478" s="7"/>
      <c r="T478" s="7"/>
      <c r="U478" s="7"/>
      <c r="V478" s="7"/>
      <c r="W478" s="7"/>
      <c r="X478" s="7" t="s">
        <v>65</v>
      </c>
      <c r="Y478" s="7" t="s">
        <v>3145</v>
      </c>
      <c r="Z478" s="7">
        <v>2</v>
      </c>
      <c r="AA478" s="7">
        <v>2</v>
      </c>
      <c r="AB478" s="7" t="s">
        <v>317</v>
      </c>
      <c r="AC478" s="7" t="s">
        <v>1084</v>
      </c>
      <c r="AD478" s="7">
        <v>2019</v>
      </c>
      <c r="AE478" s="7" t="s">
        <v>68</v>
      </c>
      <c r="AF478" s="7"/>
      <c r="AG478" s="7"/>
      <c r="AH478" s="7"/>
      <c r="AI478" s="7"/>
      <c r="AJ478" s="7"/>
      <c r="AK478" s="7"/>
      <c r="AL478" s="8" t="str">
        <f t="shared" si="84"/>
        <v>HGGP-2018-A-0333）@录播</v>
      </c>
      <c r="AM478" s="8">
        <f>IF(AL478="","",COUNTIFS(AL$1:AL478,AL478))</f>
        <v>1</v>
      </c>
      <c r="AN478" s="8" t="str">
        <f t="shared" si="85"/>
        <v>天津市河北区教育技术装备管理站天津市河北区启智学校录播教室建设项目_第1包(项目编号:HGGP-2018-A-0333)合同公告@录播</v>
      </c>
      <c r="AO478" s="9">
        <f>IF(AN478="","",COUNTIFS(AN$1:AN478,AN478))</f>
        <v>1</v>
      </c>
      <c r="AP478" s="10" t="str">
        <f t="shared" si="86"/>
        <v>是</v>
      </c>
      <c r="AQ478" s="11" t="str">
        <f t="shared" si="87"/>
        <v/>
      </c>
      <c r="AR478" s="11" t="str">
        <f t="shared" si="88"/>
        <v/>
      </c>
      <c r="AS478" s="11" t="str">
        <f t="shared" si="89"/>
        <v/>
      </c>
      <c r="AT478" s="11" t="str">
        <f t="shared" si="90"/>
        <v/>
      </c>
      <c r="AU478" s="11" t="str">
        <f t="shared" si="91"/>
        <v/>
      </c>
      <c r="AV478" s="11" t="str">
        <f t="shared" si="92"/>
        <v/>
      </c>
      <c r="AW478" s="11" t="str">
        <f>IF(ISERROR(IF(FIND("拾",O478,1)&lt;FIND("万",O478,1),IF(ISERROR(FIND("拾",O478,FIND("万",O478,1))),"零",(MID(O,FIND("拾",O478,FIND("万",O478,1))-1,1))),MID(O478,FIND("拾",O478,1)-1,1))),"",IF(FIND("拾",O478,1)&lt;FIND("万",O478,1),IF(ISERROR(FIND("拾",O478,FIND("万",O478,1))),"",(MID(O478,FIND("拾",O478,FIND("万",O478,1))-1,1))),MID(O478,FIND("拾",O478,1)-1,1)))</f>
        <v/>
      </c>
      <c r="AX478" s="12">
        <f>IF(O478="",0,IF(ISERROR(MIDB(O478,SEARCHB("?",O478),2*LEN(O478)-LENB(O478))),IF(AQ478="",0,INDEX([1]大小写对照表!A:B,MATCH(AQ478,[1]大小写对照表!A:A,0),2)*100000000)+IF(AR478="",0,INDEX([1]大小写对照表!A:B,MATCH(AR478,[1]大小写对照表!A:A,0),2)*1000000)+IF(AS478="",0,INDEX([1]大小写对照表!A:B,MATCH(AS478,[1]大小写对照表!A:A,0),2)*100000)+IF(AT478="",0,INDEX([1]大小写对照表!A:B,MATCH(AT478,[1]大小写对照表!A:A,0),2)*10000)+IF(AU478="",0,INDEX([1]大小写对照表!A:B,MATCH(AU478,[1]大小写对照表!A:A,0),2)*1000)+IF(AV478="",0,INDEX([1]大小写对照表!A:B,MATCH(AV478,[1]大小写对照表!A:A,0),2)*100)+IF(AW478="",0,INDEX([1]大小写对照表!A:B,MATCH(AW478,[1]大小写对照表!A:A,0),2)*10),IF(ISERROR(FIND("万",O478,1)),MIDB(O478,SEARCHB("?",O478),2*LEN(O478)-LENB(O478))*1,MIDB(O478,SEARCHB("?",O478),2*LEN(O478)-LENB(O478))*10000)))</f>
        <v>0</v>
      </c>
      <c r="AY478" s="13" t="str">
        <f t="shared" si="93"/>
        <v>1月份</v>
      </c>
      <c r="AZ478" s="11" t="str">
        <f t="shared" si="94"/>
        <v>录播</v>
      </c>
      <c r="BA478" s="11" t="str">
        <f t="shared" si="95"/>
        <v/>
      </c>
    </row>
    <row r="479" spans="1:53">
      <c r="A479" s="14" t="s">
        <v>1084</v>
      </c>
      <c r="B479" s="14" t="s">
        <v>3146</v>
      </c>
      <c r="C479" s="14" t="s">
        <v>55</v>
      </c>
      <c r="D479" s="14"/>
      <c r="E479" s="14" t="s">
        <v>94</v>
      </c>
      <c r="F479" s="14" t="s">
        <v>2275</v>
      </c>
      <c r="G479" s="14" t="s">
        <v>553</v>
      </c>
      <c r="H479" s="14"/>
      <c r="I479" s="14"/>
      <c r="J479" s="14"/>
      <c r="K479" s="14"/>
      <c r="L479" s="14" t="s">
        <v>3147</v>
      </c>
      <c r="M479" s="14" t="s">
        <v>3148</v>
      </c>
      <c r="N479" s="14" t="s">
        <v>3149</v>
      </c>
      <c r="O479" s="14"/>
      <c r="P479" s="14"/>
      <c r="Q479" s="14" t="s">
        <v>3150</v>
      </c>
      <c r="R479" s="14" t="s">
        <v>3151</v>
      </c>
      <c r="S479" s="14"/>
      <c r="T479" s="14"/>
      <c r="U479" s="14"/>
      <c r="V479" s="14"/>
      <c r="W479" s="14"/>
      <c r="X479" s="14" t="s">
        <v>65</v>
      </c>
      <c r="Y479" s="14" t="s">
        <v>3152</v>
      </c>
      <c r="Z479" s="14">
        <v>4</v>
      </c>
      <c r="AA479" s="14">
        <v>14971</v>
      </c>
      <c r="AB479" s="14" t="s">
        <v>317</v>
      </c>
      <c r="AC479" s="14" t="s">
        <v>1084</v>
      </c>
      <c r="AD479" s="14">
        <v>2019</v>
      </c>
      <c r="AE479" s="14" t="s">
        <v>68</v>
      </c>
      <c r="AF479" s="14"/>
      <c r="AG479" s="14"/>
      <c r="AH479" s="14"/>
      <c r="AI479" s="14"/>
      <c r="AJ479" s="14"/>
      <c r="AK479" s="14"/>
      <c r="AL479" s="8" t="str">
        <f t="shared" si="84"/>
        <v/>
      </c>
      <c r="AM479" s="8" t="str">
        <f>IF(AL479="","",COUNTIFS(AL$1:AL479,AL479))</f>
        <v/>
      </c>
      <c r="AN479" s="8" t="str">
        <f t="shared" si="85"/>
        <v>潞城市合室中学录播教室采购项目@录播</v>
      </c>
      <c r="AO479" s="9">
        <f>IF(AN479="","",COUNTIFS(AN$1:AN479,AN479))</f>
        <v>1</v>
      </c>
      <c r="AP479" s="10" t="str">
        <f t="shared" si="86"/>
        <v>是</v>
      </c>
      <c r="AQ479" s="11" t="str">
        <f t="shared" si="87"/>
        <v/>
      </c>
      <c r="AR479" s="11" t="str">
        <f t="shared" si="88"/>
        <v/>
      </c>
      <c r="AS479" s="11" t="str">
        <f t="shared" si="89"/>
        <v/>
      </c>
      <c r="AT479" s="11" t="str">
        <f t="shared" si="90"/>
        <v/>
      </c>
      <c r="AU479" s="11" t="str">
        <f t="shared" si="91"/>
        <v/>
      </c>
      <c r="AV479" s="11" t="str">
        <f t="shared" si="92"/>
        <v/>
      </c>
      <c r="AW479" s="11" t="str">
        <f>IF(ISERROR(IF(FIND("拾",O479,1)&lt;FIND("万",O479,1),IF(ISERROR(FIND("拾",O479,FIND("万",O479,1))),"零",(MID(O,FIND("拾",O479,FIND("万",O479,1))-1,1))),MID(O479,FIND("拾",O479,1)-1,1))),"",IF(FIND("拾",O479,1)&lt;FIND("万",O479,1),IF(ISERROR(FIND("拾",O479,FIND("万",O479,1))),"",(MID(O479,FIND("拾",O479,FIND("万",O479,1))-1,1))),MID(O479,FIND("拾",O479,1)-1,1)))</f>
        <v/>
      </c>
      <c r="AX479" s="12">
        <f>IF(O479="",0,IF(ISERROR(MIDB(O479,SEARCHB("?",O479),2*LEN(O479)-LENB(O479))),IF(AQ479="",0,INDEX([1]大小写对照表!A:B,MATCH(AQ479,[1]大小写对照表!A:A,0),2)*100000000)+IF(AR479="",0,INDEX([1]大小写对照表!A:B,MATCH(AR479,[1]大小写对照表!A:A,0),2)*1000000)+IF(AS479="",0,INDEX([1]大小写对照表!A:B,MATCH(AS479,[1]大小写对照表!A:A,0),2)*100000)+IF(AT479="",0,INDEX([1]大小写对照表!A:B,MATCH(AT479,[1]大小写对照表!A:A,0),2)*10000)+IF(AU479="",0,INDEX([1]大小写对照表!A:B,MATCH(AU479,[1]大小写对照表!A:A,0),2)*1000)+IF(AV479="",0,INDEX([1]大小写对照表!A:B,MATCH(AV479,[1]大小写对照表!A:A,0),2)*100)+IF(AW479="",0,INDEX([1]大小写对照表!A:B,MATCH(AW479,[1]大小写对照表!A:A,0),2)*10),IF(ISERROR(FIND("万",O479,1)),MIDB(O479,SEARCHB("?",O479),2*LEN(O479)-LENB(O479))*1,MIDB(O479,SEARCHB("?",O479),2*LEN(O479)-LENB(O479))*10000)))</f>
        <v>0</v>
      </c>
      <c r="AY479" s="13" t="str">
        <f t="shared" si="93"/>
        <v>1月份</v>
      </c>
      <c r="AZ479" s="11" t="str">
        <f t="shared" si="94"/>
        <v>录播</v>
      </c>
      <c r="BA479" s="11" t="str">
        <f t="shared" si="95"/>
        <v/>
      </c>
    </row>
    <row r="480" spans="1:53">
      <c r="A480" s="7" t="s">
        <v>1084</v>
      </c>
      <c r="B480" s="7" t="s">
        <v>3153</v>
      </c>
      <c r="C480" s="7" t="s">
        <v>55</v>
      </c>
      <c r="D480" s="7">
        <v>26000</v>
      </c>
      <c r="E480" s="7" t="s">
        <v>565</v>
      </c>
      <c r="F480" s="7" t="s">
        <v>3154</v>
      </c>
      <c r="G480" s="7" t="s">
        <v>553</v>
      </c>
      <c r="H480" s="7"/>
      <c r="I480" s="7"/>
      <c r="J480" s="7"/>
      <c r="K480" s="7"/>
      <c r="L480" s="7" t="s">
        <v>3155</v>
      </c>
      <c r="M480" s="7" t="s">
        <v>3156</v>
      </c>
      <c r="N480" s="7" t="s">
        <v>3157</v>
      </c>
      <c r="O480" s="7" t="s">
        <v>3158</v>
      </c>
      <c r="P480" s="7"/>
      <c r="Q480" s="7" t="s">
        <v>3159</v>
      </c>
      <c r="R480" s="7" t="s">
        <v>3160</v>
      </c>
      <c r="S480" s="7" t="s">
        <v>3161</v>
      </c>
      <c r="T480" s="7" t="s">
        <v>3162</v>
      </c>
      <c r="U480" s="7"/>
      <c r="V480" s="7"/>
      <c r="W480" s="7"/>
      <c r="X480" s="7" t="s">
        <v>79</v>
      </c>
      <c r="Y480" s="7" t="s">
        <v>3163</v>
      </c>
      <c r="Z480" s="7">
        <v>7</v>
      </c>
      <c r="AA480" s="7">
        <v>4</v>
      </c>
      <c r="AB480" s="7" t="s">
        <v>67</v>
      </c>
      <c r="AC480" s="7"/>
      <c r="AD480" s="7">
        <v>2019</v>
      </c>
      <c r="AE480" s="7" t="s">
        <v>68</v>
      </c>
      <c r="AF480" s="7"/>
      <c r="AG480" s="7"/>
      <c r="AH480" s="7"/>
      <c r="AI480" s="7"/>
      <c r="AJ480" s="7"/>
      <c r="AK480" s="7"/>
      <c r="AL480" s="8" t="str">
        <f t="shared" si="84"/>
        <v>26000@录播</v>
      </c>
      <c r="AM480" s="8">
        <f>IF(AL480="","",COUNTIFS(AL$1:AL480,AL480))</f>
        <v>1</v>
      </c>
      <c r="AN480" s="8" t="str">
        <f t="shared" si="85"/>
        <v>正蓝旗教育科技局各中小学、幼儿园短缺设施设备采购项目（Z）中标公示@录播</v>
      </c>
      <c r="AO480" s="9">
        <f>IF(AN480="","",COUNTIFS(AN$1:AN480,AN480))</f>
        <v>1</v>
      </c>
      <c r="AP480" s="10" t="str">
        <f t="shared" si="86"/>
        <v>是</v>
      </c>
      <c r="AQ480" s="11" t="str">
        <f t="shared" si="87"/>
        <v/>
      </c>
      <c r="AR480" s="11" t="str">
        <f t="shared" si="88"/>
        <v/>
      </c>
      <c r="AS480" s="11" t="str">
        <f t="shared" si="89"/>
        <v/>
      </c>
      <c r="AT480" s="11" t="str">
        <f t="shared" si="90"/>
        <v/>
      </c>
      <c r="AU480" s="11" t="str">
        <f t="shared" si="91"/>
        <v/>
      </c>
      <c r="AV480" s="11" t="str">
        <f t="shared" si="92"/>
        <v/>
      </c>
      <c r="AW480" s="11" t="str">
        <f>IF(ISERROR(IF(FIND("拾",O480,1)&lt;FIND("万",O480,1),IF(ISERROR(FIND("拾",O480,FIND("万",O480,1))),"零",(MID(O,FIND("拾",O480,FIND("万",O480,1))-1,1))),MID(O480,FIND("拾",O480,1)-1,1))),"",IF(FIND("拾",O480,1)&lt;FIND("万",O480,1),IF(ISERROR(FIND("拾",O480,FIND("万",O480,1))),"",(MID(O480,FIND("拾",O480,FIND("万",O480,1))-1,1))),MID(O480,FIND("拾",O480,1)-1,1)))</f>
        <v/>
      </c>
      <c r="AX480" s="12">
        <f>IF(O480="",0,IF(ISERROR(MIDB(O480,SEARCHB("?",O480),2*LEN(O480)-LENB(O480))),IF(AQ480="",0,INDEX([1]大小写对照表!A:B,MATCH(AQ480,[1]大小写对照表!A:A,0),2)*100000000)+IF(AR480="",0,INDEX([1]大小写对照表!A:B,MATCH(AR480,[1]大小写对照表!A:A,0),2)*1000000)+IF(AS480="",0,INDEX([1]大小写对照表!A:B,MATCH(AS480,[1]大小写对照表!A:A,0),2)*100000)+IF(AT480="",0,INDEX([1]大小写对照表!A:B,MATCH(AT480,[1]大小写对照表!A:A,0),2)*10000)+IF(AU480="",0,INDEX([1]大小写对照表!A:B,MATCH(AU480,[1]大小写对照表!A:A,0),2)*1000)+IF(AV480="",0,INDEX([1]大小写对照表!A:B,MATCH(AV480,[1]大小写对照表!A:A,0),2)*100)+IF(AW480="",0,INDEX([1]大小写对照表!A:B,MATCH(AW480,[1]大小写对照表!A:A,0),2)*10),IF(ISERROR(FIND("万",O480,1)),MIDB(O480,SEARCHB("?",O480),2*LEN(O480)-LENB(O480))*1,MIDB(O480,SEARCHB("?",O480),2*LEN(O480)-LENB(O480))*10000)))</f>
        <v>1490300</v>
      </c>
      <c r="AY480" s="13" t="str">
        <f t="shared" si="93"/>
        <v>1月份</v>
      </c>
      <c r="AZ480" s="11" t="str">
        <f t="shared" si="94"/>
        <v>录播</v>
      </c>
      <c r="BA480" s="11" t="str">
        <f t="shared" si="95"/>
        <v/>
      </c>
    </row>
    <row r="481" spans="1:53">
      <c r="A481" s="14" t="s">
        <v>1084</v>
      </c>
      <c r="B481" s="14" t="s">
        <v>3164</v>
      </c>
      <c r="C481" s="14" t="s">
        <v>55</v>
      </c>
      <c r="D481" s="14"/>
      <c r="E481" s="14" t="s">
        <v>71</v>
      </c>
      <c r="F481" s="14" t="s">
        <v>3165</v>
      </c>
      <c r="G481" s="14" t="s">
        <v>553</v>
      </c>
      <c r="H481" s="14"/>
      <c r="I481" s="14"/>
      <c r="J481" s="14"/>
      <c r="K481" s="14"/>
      <c r="L481" s="14" t="s">
        <v>3166</v>
      </c>
      <c r="M481" s="14" t="s">
        <v>3167</v>
      </c>
      <c r="N481" s="14" t="s">
        <v>3168</v>
      </c>
      <c r="O481" s="14" t="s">
        <v>3169</v>
      </c>
      <c r="P481" s="14"/>
      <c r="Q481" s="14" t="s">
        <v>3170</v>
      </c>
      <c r="R481" s="14" t="s">
        <v>3171</v>
      </c>
      <c r="S481" s="14"/>
      <c r="T481" s="14"/>
      <c r="U481" s="14"/>
      <c r="V481" s="14"/>
      <c r="W481" s="14"/>
      <c r="X481" s="14" t="s">
        <v>65</v>
      </c>
      <c r="Y481" s="14" t="s">
        <v>3172</v>
      </c>
      <c r="Z481" s="14">
        <v>4</v>
      </c>
      <c r="AA481" s="14">
        <v>14971</v>
      </c>
      <c r="AB481" s="14" t="s">
        <v>317</v>
      </c>
      <c r="AC481" s="14" t="s">
        <v>1084</v>
      </c>
      <c r="AD481" s="14">
        <v>2019</v>
      </c>
      <c r="AE481" s="14" t="s">
        <v>68</v>
      </c>
      <c r="AF481" s="14"/>
      <c r="AG481" s="14"/>
      <c r="AH481" s="14"/>
      <c r="AI481" s="14"/>
      <c r="AJ481" s="14"/>
      <c r="AK481" s="14"/>
      <c r="AL481" s="8" t="str">
        <f t="shared" si="84"/>
        <v/>
      </c>
      <c r="AM481" s="8" t="str">
        <f>IF(AL481="","",COUNTIFS(AL$1:AL481,AL481))</f>
        <v/>
      </c>
      <c r="AN481" s="8" t="str">
        <f t="shared" si="85"/>
        <v>广西建坤工程咨询有限公司玉林实验中学敏学楼东西阶梯教室、录播教室环境建设采购项目工程-B标段（YLZC2018-J1-11056）成交公告@录播</v>
      </c>
      <c r="AO481" s="9">
        <f>IF(AN481="","",COUNTIFS(AN$1:AN481,AN481))</f>
        <v>1</v>
      </c>
      <c r="AP481" s="10" t="str">
        <f t="shared" si="86"/>
        <v>是</v>
      </c>
      <c r="AQ481" s="11" t="str">
        <f t="shared" si="87"/>
        <v/>
      </c>
      <c r="AR481" s="11" t="str">
        <f t="shared" si="88"/>
        <v/>
      </c>
      <c r="AS481" s="11" t="str">
        <f t="shared" si="89"/>
        <v>贰</v>
      </c>
      <c r="AT481" s="11" t="str">
        <f t="shared" si="90"/>
        <v>叁</v>
      </c>
      <c r="AU481" s="11" t="str">
        <f t="shared" si="91"/>
        <v>伍</v>
      </c>
      <c r="AV481" s="11" t="str">
        <f t="shared" si="92"/>
        <v>柒</v>
      </c>
      <c r="AW481" s="11" t="str">
        <f>IF(ISERROR(IF(FIND("拾",O481,1)&lt;FIND("万",O481,1),IF(ISERROR(FIND("拾",O481,FIND("万",O481,1))),"零",(MID(O,FIND("拾",O481,FIND("万",O481,1))-1,1))),MID(O481,FIND("拾",O481,1)-1,1))),"",IF(FIND("拾",O481,1)&lt;FIND("万",O481,1),IF(ISERROR(FIND("拾",O481,FIND("万",O481,1))),"",(MID(O481,FIND("拾",O481,FIND("万",O481,1))-1,1))),MID(O481,FIND("拾",O481,1)-1,1)))</f>
        <v/>
      </c>
      <c r="AX481" s="12">
        <f>IF(O481="",0,IF(ISERROR(MIDB(O481,SEARCHB("?",O481),2*LEN(O481)-LENB(O481))),IF(AQ481="",0,INDEX([1]大小写对照表!A:B,MATCH(AQ481,[1]大小写对照表!A:A,0),2)*100000000)+IF(AR481="",0,INDEX([1]大小写对照表!A:B,MATCH(AR481,[1]大小写对照表!A:A,0),2)*1000000)+IF(AS481="",0,INDEX([1]大小写对照表!A:B,MATCH(AS481,[1]大小写对照表!A:A,0),2)*100000)+IF(AT481="",0,INDEX([1]大小写对照表!A:B,MATCH(AT481,[1]大小写对照表!A:A,0),2)*10000)+IF(AU481="",0,INDEX([1]大小写对照表!A:B,MATCH(AU481,[1]大小写对照表!A:A,0),2)*1000)+IF(AV481="",0,INDEX([1]大小写对照表!A:B,MATCH(AV481,[1]大小写对照表!A:A,0),2)*100)+IF(AW481="",0,INDEX([1]大小写对照表!A:B,MATCH(AW481,[1]大小写对照表!A:A,0),2)*10),IF(ISERROR(FIND("万",O481,1)),MIDB(O481,SEARCHB("?",O481),2*LEN(O481)-LENB(O481))*1,MIDB(O481,SEARCHB("?",O481),2*LEN(O481)-LENB(O481))*10000)))</f>
        <v>235700</v>
      </c>
      <c r="AY481" s="13" t="str">
        <f t="shared" si="93"/>
        <v>1月份</v>
      </c>
      <c r="AZ481" s="11" t="str">
        <f t="shared" si="94"/>
        <v>录播</v>
      </c>
      <c r="BA481" s="11" t="str">
        <f t="shared" si="95"/>
        <v/>
      </c>
    </row>
    <row r="482" spans="1:53">
      <c r="A482" s="7" t="s">
        <v>1084</v>
      </c>
      <c r="B482" s="7" t="s">
        <v>3173</v>
      </c>
      <c r="C482" s="7" t="s">
        <v>55</v>
      </c>
      <c r="D482" s="7" t="s">
        <v>3174</v>
      </c>
      <c r="E482" s="7" t="s">
        <v>168</v>
      </c>
      <c r="F482" s="7" t="s">
        <v>225</v>
      </c>
      <c r="G482" s="7" t="s">
        <v>553</v>
      </c>
      <c r="H482" s="7"/>
      <c r="I482" s="7"/>
      <c r="J482" s="7"/>
      <c r="K482" s="7"/>
      <c r="L482" s="7" t="s">
        <v>413</v>
      </c>
      <c r="M482" s="7" t="s">
        <v>3175</v>
      </c>
      <c r="N482" s="7" t="s">
        <v>3176</v>
      </c>
      <c r="O482" s="7" t="s">
        <v>3177</v>
      </c>
      <c r="P482" s="7"/>
      <c r="Q482" s="7" t="s">
        <v>3178</v>
      </c>
      <c r="R482" s="7" t="s">
        <v>3179</v>
      </c>
      <c r="S482" s="7"/>
      <c r="T482" s="7"/>
      <c r="U482" s="7"/>
      <c r="V482" s="7"/>
      <c r="W482" s="7"/>
      <c r="X482" s="7" t="s">
        <v>65</v>
      </c>
      <c r="Y482" s="7" t="s">
        <v>3180</v>
      </c>
      <c r="Z482" s="7">
        <v>2</v>
      </c>
      <c r="AA482" s="7">
        <v>2</v>
      </c>
      <c r="AB482" s="7" t="s">
        <v>317</v>
      </c>
      <c r="AC482" s="7" t="s">
        <v>1084</v>
      </c>
      <c r="AD482" s="7">
        <v>2019</v>
      </c>
      <c r="AE482" s="7" t="s">
        <v>68</v>
      </c>
      <c r="AF482" s="7"/>
      <c r="AG482" s="7"/>
      <c r="AH482" s="7"/>
      <c r="AI482" s="7"/>
      <c r="AJ482" s="7"/>
      <c r="AK482" s="7"/>
      <c r="AL482" s="8" t="str">
        <f t="shared" si="84"/>
        <v>[350724]JXG[XJ]2018028@录播</v>
      </c>
      <c r="AM482" s="8">
        <f>IF(AL482="","",COUNTIFS(AL$1:AL482,AL482))</f>
        <v>1</v>
      </c>
      <c r="AN482" s="8" t="str">
        <f t="shared" si="85"/>
        <v>松溪第一中学直录播室设备采购货物类采购项目结果公告@录播</v>
      </c>
      <c r="AO482" s="9">
        <f>IF(AN482="","",COUNTIFS(AN$1:AN482,AN482))</f>
        <v>1</v>
      </c>
      <c r="AP482" s="10" t="str">
        <f t="shared" si="86"/>
        <v>是</v>
      </c>
      <c r="AQ482" s="11" t="str">
        <f t="shared" si="87"/>
        <v/>
      </c>
      <c r="AR482" s="11" t="str">
        <f t="shared" si="88"/>
        <v/>
      </c>
      <c r="AS482" s="11" t="str">
        <f t="shared" si="89"/>
        <v/>
      </c>
      <c r="AT482" s="11" t="str">
        <f t="shared" si="90"/>
        <v/>
      </c>
      <c r="AU482" s="11" t="str">
        <f t="shared" si="91"/>
        <v/>
      </c>
      <c r="AV482" s="11" t="str">
        <f t="shared" si="92"/>
        <v/>
      </c>
      <c r="AW482" s="11" t="str">
        <f>IF(ISERROR(IF(FIND("拾",O482,1)&lt;FIND("万",O482,1),IF(ISERROR(FIND("拾",O482,FIND("万",O482,1))),"零",(MID(O,FIND("拾",O482,FIND("万",O482,1))-1,1))),MID(O482,FIND("拾",O482,1)-1,1))),"",IF(FIND("拾",O482,1)&lt;FIND("万",O482,1),IF(ISERROR(FIND("拾",O482,FIND("万",O482,1))),"",(MID(O482,FIND("拾",O482,FIND("万",O482,1))-1,1))),MID(O482,FIND("拾",O482,1)-1,1)))</f>
        <v/>
      </c>
      <c r="AX482" s="12">
        <f>IF(O482="",0,IF(ISERROR(MIDB(O482,SEARCHB("?",O482),2*LEN(O482)-LENB(O482))),IF(AQ482="",0,INDEX([1]大小写对照表!A:B,MATCH(AQ482,[1]大小写对照表!A:A,0),2)*100000000)+IF(AR482="",0,INDEX([1]大小写对照表!A:B,MATCH(AR482,[1]大小写对照表!A:A,0),2)*1000000)+IF(AS482="",0,INDEX([1]大小写对照表!A:B,MATCH(AS482,[1]大小写对照表!A:A,0),2)*100000)+IF(AT482="",0,INDEX([1]大小写对照表!A:B,MATCH(AT482,[1]大小写对照表!A:A,0),2)*10000)+IF(AU482="",0,INDEX([1]大小写对照表!A:B,MATCH(AU482,[1]大小写对照表!A:A,0),2)*1000)+IF(AV482="",0,INDEX([1]大小写对照表!A:B,MATCH(AV482,[1]大小写对照表!A:A,0),2)*100)+IF(AW482="",0,INDEX([1]大小写对照表!A:B,MATCH(AW482,[1]大小写对照表!A:A,0),2)*10),IF(ISERROR(FIND("万",O482,1)),MIDB(O482,SEARCHB("?",O482),2*LEN(O482)-LENB(O482))*1,MIDB(O482,SEARCHB("?",O482),2*LEN(O482)-LENB(O482))*10000)))</f>
        <v>734530</v>
      </c>
      <c r="AY482" s="13" t="str">
        <f t="shared" si="93"/>
        <v>1月份</v>
      </c>
      <c r="AZ482" s="11" t="str">
        <f t="shared" si="94"/>
        <v>录播</v>
      </c>
      <c r="BA482" s="11" t="str">
        <f t="shared" si="95"/>
        <v/>
      </c>
    </row>
    <row r="483" spans="1:53">
      <c r="A483" s="14" t="s">
        <v>1084</v>
      </c>
      <c r="B483" s="14" t="s">
        <v>3181</v>
      </c>
      <c r="C483" s="14" t="s">
        <v>55</v>
      </c>
      <c r="D483" s="14">
        <v>24000</v>
      </c>
      <c r="E483" s="14" t="s">
        <v>565</v>
      </c>
      <c r="F483" s="14" t="s">
        <v>566</v>
      </c>
      <c r="G483" s="14" t="s">
        <v>553</v>
      </c>
      <c r="H483" s="14"/>
      <c r="I483" s="14"/>
      <c r="J483" s="14"/>
      <c r="K483" s="14"/>
      <c r="L483" s="14" t="s">
        <v>567</v>
      </c>
      <c r="M483" s="14" t="s">
        <v>2641</v>
      </c>
      <c r="N483" s="14" t="s">
        <v>3182</v>
      </c>
      <c r="O483" s="14" t="s">
        <v>3183</v>
      </c>
      <c r="P483" s="14"/>
      <c r="Q483" s="14" t="s">
        <v>3184</v>
      </c>
      <c r="R483" s="14" t="s">
        <v>568</v>
      </c>
      <c r="S483" s="14" t="s">
        <v>572</v>
      </c>
      <c r="T483" s="14"/>
      <c r="U483" s="14"/>
      <c r="V483" s="14"/>
      <c r="W483" s="14"/>
      <c r="X483" s="14" t="s">
        <v>79</v>
      </c>
      <c r="Y483" s="14" t="s">
        <v>3185</v>
      </c>
      <c r="Z483" s="14">
        <v>2</v>
      </c>
      <c r="AA483" s="14">
        <v>28</v>
      </c>
      <c r="AB483" s="14" t="s">
        <v>67</v>
      </c>
      <c r="AC483" s="14"/>
      <c r="AD483" s="14">
        <v>2019</v>
      </c>
      <c r="AE483" s="14" t="s">
        <v>68</v>
      </c>
      <c r="AF483" s="14"/>
      <c r="AG483" s="14"/>
      <c r="AH483" s="14"/>
      <c r="AI483" s="14"/>
      <c r="AJ483" s="14"/>
      <c r="AK483" s="14"/>
      <c r="AL483" s="8" t="str">
        <f t="shared" si="84"/>
        <v>24000@录播</v>
      </c>
      <c r="AM483" s="8">
        <f>IF(AL483="","",COUNTIFS(AL$1:AL483,AL483))</f>
        <v>4</v>
      </c>
      <c r="AN483" s="8" t="str">
        <f t="shared" si="85"/>
        <v>赤峰市红山区教育局通用设备中标（成交）公告@录播</v>
      </c>
      <c r="AO483" s="9">
        <f>IF(AN483="","",COUNTIFS(AN$1:AN483,AN483))</f>
        <v>1</v>
      </c>
      <c r="AP483" s="10" t="str">
        <f t="shared" si="86"/>
        <v/>
      </c>
      <c r="AQ483" s="11" t="str">
        <f t="shared" si="87"/>
        <v/>
      </c>
      <c r="AR483" s="11" t="str">
        <f t="shared" si="88"/>
        <v/>
      </c>
      <c r="AS483" s="11" t="str">
        <f t="shared" si="89"/>
        <v/>
      </c>
      <c r="AT483" s="11" t="str">
        <f t="shared" si="90"/>
        <v/>
      </c>
      <c r="AU483" s="11" t="str">
        <f t="shared" si="91"/>
        <v/>
      </c>
      <c r="AV483" s="11" t="str">
        <f t="shared" si="92"/>
        <v/>
      </c>
      <c r="AW483" s="11" t="str">
        <f>IF(ISERROR(IF(FIND("拾",O483,1)&lt;FIND("万",O483,1),IF(ISERROR(FIND("拾",O483,FIND("万",O483,1))),"零",(MID(O,FIND("拾",O483,FIND("万",O483,1))-1,1))),MID(O483,FIND("拾",O483,1)-1,1))),"",IF(FIND("拾",O483,1)&lt;FIND("万",O483,1),IF(ISERROR(FIND("拾",O483,FIND("万",O483,1))),"",(MID(O483,FIND("拾",O483,FIND("万",O483,1))-1,1))),MID(O483,FIND("拾",O483,1)-1,1)))</f>
        <v/>
      </c>
      <c r="AX483" s="12">
        <f>IF(O483="",0,IF(ISERROR(MIDB(O483,SEARCHB("?",O483),2*LEN(O483)-LENB(O483))),IF(AQ483="",0,INDEX([1]大小写对照表!A:B,MATCH(AQ483,[1]大小写对照表!A:A,0),2)*100000000)+IF(AR483="",0,INDEX([1]大小写对照表!A:B,MATCH(AR483,[1]大小写对照表!A:A,0),2)*1000000)+IF(AS483="",0,INDEX([1]大小写对照表!A:B,MATCH(AS483,[1]大小写对照表!A:A,0),2)*100000)+IF(AT483="",0,INDEX([1]大小写对照表!A:B,MATCH(AT483,[1]大小写对照表!A:A,0),2)*10000)+IF(AU483="",0,INDEX([1]大小写对照表!A:B,MATCH(AU483,[1]大小写对照表!A:A,0),2)*1000)+IF(AV483="",0,INDEX([1]大小写对照表!A:B,MATCH(AV483,[1]大小写对照表!A:A,0),2)*100)+IF(AW483="",0,INDEX([1]大小写对照表!A:B,MATCH(AW483,[1]大小写对照表!A:A,0),2)*10),IF(ISERROR(FIND("万",O483,1)),MIDB(O483,SEARCHB("?",O483),2*LEN(O483)-LENB(O483))*1,MIDB(O483,SEARCHB("?",O483),2*LEN(O483)-LENB(O483))*10000)))</f>
        <v>3296000</v>
      </c>
      <c r="AY483" s="13" t="str">
        <f t="shared" si="93"/>
        <v>1月份</v>
      </c>
      <c r="AZ483" s="11" t="str">
        <f t="shared" si="94"/>
        <v>录播</v>
      </c>
      <c r="BA483" s="11" t="str">
        <f t="shared" si="95"/>
        <v/>
      </c>
    </row>
    <row r="484" spans="1:53">
      <c r="A484" s="7" t="s">
        <v>1084</v>
      </c>
      <c r="B484" s="7" t="s">
        <v>3186</v>
      </c>
      <c r="C484" s="7" t="s">
        <v>55</v>
      </c>
      <c r="D484" s="7">
        <v>26000</v>
      </c>
      <c r="E484" s="7" t="s">
        <v>565</v>
      </c>
      <c r="F484" s="7" t="s">
        <v>3154</v>
      </c>
      <c r="G484" s="7" t="s">
        <v>553</v>
      </c>
      <c r="H484" s="7"/>
      <c r="I484" s="7"/>
      <c r="J484" s="7"/>
      <c r="K484" s="7"/>
      <c r="L484" s="7" t="s">
        <v>3155</v>
      </c>
      <c r="M484" s="7" t="s">
        <v>3156</v>
      </c>
      <c r="N484" s="7" t="s">
        <v>3187</v>
      </c>
      <c r="O484" s="7" t="s">
        <v>3188</v>
      </c>
      <c r="P484" s="7"/>
      <c r="Q484" s="7" t="s">
        <v>3189</v>
      </c>
      <c r="R484" s="7" t="s">
        <v>3160</v>
      </c>
      <c r="S484" s="7" t="s">
        <v>3161</v>
      </c>
      <c r="T484" s="7" t="s">
        <v>3190</v>
      </c>
      <c r="U484" s="7"/>
      <c r="V484" s="7"/>
      <c r="W484" s="7"/>
      <c r="X484" s="7" t="s">
        <v>79</v>
      </c>
      <c r="Y484" s="7" t="s">
        <v>3191</v>
      </c>
      <c r="Z484" s="7">
        <v>6</v>
      </c>
      <c r="AA484" s="7">
        <v>4</v>
      </c>
      <c r="AB484" s="7" t="s">
        <v>67</v>
      </c>
      <c r="AC484" s="7"/>
      <c r="AD484" s="7">
        <v>2019</v>
      </c>
      <c r="AE484" s="7" t="s">
        <v>68</v>
      </c>
      <c r="AF484" s="7"/>
      <c r="AG484" s="7"/>
      <c r="AH484" s="7"/>
      <c r="AI484" s="7"/>
      <c r="AJ484" s="7"/>
      <c r="AK484" s="7"/>
      <c r="AL484" s="8" t="str">
        <f t="shared" si="84"/>
        <v>26000@录播</v>
      </c>
      <c r="AM484" s="8">
        <f>IF(AL484="","",COUNTIFS(AL$1:AL484,AL484))</f>
        <v>2</v>
      </c>
      <c r="AN484" s="8" t="str">
        <f t="shared" si="85"/>
        <v>正蓝旗教育科技局各中小学、幼儿园短缺设施设备采购项目（Z）中标（成交）公告@录播</v>
      </c>
      <c r="AO484" s="9">
        <f>IF(AN484="","",COUNTIFS(AN$1:AN484,AN484))</f>
        <v>1</v>
      </c>
      <c r="AP484" s="10" t="str">
        <f t="shared" si="86"/>
        <v/>
      </c>
      <c r="AQ484" s="11" t="str">
        <f t="shared" si="87"/>
        <v/>
      </c>
      <c r="AR484" s="11" t="str">
        <f t="shared" si="88"/>
        <v/>
      </c>
      <c r="AS484" s="11" t="str">
        <f t="shared" si="89"/>
        <v/>
      </c>
      <c r="AT484" s="11" t="str">
        <f t="shared" si="90"/>
        <v/>
      </c>
      <c r="AU484" s="11" t="str">
        <f t="shared" si="91"/>
        <v/>
      </c>
      <c r="AV484" s="11" t="str">
        <f t="shared" si="92"/>
        <v/>
      </c>
      <c r="AW484" s="11" t="str">
        <f>IF(ISERROR(IF(FIND("拾",O484,1)&lt;FIND("万",O484,1),IF(ISERROR(FIND("拾",O484,FIND("万",O484,1))),"零",(MID(O,FIND("拾",O484,FIND("万",O484,1))-1,1))),MID(O484,FIND("拾",O484,1)-1,1))),"",IF(FIND("拾",O484,1)&lt;FIND("万",O484,1),IF(ISERROR(FIND("拾",O484,FIND("万",O484,1))),"",(MID(O484,FIND("拾",O484,FIND("万",O484,1))-1,1))),MID(O484,FIND("拾",O484,1)-1,1)))</f>
        <v/>
      </c>
      <c r="AX484" s="12">
        <f>IF(O484="",0,IF(ISERROR(MIDB(O484,SEARCHB("?",O484),2*LEN(O484)-LENB(O484))),IF(AQ484="",0,INDEX([1]大小写对照表!A:B,MATCH(AQ484,[1]大小写对照表!A:A,0),2)*100000000)+IF(AR484="",0,INDEX([1]大小写对照表!A:B,MATCH(AR484,[1]大小写对照表!A:A,0),2)*1000000)+IF(AS484="",0,INDEX([1]大小写对照表!A:B,MATCH(AS484,[1]大小写对照表!A:A,0),2)*100000)+IF(AT484="",0,INDEX([1]大小写对照表!A:B,MATCH(AT484,[1]大小写对照表!A:A,0),2)*10000)+IF(AU484="",0,INDEX([1]大小写对照表!A:B,MATCH(AU484,[1]大小写对照表!A:A,0),2)*1000)+IF(AV484="",0,INDEX([1]大小写对照表!A:B,MATCH(AV484,[1]大小写对照表!A:A,0),2)*100)+IF(AW484="",0,INDEX([1]大小写对照表!A:B,MATCH(AW484,[1]大小写对照表!A:A,0),2)*10),IF(ISERROR(FIND("万",O484,1)),MIDB(O484,SEARCHB("?",O484),2*LEN(O484)-LENB(O484))*1,MIDB(O484,SEARCHB("?",O484),2*LEN(O484)-LENB(O484))*10000)))</f>
        <v>1490300</v>
      </c>
      <c r="AY484" s="13" t="str">
        <f t="shared" si="93"/>
        <v>1月份</v>
      </c>
      <c r="AZ484" s="11" t="str">
        <f t="shared" si="94"/>
        <v>录播</v>
      </c>
      <c r="BA484" s="11" t="str">
        <f t="shared" si="95"/>
        <v/>
      </c>
    </row>
    <row r="485" spans="1:53">
      <c r="A485" s="14" t="s">
        <v>1084</v>
      </c>
      <c r="B485" s="14" t="s">
        <v>3192</v>
      </c>
      <c r="C485" s="14" t="s">
        <v>55</v>
      </c>
      <c r="D485" s="14" t="s">
        <v>3193</v>
      </c>
      <c r="E485" s="14" t="s">
        <v>551</v>
      </c>
      <c r="F485" s="14" t="s">
        <v>3194</v>
      </c>
      <c r="G485" s="14" t="s">
        <v>553</v>
      </c>
      <c r="H485" s="14"/>
      <c r="I485" s="14"/>
      <c r="J485" s="14"/>
      <c r="K485" s="14"/>
      <c r="L485" s="14"/>
      <c r="M485" s="14" t="s">
        <v>3195</v>
      </c>
      <c r="N485" s="14" t="s">
        <v>3196</v>
      </c>
      <c r="O485" s="14"/>
      <c r="P485" s="14"/>
      <c r="Q485" s="14" t="s">
        <v>3197</v>
      </c>
      <c r="R485" s="14" t="s">
        <v>3198</v>
      </c>
      <c r="S485" s="14"/>
      <c r="T485" s="14"/>
      <c r="U485" s="14"/>
      <c r="V485" s="14"/>
      <c r="W485" s="14"/>
      <c r="X485" s="14" t="s">
        <v>79</v>
      </c>
      <c r="Y485" s="14" t="s">
        <v>3199</v>
      </c>
      <c r="Z485" s="14">
        <v>2</v>
      </c>
      <c r="AA485" s="14">
        <v>2</v>
      </c>
      <c r="AB485" s="14" t="s">
        <v>317</v>
      </c>
      <c r="AC485" s="14" t="s">
        <v>1084</v>
      </c>
      <c r="AD485" s="14">
        <v>2019</v>
      </c>
      <c r="AE485" s="14" t="s">
        <v>68</v>
      </c>
      <c r="AF485" s="14"/>
      <c r="AG485" s="14"/>
      <c r="AH485" s="14"/>
      <c r="AI485" s="14"/>
      <c r="AJ485" s="14"/>
      <c r="AK485" s="14"/>
      <c r="AL485" s="8" t="str">
        <f t="shared" si="84"/>
        <v>SHGP-2018-A229）@录播</v>
      </c>
      <c r="AM485" s="8">
        <f>IF(AL485="","",COUNTIFS(AL$1:AL485,AL485))</f>
        <v>1</v>
      </c>
      <c r="AN485" s="8" t="str">
        <f t="shared" si="85"/>
        <v>天津市东丽区人民检察院机关天津市东丽区人民检察院检委会录播系统建设项目_第1包(项目编号:SHGP-2018-A229)合同公告@录播</v>
      </c>
      <c r="AO485" s="9">
        <f>IF(AN485="","",COUNTIFS(AN$1:AN485,AN485))</f>
        <v>1</v>
      </c>
      <c r="AP485" s="10" t="str">
        <f t="shared" si="86"/>
        <v>是</v>
      </c>
      <c r="AQ485" s="11" t="str">
        <f t="shared" si="87"/>
        <v/>
      </c>
      <c r="AR485" s="11" t="str">
        <f t="shared" si="88"/>
        <v/>
      </c>
      <c r="AS485" s="11" t="str">
        <f t="shared" si="89"/>
        <v/>
      </c>
      <c r="AT485" s="11" t="str">
        <f t="shared" si="90"/>
        <v/>
      </c>
      <c r="AU485" s="11" t="str">
        <f t="shared" si="91"/>
        <v/>
      </c>
      <c r="AV485" s="11" t="str">
        <f t="shared" si="92"/>
        <v/>
      </c>
      <c r="AW485" s="11" t="str">
        <f>IF(ISERROR(IF(FIND("拾",O485,1)&lt;FIND("万",O485,1),IF(ISERROR(FIND("拾",O485,FIND("万",O485,1))),"零",(MID(O,FIND("拾",O485,FIND("万",O485,1))-1,1))),MID(O485,FIND("拾",O485,1)-1,1))),"",IF(FIND("拾",O485,1)&lt;FIND("万",O485,1),IF(ISERROR(FIND("拾",O485,FIND("万",O485,1))),"",(MID(O485,FIND("拾",O485,FIND("万",O485,1))-1,1))),MID(O485,FIND("拾",O485,1)-1,1)))</f>
        <v/>
      </c>
      <c r="AX485" s="12">
        <f>IF(O485="",0,IF(ISERROR(MIDB(O485,SEARCHB("?",O485),2*LEN(O485)-LENB(O485))),IF(AQ485="",0,INDEX([1]大小写对照表!A:B,MATCH(AQ485,[1]大小写对照表!A:A,0),2)*100000000)+IF(AR485="",0,INDEX([1]大小写对照表!A:B,MATCH(AR485,[1]大小写对照表!A:A,0),2)*1000000)+IF(AS485="",0,INDEX([1]大小写对照表!A:B,MATCH(AS485,[1]大小写对照表!A:A,0),2)*100000)+IF(AT485="",0,INDEX([1]大小写对照表!A:B,MATCH(AT485,[1]大小写对照表!A:A,0),2)*10000)+IF(AU485="",0,INDEX([1]大小写对照表!A:B,MATCH(AU485,[1]大小写对照表!A:A,0),2)*1000)+IF(AV485="",0,INDEX([1]大小写对照表!A:B,MATCH(AV485,[1]大小写对照表!A:A,0),2)*100)+IF(AW485="",0,INDEX([1]大小写对照表!A:B,MATCH(AW485,[1]大小写对照表!A:A,0),2)*10),IF(ISERROR(FIND("万",O485,1)),MIDB(O485,SEARCHB("?",O485),2*LEN(O485)-LENB(O485))*1,MIDB(O485,SEARCHB("?",O485),2*LEN(O485)-LENB(O485))*10000)))</f>
        <v>0</v>
      </c>
      <c r="AY485" s="13" t="str">
        <f t="shared" si="93"/>
        <v>1月份</v>
      </c>
      <c r="AZ485" s="11" t="str">
        <f t="shared" si="94"/>
        <v>录播</v>
      </c>
      <c r="BA485" s="11" t="str">
        <f t="shared" si="95"/>
        <v/>
      </c>
    </row>
    <row r="486" spans="1:53">
      <c r="A486" s="7" t="s">
        <v>1084</v>
      </c>
      <c r="B486" s="7" t="s">
        <v>3200</v>
      </c>
      <c r="C486" s="7" t="s">
        <v>55</v>
      </c>
      <c r="D486" s="7"/>
      <c r="E486" s="7" t="s">
        <v>71</v>
      </c>
      <c r="F486" s="7" t="s">
        <v>3165</v>
      </c>
      <c r="G486" s="7" t="s">
        <v>553</v>
      </c>
      <c r="H486" s="7"/>
      <c r="I486" s="7"/>
      <c r="J486" s="7"/>
      <c r="K486" s="7"/>
      <c r="L486" s="7" t="s">
        <v>3166</v>
      </c>
      <c r="M486" s="7" t="s">
        <v>3167</v>
      </c>
      <c r="N486" s="7" t="s">
        <v>3168</v>
      </c>
      <c r="O486" s="7" t="s">
        <v>3169</v>
      </c>
      <c r="P486" s="7"/>
      <c r="Q486" s="7" t="s">
        <v>3201</v>
      </c>
      <c r="R486" s="7" t="s">
        <v>3171</v>
      </c>
      <c r="S486" s="7"/>
      <c r="T486" s="7"/>
      <c r="U486" s="7"/>
      <c r="V486" s="7"/>
      <c r="W486" s="7"/>
      <c r="X486" s="7" t="s">
        <v>65</v>
      </c>
      <c r="Y486" s="7" t="s">
        <v>3202</v>
      </c>
      <c r="Z486" s="7">
        <v>6</v>
      </c>
      <c r="AA486" s="7">
        <v>14971</v>
      </c>
      <c r="AB486" s="7" t="s">
        <v>317</v>
      </c>
      <c r="AC486" s="7" t="s">
        <v>1084</v>
      </c>
      <c r="AD486" s="7">
        <v>2019</v>
      </c>
      <c r="AE486" s="7" t="s">
        <v>68</v>
      </c>
      <c r="AF486" s="7"/>
      <c r="AG486" s="7"/>
      <c r="AH486" s="7"/>
      <c r="AI486" s="7"/>
      <c r="AJ486" s="7"/>
      <c r="AK486" s="7"/>
      <c r="AL486" s="8" t="str">
        <f t="shared" si="84"/>
        <v/>
      </c>
      <c r="AM486" s="8" t="str">
        <f>IF(AL486="","",COUNTIFS(AL$1:AL486,AL486))</f>
        <v/>
      </c>
      <c r="AN486" s="8" t="str">
        <f t="shared" si="85"/>
        <v>广西建坤工程咨询有限公司玉林实验中学敏学楼东西阶梯教室、录播教室环境建设采购项目工程-B标段中标公告@录播</v>
      </c>
      <c r="AO486" s="9">
        <f>IF(AN486="","",COUNTIFS(AN$1:AN486,AN486))</f>
        <v>1</v>
      </c>
      <c r="AP486" s="10" t="str">
        <f t="shared" si="86"/>
        <v>是</v>
      </c>
      <c r="AQ486" s="11" t="str">
        <f t="shared" si="87"/>
        <v/>
      </c>
      <c r="AR486" s="11" t="str">
        <f t="shared" si="88"/>
        <v/>
      </c>
      <c r="AS486" s="11" t="str">
        <f t="shared" si="89"/>
        <v>贰</v>
      </c>
      <c r="AT486" s="11" t="str">
        <f t="shared" si="90"/>
        <v>叁</v>
      </c>
      <c r="AU486" s="11" t="str">
        <f t="shared" si="91"/>
        <v>伍</v>
      </c>
      <c r="AV486" s="11" t="str">
        <f t="shared" si="92"/>
        <v>柒</v>
      </c>
      <c r="AW486" s="11" t="str">
        <f>IF(ISERROR(IF(FIND("拾",O486,1)&lt;FIND("万",O486,1),IF(ISERROR(FIND("拾",O486,FIND("万",O486,1))),"零",(MID(O,FIND("拾",O486,FIND("万",O486,1))-1,1))),MID(O486,FIND("拾",O486,1)-1,1))),"",IF(FIND("拾",O486,1)&lt;FIND("万",O486,1),IF(ISERROR(FIND("拾",O486,FIND("万",O486,1))),"",(MID(O486,FIND("拾",O486,FIND("万",O486,1))-1,1))),MID(O486,FIND("拾",O486,1)-1,1)))</f>
        <v/>
      </c>
      <c r="AX486" s="12">
        <f>IF(O486="",0,IF(ISERROR(MIDB(O486,SEARCHB("?",O486),2*LEN(O486)-LENB(O486))),IF(AQ486="",0,INDEX([1]大小写对照表!A:B,MATCH(AQ486,[1]大小写对照表!A:A,0),2)*100000000)+IF(AR486="",0,INDEX([1]大小写对照表!A:B,MATCH(AR486,[1]大小写对照表!A:A,0),2)*1000000)+IF(AS486="",0,INDEX([1]大小写对照表!A:B,MATCH(AS486,[1]大小写对照表!A:A,0),2)*100000)+IF(AT486="",0,INDEX([1]大小写对照表!A:B,MATCH(AT486,[1]大小写对照表!A:A,0),2)*10000)+IF(AU486="",0,INDEX([1]大小写对照表!A:B,MATCH(AU486,[1]大小写对照表!A:A,0),2)*1000)+IF(AV486="",0,INDEX([1]大小写对照表!A:B,MATCH(AV486,[1]大小写对照表!A:A,0),2)*100)+IF(AW486="",0,INDEX([1]大小写对照表!A:B,MATCH(AW486,[1]大小写对照表!A:A,0),2)*10),IF(ISERROR(FIND("万",O486,1)),MIDB(O486,SEARCHB("?",O486),2*LEN(O486)-LENB(O486))*1,MIDB(O486,SEARCHB("?",O486),2*LEN(O486)-LENB(O486))*10000)))</f>
        <v>235700</v>
      </c>
      <c r="AY486" s="13" t="str">
        <f t="shared" si="93"/>
        <v>1月份</v>
      </c>
      <c r="AZ486" s="11" t="str">
        <f t="shared" si="94"/>
        <v>录播</v>
      </c>
      <c r="BA486" s="11" t="str">
        <f t="shared" si="95"/>
        <v/>
      </c>
    </row>
    <row r="487" spans="1:53">
      <c r="A487" s="14" t="s">
        <v>1084</v>
      </c>
      <c r="B487" s="14" t="s">
        <v>3077</v>
      </c>
      <c r="C487" s="14" t="s">
        <v>55</v>
      </c>
      <c r="D487" s="14" t="s">
        <v>3078</v>
      </c>
      <c r="E487" s="14" t="s">
        <v>582</v>
      </c>
      <c r="F487" s="14" t="s">
        <v>583</v>
      </c>
      <c r="G487" s="14" t="s">
        <v>553</v>
      </c>
      <c r="H487" s="14"/>
      <c r="I487" s="14"/>
      <c r="J487" s="14"/>
      <c r="K487" s="14"/>
      <c r="L487" s="14" t="s">
        <v>3079</v>
      </c>
      <c r="M487" s="14" t="s">
        <v>3080</v>
      </c>
      <c r="N487" s="14" t="s">
        <v>3081</v>
      </c>
      <c r="O487" s="14"/>
      <c r="P487" s="14"/>
      <c r="Q487" s="14" t="s">
        <v>3203</v>
      </c>
      <c r="R487" s="14" t="s">
        <v>1910</v>
      </c>
      <c r="S487" s="14"/>
      <c r="T487" s="14"/>
      <c r="U487" s="14"/>
      <c r="V487" s="14"/>
      <c r="W487" s="14"/>
      <c r="X487" s="14" t="s">
        <v>65</v>
      </c>
      <c r="Y487" s="14" t="s">
        <v>3083</v>
      </c>
      <c r="Z487" s="14">
        <v>4</v>
      </c>
      <c r="AA487" s="14">
        <v>6</v>
      </c>
      <c r="AB487" s="14" t="s">
        <v>317</v>
      </c>
      <c r="AC487" s="14" t="s">
        <v>1084</v>
      </c>
      <c r="AD487" s="14">
        <v>2019</v>
      </c>
      <c r="AE487" s="14" t="s">
        <v>68</v>
      </c>
      <c r="AF487" s="14"/>
      <c r="AG487" s="14"/>
      <c r="AH487" s="14"/>
      <c r="AI487" s="14"/>
      <c r="AJ487" s="14"/>
      <c r="AK487" s="14"/>
      <c r="AL487" s="8" t="str">
        <f t="shared" si="84"/>
        <v>NBGXCG18098@录播</v>
      </c>
      <c r="AM487" s="8">
        <f>IF(AL487="","",COUNTIFS(AL$1:AL487,AL487))</f>
        <v>2</v>
      </c>
      <c r="AN487" s="8" t="str">
        <f t="shared" si="85"/>
        <v>宁波广兴工程管理有限公司关于慈溪市徐福小学录播设备1批项目的结果公告@录播</v>
      </c>
      <c r="AO487" s="9">
        <f>IF(AN487="","",COUNTIFS(AN$1:AN487,AN487))</f>
        <v>2</v>
      </c>
      <c r="AP487" s="10" t="str">
        <f t="shared" si="86"/>
        <v/>
      </c>
      <c r="AQ487" s="11" t="str">
        <f t="shared" si="87"/>
        <v/>
      </c>
      <c r="AR487" s="11" t="str">
        <f t="shared" si="88"/>
        <v/>
      </c>
      <c r="AS487" s="11" t="str">
        <f t="shared" si="89"/>
        <v/>
      </c>
      <c r="AT487" s="11" t="str">
        <f t="shared" si="90"/>
        <v/>
      </c>
      <c r="AU487" s="11" t="str">
        <f t="shared" si="91"/>
        <v/>
      </c>
      <c r="AV487" s="11" t="str">
        <f t="shared" si="92"/>
        <v/>
      </c>
      <c r="AW487" s="11" t="str">
        <f>IF(ISERROR(IF(FIND("拾",O487,1)&lt;FIND("万",O487,1),IF(ISERROR(FIND("拾",O487,FIND("万",O487,1))),"零",(MID(O,FIND("拾",O487,FIND("万",O487,1))-1,1))),MID(O487,FIND("拾",O487,1)-1,1))),"",IF(FIND("拾",O487,1)&lt;FIND("万",O487,1),IF(ISERROR(FIND("拾",O487,FIND("万",O487,1))),"",(MID(O487,FIND("拾",O487,FIND("万",O487,1))-1,1))),MID(O487,FIND("拾",O487,1)-1,1)))</f>
        <v/>
      </c>
      <c r="AX487" s="12">
        <f>IF(O487="",0,IF(ISERROR(MIDB(O487,SEARCHB("?",O487),2*LEN(O487)-LENB(O487))),IF(AQ487="",0,INDEX([1]大小写对照表!A:B,MATCH(AQ487,[1]大小写对照表!A:A,0),2)*100000000)+IF(AR487="",0,INDEX([1]大小写对照表!A:B,MATCH(AR487,[1]大小写对照表!A:A,0),2)*1000000)+IF(AS487="",0,INDEX([1]大小写对照表!A:B,MATCH(AS487,[1]大小写对照表!A:A,0),2)*100000)+IF(AT487="",0,INDEX([1]大小写对照表!A:B,MATCH(AT487,[1]大小写对照表!A:A,0),2)*10000)+IF(AU487="",0,INDEX([1]大小写对照表!A:B,MATCH(AU487,[1]大小写对照表!A:A,0),2)*1000)+IF(AV487="",0,INDEX([1]大小写对照表!A:B,MATCH(AV487,[1]大小写对照表!A:A,0),2)*100)+IF(AW487="",0,INDEX([1]大小写对照表!A:B,MATCH(AW487,[1]大小写对照表!A:A,0),2)*10),IF(ISERROR(FIND("万",O487,1)),MIDB(O487,SEARCHB("?",O487),2*LEN(O487)-LENB(O487))*1,MIDB(O487,SEARCHB("?",O487),2*LEN(O487)-LENB(O487))*10000)))</f>
        <v>0</v>
      </c>
      <c r="AY487" s="13" t="str">
        <f t="shared" si="93"/>
        <v>1月份</v>
      </c>
      <c r="AZ487" s="11" t="str">
        <f t="shared" si="94"/>
        <v>录播</v>
      </c>
      <c r="BA487" s="11" t="str">
        <f t="shared" si="95"/>
        <v/>
      </c>
    </row>
    <row r="488" spans="1:53">
      <c r="A488" s="7" t="s">
        <v>1084</v>
      </c>
      <c r="B488" s="7" t="s">
        <v>575</v>
      </c>
      <c r="C488" s="7" t="s">
        <v>55</v>
      </c>
      <c r="D488" s="7" t="s">
        <v>485</v>
      </c>
      <c r="E488" s="7" t="s">
        <v>425</v>
      </c>
      <c r="F488" s="7" t="s">
        <v>576</v>
      </c>
      <c r="G488" s="7" t="s">
        <v>553</v>
      </c>
      <c r="H488" s="7"/>
      <c r="I488" s="7"/>
      <c r="J488" s="7"/>
      <c r="K488" s="7"/>
      <c r="L488" s="7" t="s">
        <v>488</v>
      </c>
      <c r="M488" s="7" t="s">
        <v>489</v>
      </c>
      <c r="N488" s="7" t="s">
        <v>490</v>
      </c>
      <c r="O488" s="7" t="s">
        <v>577</v>
      </c>
      <c r="P488" s="7"/>
      <c r="Q488" s="7" t="s">
        <v>578</v>
      </c>
      <c r="R488" s="7" t="s">
        <v>493</v>
      </c>
      <c r="S488" s="7"/>
      <c r="T488" s="7"/>
      <c r="U488" s="7"/>
      <c r="V488" s="7"/>
      <c r="W488" s="7"/>
      <c r="X488" s="7" t="s">
        <v>65</v>
      </c>
      <c r="Y488" s="7" t="s">
        <v>579</v>
      </c>
      <c r="Z488" s="7">
        <v>4</v>
      </c>
      <c r="AA488" s="7">
        <v>10</v>
      </c>
      <c r="AB488" s="7" t="s">
        <v>317</v>
      </c>
      <c r="AC488" s="7" t="s">
        <v>1084</v>
      </c>
      <c r="AD488" s="7">
        <v>2019</v>
      </c>
      <c r="AE488" s="7" t="s">
        <v>68</v>
      </c>
      <c r="AF488" s="7"/>
      <c r="AG488" s="7"/>
      <c r="AH488" s="7"/>
      <c r="AI488" s="7"/>
      <c r="AJ488" s="7"/>
      <c r="AK488" s="7"/>
      <c r="AL488" s="8" t="str">
        <f t="shared" si="84"/>
        <v>LT2018-GK50@录播</v>
      </c>
      <c r="AM488" s="8">
        <f>IF(AL488="","",COUNTIFS(AL$1:AL488,AL488))</f>
        <v>2</v>
      </c>
      <c r="AN488" s="8" t="str">
        <f t="shared" si="85"/>
        <v>临潭县第一中学录播室采购项目（二次）中标公告@录播</v>
      </c>
      <c r="AO488" s="9">
        <f>IF(AN488="","",COUNTIFS(AN$1:AN488,AN488))</f>
        <v>1</v>
      </c>
      <c r="AP488" s="10" t="str">
        <f t="shared" si="86"/>
        <v/>
      </c>
      <c r="AQ488" s="11" t="str">
        <f t="shared" si="87"/>
        <v/>
      </c>
      <c r="AR488" s="11" t="str">
        <f t="shared" si="88"/>
        <v/>
      </c>
      <c r="AS488" s="11" t="str">
        <f t="shared" si="89"/>
        <v/>
      </c>
      <c r="AT488" s="11" t="str">
        <f t="shared" si="90"/>
        <v/>
      </c>
      <c r="AU488" s="11" t="str">
        <f t="shared" si="91"/>
        <v/>
      </c>
      <c r="AV488" s="11" t="str">
        <f t="shared" si="92"/>
        <v/>
      </c>
      <c r="AW488" s="11" t="str">
        <f>IF(ISERROR(IF(FIND("拾",O488,1)&lt;FIND("万",O488,1),IF(ISERROR(FIND("拾",O488,FIND("万",O488,1))),"零",(MID(O,FIND("拾",O488,FIND("万",O488,1))-1,1))),MID(O488,FIND("拾",O488,1)-1,1))),"",IF(FIND("拾",O488,1)&lt;FIND("万",O488,1),IF(ISERROR(FIND("拾",O488,FIND("万",O488,1))),"",(MID(O488,FIND("拾",O488,FIND("万",O488,1))-1,1))),MID(O488,FIND("拾",O488,1)-1,1)))</f>
        <v/>
      </c>
      <c r="AX488" s="12">
        <f>IF(O488="",0,IF(ISERROR(MIDB(O488,SEARCHB("?",O488),2*LEN(O488)-LENB(O488))),IF(AQ488="",0,INDEX([1]大小写对照表!A:B,MATCH(AQ488,[1]大小写对照表!A:A,0),2)*100000000)+IF(AR488="",0,INDEX([1]大小写对照表!A:B,MATCH(AR488,[1]大小写对照表!A:A,0),2)*1000000)+IF(AS488="",0,INDEX([1]大小写对照表!A:B,MATCH(AS488,[1]大小写对照表!A:A,0),2)*100000)+IF(AT488="",0,INDEX([1]大小写对照表!A:B,MATCH(AT488,[1]大小写对照表!A:A,0),2)*10000)+IF(AU488="",0,INDEX([1]大小写对照表!A:B,MATCH(AU488,[1]大小写对照表!A:A,0),2)*1000)+IF(AV488="",0,INDEX([1]大小写对照表!A:B,MATCH(AV488,[1]大小写对照表!A:A,0),2)*100)+IF(AW488="",0,INDEX([1]大小写对照表!A:B,MATCH(AW488,[1]大小写对照表!A:A,0),2)*10),IF(ISERROR(FIND("万",O488,1)),MIDB(O488,SEARCHB("?",O488),2*LEN(O488)-LENB(O488))*1,MIDB(O488,SEARCHB("?",O488),2*LEN(O488)-LENB(O488))*10000)))</f>
        <v>398980.00000000006</v>
      </c>
      <c r="AY488" s="13" t="str">
        <f t="shared" si="93"/>
        <v>1月份</v>
      </c>
      <c r="AZ488" s="11" t="str">
        <f t="shared" si="94"/>
        <v>录播</v>
      </c>
      <c r="BA488" s="11" t="str">
        <f t="shared" si="95"/>
        <v/>
      </c>
    </row>
    <row r="489" spans="1:53">
      <c r="A489" s="14" t="s">
        <v>1084</v>
      </c>
      <c r="B489" s="14" t="s">
        <v>3204</v>
      </c>
      <c r="C489" s="14" t="s">
        <v>55</v>
      </c>
      <c r="D489" s="14" t="s">
        <v>3205</v>
      </c>
      <c r="E489" s="14" t="s">
        <v>565</v>
      </c>
      <c r="F489" s="14" t="s">
        <v>3154</v>
      </c>
      <c r="G489" s="14" t="s">
        <v>553</v>
      </c>
      <c r="H489" s="14"/>
      <c r="I489" s="14"/>
      <c r="J489" s="14"/>
      <c r="K489" s="14"/>
      <c r="L489" s="14" t="s">
        <v>3155</v>
      </c>
      <c r="M489" s="14" t="s">
        <v>3156</v>
      </c>
      <c r="N489" s="14" t="s">
        <v>3157</v>
      </c>
      <c r="O489" s="14" t="s">
        <v>3206</v>
      </c>
      <c r="P489" s="14"/>
      <c r="Q489" s="14" t="s">
        <v>3207</v>
      </c>
      <c r="R489" s="14" t="s">
        <v>3160</v>
      </c>
      <c r="S489" s="14" t="s">
        <v>3161</v>
      </c>
      <c r="T489" s="14" t="s">
        <v>3162</v>
      </c>
      <c r="U489" s="14"/>
      <c r="V489" s="14"/>
      <c r="W489" s="14"/>
      <c r="X489" s="14" t="s">
        <v>79</v>
      </c>
      <c r="Y489" s="14" t="s">
        <v>3208</v>
      </c>
      <c r="Z489" s="14">
        <v>7</v>
      </c>
      <c r="AA489" s="14">
        <v>2</v>
      </c>
      <c r="AB489" s="14" t="s">
        <v>67</v>
      </c>
      <c r="AC489" s="14"/>
      <c r="AD489" s="14">
        <v>2019</v>
      </c>
      <c r="AE489" s="14" t="s">
        <v>68</v>
      </c>
      <c r="AF489" s="14"/>
      <c r="AG489" s="14"/>
      <c r="AH489" s="14"/>
      <c r="AI489" s="14"/>
      <c r="AJ489" s="14"/>
      <c r="AK489" s="14"/>
      <c r="AL489" s="8" t="str">
        <f t="shared" si="84"/>
        <v>ZLQGGCG2018-ZH-GK-028）@录播</v>
      </c>
      <c r="AM489" s="8">
        <f>IF(AL489="","",COUNTIFS(AL$1:AL489,AL489))</f>
        <v>1</v>
      </c>
      <c r="AN489" s="8" t="str">
        <f t="shared" si="85"/>
        <v>正蓝旗教育科技局各中小学、幼儿园短缺设施设备采购项目（Z）中标结果公告@录播</v>
      </c>
      <c r="AO489" s="9">
        <f>IF(AN489="","",COUNTIFS(AN$1:AN489,AN489))</f>
        <v>1</v>
      </c>
      <c r="AP489" s="10" t="str">
        <f t="shared" si="86"/>
        <v>是</v>
      </c>
      <c r="AQ489" s="11" t="str">
        <f t="shared" si="87"/>
        <v/>
      </c>
      <c r="AR489" s="11" t="str">
        <f t="shared" si="88"/>
        <v/>
      </c>
      <c r="AS489" s="11" t="str">
        <f t="shared" si="89"/>
        <v/>
      </c>
      <c r="AT489" s="11" t="str">
        <f t="shared" si="90"/>
        <v/>
      </c>
      <c r="AU489" s="11" t="str">
        <f t="shared" si="91"/>
        <v/>
      </c>
      <c r="AV489" s="11" t="str">
        <f t="shared" si="92"/>
        <v/>
      </c>
      <c r="AW489" s="11" t="str">
        <f>IF(ISERROR(IF(FIND("拾",O489,1)&lt;FIND("万",O489,1),IF(ISERROR(FIND("拾",O489,FIND("万",O489,1))),"零",(MID(O,FIND("拾",O489,FIND("万",O489,1))-1,1))),MID(O489,FIND("拾",O489,1)-1,1))),"",IF(FIND("拾",O489,1)&lt;FIND("万",O489,1),IF(ISERROR(FIND("拾",O489,FIND("万",O489,1))),"",(MID(O489,FIND("拾",O489,FIND("万",O489,1))-1,1))),MID(O489,FIND("拾",O489,1)-1,1)))</f>
        <v/>
      </c>
      <c r="AX489" s="12">
        <f>IF(O489="",0,IF(ISERROR(MIDB(O489,SEARCHB("?",O489),2*LEN(O489)-LENB(O489))),IF(AQ489="",0,INDEX([1]大小写对照表!A:B,MATCH(AQ489,[1]大小写对照表!A:A,0),2)*100000000)+IF(AR489="",0,INDEX([1]大小写对照表!A:B,MATCH(AR489,[1]大小写对照表!A:A,0),2)*1000000)+IF(AS489="",0,INDEX([1]大小写对照表!A:B,MATCH(AS489,[1]大小写对照表!A:A,0),2)*100000)+IF(AT489="",0,INDEX([1]大小写对照表!A:B,MATCH(AT489,[1]大小写对照表!A:A,0),2)*10000)+IF(AU489="",0,INDEX([1]大小写对照表!A:B,MATCH(AU489,[1]大小写对照表!A:A,0),2)*1000)+IF(AV489="",0,INDEX([1]大小写对照表!A:B,MATCH(AV489,[1]大小写对照表!A:A,0),2)*100)+IF(AW489="",0,INDEX([1]大小写对照表!A:B,MATCH(AW489,[1]大小写对照表!A:A,0),2)*10),IF(ISERROR(FIND("万",O489,1)),MIDB(O489,SEARCHB("?",O489),2*LEN(O489)-LENB(O489))*1,MIDB(O489,SEARCHB("?",O489),2*LEN(O489)-LENB(O489))*10000)))</f>
        <v>2645650</v>
      </c>
      <c r="AY489" s="13" t="str">
        <f t="shared" si="93"/>
        <v>1月份</v>
      </c>
      <c r="AZ489" s="11" t="str">
        <f t="shared" si="94"/>
        <v>录播</v>
      </c>
      <c r="BA489" s="11" t="str">
        <f t="shared" si="95"/>
        <v/>
      </c>
    </row>
    <row r="490" spans="1:53">
      <c r="A490" s="7" t="s">
        <v>1084</v>
      </c>
      <c r="B490" s="7" t="s">
        <v>3117</v>
      </c>
      <c r="C490" s="7" t="s">
        <v>55</v>
      </c>
      <c r="D490" s="7" t="s">
        <v>3118</v>
      </c>
      <c r="E490" s="7" t="s">
        <v>602</v>
      </c>
      <c r="F490" s="7" t="s">
        <v>668</v>
      </c>
      <c r="G490" s="7" t="s">
        <v>553</v>
      </c>
      <c r="H490" s="7"/>
      <c r="I490" s="7"/>
      <c r="J490" s="7"/>
      <c r="K490" s="7"/>
      <c r="L490" s="7"/>
      <c r="M490" s="7" t="s">
        <v>3119</v>
      </c>
      <c r="N490" s="7" t="s">
        <v>3209</v>
      </c>
      <c r="O490" s="7" t="s">
        <v>3121</v>
      </c>
      <c r="P490" s="7"/>
      <c r="Q490" s="7" t="s">
        <v>3210</v>
      </c>
      <c r="R490" s="7" t="s">
        <v>3211</v>
      </c>
      <c r="S490" s="7"/>
      <c r="T490" s="7"/>
      <c r="U490" s="7"/>
      <c r="V490" s="7"/>
      <c r="W490" s="7"/>
      <c r="X490" s="7" t="s">
        <v>79</v>
      </c>
      <c r="Y490" s="7" t="s">
        <v>3124</v>
      </c>
      <c r="Z490" s="7">
        <v>5</v>
      </c>
      <c r="AA490" s="7">
        <v>4</v>
      </c>
      <c r="AB490" s="7" t="s">
        <v>317</v>
      </c>
      <c r="AC490" s="7" t="s">
        <v>1084</v>
      </c>
      <c r="AD490" s="7">
        <v>2019</v>
      </c>
      <c r="AE490" s="7" t="s">
        <v>68</v>
      </c>
      <c r="AF490" s="7"/>
      <c r="AG490" s="7"/>
      <c r="AH490" s="7"/>
      <c r="AI490" s="7"/>
      <c r="AJ490" s="7"/>
      <c r="AK490" s="7"/>
      <c r="AL490" s="8" t="str">
        <f t="shared" si="84"/>
        <v>JYZB-2019-006@录播</v>
      </c>
      <c r="AM490" s="8">
        <f>IF(AL490="","",COUNTIFS(AL$1:AL490,AL490))</f>
        <v>2</v>
      </c>
      <c r="AN490" s="8" t="str">
        <f t="shared" si="85"/>
        <v>六合区多校录播教室及心理室等设备项目采购结果公告@录播</v>
      </c>
      <c r="AO490" s="9">
        <f>IF(AN490="","",COUNTIFS(AN$1:AN490,AN490))</f>
        <v>2</v>
      </c>
      <c r="AP490" s="10" t="str">
        <f t="shared" si="86"/>
        <v/>
      </c>
      <c r="AQ490" s="11" t="str">
        <f t="shared" si="87"/>
        <v/>
      </c>
      <c r="AR490" s="11" t="str">
        <f t="shared" si="88"/>
        <v/>
      </c>
      <c r="AS490" s="11" t="str">
        <f t="shared" si="89"/>
        <v/>
      </c>
      <c r="AT490" s="11" t="str">
        <f t="shared" si="90"/>
        <v/>
      </c>
      <c r="AU490" s="11" t="str">
        <f t="shared" si="91"/>
        <v/>
      </c>
      <c r="AV490" s="11" t="str">
        <f t="shared" si="92"/>
        <v/>
      </c>
      <c r="AW490" s="11" t="str">
        <f>IF(ISERROR(IF(FIND("拾",O490,1)&lt;FIND("万",O490,1),IF(ISERROR(FIND("拾",O490,FIND("万",O490,1))),"零",(MID(O,FIND("拾",O490,FIND("万",O490,1))-1,1))),MID(O490,FIND("拾",O490,1)-1,1))),"",IF(FIND("拾",O490,1)&lt;FIND("万",O490,1),IF(ISERROR(FIND("拾",O490,FIND("万",O490,1))),"",(MID(O490,FIND("拾",O490,FIND("万",O490,1))-1,1))),MID(O490,FIND("拾",O490,1)-1,1)))</f>
        <v/>
      </c>
      <c r="AX490" s="12">
        <f>IF(O490="",0,IF(ISERROR(MIDB(O490,SEARCHB("?",O490),2*LEN(O490)-LENB(O490))),IF(AQ490="",0,INDEX([1]大小写对照表!A:B,MATCH(AQ490,[1]大小写对照表!A:A,0),2)*100000000)+IF(AR490="",0,INDEX([1]大小写对照表!A:B,MATCH(AR490,[1]大小写对照表!A:A,0),2)*1000000)+IF(AS490="",0,INDEX([1]大小写对照表!A:B,MATCH(AS490,[1]大小写对照表!A:A,0),2)*100000)+IF(AT490="",0,INDEX([1]大小写对照表!A:B,MATCH(AT490,[1]大小写对照表!A:A,0),2)*10000)+IF(AU490="",0,INDEX([1]大小写对照表!A:B,MATCH(AU490,[1]大小写对照表!A:A,0),2)*1000)+IF(AV490="",0,INDEX([1]大小写对照表!A:B,MATCH(AV490,[1]大小写对照表!A:A,0),2)*100)+IF(AW490="",0,INDEX([1]大小写对照表!A:B,MATCH(AW490,[1]大小写对照表!A:A,0),2)*10),IF(ISERROR(FIND("万",O490,1)),MIDB(O490,SEARCHB("?",O490),2*LEN(O490)-LENB(O490))*1,MIDB(O490,SEARCHB("?",O490),2*LEN(O490)-LENB(O490))*10000)))</f>
        <v>1195329</v>
      </c>
      <c r="AY490" s="13" t="str">
        <f t="shared" si="93"/>
        <v>1月份</v>
      </c>
      <c r="AZ490" s="11" t="str">
        <f t="shared" si="94"/>
        <v>录播</v>
      </c>
      <c r="BA490" s="11" t="str">
        <f t="shared" si="95"/>
        <v/>
      </c>
    </row>
    <row r="491" spans="1:53">
      <c r="A491" s="14" t="s">
        <v>1084</v>
      </c>
      <c r="B491" s="14" t="s">
        <v>3212</v>
      </c>
      <c r="C491" s="14" t="s">
        <v>55</v>
      </c>
      <c r="D491" s="14" t="s">
        <v>3078</v>
      </c>
      <c r="E491" s="14" t="s">
        <v>582</v>
      </c>
      <c r="F491" s="14" t="s">
        <v>583</v>
      </c>
      <c r="G491" s="14" t="s">
        <v>553</v>
      </c>
      <c r="H491" s="14"/>
      <c r="I491" s="14"/>
      <c r="J491" s="14"/>
      <c r="K491" s="14"/>
      <c r="L491" s="14" t="s">
        <v>3079</v>
      </c>
      <c r="M491" s="14" t="s">
        <v>3080</v>
      </c>
      <c r="N491" s="14" t="s">
        <v>3081</v>
      </c>
      <c r="O491" s="14"/>
      <c r="P491" s="14"/>
      <c r="Q491" s="14" t="s">
        <v>3213</v>
      </c>
      <c r="R491" s="14" t="s">
        <v>1910</v>
      </c>
      <c r="S491" s="14"/>
      <c r="T491" s="14"/>
      <c r="U491" s="14"/>
      <c r="V491" s="14"/>
      <c r="W491" s="14"/>
      <c r="X491" s="14" t="s">
        <v>65</v>
      </c>
      <c r="Y491" s="14" t="s">
        <v>3214</v>
      </c>
      <c r="Z491" s="14">
        <v>2</v>
      </c>
      <c r="AA491" s="14">
        <v>6</v>
      </c>
      <c r="AB491" s="14" t="s">
        <v>317</v>
      </c>
      <c r="AC491" s="14" t="s">
        <v>1084</v>
      </c>
      <c r="AD491" s="14">
        <v>2019</v>
      </c>
      <c r="AE491" s="14" t="s">
        <v>68</v>
      </c>
      <c r="AF491" s="14"/>
      <c r="AG491" s="14"/>
      <c r="AH491" s="14"/>
      <c r="AI491" s="14"/>
      <c r="AJ491" s="14"/>
      <c r="AK491" s="14"/>
      <c r="AL491" s="8" t="str">
        <f t="shared" si="84"/>
        <v>NBGXCG18098@录播</v>
      </c>
      <c r="AM491" s="8">
        <f>IF(AL491="","",COUNTIFS(AL$1:AL491,AL491))</f>
        <v>3</v>
      </c>
      <c r="AN491" s="8" t="str">
        <f t="shared" si="85"/>
        <v>慈溪市徐福小学录播设备1批项目中标结果公告[宁波广兴工程管理有限公司]@录播</v>
      </c>
      <c r="AO491" s="9">
        <f>IF(AN491="","",COUNTIFS(AN$1:AN491,AN491))</f>
        <v>1</v>
      </c>
      <c r="AP491" s="10" t="str">
        <f t="shared" si="86"/>
        <v/>
      </c>
      <c r="AQ491" s="11" t="str">
        <f t="shared" si="87"/>
        <v/>
      </c>
      <c r="AR491" s="11" t="str">
        <f t="shared" si="88"/>
        <v/>
      </c>
      <c r="AS491" s="11" t="str">
        <f t="shared" si="89"/>
        <v/>
      </c>
      <c r="AT491" s="11" t="str">
        <f t="shared" si="90"/>
        <v/>
      </c>
      <c r="AU491" s="11" t="str">
        <f t="shared" si="91"/>
        <v/>
      </c>
      <c r="AV491" s="11" t="str">
        <f t="shared" si="92"/>
        <v/>
      </c>
      <c r="AW491" s="11" t="str">
        <f>IF(ISERROR(IF(FIND("拾",O491,1)&lt;FIND("万",O491,1),IF(ISERROR(FIND("拾",O491,FIND("万",O491,1))),"零",(MID(O,FIND("拾",O491,FIND("万",O491,1))-1,1))),MID(O491,FIND("拾",O491,1)-1,1))),"",IF(FIND("拾",O491,1)&lt;FIND("万",O491,1),IF(ISERROR(FIND("拾",O491,FIND("万",O491,1))),"",(MID(O491,FIND("拾",O491,FIND("万",O491,1))-1,1))),MID(O491,FIND("拾",O491,1)-1,1)))</f>
        <v/>
      </c>
      <c r="AX491" s="12">
        <f>IF(O491="",0,IF(ISERROR(MIDB(O491,SEARCHB("?",O491),2*LEN(O491)-LENB(O491))),IF(AQ491="",0,INDEX([1]大小写对照表!A:B,MATCH(AQ491,[1]大小写对照表!A:A,0),2)*100000000)+IF(AR491="",0,INDEX([1]大小写对照表!A:B,MATCH(AR491,[1]大小写对照表!A:A,0),2)*1000000)+IF(AS491="",0,INDEX([1]大小写对照表!A:B,MATCH(AS491,[1]大小写对照表!A:A,0),2)*100000)+IF(AT491="",0,INDEX([1]大小写对照表!A:B,MATCH(AT491,[1]大小写对照表!A:A,0),2)*10000)+IF(AU491="",0,INDEX([1]大小写对照表!A:B,MATCH(AU491,[1]大小写对照表!A:A,0),2)*1000)+IF(AV491="",0,INDEX([1]大小写对照表!A:B,MATCH(AV491,[1]大小写对照表!A:A,0),2)*100)+IF(AW491="",0,INDEX([1]大小写对照表!A:B,MATCH(AW491,[1]大小写对照表!A:A,0),2)*10),IF(ISERROR(FIND("万",O491,1)),MIDB(O491,SEARCHB("?",O491),2*LEN(O491)-LENB(O491))*1,MIDB(O491,SEARCHB("?",O491),2*LEN(O491)-LENB(O491))*10000)))</f>
        <v>0</v>
      </c>
      <c r="AY491" s="13" t="str">
        <f t="shared" si="93"/>
        <v>1月份</v>
      </c>
      <c r="AZ491" s="11" t="str">
        <f t="shared" si="94"/>
        <v>录播</v>
      </c>
      <c r="BA491" s="11" t="str">
        <f t="shared" si="95"/>
        <v/>
      </c>
    </row>
    <row r="492" spans="1:53">
      <c r="A492" s="7" t="s">
        <v>1084</v>
      </c>
      <c r="B492" s="7" t="s">
        <v>3215</v>
      </c>
      <c r="C492" s="7" t="s">
        <v>55</v>
      </c>
      <c r="D492" s="7" t="s">
        <v>3090</v>
      </c>
      <c r="E492" s="7" t="s">
        <v>311</v>
      </c>
      <c r="F492" s="7" t="s">
        <v>1457</v>
      </c>
      <c r="G492" s="7" t="s">
        <v>553</v>
      </c>
      <c r="H492" s="7"/>
      <c r="I492" s="7"/>
      <c r="J492" s="7"/>
      <c r="K492" s="7"/>
      <c r="L492" s="7" t="s">
        <v>3091</v>
      </c>
      <c r="M492" s="7" t="s">
        <v>3092</v>
      </c>
      <c r="N492" s="7" t="s">
        <v>3093</v>
      </c>
      <c r="O492" s="7" t="s">
        <v>3094</v>
      </c>
      <c r="P492" s="7"/>
      <c r="Q492" s="7" t="s">
        <v>3216</v>
      </c>
      <c r="R492" s="7" t="s">
        <v>3096</v>
      </c>
      <c r="S492" s="7"/>
      <c r="T492" s="7"/>
      <c r="U492" s="7"/>
      <c r="V492" s="7"/>
      <c r="W492" s="7"/>
      <c r="X492" s="7" t="s">
        <v>79</v>
      </c>
      <c r="Y492" s="7" t="s">
        <v>3217</v>
      </c>
      <c r="Z492" s="7">
        <v>5</v>
      </c>
      <c r="AA492" s="7">
        <v>4</v>
      </c>
      <c r="AB492" s="7" t="s">
        <v>317</v>
      </c>
      <c r="AC492" s="7" t="s">
        <v>1084</v>
      </c>
      <c r="AD492" s="7">
        <v>2019</v>
      </c>
      <c r="AE492" s="7" t="s">
        <v>68</v>
      </c>
      <c r="AF492" s="7"/>
      <c r="AG492" s="7"/>
      <c r="AH492" s="7"/>
      <c r="AI492" s="7"/>
      <c r="AJ492" s="7"/>
      <c r="AK492" s="7"/>
      <c r="AL492" s="8" t="str">
        <f t="shared" si="84"/>
        <v>ZJZ0507-201801-01H@录播</v>
      </c>
      <c r="AM492" s="8">
        <f>IF(AL492="","",COUNTIFS(AL$1:AL492,AL492))</f>
        <v>2</v>
      </c>
      <c r="AN492" s="8" t="str">
        <f t="shared" si="85"/>
        <v>枝江市中小学录播教室建设项目中标公告@录播</v>
      </c>
      <c r="AO492" s="9">
        <f>IF(AN492="","",COUNTIFS(AN$1:AN492,AN492))</f>
        <v>1</v>
      </c>
      <c r="AP492" s="10" t="str">
        <f t="shared" si="86"/>
        <v/>
      </c>
      <c r="AQ492" s="11" t="str">
        <f t="shared" si="87"/>
        <v/>
      </c>
      <c r="AR492" s="11" t="str">
        <f t="shared" si="88"/>
        <v>贰</v>
      </c>
      <c r="AS492" s="11" t="str">
        <f t="shared" si="89"/>
        <v>陆</v>
      </c>
      <c r="AT492" s="11" t="str">
        <f t="shared" si="90"/>
        <v>壹</v>
      </c>
      <c r="AU492" s="11" t="str">
        <f t="shared" si="91"/>
        <v>贰</v>
      </c>
      <c r="AV492" s="11" t="str">
        <f t="shared" si="92"/>
        <v>玖</v>
      </c>
      <c r="AW492" s="11" t="str">
        <f>IF(ISERROR(IF(FIND("拾",O492,1)&lt;FIND("万",O492,1),IF(ISERROR(FIND("拾",O492,FIND("万",O492,1))),"零",(MID(O,FIND("拾",O492,FIND("万",O492,1))-1,1))),MID(O492,FIND("拾",O492,1)-1,1))),"",IF(FIND("拾",O492,1)&lt;FIND("万",O492,1),IF(ISERROR(FIND("拾",O492,FIND("万",O492,1))),"",(MID(O492,FIND("拾",O492,FIND("万",O492,1))-1,1))),MID(O492,FIND("拾",O492,1)-1,1)))</f>
        <v/>
      </c>
      <c r="AX492" s="12">
        <f>IF(O492="",0,IF(ISERROR(MIDB(O492,SEARCHB("?",O492),2*LEN(O492)-LENB(O492))),IF(AQ492="",0,INDEX([1]大小写对照表!A:B,MATCH(AQ492,[1]大小写对照表!A:A,0),2)*100000000)+IF(AR492="",0,INDEX([1]大小写对照表!A:B,MATCH(AR492,[1]大小写对照表!A:A,0),2)*1000000)+IF(AS492="",0,INDEX([1]大小写对照表!A:B,MATCH(AS492,[1]大小写对照表!A:A,0),2)*100000)+IF(AT492="",0,INDEX([1]大小写对照表!A:B,MATCH(AT492,[1]大小写对照表!A:A,0),2)*10000)+IF(AU492="",0,INDEX([1]大小写对照表!A:B,MATCH(AU492,[1]大小写对照表!A:A,0),2)*1000)+IF(AV492="",0,INDEX([1]大小写对照表!A:B,MATCH(AV492,[1]大小写对照表!A:A,0),2)*100)+IF(AW492="",0,INDEX([1]大小写对照表!A:B,MATCH(AW492,[1]大小写对照表!A:A,0),2)*10),IF(ISERROR(FIND("万",O492,1)),MIDB(O492,SEARCHB("?",O492),2*LEN(O492)-LENB(O492))*1,MIDB(O492,SEARCHB("?",O492),2*LEN(O492)-LENB(O492))*10000)))</f>
        <v>2612900</v>
      </c>
      <c r="AY492" s="13" t="str">
        <f t="shared" si="93"/>
        <v>1月份</v>
      </c>
      <c r="AZ492" s="11" t="str">
        <f t="shared" si="94"/>
        <v>录播</v>
      </c>
      <c r="BA492" s="11" t="str">
        <f t="shared" si="95"/>
        <v/>
      </c>
    </row>
    <row r="493" spans="1:53">
      <c r="A493" s="14" t="s">
        <v>1084</v>
      </c>
      <c r="B493" s="14" t="s">
        <v>3218</v>
      </c>
      <c r="C493" s="14" t="s">
        <v>55</v>
      </c>
      <c r="D493" s="14"/>
      <c r="E493" s="14" t="s">
        <v>551</v>
      </c>
      <c r="F493" s="14" t="s">
        <v>3219</v>
      </c>
      <c r="G493" s="14" t="s">
        <v>553</v>
      </c>
      <c r="H493" s="14"/>
      <c r="I493" s="14"/>
      <c r="J493" s="14"/>
      <c r="K493" s="14"/>
      <c r="L493" s="14"/>
      <c r="M493" s="14" t="s">
        <v>3220</v>
      </c>
      <c r="N493" s="14" t="s">
        <v>3221</v>
      </c>
      <c r="O493" s="14"/>
      <c r="P493" s="14"/>
      <c r="Q493" s="14" t="s">
        <v>3222</v>
      </c>
      <c r="R493" s="14" t="s">
        <v>3223</v>
      </c>
      <c r="S493" s="14"/>
      <c r="T493" s="14"/>
      <c r="U493" s="14"/>
      <c r="V493" s="14"/>
      <c r="W493" s="14"/>
      <c r="X493" s="14" t="s">
        <v>326</v>
      </c>
      <c r="Y493" s="14" t="s">
        <v>3224</v>
      </c>
      <c r="Z493" s="14">
        <v>2</v>
      </c>
      <c r="AA493" s="14">
        <v>14971</v>
      </c>
      <c r="AB493" s="14" t="s">
        <v>317</v>
      </c>
      <c r="AC493" s="14" t="s">
        <v>1084</v>
      </c>
      <c r="AD493" s="14">
        <v>2019</v>
      </c>
      <c r="AE493" s="14" t="s">
        <v>68</v>
      </c>
      <c r="AF493" s="14"/>
      <c r="AG493" s="14"/>
      <c r="AH493" s="14"/>
      <c r="AI493" s="14"/>
      <c r="AJ493" s="14"/>
      <c r="AK493" s="14"/>
      <c r="AL493" s="8" t="str">
        <f t="shared" si="84"/>
        <v/>
      </c>
      <c r="AM493" s="8" t="str">
        <f>IF(AL493="","",COUNTIFS(AL$1:AL493,AL493))</f>
        <v/>
      </c>
      <c r="AN493" s="8" t="str">
        <f t="shared" si="85"/>
        <v>天津财经大学综投2018--录播教室学生桌椅购置项目合同公告@录播</v>
      </c>
      <c r="AO493" s="9">
        <f>IF(AN493="","",COUNTIFS(AN$1:AN493,AN493))</f>
        <v>1</v>
      </c>
      <c r="AP493" s="10" t="str">
        <f t="shared" si="86"/>
        <v>是</v>
      </c>
      <c r="AQ493" s="11" t="str">
        <f t="shared" si="87"/>
        <v/>
      </c>
      <c r="AR493" s="11" t="str">
        <f t="shared" si="88"/>
        <v/>
      </c>
      <c r="AS493" s="11" t="str">
        <f t="shared" si="89"/>
        <v/>
      </c>
      <c r="AT493" s="11" t="str">
        <f t="shared" si="90"/>
        <v/>
      </c>
      <c r="AU493" s="11" t="str">
        <f t="shared" si="91"/>
        <v/>
      </c>
      <c r="AV493" s="11" t="str">
        <f t="shared" si="92"/>
        <v/>
      </c>
      <c r="AW493" s="11" t="str">
        <f>IF(ISERROR(IF(FIND("拾",O493,1)&lt;FIND("万",O493,1),IF(ISERROR(FIND("拾",O493,FIND("万",O493,1))),"零",(MID(O,FIND("拾",O493,FIND("万",O493,1))-1,1))),MID(O493,FIND("拾",O493,1)-1,1))),"",IF(FIND("拾",O493,1)&lt;FIND("万",O493,1),IF(ISERROR(FIND("拾",O493,FIND("万",O493,1))),"",(MID(O493,FIND("拾",O493,FIND("万",O493,1))-1,1))),MID(O493,FIND("拾",O493,1)-1,1)))</f>
        <v/>
      </c>
      <c r="AX493" s="12">
        <f>IF(O493="",0,IF(ISERROR(MIDB(O493,SEARCHB("?",O493),2*LEN(O493)-LENB(O493))),IF(AQ493="",0,INDEX([1]大小写对照表!A:B,MATCH(AQ493,[1]大小写对照表!A:A,0),2)*100000000)+IF(AR493="",0,INDEX([1]大小写对照表!A:B,MATCH(AR493,[1]大小写对照表!A:A,0),2)*1000000)+IF(AS493="",0,INDEX([1]大小写对照表!A:B,MATCH(AS493,[1]大小写对照表!A:A,0),2)*100000)+IF(AT493="",0,INDEX([1]大小写对照表!A:B,MATCH(AT493,[1]大小写对照表!A:A,0),2)*10000)+IF(AU493="",0,INDEX([1]大小写对照表!A:B,MATCH(AU493,[1]大小写对照表!A:A,0),2)*1000)+IF(AV493="",0,INDEX([1]大小写对照表!A:B,MATCH(AV493,[1]大小写对照表!A:A,0),2)*100)+IF(AW493="",0,INDEX([1]大小写对照表!A:B,MATCH(AW493,[1]大小写对照表!A:A,0),2)*10),IF(ISERROR(FIND("万",O493,1)),MIDB(O493,SEARCHB("?",O493),2*LEN(O493)-LENB(O493))*1,MIDB(O493,SEARCHB("?",O493),2*LEN(O493)-LENB(O493))*10000)))</f>
        <v>0</v>
      </c>
      <c r="AY493" s="13" t="str">
        <f t="shared" si="93"/>
        <v>1月份</v>
      </c>
      <c r="AZ493" s="11" t="str">
        <f t="shared" si="94"/>
        <v>录播</v>
      </c>
      <c r="BA493" s="11" t="str">
        <f t="shared" si="95"/>
        <v/>
      </c>
    </row>
    <row r="494" spans="1:53">
      <c r="A494" s="7" t="s">
        <v>1084</v>
      </c>
      <c r="B494" s="7" t="s">
        <v>3225</v>
      </c>
      <c r="C494" s="7" t="s">
        <v>55</v>
      </c>
      <c r="D494" s="7" t="s">
        <v>3226</v>
      </c>
      <c r="E494" s="7" t="s">
        <v>551</v>
      </c>
      <c r="F494" s="7" t="s">
        <v>3219</v>
      </c>
      <c r="G494" s="7" t="s">
        <v>553</v>
      </c>
      <c r="H494" s="7"/>
      <c r="I494" s="7"/>
      <c r="J494" s="7"/>
      <c r="K494" s="7"/>
      <c r="L494" s="7"/>
      <c r="M494" s="7" t="s">
        <v>3220</v>
      </c>
      <c r="N494" s="7" t="s">
        <v>3227</v>
      </c>
      <c r="O494" s="7"/>
      <c r="P494" s="7"/>
      <c r="Q494" s="7" t="s">
        <v>3228</v>
      </c>
      <c r="R494" s="7" t="s">
        <v>3229</v>
      </c>
      <c r="S494" s="7"/>
      <c r="T494" s="7"/>
      <c r="U494" s="7"/>
      <c r="V494" s="7"/>
      <c r="W494" s="7"/>
      <c r="X494" s="7" t="s">
        <v>326</v>
      </c>
      <c r="Y494" s="7" t="s">
        <v>3230</v>
      </c>
      <c r="Z494" s="7">
        <v>2</v>
      </c>
      <c r="AA494" s="7">
        <v>2</v>
      </c>
      <c r="AB494" s="7" t="s">
        <v>317</v>
      </c>
      <c r="AC494" s="7" t="s">
        <v>1084</v>
      </c>
      <c r="AD494" s="7">
        <v>2019</v>
      </c>
      <c r="AE494" s="7" t="s">
        <v>68</v>
      </c>
      <c r="AF494" s="7"/>
      <c r="AG494" s="7"/>
      <c r="AH494" s="7"/>
      <c r="AI494" s="7"/>
      <c r="AJ494" s="7"/>
      <c r="AK494" s="7"/>
      <c r="AL494" s="8" t="str">
        <f t="shared" si="84"/>
        <v>HZ18-396-111A）@录播</v>
      </c>
      <c r="AM494" s="8">
        <f>IF(AL494="","",COUNTIFS(AL$1:AL494,AL494))</f>
        <v>1</v>
      </c>
      <c r="AN494" s="8" t="str">
        <f t="shared" si="85"/>
        <v>天津财经大学天津财经大学智能录播教室设备购置项目_第1包(项目编号:HZ18-396-111A)合同公告@录播</v>
      </c>
      <c r="AO494" s="9">
        <f>IF(AN494="","",COUNTIFS(AN$1:AN494,AN494))</f>
        <v>1</v>
      </c>
      <c r="AP494" s="10" t="str">
        <f t="shared" si="86"/>
        <v>是</v>
      </c>
      <c r="AQ494" s="11" t="str">
        <f t="shared" si="87"/>
        <v/>
      </c>
      <c r="AR494" s="11" t="str">
        <f t="shared" si="88"/>
        <v/>
      </c>
      <c r="AS494" s="11" t="str">
        <f t="shared" si="89"/>
        <v/>
      </c>
      <c r="AT494" s="11" t="str">
        <f t="shared" si="90"/>
        <v/>
      </c>
      <c r="AU494" s="11" t="str">
        <f t="shared" si="91"/>
        <v/>
      </c>
      <c r="AV494" s="11" t="str">
        <f t="shared" si="92"/>
        <v/>
      </c>
      <c r="AW494" s="11" t="str">
        <f>IF(ISERROR(IF(FIND("拾",O494,1)&lt;FIND("万",O494,1),IF(ISERROR(FIND("拾",O494,FIND("万",O494,1))),"零",(MID(O,FIND("拾",O494,FIND("万",O494,1))-1,1))),MID(O494,FIND("拾",O494,1)-1,1))),"",IF(FIND("拾",O494,1)&lt;FIND("万",O494,1),IF(ISERROR(FIND("拾",O494,FIND("万",O494,1))),"",(MID(O494,FIND("拾",O494,FIND("万",O494,1))-1,1))),MID(O494,FIND("拾",O494,1)-1,1)))</f>
        <v/>
      </c>
      <c r="AX494" s="12">
        <f>IF(O494="",0,IF(ISERROR(MIDB(O494,SEARCHB("?",O494),2*LEN(O494)-LENB(O494))),IF(AQ494="",0,INDEX([1]大小写对照表!A:B,MATCH(AQ494,[1]大小写对照表!A:A,0),2)*100000000)+IF(AR494="",0,INDEX([1]大小写对照表!A:B,MATCH(AR494,[1]大小写对照表!A:A,0),2)*1000000)+IF(AS494="",0,INDEX([1]大小写对照表!A:B,MATCH(AS494,[1]大小写对照表!A:A,0),2)*100000)+IF(AT494="",0,INDEX([1]大小写对照表!A:B,MATCH(AT494,[1]大小写对照表!A:A,0),2)*10000)+IF(AU494="",0,INDEX([1]大小写对照表!A:B,MATCH(AU494,[1]大小写对照表!A:A,0),2)*1000)+IF(AV494="",0,INDEX([1]大小写对照表!A:B,MATCH(AV494,[1]大小写对照表!A:A,0),2)*100)+IF(AW494="",0,INDEX([1]大小写对照表!A:B,MATCH(AW494,[1]大小写对照表!A:A,0),2)*10),IF(ISERROR(FIND("万",O494,1)),MIDB(O494,SEARCHB("?",O494),2*LEN(O494)-LENB(O494))*1,MIDB(O494,SEARCHB("?",O494),2*LEN(O494)-LENB(O494))*10000)))</f>
        <v>0</v>
      </c>
      <c r="AY494" s="13" t="str">
        <f t="shared" si="93"/>
        <v>1月份</v>
      </c>
      <c r="AZ494" s="11" t="str">
        <f t="shared" si="94"/>
        <v>录播</v>
      </c>
      <c r="BA494" s="11" t="str">
        <f t="shared" si="95"/>
        <v/>
      </c>
    </row>
    <row r="495" spans="1:53">
      <c r="A495" s="14" t="s">
        <v>1084</v>
      </c>
      <c r="B495" s="14" t="s">
        <v>3231</v>
      </c>
      <c r="C495" s="14" t="s">
        <v>55</v>
      </c>
      <c r="D495" s="14" t="s">
        <v>3232</v>
      </c>
      <c r="E495" s="14" t="s">
        <v>83</v>
      </c>
      <c r="F495" s="14" t="s">
        <v>3233</v>
      </c>
      <c r="G495" s="14" t="s">
        <v>553</v>
      </c>
      <c r="H495" s="14"/>
      <c r="I495" s="14"/>
      <c r="J495" s="14"/>
      <c r="K495" s="14"/>
      <c r="L495" s="14" t="s">
        <v>3234</v>
      </c>
      <c r="M495" s="14" t="s">
        <v>3235</v>
      </c>
      <c r="N495" s="14" t="s">
        <v>3236</v>
      </c>
      <c r="O495" s="14"/>
      <c r="P495" s="14"/>
      <c r="Q495" s="14" t="s">
        <v>3237</v>
      </c>
      <c r="R495" s="14" t="s">
        <v>3238</v>
      </c>
      <c r="S495" s="14"/>
      <c r="T495" s="14"/>
      <c r="U495" s="14"/>
      <c r="V495" s="14"/>
      <c r="W495" s="14"/>
      <c r="X495" s="14" t="s">
        <v>79</v>
      </c>
      <c r="Y495" s="14" t="s">
        <v>3239</v>
      </c>
      <c r="Z495" s="14">
        <v>2</v>
      </c>
      <c r="AA495" s="14">
        <v>2</v>
      </c>
      <c r="AB495" s="14" t="s">
        <v>317</v>
      </c>
      <c r="AC495" s="14" t="s">
        <v>1084</v>
      </c>
      <c r="AD495" s="14">
        <v>2019</v>
      </c>
      <c r="AE495" s="14" t="s">
        <v>68</v>
      </c>
      <c r="AF495" s="14" t="s">
        <v>128</v>
      </c>
      <c r="AG495" s="14" t="s">
        <v>328</v>
      </c>
      <c r="AH495" s="14" t="s">
        <v>130</v>
      </c>
      <c r="AI495" s="14"/>
      <c r="AJ495" s="14"/>
      <c r="AK495" s="14"/>
      <c r="AL495" s="8" t="str">
        <f t="shared" si="84"/>
        <v>JXRC-GK-2018-012）@录播</v>
      </c>
      <c r="AM495" s="8">
        <f>IF(AL495="","",COUNTIFS(AL$1:AL495,AL495))</f>
        <v>1</v>
      </c>
      <c r="AN495" s="8" t="str">
        <f t="shared" si="85"/>
        <v>[南城县]多媒体触摸一体机、互动录播教室设备采购项目结果公示@录播</v>
      </c>
      <c r="AO495" s="9">
        <f>IF(AN495="","",COUNTIFS(AN$1:AN495,AN495))</f>
        <v>1</v>
      </c>
      <c r="AP495" s="10" t="str">
        <f t="shared" si="86"/>
        <v>是</v>
      </c>
      <c r="AQ495" s="11" t="str">
        <f t="shared" si="87"/>
        <v/>
      </c>
      <c r="AR495" s="11" t="str">
        <f t="shared" si="88"/>
        <v/>
      </c>
      <c r="AS495" s="11" t="str">
        <f t="shared" si="89"/>
        <v/>
      </c>
      <c r="AT495" s="11" t="str">
        <f t="shared" si="90"/>
        <v/>
      </c>
      <c r="AU495" s="11" t="str">
        <f t="shared" si="91"/>
        <v/>
      </c>
      <c r="AV495" s="11" t="str">
        <f t="shared" si="92"/>
        <v/>
      </c>
      <c r="AW495" s="11" t="str">
        <f>IF(ISERROR(IF(FIND("拾",O495,1)&lt;FIND("万",O495,1),IF(ISERROR(FIND("拾",O495,FIND("万",O495,1))),"零",(MID(O,FIND("拾",O495,FIND("万",O495,1))-1,1))),MID(O495,FIND("拾",O495,1)-1,1))),"",IF(FIND("拾",O495,1)&lt;FIND("万",O495,1),IF(ISERROR(FIND("拾",O495,FIND("万",O495,1))),"",(MID(O495,FIND("拾",O495,FIND("万",O495,1))-1,1))),MID(O495,FIND("拾",O495,1)-1,1)))</f>
        <v/>
      </c>
      <c r="AX495" s="12">
        <f>IF(O495="",0,IF(ISERROR(MIDB(O495,SEARCHB("?",O495),2*LEN(O495)-LENB(O495))),IF(AQ495="",0,INDEX([1]大小写对照表!A:B,MATCH(AQ495,[1]大小写对照表!A:A,0),2)*100000000)+IF(AR495="",0,INDEX([1]大小写对照表!A:B,MATCH(AR495,[1]大小写对照表!A:A,0),2)*1000000)+IF(AS495="",0,INDEX([1]大小写对照表!A:B,MATCH(AS495,[1]大小写对照表!A:A,0),2)*100000)+IF(AT495="",0,INDEX([1]大小写对照表!A:B,MATCH(AT495,[1]大小写对照表!A:A,0),2)*10000)+IF(AU495="",0,INDEX([1]大小写对照表!A:B,MATCH(AU495,[1]大小写对照表!A:A,0),2)*1000)+IF(AV495="",0,INDEX([1]大小写对照表!A:B,MATCH(AV495,[1]大小写对照表!A:A,0),2)*100)+IF(AW495="",0,INDEX([1]大小写对照表!A:B,MATCH(AW495,[1]大小写对照表!A:A,0),2)*10),IF(ISERROR(FIND("万",O495,1)),MIDB(O495,SEARCHB("?",O495),2*LEN(O495)-LENB(O495))*1,MIDB(O495,SEARCHB("?",O495),2*LEN(O495)-LENB(O495))*10000)))</f>
        <v>0</v>
      </c>
      <c r="AY495" s="13" t="str">
        <f t="shared" si="93"/>
        <v>1月份</v>
      </c>
      <c r="AZ495" s="11" t="str">
        <f t="shared" si="94"/>
        <v>录播</v>
      </c>
      <c r="BA495" s="11" t="str">
        <f t="shared" si="95"/>
        <v/>
      </c>
    </row>
    <row r="496" spans="1:53">
      <c r="A496" s="7" t="s">
        <v>1084</v>
      </c>
      <c r="B496" s="7" t="s">
        <v>3240</v>
      </c>
      <c r="C496" s="7" t="s">
        <v>55</v>
      </c>
      <c r="D496" s="7" t="s">
        <v>3241</v>
      </c>
      <c r="E496" s="7" t="s">
        <v>1125</v>
      </c>
      <c r="F496" s="7" t="s">
        <v>3242</v>
      </c>
      <c r="G496" s="7" t="s">
        <v>553</v>
      </c>
      <c r="H496" s="7"/>
      <c r="I496" s="7"/>
      <c r="J496" s="7"/>
      <c r="K496" s="7"/>
      <c r="L496" s="7" t="s">
        <v>1263</v>
      </c>
      <c r="M496" s="7" t="s">
        <v>3243</v>
      </c>
      <c r="N496" s="7" t="s">
        <v>3244</v>
      </c>
      <c r="O496" s="7"/>
      <c r="P496" s="7"/>
      <c r="Q496" s="7" t="s">
        <v>3245</v>
      </c>
      <c r="R496" s="7" t="s">
        <v>3246</v>
      </c>
      <c r="S496" s="7"/>
      <c r="T496" s="7"/>
      <c r="U496" s="7"/>
      <c r="V496" s="7"/>
      <c r="W496" s="7"/>
      <c r="X496" s="7" t="s">
        <v>65</v>
      </c>
      <c r="Y496" s="7" t="s">
        <v>3247</v>
      </c>
      <c r="Z496" s="7">
        <v>4</v>
      </c>
      <c r="AA496" s="7">
        <v>4</v>
      </c>
      <c r="AB496" s="7" t="s">
        <v>317</v>
      </c>
      <c r="AC496" s="7" t="s">
        <v>1084</v>
      </c>
      <c r="AD496" s="7">
        <v>2019</v>
      </c>
      <c r="AE496" s="7" t="s">
        <v>68</v>
      </c>
      <c r="AF496" s="7" t="s">
        <v>69</v>
      </c>
      <c r="AG496" s="7"/>
      <c r="AH496" s="7"/>
      <c r="AI496" s="7"/>
      <c r="AJ496" s="7"/>
      <c r="AK496" s="7"/>
      <c r="AL496" s="8" t="str">
        <f t="shared" si="84"/>
        <v>ZX2018-11-113@录播</v>
      </c>
      <c r="AM496" s="8">
        <f>IF(AL496="","",COUNTIFS(AL$1:AL496,AL496))</f>
        <v>1</v>
      </c>
      <c r="AN496" s="8" t="str">
        <f t="shared" si="85"/>
        <v>关于陕西财经职业技术学院录播室建设项目的采购结果公告@录播</v>
      </c>
      <c r="AO496" s="9">
        <f>IF(AN496="","",COUNTIFS(AN$1:AN496,AN496))</f>
        <v>1</v>
      </c>
      <c r="AP496" s="10" t="str">
        <f t="shared" si="86"/>
        <v>是</v>
      </c>
      <c r="AQ496" s="11" t="str">
        <f t="shared" si="87"/>
        <v/>
      </c>
      <c r="AR496" s="11" t="str">
        <f t="shared" si="88"/>
        <v/>
      </c>
      <c r="AS496" s="11" t="str">
        <f t="shared" si="89"/>
        <v/>
      </c>
      <c r="AT496" s="11" t="str">
        <f t="shared" si="90"/>
        <v/>
      </c>
      <c r="AU496" s="11" t="str">
        <f t="shared" si="91"/>
        <v/>
      </c>
      <c r="AV496" s="11" t="str">
        <f t="shared" si="92"/>
        <v/>
      </c>
      <c r="AW496" s="11" t="str">
        <f>IF(ISERROR(IF(FIND("拾",O496,1)&lt;FIND("万",O496,1),IF(ISERROR(FIND("拾",O496,FIND("万",O496,1))),"零",(MID(O,FIND("拾",O496,FIND("万",O496,1))-1,1))),MID(O496,FIND("拾",O496,1)-1,1))),"",IF(FIND("拾",O496,1)&lt;FIND("万",O496,1),IF(ISERROR(FIND("拾",O496,FIND("万",O496,1))),"",(MID(O496,FIND("拾",O496,FIND("万",O496,1))-1,1))),MID(O496,FIND("拾",O496,1)-1,1)))</f>
        <v/>
      </c>
      <c r="AX496" s="12">
        <f>IF(O496="",0,IF(ISERROR(MIDB(O496,SEARCHB("?",O496),2*LEN(O496)-LENB(O496))),IF(AQ496="",0,INDEX([1]大小写对照表!A:B,MATCH(AQ496,[1]大小写对照表!A:A,0),2)*100000000)+IF(AR496="",0,INDEX([1]大小写对照表!A:B,MATCH(AR496,[1]大小写对照表!A:A,0),2)*1000000)+IF(AS496="",0,INDEX([1]大小写对照表!A:B,MATCH(AS496,[1]大小写对照表!A:A,0),2)*100000)+IF(AT496="",0,INDEX([1]大小写对照表!A:B,MATCH(AT496,[1]大小写对照表!A:A,0),2)*10000)+IF(AU496="",0,INDEX([1]大小写对照表!A:B,MATCH(AU496,[1]大小写对照表!A:A,0),2)*1000)+IF(AV496="",0,INDEX([1]大小写对照表!A:B,MATCH(AV496,[1]大小写对照表!A:A,0),2)*100)+IF(AW496="",0,INDEX([1]大小写对照表!A:B,MATCH(AW496,[1]大小写对照表!A:A,0),2)*10),IF(ISERROR(FIND("万",O496,1)),MIDB(O496,SEARCHB("?",O496),2*LEN(O496)-LENB(O496))*1,MIDB(O496,SEARCHB("?",O496),2*LEN(O496)-LENB(O496))*10000)))</f>
        <v>0</v>
      </c>
      <c r="AY496" s="13" t="str">
        <f t="shared" si="93"/>
        <v>1月份</v>
      </c>
      <c r="AZ496" s="11" t="str">
        <f t="shared" si="94"/>
        <v>录播</v>
      </c>
      <c r="BA496" s="11" t="str">
        <f t="shared" si="95"/>
        <v/>
      </c>
    </row>
    <row r="497" spans="1:53">
      <c r="A497" s="14" t="s">
        <v>1084</v>
      </c>
      <c r="B497" s="14" t="s">
        <v>3248</v>
      </c>
      <c r="C497" s="14" t="s">
        <v>55</v>
      </c>
      <c r="D497" s="14" t="s">
        <v>3249</v>
      </c>
      <c r="E497" s="14" t="s">
        <v>1308</v>
      </c>
      <c r="F497" s="14" t="s">
        <v>3250</v>
      </c>
      <c r="G497" s="14" t="s">
        <v>553</v>
      </c>
      <c r="H497" s="14"/>
      <c r="I497" s="14"/>
      <c r="J497" s="14"/>
      <c r="K497" s="14"/>
      <c r="L497" s="14"/>
      <c r="M497" s="14" t="s">
        <v>3251</v>
      </c>
      <c r="N497" s="14" t="s">
        <v>3252</v>
      </c>
      <c r="O497" s="14" t="s">
        <v>3253</v>
      </c>
      <c r="P497" s="14"/>
      <c r="Q497" s="14" t="s">
        <v>3254</v>
      </c>
      <c r="R497" s="14" t="s">
        <v>3255</v>
      </c>
      <c r="S497" s="14"/>
      <c r="T497" s="14"/>
      <c r="U497" s="14"/>
      <c r="V497" s="14"/>
      <c r="W497" s="14"/>
      <c r="X497" s="14" t="s">
        <v>65</v>
      </c>
      <c r="Y497" s="14" t="s">
        <v>3256</v>
      </c>
      <c r="Z497" s="14">
        <v>2</v>
      </c>
      <c r="AA497" s="14">
        <v>2</v>
      </c>
      <c r="AB497" s="14" t="s">
        <v>67</v>
      </c>
      <c r="AC497" s="14"/>
      <c r="AD497" s="14">
        <v>2019</v>
      </c>
      <c r="AE497" s="14" t="s">
        <v>68</v>
      </c>
      <c r="AF497" s="14" t="s">
        <v>769</v>
      </c>
      <c r="AG497" s="14"/>
      <c r="AH497" s="14"/>
      <c r="AI497" s="14"/>
      <c r="AJ497" s="14"/>
      <c r="AK497" s="14"/>
      <c r="AL497" s="8" t="str">
        <f t="shared" si="84"/>
        <v>2018-CG-263@录播</v>
      </c>
      <c r="AM497" s="8">
        <f>IF(AL497="","",COUNTIFS(AL$1:AL497,AL497))</f>
        <v>1</v>
      </c>
      <c r="AN497" s="8" t="str">
        <f t="shared" si="85"/>
        <v>寿县科技学校信息技术实训室采购及安装项目中标结果公告@录播</v>
      </c>
      <c r="AO497" s="9">
        <f>IF(AN497="","",COUNTIFS(AN$1:AN497,AN497))</f>
        <v>1</v>
      </c>
      <c r="AP497" s="10" t="str">
        <f t="shared" si="86"/>
        <v>是</v>
      </c>
      <c r="AQ497" s="11" t="str">
        <f t="shared" si="87"/>
        <v/>
      </c>
      <c r="AR497" s="11" t="str">
        <f t="shared" si="88"/>
        <v/>
      </c>
      <c r="AS497" s="11" t="str">
        <f t="shared" si="89"/>
        <v/>
      </c>
      <c r="AT497" s="11" t="str">
        <f t="shared" si="90"/>
        <v/>
      </c>
      <c r="AU497" s="11" t="str">
        <f t="shared" si="91"/>
        <v/>
      </c>
      <c r="AV497" s="11" t="str">
        <f t="shared" si="92"/>
        <v/>
      </c>
      <c r="AW497" s="11" t="str">
        <f>IF(ISERROR(IF(FIND("拾",O497,1)&lt;FIND("万",O497,1),IF(ISERROR(FIND("拾",O497,FIND("万",O497,1))),"零",(MID(O,FIND("拾",O497,FIND("万",O497,1))-1,1))),MID(O497,FIND("拾",O497,1)-1,1))),"",IF(FIND("拾",O497,1)&lt;FIND("万",O497,1),IF(ISERROR(FIND("拾",O497,FIND("万",O497,1))),"",(MID(O497,FIND("拾",O497,FIND("万",O497,1))-1,1))),MID(O497,FIND("拾",O497,1)-1,1)))</f>
        <v/>
      </c>
      <c r="AX497" s="12">
        <f>IF(O497="",0,IF(ISERROR(MIDB(O497,SEARCHB("?",O497),2*LEN(O497)-LENB(O497))),IF(AQ497="",0,INDEX([1]大小写对照表!A:B,MATCH(AQ497,[1]大小写对照表!A:A,0),2)*100000000)+IF(AR497="",0,INDEX([1]大小写对照表!A:B,MATCH(AR497,[1]大小写对照表!A:A,0),2)*1000000)+IF(AS497="",0,INDEX([1]大小写对照表!A:B,MATCH(AS497,[1]大小写对照表!A:A,0),2)*100000)+IF(AT497="",0,INDEX([1]大小写对照表!A:B,MATCH(AT497,[1]大小写对照表!A:A,0),2)*10000)+IF(AU497="",0,INDEX([1]大小写对照表!A:B,MATCH(AU497,[1]大小写对照表!A:A,0),2)*1000)+IF(AV497="",0,INDEX([1]大小写对照表!A:B,MATCH(AV497,[1]大小写对照表!A:A,0),2)*100)+IF(AW497="",0,INDEX([1]大小写对照表!A:B,MATCH(AW497,[1]大小写对照表!A:A,0),2)*10),IF(ISERROR(FIND("万",O497,1)),MIDB(O497,SEARCHB("?",O497),2*LEN(O497)-LENB(O497))*1,MIDB(O497,SEARCHB("?",O497),2*LEN(O497)-LENB(O497))*10000)))</f>
        <v>590000</v>
      </c>
      <c r="AY497" s="13" t="str">
        <f t="shared" si="93"/>
        <v>1月份</v>
      </c>
      <c r="AZ497" s="11" t="str">
        <f t="shared" si="94"/>
        <v>录播</v>
      </c>
      <c r="BA497" s="11" t="str">
        <f t="shared" si="95"/>
        <v/>
      </c>
    </row>
    <row r="498" spans="1:53">
      <c r="A498" s="7" t="s">
        <v>1084</v>
      </c>
      <c r="B498" s="7" t="s">
        <v>3257</v>
      </c>
      <c r="C498" s="7" t="s">
        <v>55</v>
      </c>
      <c r="D498" s="7"/>
      <c r="E498" s="7" t="s">
        <v>311</v>
      </c>
      <c r="F498" s="7" t="s">
        <v>1457</v>
      </c>
      <c r="G498" s="7" t="s">
        <v>553</v>
      </c>
      <c r="H498" s="7"/>
      <c r="I498" s="7"/>
      <c r="J498" s="7"/>
      <c r="K498" s="7"/>
      <c r="L498" s="7"/>
      <c r="M498" s="7"/>
      <c r="N498" s="7" t="s">
        <v>3258</v>
      </c>
      <c r="O498" s="7" t="s">
        <v>3259</v>
      </c>
      <c r="P498" s="7"/>
      <c r="Q498" s="7" t="s">
        <v>3260</v>
      </c>
      <c r="R498" s="7" t="s">
        <v>3261</v>
      </c>
      <c r="S498" s="7"/>
      <c r="T498" s="7"/>
      <c r="U498" s="7"/>
      <c r="V498" s="7"/>
      <c r="W498" s="7"/>
      <c r="X498" s="7" t="s">
        <v>315</v>
      </c>
      <c r="Y498" s="7" t="s">
        <v>3262</v>
      </c>
      <c r="Z498" s="7">
        <v>2</v>
      </c>
      <c r="AA498" s="7">
        <v>14971</v>
      </c>
      <c r="AB498" s="7" t="s">
        <v>317</v>
      </c>
      <c r="AC498" s="7" t="s">
        <v>1084</v>
      </c>
      <c r="AD498" s="7">
        <v>2018</v>
      </c>
      <c r="AE498" s="7" t="s">
        <v>643</v>
      </c>
      <c r="AF498" s="7"/>
      <c r="AG498" s="7"/>
      <c r="AH498" s="7"/>
      <c r="AI498" s="7"/>
      <c r="AJ498" s="7"/>
      <c r="AK498" s="7"/>
      <c r="AL498" s="8" t="str">
        <f t="shared" si="84"/>
        <v/>
      </c>
      <c r="AM498" s="8" t="str">
        <f>IF(AL498="","",COUNTIFS(AL$1:AL498,AL498))</f>
        <v/>
      </c>
      <c r="AN498" s="8" t="str">
        <f t="shared" si="85"/>
        <v>江夏区藏龙二小录播教室及互动终端-供应商武汉汇英豪科技有限公司@录播</v>
      </c>
      <c r="AO498" s="9">
        <f>IF(AN498="","",COUNTIFS(AN$1:AN498,AN498))</f>
        <v>1</v>
      </c>
      <c r="AP498" s="10" t="str">
        <f t="shared" si="86"/>
        <v>是</v>
      </c>
      <c r="AQ498" s="11" t="str">
        <f t="shared" si="87"/>
        <v/>
      </c>
      <c r="AR498" s="11" t="str">
        <f t="shared" si="88"/>
        <v/>
      </c>
      <c r="AS498" s="11" t="str">
        <f t="shared" si="89"/>
        <v/>
      </c>
      <c r="AT498" s="11" t="str">
        <f t="shared" si="90"/>
        <v/>
      </c>
      <c r="AU498" s="11" t="str">
        <f t="shared" si="91"/>
        <v/>
      </c>
      <c r="AV498" s="11" t="str">
        <f t="shared" si="92"/>
        <v/>
      </c>
      <c r="AW498" s="11" t="str">
        <f>IF(ISERROR(IF(FIND("拾",O498,1)&lt;FIND("万",O498,1),IF(ISERROR(FIND("拾",O498,FIND("万",O498,1))),"零",(MID(O,FIND("拾",O498,FIND("万",O498,1))-1,1))),MID(O498,FIND("拾",O498,1)-1,1))),"",IF(FIND("拾",O498,1)&lt;FIND("万",O498,1),IF(ISERROR(FIND("拾",O498,FIND("万",O498,1))),"",(MID(O498,FIND("拾",O498,FIND("万",O498,1))-1,1))),MID(O498,FIND("拾",O498,1)-1,1)))</f>
        <v/>
      </c>
      <c r="AX498" s="12">
        <f>IF(O498="",0,IF(ISERROR(MIDB(O498,SEARCHB("?",O498),2*LEN(O498)-LENB(O498))),IF(AQ498="",0,INDEX([1]大小写对照表!A:B,MATCH(AQ498,[1]大小写对照表!A:A,0),2)*100000000)+IF(AR498="",0,INDEX([1]大小写对照表!A:B,MATCH(AR498,[1]大小写对照表!A:A,0),2)*1000000)+IF(AS498="",0,INDEX([1]大小写对照表!A:B,MATCH(AS498,[1]大小写对照表!A:A,0),2)*100000)+IF(AT498="",0,INDEX([1]大小写对照表!A:B,MATCH(AT498,[1]大小写对照表!A:A,0),2)*10000)+IF(AU498="",0,INDEX([1]大小写对照表!A:B,MATCH(AU498,[1]大小写对照表!A:A,0),2)*1000)+IF(AV498="",0,INDEX([1]大小写对照表!A:B,MATCH(AV498,[1]大小写对照表!A:A,0),2)*100)+IF(AW498="",0,INDEX([1]大小写对照表!A:B,MATCH(AW498,[1]大小写对照表!A:A,0),2)*10),IF(ISERROR(FIND("万",O498,1)),MIDB(O498,SEARCHB("?",O498),2*LEN(O498)-LENB(O498))*1,MIDB(O498,SEARCHB("?",O498),2*LEN(O498)-LENB(O498))*10000)))</f>
        <v>296000</v>
      </c>
      <c r="AY498" s="13" t="str">
        <f t="shared" si="93"/>
        <v>1月份</v>
      </c>
      <c r="AZ498" s="11" t="str">
        <f t="shared" si="94"/>
        <v>录播</v>
      </c>
      <c r="BA498" s="11" t="str">
        <f t="shared" si="95"/>
        <v/>
      </c>
    </row>
    <row r="499" spans="1:53">
      <c r="A499" s="14" t="s">
        <v>1084</v>
      </c>
      <c r="B499" s="14" t="s">
        <v>3263</v>
      </c>
      <c r="C499" s="14" t="s">
        <v>55</v>
      </c>
      <c r="D499" s="14"/>
      <c r="E499" s="14" t="s">
        <v>311</v>
      </c>
      <c r="F499" s="14" t="s">
        <v>2533</v>
      </c>
      <c r="G499" s="14" t="s">
        <v>553</v>
      </c>
      <c r="H499" s="14"/>
      <c r="I499" s="14"/>
      <c r="J499" s="14"/>
      <c r="K499" s="14"/>
      <c r="L499" s="14"/>
      <c r="M499" s="14"/>
      <c r="N499" s="14" t="s">
        <v>2534</v>
      </c>
      <c r="O499" s="14" t="s">
        <v>3264</v>
      </c>
      <c r="P499" s="14"/>
      <c r="Q499" s="14" t="s">
        <v>3265</v>
      </c>
      <c r="R499" s="14" t="s">
        <v>2537</v>
      </c>
      <c r="S499" s="14"/>
      <c r="T499" s="14"/>
      <c r="U499" s="14"/>
      <c r="V499" s="14"/>
      <c r="W499" s="14"/>
      <c r="X499" s="14" t="s">
        <v>65</v>
      </c>
      <c r="Y499" s="14" t="s">
        <v>3266</v>
      </c>
      <c r="Z499" s="14">
        <v>2</v>
      </c>
      <c r="AA499" s="14">
        <v>14971</v>
      </c>
      <c r="AB499" s="14" t="s">
        <v>317</v>
      </c>
      <c r="AC499" s="14" t="s">
        <v>1084</v>
      </c>
      <c r="AD499" s="14">
        <v>2018</v>
      </c>
      <c r="AE499" s="14" t="s">
        <v>643</v>
      </c>
      <c r="AF499" s="14"/>
      <c r="AG499" s="14"/>
      <c r="AH499" s="14"/>
      <c r="AI499" s="14"/>
      <c r="AJ499" s="14"/>
      <c r="AK499" s="14"/>
      <c r="AL499" s="8" t="str">
        <f t="shared" si="84"/>
        <v/>
      </c>
      <c r="AM499" s="8" t="str">
        <f>IF(AL499="","",COUNTIFS(AL$1:AL499,AL499))</f>
        <v/>
      </c>
      <c r="AN499" s="8" t="str">
        <f t="shared" si="85"/>
        <v>江夏区郑店小学录播教室及互动终端设备-供应商湖北林网科技有限公司@录播</v>
      </c>
      <c r="AO499" s="9">
        <f>IF(AN499="","",COUNTIFS(AN$1:AN499,AN499))</f>
        <v>1</v>
      </c>
      <c r="AP499" s="10" t="str">
        <f t="shared" si="86"/>
        <v>是</v>
      </c>
      <c r="AQ499" s="11" t="str">
        <f t="shared" si="87"/>
        <v/>
      </c>
      <c r="AR499" s="11" t="str">
        <f t="shared" si="88"/>
        <v/>
      </c>
      <c r="AS499" s="11" t="str">
        <f t="shared" si="89"/>
        <v/>
      </c>
      <c r="AT499" s="11" t="str">
        <f t="shared" si="90"/>
        <v/>
      </c>
      <c r="AU499" s="11" t="str">
        <f t="shared" si="91"/>
        <v/>
      </c>
      <c r="AV499" s="11" t="str">
        <f t="shared" si="92"/>
        <v/>
      </c>
      <c r="AW499" s="11" t="str">
        <f>IF(ISERROR(IF(FIND("拾",O499,1)&lt;FIND("万",O499,1),IF(ISERROR(FIND("拾",O499,FIND("万",O499,1))),"零",(MID(O,FIND("拾",O499,FIND("万",O499,1))-1,1))),MID(O499,FIND("拾",O499,1)-1,1))),"",IF(FIND("拾",O499,1)&lt;FIND("万",O499,1),IF(ISERROR(FIND("拾",O499,FIND("万",O499,1))),"",(MID(O499,FIND("拾",O499,FIND("万",O499,1))-1,1))),MID(O499,FIND("拾",O499,1)-1,1)))</f>
        <v/>
      </c>
      <c r="AX499" s="12">
        <f>IF(O499="",0,IF(ISERROR(MIDB(O499,SEARCHB("?",O499),2*LEN(O499)-LENB(O499))),IF(AQ499="",0,INDEX([1]大小写对照表!A:B,MATCH(AQ499,[1]大小写对照表!A:A,0),2)*100000000)+IF(AR499="",0,INDEX([1]大小写对照表!A:B,MATCH(AR499,[1]大小写对照表!A:A,0),2)*1000000)+IF(AS499="",0,INDEX([1]大小写对照表!A:B,MATCH(AS499,[1]大小写对照表!A:A,0),2)*100000)+IF(AT499="",0,INDEX([1]大小写对照表!A:B,MATCH(AT499,[1]大小写对照表!A:A,0),2)*10000)+IF(AU499="",0,INDEX([1]大小写对照表!A:B,MATCH(AU499,[1]大小写对照表!A:A,0),2)*1000)+IF(AV499="",0,INDEX([1]大小写对照表!A:B,MATCH(AV499,[1]大小写对照表!A:A,0),2)*100)+IF(AW499="",0,INDEX([1]大小写对照表!A:B,MATCH(AW499,[1]大小写对照表!A:A,0),2)*10),IF(ISERROR(FIND("万",O499,1)),MIDB(O499,SEARCHB("?",O499),2*LEN(O499)-LENB(O499))*1,MIDB(O499,SEARCHB("?",O499),2*LEN(O499)-LENB(O499))*10000)))</f>
        <v>291700</v>
      </c>
      <c r="AY499" s="13" t="str">
        <f t="shared" si="93"/>
        <v>1月份</v>
      </c>
      <c r="AZ499" s="11" t="str">
        <f t="shared" si="94"/>
        <v>录播</v>
      </c>
      <c r="BA499" s="11" t="str">
        <f t="shared" si="95"/>
        <v/>
      </c>
    </row>
    <row r="500" spans="1:53">
      <c r="A500" s="7" t="s">
        <v>1084</v>
      </c>
      <c r="B500" s="7" t="s">
        <v>3267</v>
      </c>
      <c r="C500" s="7" t="s">
        <v>55</v>
      </c>
      <c r="D500" s="7"/>
      <c r="E500" s="7" t="s">
        <v>311</v>
      </c>
      <c r="F500" s="7" t="s">
        <v>1457</v>
      </c>
      <c r="G500" s="7" t="s">
        <v>553</v>
      </c>
      <c r="H500" s="7"/>
      <c r="I500" s="7"/>
      <c r="J500" s="7"/>
      <c r="K500" s="7"/>
      <c r="L500" s="7"/>
      <c r="M500" s="7"/>
      <c r="N500" s="7" t="s">
        <v>2540</v>
      </c>
      <c r="O500" s="7" t="s">
        <v>3268</v>
      </c>
      <c r="P500" s="7"/>
      <c r="Q500" s="7" t="s">
        <v>3269</v>
      </c>
      <c r="R500" s="7" t="s">
        <v>2543</v>
      </c>
      <c r="S500" s="7"/>
      <c r="T500" s="7"/>
      <c r="U500" s="7"/>
      <c r="V500" s="7"/>
      <c r="W500" s="7"/>
      <c r="X500" s="7" t="s">
        <v>65</v>
      </c>
      <c r="Y500" s="7" t="s">
        <v>3270</v>
      </c>
      <c r="Z500" s="7">
        <v>2</v>
      </c>
      <c r="AA500" s="7">
        <v>14971</v>
      </c>
      <c r="AB500" s="7" t="s">
        <v>317</v>
      </c>
      <c r="AC500" s="7" t="s">
        <v>1084</v>
      </c>
      <c r="AD500" s="7">
        <v>2018</v>
      </c>
      <c r="AE500" s="7" t="s">
        <v>643</v>
      </c>
      <c r="AF500" s="7"/>
      <c r="AG500" s="7"/>
      <c r="AH500" s="7"/>
      <c r="AI500" s="7"/>
      <c r="AJ500" s="7"/>
      <c r="AK500" s="7"/>
      <c r="AL500" s="8" t="str">
        <f t="shared" si="84"/>
        <v/>
      </c>
      <c r="AM500" s="8" t="str">
        <f>IF(AL500="","",COUNTIFS(AL$1:AL500,AL500))</f>
        <v/>
      </c>
      <c r="AN500" s="8" t="str">
        <f t="shared" si="85"/>
        <v>江夏区明熙小学分校录播教室及互动终端设备-供应商武汉众恒创想科技有限公司@录播</v>
      </c>
      <c r="AO500" s="9">
        <f>IF(AN500="","",COUNTIFS(AN$1:AN500,AN500))</f>
        <v>1</v>
      </c>
      <c r="AP500" s="10" t="str">
        <f t="shared" si="86"/>
        <v>是</v>
      </c>
      <c r="AQ500" s="11" t="str">
        <f t="shared" si="87"/>
        <v/>
      </c>
      <c r="AR500" s="11" t="str">
        <f t="shared" si="88"/>
        <v/>
      </c>
      <c r="AS500" s="11" t="str">
        <f t="shared" si="89"/>
        <v/>
      </c>
      <c r="AT500" s="11" t="str">
        <f t="shared" si="90"/>
        <v/>
      </c>
      <c r="AU500" s="11" t="str">
        <f t="shared" si="91"/>
        <v/>
      </c>
      <c r="AV500" s="11" t="str">
        <f t="shared" si="92"/>
        <v/>
      </c>
      <c r="AW500" s="11" t="str">
        <f>IF(ISERROR(IF(FIND("拾",O500,1)&lt;FIND("万",O500,1),IF(ISERROR(FIND("拾",O500,FIND("万",O500,1))),"零",(MID(O,FIND("拾",O500,FIND("万",O500,1))-1,1))),MID(O500,FIND("拾",O500,1)-1,1))),"",IF(FIND("拾",O500,1)&lt;FIND("万",O500,1),IF(ISERROR(FIND("拾",O500,FIND("万",O500,1))),"",(MID(O500,FIND("拾",O500,FIND("万",O500,1))-1,1))),MID(O500,FIND("拾",O500,1)-1,1)))</f>
        <v/>
      </c>
      <c r="AX500" s="12">
        <f>IF(O500="",0,IF(ISERROR(MIDB(O500,SEARCHB("?",O500),2*LEN(O500)-LENB(O500))),IF(AQ500="",0,INDEX([1]大小写对照表!A:B,MATCH(AQ500,[1]大小写对照表!A:A,0),2)*100000000)+IF(AR500="",0,INDEX([1]大小写对照表!A:B,MATCH(AR500,[1]大小写对照表!A:A,0),2)*1000000)+IF(AS500="",0,INDEX([1]大小写对照表!A:B,MATCH(AS500,[1]大小写对照表!A:A,0),2)*100000)+IF(AT500="",0,INDEX([1]大小写对照表!A:B,MATCH(AT500,[1]大小写对照表!A:A,0),2)*10000)+IF(AU500="",0,INDEX([1]大小写对照表!A:B,MATCH(AU500,[1]大小写对照表!A:A,0),2)*1000)+IF(AV500="",0,INDEX([1]大小写对照表!A:B,MATCH(AV500,[1]大小写对照表!A:A,0),2)*100)+IF(AW500="",0,INDEX([1]大小写对照表!A:B,MATCH(AW500,[1]大小写对照表!A:A,0),2)*10),IF(ISERROR(FIND("万",O500,1)),MIDB(O500,SEARCHB("?",O500),2*LEN(O500)-LENB(O500))*1,MIDB(O500,SEARCHB("?",O500),2*LEN(O500)-LENB(O500))*10000)))</f>
        <v>291500</v>
      </c>
      <c r="AY500" s="13" t="str">
        <f t="shared" si="93"/>
        <v>1月份</v>
      </c>
      <c r="AZ500" s="11" t="str">
        <f t="shared" si="94"/>
        <v>录播</v>
      </c>
      <c r="BA500" s="11" t="str">
        <f t="shared" si="95"/>
        <v/>
      </c>
    </row>
    <row r="501" spans="1:53">
      <c r="A501" s="14" t="s">
        <v>1084</v>
      </c>
      <c r="B501" s="14" t="s">
        <v>3271</v>
      </c>
      <c r="C501" s="14" t="s">
        <v>55</v>
      </c>
      <c r="D501" s="14"/>
      <c r="E501" s="14" t="s">
        <v>311</v>
      </c>
      <c r="F501" s="14" t="s">
        <v>1457</v>
      </c>
      <c r="G501" s="14" t="s">
        <v>553</v>
      </c>
      <c r="H501" s="14"/>
      <c r="I501" s="14"/>
      <c r="J501" s="14"/>
      <c r="K501" s="14"/>
      <c r="L501" s="14"/>
      <c r="M501" s="14"/>
      <c r="N501" s="14" t="s">
        <v>3272</v>
      </c>
      <c r="O501" s="14" t="s">
        <v>3273</v>
      </c>
      <c r="P501" s="14"/>
      <c r="Q501" s="14" t="s">
        <v>3274</v>
      </c>
      <c r="R501" s="14" t="s">
        <v>3275</v>
      </c>
      <c r="S501" s="14"/>
      <c r="T501" s="14"/>
      <c r="U501" s="14"/>
      <c r="V501" s="14"/>
      <c r="W501" s="14"/>
      <c r="X501" s="14" t="s">
        <v>315</v>
      </c>
      <c r="Y501" s="14" t="s">
        <v>3276</v>
      </c>
      <c r="Z501" s="14">
        <v>2</v>
      </c>
      <c r="AA501" s="14">
        <v>14971</v>
      </c>
      <c r="AB501" s="14" t="s">
        <v>317</v>
      </c>
      <c r="AC501" s="14" t="s">
        <v>1084</v>
      </c>
      <c r="AD501" s="14">
        <v>2018</v>
      </c>
      <c r="AE501" s="14" t="s">
        <v>643</v>
      </c>
      <c r="AF501" s="14"/>
      <c r="AG501" s="14"/>
      <c r="AH501" s="14"/>
      <c r="AI501" s="14"/>
      <c r="AJ501" s="14"/>
      <c r="AK501" s="14"/>
      <c r="AL501" s="8" t="str">
        <f t="shared" si="84"/>
        <v/>
      </c>
      <c r="AM501" s="8" t="str">
        <f>IF(AL501="","",COUNTIFS(AL$1:AL501,AL501))</f>
        <v/>
      </c>
      <c r="AN501" s="8" t="str">
        <f t="shared" si="85"/>
        <v>江夏区庙山二小录播教室及互动终端设备-供应商武汉虹信通信技术有限责任公司@录播</v>
      </c>
      <c r="AO501" s="9">
        <f>IF(AN501="","",COUNTIFS(AN$1:AN501,AN501))</f>
        <v>1</v>
      </c>
      <c r="AP501" s="10" t="str">
        <f t="shared" si="86"/>
        <v>是</v>
      </c>
      <c r="AQ501" s="11" t="str">
        <f t="shared" si="87"/>
        <v/>
      </c>
      <c r="AR501" s="11" t="str">
        <f t="shared" si="88"/>
        <v/>
      </c>
      <c r="AS501" s="11" t="str">
        <f t="shared" si="89"/>
        <v/>
      </c>
      <c r="AT501" s="11" t="str">
        <f t="shared" si="90"/>
        <v/>
      </c>
      <c r="AU501" s="11" t="str">
        <f t="shared" si="91"/>
        <v/>
      </c>
      <c r="AV501" s="11" t="str">
        <f t="shared" si="92"/>
        <v/>
      </c>
      <c r="AW501" s="11" t="str">
        <f>IF(ISERROR(IF(FIND("拾",O501,1)&lt;FIND("万",O501,1),IF(ISERROR(FIND("拾",O501,FIND("万",O501,1))),"零",(MID(O,FIND("拾",O501,FIND("万",O501,1))-1,1))),MID(O501,FIND("拾",O501,1)-1,1))),"",IF(FIND("拾",O501,1)&lt;FIND("万",O501,1),IF(ISERROR(FIND("拾",O501,FIND("万",O501,1))),"",(MID(O501,FIND("拾",O501,FIND("万",O501,1))-1,1))),MID(O501,FIND("拾",O501,1)-1,1)))</f>
        <v/>
      </c>
      <c r="AX501" s="12">
        <f>IF(O501="",0,IF(ISERROR(MIDB(O501,SEARCHB("?",O501),2*LEN(O501)-LENB(O501))),IF(AQ501="",0,INDEX([1]大小写对照表!A:B,MATCH(AQ501,[1]大小写对照表!A:A,0),2)*100000000)+IF(AR501="",0,INDEX([1]大小写对照表!A:B,MATCH(AR501,[1]大小写对照表!A:A,0),2)*1000000)+IF(AS501="",0,INDEX([1]大小写对照表!A:B,MATCH(AS501,[1]大小写对照表!A:A,0),2)*100000)+IF(AT501="",0,INDEX([1]大小写对照表!A:B,MATCH(AT501,[1]大小写对照表!A:A,0),2)*10000)+IF(AU501="",0,INDEX([1]大小写对照表!A:B,MATCH(AU501,[1]大小写对照表!A:A,0),2)*1000)+IF(AV501="",0,INDEX([1]大小写对照表!A:B,MATCH(AV501,[1]大小写对照表!A:A,0),2)*100)+IF(AW501="",0,INDEX([1]大小写对照表!A:B,MATCH(AW501,[1]大小写对照表!A:A,0),2)*10),IF(ISERROR(FIND("万",O501,1)),MIDB(O501,SEARCHB("?",O501),2*LEN(O501)-LENB(O501))*1,MIDB(O501,SEARCHB("?",O501),2*LEN(O501)-LENB(O501))*10000)))</f>
        <v>285000</v>
      </c>
      <c r="AY501" s="13" t="str">
        <f t="shared" si="93"/>
        <v>1月份</v>
      </c>
      <c r="AZ501" s="11" t="str">
        <f t="shared" si="94"/>
        <v>录播</v>
      </c>
      <c r="BA501" s="11" t="str">
        <f t="shared" si="95"/>
        <v/>
      </c>
    </row>
    <row r="502" spans="1:53">
      <c r="A502" s="7" t="s">
        <v>1084</v>
      </c>
      <c r="B502" s="7" t="s">
        <v>3277</v>
      </c>
      <c r="C502" s="7" t="s">
        <v>55</v>
      </c>
      <c r="D502" s="7" t="s">
        <v>3278</v>
      </c>
      <c r="E502" s="7" t="s">
        <v>215</v>
      </c>
      <c r="F502" s="7" t="s">
        <v>2706</v>
      </c>
      <c r="G502" s="7" t="s">
        <v>553</v>
      </c>
      <c r="H502" s="7"/>
      <c r="I502" s="7"/>
      <c r="J502" s="7"/>
      <c r="K502" s="7"/>
      <c r="L502" s="7" t="s">
        <v>1653</v>
      </c>
      <c r="M502" s="7" t="s">
        <v>1654</v>
      </c>
      <c r="N502" s="7" t="s">
        <v>3279</v>
      </c>
      <c r="O502" s="7"/>
      <c r="P502" s="7"/>
      <c r="Q502" s="7" t="s">
        <v>3280</v>
      </c>
      <c r="R502" s="7" t="s">
        <v>3281</v>
      </c>
      <c r="S502" s="7" t="s">
        <v>3282</v>
      </c>
      <c r="T502" s="7"/>
      <c r="U502" s="7"/>
      <c r="V502" s="7"/>
      <c r="W502" s="7"/>
      <c r="X502" s="7" t="s">
        <v>65</v>
      </c>
      <c r="Y502" s="7" t="s">
        <v>3283</v>
      </c>
      <c r="Z502" s="7">
        <v>5</v>
      </c>
      <c r="AA502" s="7">
        <v>4</v>
      </c>
      <c r="AB502" s="7" t="s">
        <v>317</v>
      </c>
      <c r="AC502" s="7" t="s">
        <v>1084</v>
      </c>
      <c r="AD502" s="7">
        <v>2019</v>
      </c>
      <c r="AE502" s="7" t="s">
        <v>68</v>
      </c>
      <c r="AF502" s="7"/>
      <c r="AG502" s="7"/>
      <c r="AH502" s="7"/>
      <c r="AI502" s="7"/>
      <c r="AJ502" s="7"/>
      <c r="AK502" s="7"/>
      <c r="AL502" s="8" t="str">
        <f t="shared" si="84"/>
        <v>DZPYZC-20180224@录播</v>
      </c>
      <c r="AM502" s="8">
        <f>IF(AL502="","",COUNTIFS(AL$1:AL502,AL502))</f>
        <v>1</v>
      </c>
      <c r="AN502" s="8" t="str">
        <f t="shared" si="85"/>
        <v>平原县龙门街道办事处郭刘小学录播室及校园电台项目（二包）中标公告@录播</v>
      </c>
      <c r="AO502" s="9">
        <f>IF(AN502="","",COUNTIFS(AN$1:AN502,AN502))</f>
        <v>1</v>
      </c>
      <c r="AP502" s="10" t="str">
        <f t="shared" si="86"/>
        <v>是</v>
      </c>
      <c r="AQ502" s="11" t="str">
        <f t="shared" si="87"/>
        <v/>
      </c>
      <c r="AR502" s="11" t="str">
        <f t="shared" si="88"/>
        <v/>
      </c>
      <c r="AS502" s="11" t="str">
        <f t="shared" si="89"/>
        <v/>
      </c>
      <c r="AT502" s="11" t="str">
        <f t="shared" si="90"/>
        <v/>
      </c>
      <c r="AU502" s="11" t="str">
        <f t="shared" si="91"/>
        <v/>
      </c>
      <c r="AV502" s="11" t="str">
        <f t="shared" si="92"/>
        <v/>
      </c>
      <c r="AW502" s="11" t="str">
        <f>IF(ISERROR(IF(FIND("拾",O502,1)&lt;FIND("万",O502,1),IF(ISERROR(FIND("拾",O502,FIND("万",O502,1))),"零",(MID(O,FIND("拾",O502,FIND("万",O502,1))-1,1))),MID(O502,FIND("拾",O502,1)-1,1))),"",IF(FIND("拾",O502,1)&lt;FIND("万",O502,1),IF(ISERROR(FIND("拾",O502,FIND("万",O502,1))),"",(MID(O502,FIND("拾",O502,FIND("万",O502,1))-1,1))),MID(O502,FIND("拾",O502,1)-1,1)))</f>
        <v/>
      </c>
      <c r="AX502" s="12">
        <f>IF(O502="",0,IF(ISERROR(MIDB(O502,SEARCHB("?",O502),2*LEN(O502)-LENB(O502))),IF(AQ502="",0,INDEX([1]大小写对照表!A:B,MATCH(AQ502,[1]大小写对照表!A:A,0),2)*100000000)+IF(AR502="",0,INDEX([1]大小写对照表!A:B,MATCH(AR502,[1]大小写对照表!A:A,0),2)*1000000)+IF(AS502="",0,INDEX([1]大小写对照表!A:B,MATCH(AS502,[1]大小写对照表!A:A,0),2)*100000)+IF(AT502="",0,INDEX([1]大小写对照表!A:B,MATCH(AT502,[1]大小写对照表!A:A,0),2)*10000)+IF(AU502="",0,INDEX([1]大小写对照表!A:B,MATCH(AU502,[1]大小写对照表!A:A,0),2)*1000)+IF(AV502="",0,INDEX([1]大小写对照表!A:B,MATCH(AV502,[1]大小写对照表!A:A,0),2)*100)+IF(AW502="",0,INDEX([1]大小写对照表!A:B,MATCH(AW502,[1]大小写对照表!A:A,0),2)*10),IF(ISERROR(FIND("万",O502,1)),MIDB(O502,SEARCHB("?",O502),2*LEN(O502)-LENB(O502))*1,MIDB(O502,SEARCHB("?",O502),2*LEN(O502)-LENB(O502))*10000)))</f>
        <v>0</v>
      </c>
      <c r="AY502" s="13" t="str">
        <f t="shared" si="93"/>
        <v>1月份</v>
      </c>
      <c r="AZ502" s="11" t="str">
        <f t="shared" si="94"/>
        <v>录播</v>
      </c>
      <c r="BA502" s="11" t="str">
        <f t="shared" si="95"/>
        <v/>
      </c>
    </row>
    <row r="503" spans="1:53">
      <c r="A503" s="14" t="s">
        <v>1084</v>
      </c>
      <c r="B503" s="14" t="s">
        <v>3284</v>
      </c>
      <c r="C503" s="14" t="s">
        <v>55</v>
      </c>
      <c r="D503" s="14" t="s">
        <v>3285</v>
      </c>
      <c r="E503" s="14" t="s">
        <v>168</v>
      </c>
      <c r="F503" s="14" t="s">
        <v>225</v>
      </c>
      <c r="G503" s="14" t="s">
        <v>553</v>
      </c>
      <c r="H503" s="14"/>
      <c r="I503" s="14"/>
      <c r="J503" s="14"/>
      <c r="K503" s="14"/>
      <c r="L503" s="14" t="s">
        <v>3286</v>
      </c>
      <c r="M503" s="14" t="s">
        <v>3287</v>
      </c>
      <c r="N503" s="14" t="s">
        <v>3288</v>
      </c>
      <c r="O503" s="14" t="s">
        <v>3289</v>
      </c>
      <c r="P503" s="14"/>
      <c r="Q503" s="14" t="s">
        <v>3290</v>
      </c>
      <c r="R503" s="14" t="s">
        <v>3291</v>
      </c>
      <c r="S503" s="14"/>
      <c r="T503" s="14"/>
      <c r="U503" s="14"/>
      <c r="V503" s="14"/>
      <c r="W503" s="14"/>
      <c r="X503" s="14" t="s">
        <v>65</v>
      </c>
      <c r="Y503" s="14" t="s">
        <v>3292</v>
      </c>
      <c r="Z503" s="14">
        <v>3</v>
      </c>
      <c r="AA503" s="14">
        <v>3</v>
      </c>
      <c r="AB503" s="14" t="s">
        <v>317</v>
      </c>
      <c r="AC503" s="14" t="s">
        <v>1084</v>
      </c>
      <c r="AD503" s="14">
        <v>2019</v>
      </c>
      <c r="AE503" s="14" t="s">
        <v>68</v>
      </c>
      <c r="AF503" s="14" t="s">
        <v>769</v>
      </c>
      <c r="AG503" s="14"/>
      <c r="AH503" s="14"/>
      <c r="AI503" s="14"/>
      <c r="AJ503" s="14"/>
      <c r="AK503" s="14"/>
      <c r="AL503" s="8" t="str">
        <f t="shared" si="84"/>
        <v>[350104]KMJ[GK]2018010@录播</v>
      </c>
      <c r="AM503" s="8">
        <f>IF(AL503="","",COUNTIFS(AL$1:AL503,AL503))</f>
        <v>1</v>
      </c>
      <c r="AN503" s="8" t="str">
        <f t="shared" si="85"/>
        <v>仓五小改善办学条件录播室设备采购货物类采购项目结果公告@录播</v>
      </c>
      <c r="AO503" s="9">
        <f>IF(AN503="","",COUNTIFS(AN$1:AN503,AN503))</f>
        <v>1</v>
      </c>
      <c r="AP503" s="10" t="str">
        <f t="shared" si="86"/>
        <v>是</v>
      </c>
      <c r="AQ503" s="11" t="str">
        <f t="shared" si="87"/>
        <v/>
      </c>
      <c r="AR503" s="11" t="str">
        <f t="shared" si="88"/>
        <v/>
      </c>
      <c r="AS503" s="11" t="str">
        <f t="shared" si="89"/>
        <v/>
      </c>
      <c r="AT503" s="11" t="str">
        <f t="shared" si="90"/>
        <v/>
      </c>
      <c r="AU503" s="11" t="str">
        <f t="shared" si="91"/>
        <v/>
      </c>
      <c r="AV503" s="11" t="str">
        <f t="shared" si="92"/>
        <v/>
      </c>
      <c r="AW503" s="11" t="str">
        <f>IF(ISERROR(IF(FIND("拾",O503,1)&lt;FIND("万",O503,1),IF(ISERROR(FIND("拾",O503,FIND("万",O503,1))),"零",(MID(O,FIND("拾",O503,FIND("万",O503,1))-1,1))),MID(O503,FIND("拾",O503,1)-1,1))),"",IF(FIND("拾",O503,1)&lt;FIND("万",O503,1),IF(ISERROR(FIND("拾",O503,FIND("万",O503,1))),"",(MID(O503,FIND("拾",O503,FIND("万",O503,1))-1,1))),MID(O503,FIND("拾",O503,1)-1,1)))</f>
        <v/>
      </c>
      <c r="AX503" s="12">
        <f>IF(O503="",0,IF(ISERROR(MIDB(O503,SEARCHB("?",O503),2*LEN(O503)-LENB(O503))),IF(AQ503="",0,INDEX([1]大小写对照表!A:B,MATCH(AQ503,[1]大小写对照表!A:A,0),2)*100000000)+IF(AR503="",0,INDEX([1]大小写对照表!A:B,MATCH(AR503,[1]大小写对照表!A:A,0),2)*1000000)+IF(AS503="",0,INDEX([1]大小写对照表!A:B,MATCH(AS503,[1]大小写对照表!A:A,0),2)*100000)+IF(AT503="",0,INDEX([1]大小写对照表!A:B,MATCH(AT503,[1]大小写对照表!A:A,0),2)*10000)+IF(AU503="",0,INDEX([1]大小写对照表!A:B,MATCH(AU503,[1]大小写对照表!A:A,0),2)*1000)+IF(AV503="",0,INDEX([1]大小写对照表!A:B,MATCH(AV503,[1]大小写对照表!A:A,0),2)*100)+IF(AW503="",0,INDEX([1]大小写对照表!A:B,MATCH(AW503,[1]大小写对照表!A:A,0),2)*10),IF(ISERROR(FIND("万",O503,1)),MIDB(O503,SEARCHB("?",O503),2*LEN(O503)-LENB(O503))*1,MIDB(O503,SEARCHB("?",O503),2*LEN(O503)-LENB(O503))*10000)))</f>
        <v>249899.99999999997</v>
      </c>
      <c r="AY503" s="13" t="str">
        <f t="shared" si="93"/>
        <v>1月份</v>
      </c>
      <c r="AZ503" s="11" t="str">
        <f t="shared" si="94"/>
        <v>录播</v>
      </c>
      <c r="BA503" s="11" t="str">
        <f t="shared" si="95"/>
        <v/>
      </c>
    </row>
    <row r="504" spans="1:53">
      <c r="A504" s="7" t="s">
        <v>1084</v>
      </c>
      <c r="B504" s="7" t="s">
        <v>3293</v>
      </c>
      <c r="C504" s="7" t="s">
        <v>55</v>
      </c>
      <c r="D504" s="7" t="s">
        <v>3278</v>
      </c>
      <c r="E504" s="7" t="s">
        <v>215</v>
      </c>
      <c r="F504" s="7" t="s">
        <v>2706</v>
      </c>
      <c r="G504" s="7" t="s">
        <v>553</v>
      </c>
      <c r="H504" s="7"/>
      <c r="I504" s="7"/>
      <c r="J504" s="7"/>
      <c r="K504" s="7"/>
      <c r="L504" s="7" t="s">
        <v>1653</v>
      </c>
      <c r="M504" s="7" t="s">
        <v>1654</v>
      </c>
      <c r="N504" s="7" t="s">
        <v>3279</v>
      </c>
      <c r="O504" s="7"/>
      <c r="P504" s="7"/>
      <c r="Q504" s="7" t="s">
        <v>3294</v>
      </c>
      <c r="R504" s="7" t="s">
        <v>3281</v>
      </c>
      <c r="S504" s="7" t="s">
        <v>3282</v>
      </c>
      <c r="T504" s="7"/>
      <c r="U504" s="7"/>
      <c r="V504" s="7"/>
      <c r="W504" s="7"/>
      <c r="X504" s="7" t="s">
        <v>65</v>
      </c>
      <c r="Y504" s="7" t="s">
        <v>3283</v>
      </c>
      <c r="Z504" s="7">
        <v>5</v>
      </c>
      <c r="AA504" s="7">
        <v>4</v>
      </c>
      <c r="AB504" s="7" t="s">
        <v>317</v>
      </c>
      <c r="AC504" s="7" t="s">
        <v>1084</v>
      </c>
      <c r="AD504" s="7">
        <v>2019</v>
      </c>
      <c r="AE504" s="7" t="s">
        <v>68</v>
      </c>
      <c r="AF504" s="7"/>
      <c r="AG504" s="7"/>
      <c r="AH504" s="7"/>
      <c r="AI504" s="7"/>
      <c r="AJ504" s="7"/>
      <c r="AK504" s="7"/>
      <c r="AL504" s="8" t="str">
        <f t="shared" si="84"/>
        <v>DZPYZC-20180224@录播</v>
      </c>
      <c r="AM504" s="8">
        <f>IF(AL504="","",COUNTIFS(AL$1:AL504,AL504))</f>
        <v>2</v>
      </c>
      <c r="AN504" s="8" t="str">
        <f t="shared" si="85"/>
        <v>平原县龙门街道办事处郭刘小学录播室及校园电台项目（二包）成交公告@录播</v>
      </c>
      <c r="AO504" s="9">
        <f>IF(AN504="","",COUNTIFS(AN$1:AN504,AN504))</f>
        <v>1</v>
      </c>
      <c r="AP504" s="10" t="str">
        <f t="shared" si="86"/>
        <v/>
      </c>
      <c r="AQ504" s="11" t="str">
        <f t="shared" si="87"/>
        <v/>
      </c>
      <c r="AR504" s="11" t="str">
        <f t="shared" si="88"/>
        <v/>
      </c>
      <c r="AS504" s="11" t="str">
        <f t="shared" si="89"/>
        <v/>
      </c>
      <c r="AT504" s="11" t="str">
        <f t="shared" si="90"/>
        <v/>
      </c>
      <c r="AU504" s="11" t="str">
        <f t="shared" si="91"/>
        <v/>
      </c>
      <c r="AV504" s="11" t="str">
        <f t="shared" si="92"/>
        <v/>
      </c>
      <c r="AW504" s="11" t="str">
        <f>IF(ISERROR(IF(FIND("拾",O504,1)&lt;FIND("万",O504,1),IF(ISERROR(FIND("拾",O504,FIND("万",O504,1))),"零",(MID(O,FIND("拾",O504,FIND("万",O504,1))-1,1))),MID(O504,FIND("拾",O504,1)-1,1))),"",IF(FIND("拾",O504,1)&lt;FIND("万",O504,1),IF(ISERROR(FIND("拾",O504,FIND("万",O504,1))),"",(MID(O504,FIND("拾",O504,FIND("万",O504,1))-1,1))),MID(O504,FIND("拾",O504,1)-1,1)))</f>
        <v/>
      </c>
      <c r="AX504" s="12">
        <f>IF(O504="",0,IF(ISERROR(MIDB(O504,SEARCHB("?",O504),2*LEN(O504)-LENB(O504))),IF(AQ504="",0,INDEX([1]大小写对照表!A:B,MATCH(AQ504,[1]大小写对照表!A:A,0),2)*100000000)+IF(AR504="",0,INDEX([1]大小写对照表!A:B,MATCH(AR504,[1]大小写对照表!A:A,0),2)*1000000)+IF(AS504="",0,INDEX([1]大小写对照表!A:B,MATCH(AS504,[1]大小写对照表!A:A,0),2)*100000)+IF(AT504="",0,INDEX([1]大小写对照表!A:B,MATCH(AT504,[1]大小写对照表!A:A,0),2)*10000)+IF(AU504="",0,INDEX([1]大小写对照表!A:B,MATCH(AU504,[1]大小写对照表!A:A,0),2)*1000)+IF(AV504="",0,INDEX([1]大小写对照表!A:B,MATCH(AV504,[1]大小写对照表!A:A,0),2)*100)+IF(AW504="",0,INDEX([1]大小写对照表!A:B,MATCH(AW504,[1]大小写对照表!A:A,0),2)*10),IF(ISERROR(FIND("万",O504,1)),MIDB(O504,SEARCHB("?",O504),2*LEN(O504)-LENB(O504))*1,MIDB(O504,SEARCHB("?",O504),2*LEN(O504)-LENB(O504))*10000)))</f>
        <v>0</v>
      </c>
      <c r="AY504" s="13" t="str">
        <f t="shared" si="93"/>
        <v>1月份</v>
      </c>
      <c r="AZ504" s="11" t="str">
        <f t="shared" si="94"/>
        <v>录播</v>
      </c>
      <c r="BA504" s="11" t="str">
        <f t="shared" si="95"/>
        <v/>
      </c>
    </row>
    <row r="505" spans="1:53">
      <c r="A505" s="14" t="s">
        <v>1084</v>
      </c>
      <c r="B505" s="14" t="s">
        <v>3295</v>
      </c>
      <c r="C505" s="14" t="s">
        <v>55</v>
      </c>
      <c r="D505" s="14"/>
      <c r="E505" s="14" t="s">
        <v>215</v>
      </c>
      <c r="F505" s="14" t="s">
        <v>216</v>
      </c>
      <c r="G505" s="14" t="s">
        <v>553</v>
      </c>
      <c r="H505" s="14"/>
      <c r="I505" s="14"/>
      <c r="J505" s="14"/>
      <c r="K505" s="14"/>
      <c r="L505" s="14"/>
      <c r="M505" s="14" t="s">
        <v>3296</v>
      </c>
      <c r="N505" s="14"/>
      <c r="O505" s="14" t="s">
        <v>3297</v>
      </c>
      <c r="P505" s="14"/>
      <c r="Q505" s="14" t="s">
        <v>3298</v>
      </c>
      <c r="R505" s="14"/>
      <c r="S505" s="14"/>
      <c r="T505" s="14"/>
      <c r="U505" s="14"/>
      <c r="V505" s="14"/>
      <c r="W505" s="14"/>
      <c r="X505" s="14" t="s">
        <v>65</v>
      </c>
      <c r="Y505" s="14" t="s">
        <v>3299</v>
      </c>
      <c r="Z505" s="14">
        <v>4</v>
      </c>
      <c r="AA505" s="14">
        <v>14971</v>
      </c>
      <c r="AB505" s="14" t="s">
        <v>317</v>
      </c>
      <c r="AC505" s="14" t="s">
        <v>1084</v>
      </c>
      <c r="AD505" s="14">
        <v>2019</v>
      </c>
      <c r="AE505" s="14" t="s">
        <v>68</v>
      </c>
      <c r="AF505" s="14" t="s">
        <v>129</v>
      </c>
      <c r="AG505" s="14"/>
      <c r="AH505" s="14"/>
      <c r="AI505" s="14"/>
      <c r="AJ505" s="14"/>
      <c r="AK505" s="14"/>
      <c r="AL505" s="8" t="str">
        <f t="shared" si="84"/>
        <v/>
      </c>
      <c r="AM505" s="8" t="str">
        <f>IF(AL505="","",COUNTIFS(AL$1:AL505,AL505))</f>
        <v/>
      </c>
      <c r="AN505" s="8" t="str">
        <f t="shared" si="85"/>
        <v>新泰市西张庄镇中心学校（小学部）AVA录播系统采购项目验收公示@录播</v>
      </c>
      <c r="AO505" s="9">
        <f>IF(AN505="","",COUNTIFS(AN$1:AN505,AN505))</f>
        <v>1</v>
      </c>
      <c r="AP505" s="10" t="str">
        <f t="shared" si="86"/>
        <v>是</v>
      </c>
      <c r="AQ505" s="11" t="str">
        <f t="shared" si="87"/>
        <v/>
      </c>
      <c r="AR505" s="11" t="str">
        <f t="shared" si="88"/>
        <v/>
      </c>
      <c r="AS505" s="11" t="str">
        <f t="shared" si="89"/>
        <v/>
      </c>
      <c r="AT505" s="11" t="str">
        <f t="shared" si="90"/>
        <v/>
      </c>
      <c r="AU505" s="11" t="str">
        <f t="shared" si="91"/>
        <v/>
      </c>
      <c r="AV505" s="11" t="str">
        <f t="shared" si="92"/>
        <v/>
      </c>
      <c r="AW505" s="11" t="str">
        <f>IF(ISERROR(IF(FIND("拾",O505,1)&lt;FIND("万",O505,1),IF(ISERROR(FIND("拾",O505,FIND("万",O505,1))),"零",(MID(O,FIND("拾",O505,FIND("万",O505,1))-1,1))),MID(O505,FIND("拾",O505,1)-1,1))),"",IF(FIND("拾",O505,1)&lt;FIND("万",O505,1),IF(ISERROR(FIND("拾",O505,FIND("万",O505,1))),"",(MID(O505,FIND("拾",O505,FIND("万",O505,1))-1,1))),MID(O505,FIND("拾",O505,1)-1,1)))</f>
        <v/>
      </c>
      <c r="AX505" s="12">
        <f>IF(O505="",0,IF(ISERROR(MIDB(O505,SEARCHB("?",O505),2*LEN(O505)-LENB(O505))),IF(AQ505="",0,INDEX([1]大小写对照表!A:B,MATCH(AQ505,[1]大小写对照表!A:A,0),2)*100000000)+IF(AR505="",0,INDEX([1]大小写对照表!A:B,MATCH(AR505,[1]大小写对照表!A:A,0),2)*1000000)+IF(AS505="",0,INDEX([1]大小写对照表!A:B,MATCH(AS505,[1]大小写对照表!A:A,0),2)*100000)+IF(AT505="",0,INDEX([1]大小写对照表!A:B,MATCH(AT505,[1]大小写对照表!A:A,0),2)*10000)+IF(AU505="",0,INDEX([1]大小写对照表!A:B,MATCH(AU505,[1]大小写对照表!A:A,0),2)*1000)+IF(AV505="",0,INDEX([1]大小写对照表!A:B,MATCH(AV505,[1]大小写对照表!A:A,0),2)*100)+IF(AW505="",0,INDEX([1]大小写对照表!A:B,MATCH(AW505,[1]大小写对照表!A:A,0),2)*10),IF(ISERROR(FIND("万",O505,1)),MIDB(O505,SEARCHB("?",O505),2*LEN(O505)-LENB(O505))*1,MIDB(O505,SEARCHB("?",O505),2*LEN(O505)-LENB(O505))*10000)))</f>
        <v>163000</v>
      </c>
      <c r="AY505" s="13" t="str">
        <f t="shared" si="93"/>
        <v>1月份</v>
      </c>
      <c r="AZ505" s="11" t="str">
        <f t="shared" si="94"/>
        <v>录播</v>
      </c>
      <c r="BA505" s="11" t="str">
        <f t="shared" si="95"/>
        <v/>
      </c>
    </row>
    <row r="506" spans="1:53">
      <c r="A506" s="7" t="s">
        <v>1084</v>
      </c>
      <c r="B506" s="7" t="s">
        <v>3300</v>
      </c>
      <c r="C506" s="7" t="s">
        <v>55</v>
      </c>
      <c r="D506" s="7"/>
      <c r="E506" s="7" t="s">
        <v>56</v>
      </c>
      <c r="F506" s="7" t="s">
        <v>3301</v>
      </c>
      <c r="G506" s="7" t="s">
        <v>553</v>
      </c>
      <c r="H506" s="7"/>
      <c r="I506" s="7"/>
      <c r="J506" s="7"/>
      <c r="K506" s="7"/>
      <c r="L506" s="7"/>
      <c r="M506" s="7"/>
      <c r="N506" s="7" t="s">
        <v>3302</v>
      </c>
      <c r="O506" s="7"/>
      <c r="P506" s="7"/>
      <c r="Q506" s="7" t="s">
        <v>3303</v>
      </c>
      <c r="R506" s="7" t="s">
        <v>3304</v>
      </c>
      <c r="S506" s="7"/>
      <c r="T506" s="7"/>
      <c r="U506" s="7"/>
      <c r="V506" s="7"/>
      <c r="W506" s="7"/>
      <c r="X506" s="7" t="s">
        <v>65</v>
      </c>
      <c r="Y506" s="7" t="s">
        <v>3305</v>
      </c>
      <c r="Z506" s="7">
        <v>2</v>
      </c>
      <c r="AA506" s="7">
        <v>14971</v>
      </c>
      <c r="AB506" s="7" t="s">
        <v>317</v>
      </c>
      <c r="AC506" s="7" t="s">
        <v>1084</v>
      </c>
      <c r="AD506" s="7">
        <v>2019</v>
      </c>
      <c r="AE506" s="7" t="s">
        <v>68</v>
      </c>
      <c r="AF506" s="7"/>
      <c r="AG506" s="7"/>
      <c r="AH506" s="7"/>
      <c r="AI506" s="7"/>
      <c r="AJ506" s="7"/>
      <c r="AK506" s="7"/>
      <c r="AL506" s="8" t="str">
        <f t="shared" si="84"/>
        <v/>
      </c>
      <c r="AM506" s="8" t="str">
        <f>IF(AL506="","",COUNTIFS(AL$1:AL506,AL506))</f>
        <v/>
      </c>
      <c r="AN506" s="8" t="str">
        <f t="shared" si="85"/>
        <v>济源第一中学采购教室自动录播系统项目合同公示合同公告@录播</v>
      </c>
      <c r="AO506" s="9">
        <f>IF(AN506="","",COUNTIFS(AN$1:AN506,AN506))</f>
        <v>1</v>
      </c>
      <c r="AP506" s="10" t="str">
        <f t="shared" si="86"/>
        <v>是</v>
      </c>
      <c r="AQ506" s="11" t="str">
        <f t="shared" si="87"/>
        <v/>
      </c>
      <c r="AR506" s="11" t="str">
        <f t="shared" si="88"/>
        <v/>
      </c>
      <c r="AS506" s="11" t="str">
        <f t="shared" si="89"/>
        <v/>
      </c>
      <c r="AT506" s="11" t="str">
        <f t="shared" si="90"/>
        <v/>
      </c>
      <c r="AU506" s="11" t="str">
        <f t="shared" si="91"/>
        <v/>
      </c>
      <c r="AV506" s="11" t="str">
        <f t="shared" si="92"/>
        <v/>
      </c>
      <c r="AW506" s="11" t="str">
        <f>IF(ISERROR(IF(FIND("拾",O506,1)&lt;FIND("万",O506,1),IF(ISERROR(FIND("拾",O506,FIND("万",O506,1))),"零",(MID(O,FIND("拾",O506,FIND("万",O506,1))-1,1))),MID(O506,FIND("拾",O506,1)-1,1))),"",IF(FIND("拾",O506,1)&lt;FIND("万",O506,1),IF(ISERROR(FIND("拾",O506,FIND("万",O506,1))),"",(MID(O506,FIND("拾",O506,FIND("万",O506,1))-1,1))),MID(O506,FIND("拾",O506,1)-1,1)))</f>
        <v/>
      </c>
      <c r="AX506" s="12">
        <f>IF(O506="",0,IF(ISERROR(MIDB(O506,SEARCHB("?",O506),2*LEN(O506)-LENB(O506))),IF(AQ506="",0,INDEX([1]大小写对照表!A:B,MATCH(AQ506,[1]大小写对照表!A:A,0),2)*100000000)+IF(AR506="",0,INDEX([1]大小写对照表!A:B,MATCH(AR506,[1]大小写对照表!A:A,0),2)*1000000)+IF(AS506="",0,INDEX([1]大小写对照表!A:B,MATCH(AS506,[1]大小写对照表!A:A,0),2)*100000)+IF(AT506="",0,INDEX([1]大小写对照表!A:B,MATCH(AT506,[1]大小写对照表!A:A,0),2)*10000)+IF(AU506="",0,INDEX([1]大小写对照表!A:B,MATCH(AU506,[1]大小写对照表!A:A,0),2)*1000)+IF(AV506="",0,INDEX([1]大小写对照表!A:B,MATCH(AV506,[1]大小写对照表!A:A,0),2)*100)+IF(AW506="",0,INDEX([1]大小写对照表!A:B,MATCH(AW506,[1]大小写对照表!A:A,0),2)*10),IF(ISERROR(FIND("万",O506,1)),MIDB(O506,SEARCHB("?",O506),2*LEN(O506)-LENB(O506))*1,MIDB(O506,SEARCHB("?",O506),2*LEN(O506)-LENB(O506))*10000)))</f>
        <v>0</v>
      </c>
      <c r="AY506" s="13" t="str">
        <f t="shared" si="93"/>
        <v>1月份</v>
      </c>
      <c r="AZ506" s="11" t="str">
        <f t="shared" si="94"/>
        <v>录播</v>
      </c>
      <c r="BA506" s="11" t="str">
        <f t="shared" si="95"/>
        <v/>
      </c>
    </row>
    <row r="507" spans="1:53">
      <c r="A507" s="14" t="s">
        <v>1084</v>
      </c>
      <c r="B507" s="14" t="s">
        <v>3306</v>
      </c>
      <c r="C507" s="14" t="s">
        <v>55</v>
      </c>
      <c r="D507" s="14" t="s">
        <v>3307</v>
      </c>
      <c r="E507" s="14" t="s">
        <v>215</v>
      </c>
      <c r="F507" s="14" t="s">
        <v>330</v>
      </c>
      <c r="G507" s="14" t="s">
        <v>553</v>
      </c>
      <c r="H507" s="14"/>
      <c r="I507" s="14"/>
      <c r="J507" s="14"/>
      <c r="K507" s="14"/>
      <c r="L507" s="14" t="s">
        <v>3308</v>
      </c>
      <c r="M507" s="14" t="s">
        <v>3309</v>
      </c>
      <c r="N507" s="14" t="s">
        <v>3310</v>
      </c>
      <c r="O507" s="14"/>
      <c r="P507" s="14"/>
      <c r="Q507" s="14" t="s">
        <v>3311</v>
      </c>
      <c r="R507" s="14" t="s">
        <v>3087</v>
      </c>
      <c r="S507" s="14" t="s">
        <v>3312</v>
      </c>
      <c r="T507" s="14" t="s">
        <v>3313</v>
      </c>
      <c r="U507" s="14" t="s">
        <v>3314</v>
      </c>
      <c r="V507" s="14"/>
      <c r="W507" s="14"/>
      <c r="X507" s="14" t="s">
        <v>79</v>
      </c>
      <c r="Y507" s="14" t="s">
        <v>3315</v>
      </c>
      <c r="Z507" s="14">
        <v>4</v>
      </c>
      <c r="AA507" s="14">
        <v>2</v>
      </c>
      <c r="AB507" s="14" t="s">
        <v>67</v>
      </c>
      <c r="AC507" s="14"/>
      <c r="AD507" s="14">
        <v>2019</v>
      </c>
      <c r="AE507" s="14" t="s">
        <v>68</v>
      </c>
      <c r="AF507" s="14"/>
      <c r="AG507" s="14"/>
      <c r="AH507" s="14"/>
      <c r="AI507" s="14"/>
      <c r="AJ507" s="14"/>
      <c r="AK507" s="14"/>
      <c r="AL507" s="8" t="str">
        <f t="shared" si="84"/>
        <v>LSCG2018000197@录播</v>
      </c>
      <c r="AM507" s="8">
        <f>IF(AL507="","",COUNTIFS(AL$1:AL507,AL507))</f>
        <v>1</v>
      </c>
      <c r="AN507" s="8" t="str">
        <f t="shared" si="85"/>
        <v>崂山区行政大厦东塔楼306电视电话会议室电子设备采购崂山区行政大厦东塔楼306电视电话会议室电子设备采购中标公告@录播</v>
      </c>
      <c r="AO507" s="9">
        <f>IF(AN507="","",COUNTIFS(AN$1:AN507,AN507))</f>
        <v>1</v>
      </c>
      <c r="AP507" s="10" t="str">
        <f t="shared" si="86"/>
        <v>是</v>
      </c>
      <c r="AQ507" s="11" t="str">
        <f t="shared" si="87"/>
        <v/>
      </c>
      <c r="AR507" s="11" t="str">
        <f t="shared" si="88"/>
        <v/>
      </c>
      <c r="AS507" s="11" t="str">
        <f t="shared" si="89"/>
        <v/>
      </c>
      <c r="AT507" s="11" t="str">
        <f t="shared" si="90"/>
        <v/>
      </c>
      <c r="AU507" s="11" t="str">
        <f t="shared" si="91"/>
        <v/>
      </c>
      <c r="AV507" s="11" t="str">
        <f t="shared" si="92"/>
        <v/>
      </c>
      <c r="AW507" s="11" t="str">
        <f>IF(ISERROR(IF(FIND("拾",O507,1)&lt;FIND("万",O507,1),IF(ISERROR(FIND("拾",O507,FIND("万",O507,1))),"零",(MID(O,FIND("拾",O507,FIND("万",O507,1))-1,1))),MID(O507,FIND("拾",O507,1)-1,1))),"",IF(FIND("拾",O507,1)&lt;FIND("万",O507,1),IF(ISERROR(FIND("拾",O507,FIND("万",O507,1))),"",(MID(O507,FIND("拾",O507,FIND("万",O507,1))-1,1))),MID(O507,FIND("拾",O507,1)-1,1)))</f>
        <v/>
      </c>
      <c r="AX507" s="12">
        <f>IF(O507="",0,IF(ISERROR(MIDB(O507,SEARCHB("?",O507),2*LEN(O507)-LENB(O507))),IF(AQ507="",0,INDEX([1]大小写对照表!A:B,MATCH(AQ507,[1]大小写对照表!A:A,0),2)*100000000)+IF(AR507="",0,INDEX([1]大小写对照表!A:B,MATCH(AR507,[1]大小写对照表!A:A,0),2)*1000000)+IF(AS507="",0,INDEX([1]大小写对照表!A:B,MATCH(AS507,[1]大小写对照表!A:A,0),2)*100000)+IF(AT507="",0,INDEX([1]大小写对照表!A:B,MATCH(AT507,[1]大小写对照表!A:A,0),2)*10000)+IF(AU507="",0,INDEX([1]大小写对照表!A:B,MATCH(AU507,[1]大小写对照表!A:A,0),2)*1000)+IF(AV507="",0,INDEX([1]大小写对照表!A:B,MATCH(AV507,[1]大小写对照表!A:A,0),2)*100)+IF(AW507="",0,INDEX([1]大小写对照表!A:B,MATCH(AW507,[1]大小写对照表!A:A,0),2)*10),IF(ISERROR(FIND("万",O507,1)),MIDB(O507,SEARCHB("?",O507),2*LEN(O507)-LENB(O507))*1,MIDB(O507,SEARCHB("?",O507),2*LEN(O507)-LENB(O507))*10000)))</f>
        <v>0</v>
      </c>
      <c r="AY507" s="13" t="str">
        <f t="shared" si="93"/>
        <v>1月份</v>
      </c>
      <c r="AZ507" s="11" t="str">
        <f t="shared" si="94"/>
        <v>录播</v>
      </c>
      <c r="BA507" s="11" t="str">
        <f t="shared" si="95"/>
        <v/>
      </c>
    </row>
    <row r="508" spans="1:53">
      <c r="A508" s="7" t="s">
        <v>1084</v>
      </c>
      <c r="B508" s="7" t="s">
        <v>3316</v>
      </c>
      <c r="C508" s="7" t="s">
        <v>55</v>
      </c>
      <c r="D508" s="7" t="s">
        <v>3317</v>
      </c>
      <c r="E508" s="7" t="s">
        <v>627</v>
      </c>
      <c r="F508" s="7" t="s">
        <v>3318</v>
      </c>
      <c r="G508" s="7" t="s">
        <v>553</v>
      </c>
      <c r="H508" s="7"/>
      <c r="I508" s="7"/>
      <c r="J508" s="7"/>
      <c r="K508" s="7"/>
      <c r="L508" s="7"/>
      <c r="M508" s="7" t="s">
        <v>3319</v>
      </c>
      <c r="N508" s="7" t="s">
        <v>3320</v>
      </c>
      <c r="O508" s="7"/>
      <c r="P508" s="7"/>
      <c r="Q508" s="7" t="s">
        <v>3321</v>
      </c>
      <c r="R508" s="7" t="s">
        <v>3322</v>
      </c>
      <c r="S508" s="7"/>
      <c r="T508" s="7"/>
      <c r="U508" s="7"/>
      <c r="V508" s="7"/>
      <c r="W508" s="7"/>
      <c r="X508" s="7" t="s">
        <v>65</v>
      </c>
      <c r="Y508" s="7" t="s">
        <v>3323</v>
      </c>
      <c r="Z508" s="7">
        <v>4</v>
      </c>
      <c r="AA508" s="7">
        <v>4</v>
      </c>
      <c r="AB508" s="7" t="s">
        <v>67</v>
      </c>
      <c r="AC508" s="7"/>
      <c r="AD508" s="7">
        <v>2019</v>
      </c>
      <c r="AE508" s="7" t="s">
        <v>68</v>
      </c>
      <c r="AF508" s="7"/>
      <c r="AG508" s="7"/>
      <c r="AH508" s="7"/>
      <c r="AI508" s="7"/>
      <c r="AJ508" s="7"/>
      <c r="AK508" s="7"/>
      <c r="AL508" s="8" t="str">
        <f t="shared" si="84"/>
        <v>440515-201812-732-0010@录播</v>
      </c>
      <c r="AM508" s="8">
        <f>IF(AL508="","",COUNTIFS(AL$1:AL508,AL508))</f>
        <v>1</v>
      </c>
      <c r="AN508" s="8" t="str">
        <f t="shared" si="85"/>
        <v>汕头市澄海澄华中学汕头市澄海澄华中学空调机等网上商城合同采购合同@录播</v>
      </c>
      <c r="AO508" s="9">
        <f>IF(AN508="","",COUNTIFS(AN$1:AN508,AN508))</f>
        <v>1</v>
      </c>
      <c r="AP508" s="10" t="str">
        <f t="shared" si="86"/>
        <v>是</v>
      </c>
      <c r="AQ508" s="11" t="str">
        <f t="shared" si="87"/>
        <v/>
      </c>
      <c r="AR508" s="11" t="str">
        <f t="shared" si="88"/>
        <v/>
      </c>
      <c r="AS508" s="11" t="str">
        <f t="shared" si="89"/>
        <v/>
      </c>
      <c r="AT508" s="11" t="str">
        <f t="shared" si="90"/>
        <v/>
      </c>
      <c r="AU508" s="11" t="str">
        <f t="shared" si="91"/>
        <v/>
      </c>
      <c r="AV508" s="11" t="str">
        <f t="shared" si="92"/>
        <v/>
      </c>
      <c r="AW508" s="11" t="str">
        <f>IF(ISERROR(IF(FIND("拾",O508,1)&lt;FIND("万",O508,1),IF(ISERROR(FIND("拾",O508,FIND("万",O508,1))),"零",(MID(O,FIND("拾",O508,FIND("万",O508,1))-1,1))),MID(O508,FIND("拾",O508,1)-1,1))),"",IF(FIND("拾",O508,1)&lt;FIND("万",O508,1),IF(ISERROR(FIND("拾",O508,FIND("万",O508,1))),"",(MID(O508,FIND("拾",O508,FIND("万",O508,1))-1,1))),MID(O508,FIND("拾",O508,1)-1,1)))</f>
        <v/>
      </c>
      <c r="AX508" s="12">
        <f>IF(O508="",0,IF(ISERROR(MIDB(O508,SEARCHB("?",O508),2*LEN(O508)-LENB(O508))),IF(AQ508="",0,INDEX([1]大小写对照表!A:B,MATCH(AQ508,[1]大小写对照表!A:A,0),2)*100000000)+IF(AR508="",0,INDEX([1]大小写对照表!A:B,MATCH(AR508,[1]大小写对照表!A:A,0),2)*1000000)+IF(AS508="",0,INDEX([1]大小写对照表!A:B,MATCH(AS508,[1]大小写对照表!A:A,0),2)*100000)+IF(AT508="",0,INDEX([1]大小写对照表!A:B,MATCH(AT508,[1]大小写对照表!A:A,0),2)*10000)+IF(AU508="",0,INDEX([1]大小写对照表!A:B,MATCH(AU508,[1]大小写对照表!A:A,0),2)*1000)+IF(AV508="",0,INDEX([1]大小写对照表!A:B,MATCH(AV508,[1]大小写对照表!A:A,0),2)*100)+IF(AW508="",0,INDEX([1]大小写对照表!A:B,MATCH(AW508,[1]大小写对照表!A:A,0),2)*10),IF(ISERROR(FIND("万",O508,1)),MIDB(O508,SEARCHB("?",O508),2*LEN(O508)-LENB(O508))*1,MIDB(O508,SEARCHB("?",O508),2*LEN(O508)-LENB(O508))*10000)))</f>
        <v>0</v>
      </c>
      <c r="AY508" s="13" t="str">
        <f t="shared" si="93"/>
        <v>1月份</v>
      </c>
      <c r="AZ508" s="11" t="str">
        <f t="shared" si="94"/>
        <v>录播</v>
      </c>
      <c r="BA508" s="11" t="str">
        <f t="shared" si="95"/>
        <v/>
      </c>
    </row>
    <row r="509" spans="1:53">
      <c r="A509" s="14" t="s">
        <v>1084</v>
      </c>
      <c r="B509" s="14" t="s">
        <v>3324</v>
      </c>
      <c r="C509" s="14" t="s">
        <v>55</v>
      </c>
      <c r="D509" s="14">
        <v>226008</v>
      </c>
      <c r="E509" s="14" t="s">
        <v>602</v>
      </c>
      <c r="F509" s="14" t="s">
        <v>3325</v>
      </c>
      <c r="G509" s="14" t="s">
        <v>584</v>
      </c>
      <c r="H509" s="14"/>
      <c r="I509" s="14"/>
      <c r="J509" s="14"/>
      <c r="K509" s="14"/>
      <c r="L509" s="14"/>
      <c r="M509" s="14"/>
      <c r="N509" s="14" t="s">
        <v>3326</v>
      </c>
      <c r="O509" s="14" t="s">
        <v>3327</v>
      </c>
      <c r="P509" s="14"/>
      <c r="Q509" s="14" t="s">
        <v>3328</v>
      </c>
      <c r="R509" s="14" t="s">
        <v>3329</v>
      </c>
      <c r="S509" s="14"/>
      <c r="T509" s="14"/>
      <c r="U509" s="14"/>
      <c r="V509" s="14"/>
      <c r="W509" s="14"/>
      <c r="X509" s="14" t="s">
        <v>326</v>
      </c>
      <c r="Y509" s="14" t="s">
        <v>3330</v>
      </c>
      <c r="Z509" s="14">
        <v>4</v>
      </c>
      <c r="AA509" s="14">
        <v>2</v>
      </c>
      <c r="AB509" s="14" t="s">
        <v>317</v>
      </c>
      <c r="AC509" s="14" t="s">
        <v>1084</v>
      </c>
      <c r="AD509" s="14">
        <v>2019</v>
      </c>
      <c r="AE509" s="14" t="s">
        <v>68</v>
      </c>
      <c r="AF509" s="14"/>
      <c r="AG509" s="14"/>
      <c r="AH509" s="14"/>
      <c r="AI509" s="14"/>
      <c r="AJ509" s="14"/>
      <c r="AK509" s="14"/>
      <c r="AL509" s="8" t="str">
        <f t="shared" si="84"/>
        <v>226008@录播</v>
      </c>
      <c r="AM509" s="8">
        <f>IF(AL509="","",COUNTIFS(AL$1:AL509,AL509))</f>
        <v>1</v>
      </c>
      <c r="AN509" s="8" t="str">
        <f t="shared" si="85"/>
        <v>南通大学附属中学“江海文化”课程基地实践课程录播设备采购项目(二次)成交结果公告@录播</v>
      </c>
      <c r="AO509" s="9">
        <f>IF(AN509="","",COUNTIFS(AN$1:AN509,AN509))</f>
        <v>1</v>
      </c>
      <c r="AP509" s="10" t="str">
        <f t="shared" si="86"/>
        <v>是</v>
      </c>
      <c r="AQ509" s="11" t="str">
        <f t="shared" si="87"/>
        <v/>
      </c>
      <c r="AR509" s="11" t="str">
        <f t="shared" si="88"/>
        <v/>
      </c>
      <c r="AS509" s="11" t="str">
        <f t="shared" si="89"/>
        <v/>
      </c>
      <c r="AT509" s="11" t="str">
        <f t="shared" si="90"/>
        <v/>
      </c>
      <c r="AU509" s="11" t="str">
        <f t="shared" si="91"/>
        <v/>
      </c>
      <c r="AV509" s="11" t="str">
        <f t="shared" si="92"/>
        <v/>
      </c>
      <c r="AW509" s="11" t="str">
        <f>IF(ISERROR(IF(FIND("拾",O509,1)&lt;FIND("万",O509,1),IF(ISERROR(FIND("拾",O509,FIND("万",O509,1))),"零",(MID(O,FIND("拾",O509,FIND("万",O509,1))-1,1))),MID(O509,FIND("拾",O509,1)-1,1))),"",IF(FIND("拾",O509,1)&lt;FIND("万",O509,1),IF(ISERROR(FIND("拾",O509,FIND("万",O509,1))),"",(MID(O509,FIND("拾",O509,FIND("万",O509,1))-1,1))),MID(O509,FIND("拾",O509,1)-1,1)))</f>
        <v/>
      </c>
      <c r="AX509" s="12">
        <f>IF(O509="",0,IF(ISERROR(MIDB(O509,SEARCHB("?",O509),2*LEN(O509)-LENB(O509))),IF(AQ509="",0,INDEX([1]大小写对照表!A:B,MATCH(AQ509,[1]大小写对照表!A:A,0),2)*100000000)+IF(AR509="",0,INDEX([1]大小写对照表!A:B,MATCH(AR509,[1]大小写对照表!A:A,0),2)*1000000)+IF(AS509="",0,INDEX([1]大小写对照表!A:B,MATCH(AS509,[1]大小写对照表!A:A,0),2)*100000)+IF(AT509="",0,INDEX([1]大小写对照表!A:B,MATCH(AT509,[1]大小写对照表!A:A,0),2)*10000)+IF(AU509="",0,INDEX([1]大小写对照表!A:B,MATCH(AU509,[1]大小写对照表!A:A,0),2)*1000)+IF(AV509="",0,INDEX([1]大小写对照表!A:B,MATCH(AV509,[1]大小写对照表!A:A,0),2)*100)+IF(AW509="",0,INDEX([1]大小写对照表!A:B,MATCH(AW509,[1]大小写对照表!A:A,0),2)*10),IF(ISERROR(FIND("万",O509,1)),MIDB(O509,SEARCHB("?",O509),2*LEN(O509)-LENB(O509))*1,MIDB(O509,SEARCHB("?",O509),2*LEN(O509)-LENB(O509))*10000)))</f>
        <v>293800</v>
      </c>
      <c r="AY509" s="13" t="str">
        <f t="shared" si="93"/>
        <v>1月份</v>
      </c>
      <c r="AZ509" s="11" t="str">
        <f t="shared" si="94"/>
        <v>录播</v>
      </c>
      <c r="BA509" s="11" t="str">
        <f t="shared" si="95"/>
        <v/>
      </c>
    </row>
    <row r="510" spans="1:53">
      <c r="A510" s="7" t="s">
        <v>1372</v>
      </c>
      <c r="B510" s="7" t="s">
        <v>3331</v>
      </c>
      <c r="C510" s="7" t="s">
        <v>55</v>
      </c>
      <c r="D510" s="7" t="s">
        <v>3332</v>
      </c>
      <c r="E510" s="7" t="s">
        <v>215</v>
      </c>
      <c r="F510" s="7" t="s">
        <v>2255</v>
      </c>
      <c r="G510" s="7" t="s">
        <v>584</v>
      </c>
      <c r="H510" s="7"/>
      <c r="I510" s="7"/>
      <c r="J510" s="7"/>
      <c r="K510" s="7"/>
      <c r="L510" s="7" t="s">
        <v>3333</v>
      </c>
      <c r="M510" s="7" t="s">
        <v>3334</v>
      </c>
      <c r="N510" s="7" t="s">
        <v>3335</v>
      </c>
      <c r="O510" s="7" t="s">
        <v>3336</v>
      </c>
      <c r="P510" s="7"/>
      <c r="Q510" s="7" t="s">
        <v>3337</v>
      </c>
      <c r="R510" s="7" t="s">
        <v>3338</v>
      </c>
      <c r="S510" s="7"/>
      <c r="T510" s="7"/>
      <c r="U510" s="7"/>
      <c r="V510" s="7"/>
      <c r="W510" s="7"/>
      <c r="X510" s="7" t="s">
        <v>65</v>
      </c>
      <c r="Y510" s="7" t="s">
        <v>3339</v>
      </c>
      <c r="Z510" s="7">
        <v>2</v>
      </c>
      <c r="AA510" s="7">
        <v>2</v>
      </c>
      <c r="AB510" s="7" t="s">
        <v>67</v>
      </c>
      <c r="AC510" s="7"/>
      <c r="AD510" s="7">
        <v>2019</v>
      </c>
      <c r="AE510" s="7" t="s">
        <v>68</v>
      </c>
      <c r="AF510" s="7"/>
      <c r="AG510" s="7"/>
      <c r="AH510" s="7"/>
      <c r="AI510" s="7"/>
      <c r="AJ510" s="7"/>
      <c r="AK510" s="7"/>
      <c r="AL510" s="8" t="str">
        <f t="shared" si="84"/>
        <v>SDGP3709022018020000169@录播,常态化录播</v>
      </c>
      <c r="AM510" s="8">
        <f>IF(AL510="","",COUNTIFS(AL$1:AL510,AL510))</f>
        <v>1</v>
      </c>
      <c r="AN510" s="8" t="str">
        <f t="shared" si="85"/>
        <v>山东省泰安迎春学校教学智能终端（智慧黑板）、家具及常态化录播系统采购项目合同公告@录播,常态化录播</v>
      </c>
      <c r="AO510" s="9">
        <f>IF(AN510="","",COUNTIFS(AN$1:AN510,AN510))</f>
        <v>1</v>
      </c>
      <c r="AP510" s="10" t="str">
        <f t="shared" si="86"/>
        <v>是</v>
      </c>
      <c r="AQ510" s="11" t="str">
        <f t="shared" si="87"/>
        <v/>
      </c>
      <c r="AR510" s="11" t="str">
        <f t="shared" si="88"/>
        <v/>
      </c>
      <c r="AS510" s="11" t="str">
        <f t="shared" si="89"/>
        <v/>
      </c>
      <c r="AT510" s="11" t="str">
        <f t="shared" si="90"/>
        <v/>
      </c>
      <c r="AU510" s="11" t="str">
        <f t="shared" si="91"/>
        <v/>
      </c>
      <c r="AV510" s="11" t="str">
        <f t="shared" si="92"/>
        <v/>
      </c>
      <c r="AW510" s="11" t="str">
        <f>IF(ISERROR(IF(FIND("拾",O510,1)&lt;FIND("万",O510,1),IF(ISERROR(FIND("拾",O510,FIND("万",O510,1))),"零",(MID(O,FIND("拾",O510,FIND("万",O510,1))-1,1))),MID(O510,FIND("拾",O510,1)-1,1))),"",IF(FIND("拾",O510,1)&lt;FIND("万",O510,1),IF(ISERROR(FIND("拾",O510,FIND("万",O510,1))),"",(MID(O510,FIND("拾",O510,FIND("万",O510,1))-1,1))),MID(O510,FIND("拾",O510,1)-1,1)))</f>
        <v/>
      </c>
      <c r="AX510" s="12">
        <f>IF(O510="",0,IF(ISERROR(MIDB(O510,SEARCHB("?",O510),2*LEN(O510)-LENB(O510))),IF(AQ510="",0,INDEX([1]大小写对照表!A:B,MATCH(AQ510,[1]大小写对照表!A:A,0),2)*100000000)+IF(AR510="",0,INDEX([1]大小写对照表!A:B,MATCH(AR510,[1]大小写对照表!A:A,0),2)*1000000)+IF(AS510="",0,INDEX([1]大小写对照表!A:B,MATCH(AS510,[1]大小写对照表!A:A,0),2)*100000)+IF(AT510="",0,INDEX([1]大小写对照表!A:B,MATCH(AT510,[1]大小写对照表!A:A,0),2)*10000)+IF(AU510="",0,INDEX([1]大小写对照表!A:B,MATCH(AU510,[1]大小写对照表!A:A,0),2)*1000)+IF(AV510="",0,INDEX([1]大小写对照表!A:B,MATCH(AV510,[1]大小写对照表!A:A,0),2)*100)+IF(AW510="",0,INDEX([1]大小写对照表!A:B,MATCH(AW510,[1]大小写对照表!A:A,0),2)*10),IF(ISERROR(FIND("万",O510,1)),MIDB(O510,SEARCHB("?",O510),2*LEN(O510)-LENB(O510))*1,MIDB(O510,SEARCHB("?",O510),2*LEN(O510)-LENB(O510))*10000)))</f>
        <v>937760</v>
      </c>
      <c r="AY510" s="13" t="str">
        <f t="shared" si="93"/>
        <v>1月份</v>
      </c>
      <c r="AZ510" s="11" t="str">
        <f t="shared" si="94"/>
        <v>录播</v>
      </c>
      <c r="BA510" s="11" t="str">
        <f t="shared" si="95"/>
        <v>常态化录播</v>
      </c>
    </row>
    <row r="511" spans="1:53">
      <c r="A511" s="14" t="s">
        <v>1084</v>
      </c>
      <c r="B511" s="14" t="s">
        <v>3340</v>
      </c>
      <c r="C511" s="14" t="s">
        <v>55</v>
      </c>
      <c r="D511" s="14">
        <v>163316</v>
      </c>
      <c r="E511" s="14" t="s">
        <v>696</v>
      </c>
      <c r="F511" s="14" t="s">
        <v>725</v>
      </c>
      <c r="G511" s="14" t="s">
        <v>584</v>
      </c>
      <c r="H511" s="14"/>
      <c r="I511" s="14"/>
      <c r="J511" s="14"/>
      <c r="K511" s="14"/>
      <c r="L511" s="14"/>
      <c r="M511" s="14" t="s">
        <v>3341</v>
      </c>
      <c r="N511" s="14"/>
      <c r="O511" s="14"/>
      <c r="P511" s="14"/>
      <c r="Q511" s="14" t="s">
        <v>3342</v>
      </c>
      <c r="R511" s="14"/>
      <c r="S511" s="14"/>
      <c r="T511" s="14"/>
      <c r="U511" s="14"/>
      <c r="V511" s="14"/>
      <c r="W511" s="14"/>
      <c r="X511" s="14" t="s">
        <v>65</v>
      </c>
      <c r="Y511" s="14" t="s">
        <v>3343</v>
      </c>
      <c r="Z511" s="14">
        <v>2</v>
      </c>
      <c r="AA511" s="14">
        <v>2</v>
      </c>
      <c r="AB511" s="14" t="s">
        <v>67</v>
      </c>
      <c r="AC511" s="14"/>
      <c r="AD511" s="14">
        <v>2019</v>
      </c>
      <c r="AE511" s="14" t="s">
        <v>68</v>
      </c>
      <c r="AF511" s="14"/>
      <c r="AG511" s="14"/>
      <c r="AH511" s="14"/>
      <c r="AI511" s="14"/>
      <c r="AJ511" s="14"/>
      <c r="AK511" s="14"/>
      <c r="AL511" s="8" t="str">
        <f t="shared" si="84"/>
        <v>163316@录播</v>
      </c>
      <c r="AM511" s="8">
        <f>IF(AL511="","",COUNTIFS(AL$1:AL511,AL511))</f>
        <v>1</v>
      </c>
      <c r="AN511" s="8" t="str">
        <f t="shared" si="85"/>
        <v>DZC20183015_01政府采购合同（竞争性谈判）中标公示@录播</v>
      </c>
      <c r="AO511" s="9">
        <f>IF(AN511="","",COUNTIFS(AN$1:AN511,AN511))</f>
        <v>1</v>
      </c>
      <c r="AP511" s="10" t="str">
        <f t="shared" si="86"/>
        <v>是</v>
      </c>
      <c r="AQ511" s="11" t="str">
        <f t="shared" si="87"/>
        <v/>
      </c>
      <c r="AR511" s="11" t="str">
        <f t="shared" si="88"/>
        <v/>
      </c>
      <c r="AS511" s="11" t="str">
        <f t="shared" si="89"/>
        <v/>
      </c>
      <c r="AT511" s="11" t="str">
        <f t="shared" si="90"/>
        <v/>
      </c>
      <c r="AU511" s="11" t="str">
        <f t="shared" si="91"/>
        <v/>
      </c>
      <c r="AV511" s="11" t="str">
        <f t="shared" si="92"/>
        <v/>
      </c>
      <c r="AW511" s="11" t="str">
        <f>IF(ISERROR(IF(FIND("拾",O511,1)&lt;FIND("万",O511,1),IF(ISERROR(FIND("拾",O511,FIND("万",O511,1))),"零",(MID(O,FIND("拾",O511,FIND("万",O511,1))-1,1))),MID(O511,FIND("拾",O511,1)-1,1))),"",IF(FIND("拾",O511,1)&lt;FIND("万",O511,1),IF(ISERROR(FIND("拾",O511,FIND("万",O511,1))),"",(MID(O511,FIND("拾",O511,FIND("万",O511,1))-1,1))),MID(O511,FIND("拾",O511,1)-1,1)))</f>
        <v/>
      </c>
      <c r="AX511" s="12">
        <f>IF(O511="",0,IF(ISERROR(MIDB(O511,SEARCHB("?",O511),2*LEN(O511)-LENB(O511))),IF(AQ511="",0,INDEX([1]大小写对照表!A:B,MATCH(AQ511,[1]大小写对照表!A:A,0),2)*100000000)+IF(AR511="",0,INDEX([1]大小写对照表!A:B,MATCH(AR511,[1]大小写对照表!A:A,0),2)*1000000)+IF(AS511="",0,INDEX([1]大小写对照表!A:B,MATCH(AS511,[1]大小写对照表!A:A,0),2)*100000)+IF(AT511="",0,INDEX([1]大小写对照表!A:B,MATCH(AT511,[1]大小写对照表!A:A,0),2)*10000)+IF(AU511="",0,INDEX([1]大小写对照表!A:B,MATCH(AU511,[1]大小写对照表!A:A,0),2)*1000)+IF(AV511="",0,INDEX([1]大小写对照表!A:B,MATCH(AV511,[1]大小写对照表!A:A,0),2)*100)+IF(AW511="",0,INDEX([1]大小写对照表!A:B,MATCH(AW511,[1]大小写对照表!A:A,0),2)*10),IF(ISERROR(FIND("万",O511,1)),MIDB(O511,SEARCHB("?",O511),2*LEN(O511)-LENB(O511))*1,MIDB(O511,SEARCHB("?",O511),2*LEN(O511)-LENB(O511))*10000)))</f>
        <v>0</v>
      </c>
      <c r="AY511" s="13" t="str">
        <f t="shared" si="93"/>
        <v>1月份</v>
      </c>
      <c r="AZ511" s="11" t="str">
        <f t="shared" si="94"/>
        <v>录播</v>
      </c>
      <c r="BA511" s="11" t="str">
        <f t="shared" si="95"/>
        <v/>
      </c>
    </row>
    <row r="512" spans="1:53">
      <c r="A512" s="7" t="s">
        <v>1084</v>
      </c>
      <c r="B512" s="7" t="s">
        <v>3344</v>
      </c>
      <c r="C512" s="7" t="s">
        <v>55</v>
      </c>
      <c r="D512" s="7"/>
      <c r="E512" s="7" t="s">
        <v>276</v>
      </c>
      <c r="F512" s="7" t="s">
        <v>3345</v>
      </c>
      <c r="G512" s="7" t="s">
        <v>584</v>
      </c>
      <c r="H512" s="7"/>
      <c r="I512" s="7"/>
      <c r="J512" s="7"/>
      <c r="K512" s="7"/>
      <c r="L512" s="7" t="s">
        <v>3346</v>
      </c>
      <c r="M512" s="7"/>
      <c r="N512" s="7" t="s">
        <v>3347</v>
      </c>
      <c r="O512" s="7"/>
      <c r="P512" s="7"/>
      <c r="Q512" s="7" t="s">
        <v>3348</v>
      </c>
      <c r="R512" s="7" t="s">
        <v>3349</v>
      </c>
      <c r="S512" s="7"/>
      <c r="T512" s="7"/>
      <c r="U512" s="7"/>
      <c r="V512" s="7"/>
      <c r="W512" s="7"/>
      <c r="X512" s="7" t="s">
        <v>65</v>
      </c>
      <c r="Y512" s="7" t="s">
        <v>3350</v>
      </c>
      <c r="Z512" s="7">
        <v>4</v>
      </c>
      <c r="AA512" s="7">
        <v>14971</v>
      </c>
      <c r="AB512" s="7" t="s">
        <v>317</v>
      </c>
      <c r="AC512" s="7" t="s">
        <v>1084</v>
      </c>
      <c r="AD512" s="7">
        <v>2019</v>
      </c>
      <c r="AE512" s="7" t="s">
        <v>68</v>
      </c>
      <c r="AF512" s="7"/>
      <c r="AG512" s="7"/>
      <c r="AH512" s="7"/>
      <c r="AI512" s="7"/>
      <c r="AJ512" s="7"/>
      <c r="AK512" s="7"/>
      <c r="AL512" s="8" t="str">
        <f t="shared" si="84"/>
        <v/>
      </c>
      <c r="AM512" s="8" t="str">
        <f>IF(AL512="","",COUNTIFS(AL$1:AL512,AL512))</f>
        <v/>
      </c>
      <c r="AN512" s="8" t="str">
        <f t="shared" si="85"/>
        <v>锦州市电化教育馆新建录播教室工程（中标公告）@录播</v>
      </c>
      <c r="AO512" s="9">
        <f>IF(AN512="","",COUNTIFS(AN$1:AN512,AN512))</f>
        <v>1</v>
      </c>
      <c r="AP512" s="10" t="str">
        <f t="shared" si="86"/>
        <v>是</v>
      </c>
      <c r="AQ512" s="11" t="str">
        <f t="shared" si="87"/>
        <v/>
      </c>
      <c r="AR512" s="11" t="str">
        <f t="shared" si="88"/>
        <v/>
      </c>
      <c r="AS512" s="11" t="str">
        <f t="shared" si="89"/>
        <v/>
      </c>
      <c r="AT512" s="11" t="str">
        <f t="shared" si="90"/>
        <v/>
      </c>
      <c r="AU512" s="11" t="str">
        <f t="shared" si="91"/>
        <v/>
      </c>
      <c r="AV512" s="11" t="str">
        <f t="shared" si="92"/>
        <v/>
      </c>
      <c r="AW512" s="11" t="str">
        <f>IF(ISERROR(IF(FIND("拾",O512,1)&lt;FIND("万",O512,1),IF(ISERROR(FIND("拾",O512,FIND("万",O512,1))),"零",(MID(O,FIND("拾",O512,FIND("万",O512,1))-1,1))),MID(O512,FIND("拾",O512,1)-1,1))),"",IF(FIND("拾",O512,1)&lt;FIND("万",O512,1),IF(ISERROR(FIND("拾",O512,FIND("万",O512,1))),"",(MID(O512,FIND("拾",O512,FIND("万",O512,1))-1,1))),MID(O512,FIND("拾",O512,1)-1,1)))</f>
        <v/>
      </c>
      <c r="AX512" s="12">
        <f>IF(O512="",0,IF(ISERROR(MIDB(O512,SEARCHB("?",O512),2*LEN(O512)-LENB(O512))),IF(AQ512="",0,INDEX([1]大小写对照表!A:B,MATCH(AQ512,[1]大小写对照表!A:A,0),2)*100000000)+IF(AR512="",0,INDEX([1]大小写对照表!A:B,MATCH(AR512,[1]大小写对照表!A:A,0),2)*1000000)+IF(AS512="",0,INDEX([1]大小写对照表!A:B,MATCH(AS512,[1]大小写对照表!A:A,0),2)*100000)+IF(AT512="",0,INDEX([1]大小写对照表!A:B,MATCH(AT512,[1]大小写对照表!A:A,0),2)*10000)+IF(AU512="",0,INDEX([1]大小写对照表!A:B,MATCH(AU512,[1]大小写对照表!A:A,0),2)*1000)+IF(AV512="",0,INDEX([1]大小写对照表!A:B,MATCH(AV512,[1]大小写对照表!A:A,0),2)*100)+IF(AW512="",0,INDEX([1]大小写对照表!A:B,MATCH(AW512,[1]大小写对照表!A:A,0),2)*10),IF(ISERROR(FIND("万",O512,1)),MIDB(O512,SEARCHB("?",O512),2*LEN(O512)-LENB(O512))*1,MIDB(O512,SEARCHB("?",O512),2*LEN(O512)-LENB(O512))*10000)))</f>
        <v>0</v>
      </c>
      <c r="AY512" s="13" t="str">
        <f t="shared" si="93"/>
        <v>1月份</v>
      </c>
      <c r="AZ512" s="11" t="str">
        <f t="shared" si="94"/>
        <v>录播</v>
      </c>
      <c r="BA512" s="11" t="str">
        <f t="shared" si="95"/>
        <v/>
      </c>
    </row>
    <row r="513" spans="1:53">
      <c r="A513" s="14" t="s">
        <v>1084</v>
      </c>
      <c r="B513" s="14" t="s">
        <v>3351</v>
      </c>
      <c r="C513" s="14" t="s">
        <v>55</v>
      </c>
      <c r="D513" s="14" t="s">
        <v>3352</v>
      </c>
      <c r="E513" s="14" t="s">
        <v>71</v>
      </c>
      <c r="F513" s="14" t="s">
        <v>3353</v>
      </c>
      <c r="G513" s="14" t="s">
        <v>584</v>
      </c>
      <c r="H513" s="14"/>
      <c r="I513" s="14"/>
      <c r="J513" s="14"/>
      <c r="K513" s="14"/>
      <c r="L513" s="14"/>
      <c r="M513" s="14"/>
      <c r="N513" s="14" t="s">
        <v>3354</v>
      </c>
      <c r="O513" s="14"/>
      <c r="P513" s="14"/>
      <c r="Q513" s="14" t="s">
        <v>3355</v>
      </c>
      <c r="R513" s="14" t="s">
        <v>3356</v>
      </c>
      <c r="S513" s="14"/>
      <c r="T513" s="14"/>
      <c r="U513" s="14"/>
      <c r="V513" s="14"/>
      <c r="W513" s="14"/>
      <c r="X513" s="14" t="s">
        <v>65</v>
      </c>
      <c r="Y513" s="14" t="s">
        <v>3357</v>
      </c>
      <c r="Z513" s="14">
        <v>395</v>
      </c>
      <c r="AA513" s="14">
        <v>6</v>
      </c>
      <c r="AB513" s="14" t="s">
        <v>317</v>
      </c>
      <c r="AC513" s="14" t="s">
        <v>1084</v>
      </c>
      <c r="AD513" s="14">
        <v>2019</v>
      </c>
      <c r="AE513" s="14" t="s">
        <v>68</v>
      </c>
      <c r="AF513" s="14"/>
      <c r="AG513" s="14"/>
      <c r="AH513" s="14"/>
      <c r="AI513" s="14"/>
      <c r="AJ513" s="14"/>
      <c r="AK513" s="14"/>
      <c r="AL513" s="8" t="str">
        <f t="shared" si="84"/>
        <v>QZZC2018-G1-50001-GXXZ@录播</v>
      </c>
      <c r="AM513" s="8">
        <f>IF(AL513="","",COUNTIFS(AL$1:AL513,AL513))</f>
        <v>1</v>
      </c>
      <c r="AN513" s="8" t="str">
        <f t="shared" si="85"/>
        <v>录播教室设备采购B分标合同@录播</v>
      </c>
      <c r="AO513" s="9">
        <f>IF(AN513="","",COUNTIFS(AN$1:AN513,AN513))</f>
        <v>1</v>
      </c>
      <c r="AP513" s="10" t="str">
        <f t="shared" si="86"/>
        <v>是</v>
      </c>
      <c r="AQ513" s="11" t="str">
        <f t="shared" si="87"/>
        <v/>
      </c>
      <c r="AR513" s="11" t="str">
        <f t="shared" si="88"/>
        <v/>
      </c>
      <c r="AS513" s="11" t="str">
        <f t="shared" si="89"/>
        <v/>
      </c>
      <c r="AT513" s="11" t="str">
        <f t="shared" si="90"/>
        <v/>
      </c>
      <c r="AU513" s="11" t="str">
        <f t="shared" si="91"/>
        <v/>
      </c>
      <c r="AV513" s="11" t="str">
        <f t="shared" si="92"/>
        <v/>
      </c>
      <c r="AW513" s="11" t="str">
        <f>IF(ISERROR(IF(FIND("拾",O513,1)&lt;FIND("万",O513,1),IF(ISERROR(FIND("拾",O513,FIND("万",O513,1))),"零",(MID(O,FIND("拾",O513,FIND("万",O513,1))-1,1))),MID(O513,FIND("拾",O513,1)-1,1))),"",IF(FIND("拾",O513,1)&lt;FIND("万",O513,1),IF(ISERROR(FIND("拾",O513,FIND("万",O513,1))),"",(MID(O513,FIND("拾",O513,FIND("万",O513,1))-1,1))),MID(O513,FIND("拾",O513,1)-1,1)))</f>
        <v/>
      </c>
      <c r="AX513" s="12">
        <f>IF(O513="",0,IF(ISERROR(MIDB(O513,SEARCHB("?",O513),2*LEN(O513)-LENB(O513))),IF(AQ513="",0,INDEX([1]大小写对照表!A:B,MATCH(AQ513,[1]大小写对照表!A:A,0),2)*100000000)+IF(AR513="",0,INDEX([1]大小写对照表!A:B,MATCH(AR513,[1]大小写对照表!A:A,0),2)*1000000)+IF(AS513="",0,INDEX([1]大小写对照表!A:B,MATCH(AS513,[1]大小写对照表!A:A,0),2)*100000)+IF(AT513="",0,INDEX([1]大小写对照表!A:B,MATCH(AT513,[1]大小写对照表!A:A,0),2)*10000)+IF(AU513="",0,INDEX([1]大小写对照表!A:B,MATCH(AU513,[1]大小写对照表!A:A,0),2)*1000)+IF(AV513="",0,INDEX([1]大小写对照表!A:B,MATCH(AV513,[1]大小写对照表!A:A,0),2)*100)+IF(AW513="",0,INDEX([1]大小写对照表!A:B,MATCH(AW513,[1]大小写对照表!A:A,0),2)*10),IF(ISERROR(FIND("万",O513,1)),MIDB(O513,SEARCHB("?",O513),2*LEN(O513)-LENB(O513))*1,MIDB(O513,SEARCHB("?",O513),2*LEN(O513)-LENB(O513))*10000)))</f>
        <v>0</v>
      </c>
      <c r="AY513" s="13" t="str">
        <f t="shared" si="93"/>
        <v>1月份</v>
      </c>
      <c r="AZ513" s="11" t="str">
        <f t="shared" si="94"/>
        <v>录播</v>
      </c>
      <c r="BA513" s="11" t="str">
        <f t="shared" si="95"/>
        <v/>
      </c>
    </row>
    <row r="514" spans="1:53">
      <c r="A514" s="7" t="s">
        <v>1084</v>
      </c>
      <c r="B514" s="7" t="s">
        <v>3358</v>
      </c>
      <c r="C514" s="7" t="s">
        <v>55</v>
      </c>
      <c r="D514" s="7" t="s">
        <v>3352</v>
      </c>
      <c r="E514" s="7" t="s">
        <v>71</v>
      </c>
      <c r="F514" s="7" t="s">
        <v>3353</v>
      </c>
      <c r="G514" s="7" t="s">
        <v>584</v>
      </c>
      <c r="H514" s="7"/>
      <c r="I514" s="7"/>
      <c r="J514" s="7"/>
      <c r="K514" s="7"/>
      <c r="L514" s="7"/>
      <c r="M514" s="7"/>
      <c r="N514" s="7" t="s">
        <v>3359</v>
      </c>
      <c r="O514" s="7"/>
      <c r="P514" s="7"/>
      <c r="Q514" s="7" t="s">
        <v>3360</v>
      </c>
      <c r="R514" s="7" t="s">
        <v>3361</v>
      </c>
      <c r="S514" s="7"/>
      <c r="T514" s="7"/>
      <c r="U514" s="7"/>
      <c r="V514" s="7"/>
      <c r="W514" s="7"/>
      <c r="X514" s="7" t="s">
        <v>65</v>
      </c>
      <c r="Y514" s="7" t="s">
        <v>3357</v>
      </c>
      <c r="Z514" s="7">
        <v>395</v>
      </c>
      <c r="AA514" s="7">
        <v>6</v>
      </c>
      <c r="AB514" s="7" t="s">
        <v>317</v>
      </c>
      <c r="AC514" s="7" t="s">
        <v>1084</v>
      </c>
      <c r="AD514" s="7">
        <v>2019</v>
      </c>
      <c r="AE514" s="7" t="s">
        <v>68</v>
      </c>
      <c r="AF514" s="7"/>
      <c r="AG514" s="7"/>
      <c r="AH514" s="7"/>
      <c r="AI514" s="7"/>
      <c r="AJ514" s="7"/>
      <c r="AK514" s="7"/>
      <c r="AL514" s="8" t="str">
        <f t="shared" si="84"/>
        <v>QZZC2018-G1-50001-GXXZ@录播</v>
      </c>
      <c r="AM514" s="8">
        <f>IF(AL514="","",COUNTIFS(AL$1:AL514,AL514))</f>
        <v>2</v>
      </c>
      <c r="AN514" s="8" t="str">
        <f t="shared" si="85"/>
        <v>录播教室设备采购C分标合同@录播</v>
      </c>
      <c r="AO514" s="9">
        <f>IF(AN514="","",COUNTIFS(AN$1:AN514,AN514))</f>
        <v>1</v>
      </c>
      <c r="AP514" s="10" t="str">
        <f t="shared" si="86"/>
        <v/>
      </c>
      <c r="AQ514" s="11" t="str">
        <f t="shared" si="87"/>
        <v/>
      </c>
      <c r="AR514" s="11" t="str">
        <f t="shared" si="88"/>
        <v/>
      </c>
      <c r="AS514" s="11" t="str">
        <f t="shared" si="89"/>
        <v/>
      </c>
      <c r="AT514" s="11" t="str">
        <f t="shared" si="90"/>
        <v/>
      </c>
      <c r="AU514" s="11" t="str">
        <f t="shared" si="91"/>
        <v/>
      </c>
      <c r="AV514" s="11" t="str">
        <f t="shared" si="92"/>
        <v/>
      </c>
      <c r="AW514" s="11" t="str">
        <f>IF(ISERROR(IF(FIND("拾",O514,1)&lt;FIND("万",O514,1),IF(ISERROR(FIND("拾",O514,FIND("万",O514,1))),"零",(MID(O,FIND("拾",O514,FIND("万",O514,1))-1,1))),MID(O514,FIND("拾",O514,1)-1,1))),"",IF(FIND("拾",O514,1)&lt;FIND("万",O514,1),IF(ISERROR(FIND("拾",O514,FIND("万",O514,1))),"",(MID(O514,FIND("拾",O514,FIND("万",O514,1))-1,1))),MID(O514,FIND("拾",O514,1)-1,1)))</f>
        <v/>
      </c>
      <c r="AX514" s="12">
        <f>IF(O514="",0,IF(ISERROR(MIDB(O514,SEARCHB("?",O514),2*LEN(O514)-LENB(O514))),IF(AQ514="",0,INDEX([1]大小写对照表!A:B,MATCH(AQ514,[1]大小写对照表!A:A,0),2)*100000000)+IF(AR514="",0,INDEX([1]大小写对照表!A:B,MATCH(AR514,[1]大小写对照表!A:A,0),2)*1000000)+IF(AS514="",0,INDEX([1]大小写对照表!A:B,MATCH(AS514,[1]大小写对照表!A:A,0),2)*100000)+IF(AT514="",0,INDEX([1]大小写对照表!A:B,MATCH(AT514,[1]大小写对照表!A:A,0),2)*10000)+IF(AU514="",0,INDEX([1]大小写对照表!A:B,MATCH(AU514,[1]大小写对照表!A:A,0),2)*1000)+IF(AV514="",0,INDEX([1]大小写对照表!A:B,MATCH(AV514,[1]大小写对照表!A:A,0),2)*100)+IF(AW514="",0,INDEX([1]大小写对照表!A:B,MATCH(AW514,[1]大小写对照表!A:A,0),2)*10),IF(ISERROR(FIND("万",O514,1)),MIDB(O514,SEARCHB("?",O514),2*LEN(O514)-LENB(O514))*1,MIDB(O514,SEARCHB("?",O514),2*LEN(O514)-LENB(O514))*10000)))</f>
        <v>0</v>
      </c>
      <c r="AY514" s="13" t="str">
        <f t="shared" si="93"/>
        <v>1月份</v>
      </c>
      <c r="AZ514" s="11" t="str">
        <f t="shared" si="94"/>
        <v>录播</v>
      </c>
      <c r="BA514" s="11" t="str">
        <f t="shared" si="95"/>
        <v/>
      </c>
    </row>
    <row r="515" spans="1:53">
      <c r="A515" s="14" t="s">
        <v>1084</v>
      </c>
      <c r="B515" s="14" t="s">
        <v>3362</v>
      </c>
      <c r="C515" s="14" t="s">
        <v>55</v>
      </c>
      <c r="D515" s="14" t="s">
        <v>3352</v>
      </c>
      <c r="E515" s="14" t="s">
        <v>71</v>
      </c>
      <c r="F515" s="14" t="s">
        <v>3363</v>
      </c>
      <c r="G515" s="14" t="s">
        <v>584</v>
      </c>
      <c r="H515" s="14"/>
      <c r="I515" s="14"/>
      <c r="J515" s="14"/>
      <c r="K515" s="14"/>
      <c r="L515" s="14"/>
      <c r="M515" s="14"/>
      <c r="N515" s="14" t="s">
        <v>3364</v>
      </c>
      <c r="O515" s="14"/>
      <c r="P515" s="14"/>
      <c r="Q515" s="14" t="s">
        <v>3365</v>
      </c>
      <c r="R515" s="14" t="s">
        <v>3366</v>
      </c>
      <c r="S515" s="14"/>
      <c r="T515" s="14"/>
      <c r="U515" s="14"/>
      <c r="V515" s="14"/>
      <c r="W515" s="14"/>
      <c r="X515" s="14" t="s">
        <v>65</v>
      </c>
      <c r="Y515" s="14" t="s">
        <v>3357</v>
      </c>
      <c r="Z515" s="14">
        <v>395</v>
      </c>
      <c r="AA515" s="14">
        <v>6</v>
      </c>
      <c r="AB515" s="14" t="s">
        <v>317</v>
      </c>
      <c r="AC515" s="14" t="s">
        <v>1084</v>
      </c>
      <c r="AD515" s="14">
        <v>2019</v>
      </c>
      <c r="AE515" s="14" t="s">
        <v>68</v>
      </c>
      <c r="AF515" s="14"/>
      <c r="AG515" s="14"/>
      <c r="AH515" s="14"/>
      <c r="AI515" s="14"/>
      <c r="AJ515" s="14"/>
      <c r="AK515" s="14"/>
      <c r="AL515" s="8" t="str">
        <f t="shared" ref="AL515:AL578" si="96">IF(D515="NA","",IF(D515="","",D515&amp;"@"&amp;A515))</f>
        <v>QZZC2018-G1-50001-GXXZ@录播</v>
      </c>
      <c r="AM515" s="8">
        <f>IF(AL515="","",COUNTIFS(AL$1:AL515,AL515))</f>
        <v>3</v>
      </c>
      <c r="AN515" s="8" t="str">
        <f t="shared" ref="AN515:AN578" si="97">IF(B515="NA","",B515&amp;"@"&amp;A515)</f>
        <v>录播教室设备采购A分标合同@录播</v>
      </c>
      <c r="AO515" s="9">
        <f>IF(AN515="","",COUNTIFS(AN$1:AN515,AN515))</f>
        <v>1</v>
      </c>
      <c r="AP515" s="10" t="str">
        <f t="shared" ref="AP515:AP578" si="98">IF(AM515="",IF(AO515=1,"是",""),IF(AM515=1,"是",""))</f>
        <v/>
      </c>
      <c r="AQ515" s="11" t="str">
        <f t="shared" ref="AQ515:AQ578" si="99">IF(ISERROR(IF(FIND("仟",O515,1)&lt;FIND("万",O515,1),MID(O515,FIND("仟",O515,1)-1,1),"")),"",IF(FIND("仟",O515,1)&lt;FIND("万",O515,1),MID(O515,FIND("仟",O515,1)-1,1),""))</f>
        <v/>
      </c>
      <c r="AR515" s="11" t="str">
        <f t="shared" ref="AR515:AR578" si="100">IF(ISERROR(IF(FIND("佰",O515,1)&lt;FIND("万",O515,1),MID(O515,FIND("佰",O515,1)-1,1),"")),"",IF(FIND("佰",O515,1)&lt;FIND("万",O515,1),MID(O515,FIND("佰",O515,1)-1,1),""))</f>
        <v/>
      </c>
      <c r="AS515" s="11" t="str">
        <f t="shared" ref="AS515:AS578" si="101">IF(ISERROR(IF(FIND("拾",O515,1)&lt;FIND("万",O515,1),MID(O515,FIND("拾",O515,1)-1,1),"")),"",IF(FIND("拾",O515,1)&lt;FIND("万",O515,1),MID(O515,FIND("拾",O515,1)-1,1),""))</f>
        <v/>
      </c>
      <c r="AT515" s="11" t="str">
        <f t="shared" ref="AT515:AT578" si="102">IF(ISERROR(MIDB(O515,SEARCHB("?",O515),2*LEN(O515)-LENB(O515))),IF(ISERROR(MID(O515,FIND("万",O515,1)-1,1)),"",IF(MID(O515,FIND("万",O515,1)-1,1)="拾","",IF(MID(O515,FIND("万",O515,1)-1,1)="佰","",IF(MID(O515,FIND("万",O515,1)-1,1)="仟","",MID(O515,FIND("万",O515,1)-1,1))))),"")</f>
        <v/>
      </c>
      <c r="AU515" s="11" t="str">
        <f t="shared" ref="AU515:AU578" si="103">IF(ISERROR(IF(FIND("仟",O515,1)&lt;FIND("万",O515,1),MID(O515,FIND("仟",O515,FIND("万",O515,1))-1,1),MID(O515,FIND("仟",O515,1)-1,1))),"",IF(FIND("仟",O515,1)&lt;FIND("万",O515,1),MID(O515,FIND("仟",O515,FIND("万",O515,1))-1,1),MID(O515,FIND("仟",O515,1)-1,1)))</f>
        <v/>
      </c>
      <c r="AV515" s="11" t="str">
        <f t="shared" ref="AV515:AV578" si="104">IF(ISERROR(IF(FIND("佰",O515,1)&lt;FIND("万",O515,1),MID(O515,FIND("佰",O515,FIND("万",O515,1))-1,1),MID(O515,FIND("佰",O515,1)-1,1))),"",IF(FIND("佰",O515,1)&lt;FIND("万",O515,1),MID(O515,FIND("佰",O515,FIND("万",O515,1))-1,1),MID(O515,FIND("佰",O515,1)-1,1)))</f>
        <v/>
      </c>
      <c r="AW515" s="11" t="str">
        <f>IF(ISERROR(IF(FIND("拾",O515,1)&lt;FIND("万",O515,1),IF(ISERROR(FIND("拾",O515,FIND("万",O515,1))),"零",(MID(O,FIND("拾",O515,FIND("万",O515,1))-1,1))),MID(O515,FIND("拾",O515,1)-1,1))),"",IF(FIND("拾",O515,1)&lt;FIND("万",O515,1),IF(ISERROR(FIND("拾",O515,FIND("万",O515,1))),"",(MID(O515,FIND("拾",O515,FIND("万",O515,1))-1,1))),MID(O515,FIND("拾",O515,1)-1,1)))</f>
        <v/>
      </c>
      <c r="AX515" s="12">
        <f>IF(O515="",0,IF(ISERROR(MIDB(O515,SEARCHB("?",O515),2*LEN(O515)-LENB(O515))),IF(AQ515="",0,INDEX([1]大小写对照表!A:B,MATCH(AQ515,[1]大小写对照表!A:A,0),2)*100000000)+IF(AR515="",0,INDEX([1]大小写对照表!A:B,MATCH(AR515,[1]大小写对照表!A:A,0),2)*1000000)+IF(AS515="",0,INDEX([1]大小写对照表!A:B,MATCH(AS515,[1]大小写对照表!A:A,0),2)*100000)+IF(AT515="",0,INDEX([1]大小写对照表!A:B,MATCH(AT515,[1]大小写对照表!A:A,0),2)*10000)+IF(AU515="",0,INDEX([1]大小写对照表!A:B,MATCH(AU515,[1]大小写对照表!A:A,0),2)*1000)+IF(AV515="",0,INDEX([1]大小写对照表!A:B,MATCH(AV515,[1]大小写对照表!A:A,0),2)*100)+IF(AW515="",0,INDEX([1]大小写对照表!A:B,MATCH(AW515,[1]大小写对照表!A:A,0),2)*10),IF(ISERROR(FIND("万",O515,1)),MIDB(O515,SEARCHB("?",O515),2*LEN(O515)-LENB(O515))*1,MIDB(O515,SEARCHB("?",O515),2*LEN(O515)-LENB(O515))*10000)))</f>
        <v>0</v>
      </c>
      <c r="AY515" s="13" t="str">
        <f t="shared" ref="AY515:AY578" si="105">MONTH(G515)&amp;"月份"</f>
        <v>1月份</v>
      </c>
      <c r="AZ515" s="11" t="str">
        <f t="shared" ref="AZ515:AZ578" si="106">IF(ISERROR(FIND(",",A515,1)),A515,LEFT(A515,FIND(",",A515,1)-1))</f>
        <v>录播</v>
      </c>
      <c r="BA515" s="11" t="str">
        <f t="shared" ref="BA515:BA578" si="107">IF(ISERROR(FIND(",",A515,1)),"",MID(A515,FIND(",",A515,1)+1,50))</f>
        <v/>
      </c>
    </row>
    <row r="516" spans="1:53">
      <c r="A516" s="7" t="s">
        <v>1084</v>
      </c>
      <c r="B516" s="7" t="s">
        <v>3367</v>
      </c>
      <c r="C516" s="7" t="s">
        <v>55</v>
      </c>
      <c r="D516" s="7" t="s">
        <v>3368</v>
      </c>
      <c r="E516" s="7" t="s">
        <v>1125</v>
      </c>
      <c r="F516" s="7" t="s">
        <v>3369</v>
      </c>
      <c r="G516" s="7" t="s">
        <v>584</v>
      </c>
      <c r="H516" s="7"/>
      <c r="I516" s="7"/>
      <c r="J516" s="7"/>
      <c r="K516" s="7"/>
      <c r="L516" s="7" t="s">
        <v>3370</v>
      </c>
      <c r="M516" s="7" t="s">
        <v>3371</v>
      </c>
      <c r="N516" s="7" t="s">
        <v>3372</v>
      </c>
      <c r="O516" s="7" t="s">
        <v>3373</v>
      </c>
      <c r="P516" s="7"/>
      <c r="Q516" s="7" t="s">
        <v>3374</v>
      </c>
      <c r="R516" s="7" t="s">
        <v>3375</v>
      </c>
      <c r="S516" s="7"/>
      <c r="T516" s="7"/>
      <c r="U516" s="7"/>
      <c r="V516" s="7"/>
      <c r="W516" s="7"/>
      <c r="X516" s="7" t="s">
        <v>65</v>
      </c>
      <c r="Y516" s="7" t="s">
        <v>3376</v>
      </c>
      <c r="Z516" s="7">
        <v>2</v>
      </c>
      <c r="AA516" s="7">
        <v>2</v>
      </c>
      <c r="AB516" s="7" t="s">
        <v>317</v>
      </c>
      <c r="AC516" s="7" t="s">
        <v>1084</v>
      </c>
      <c r="AD516" s="7">
        <v>2019</v>
      </c>
      <c r="AE516" s="7" t="s">
        <v>68</v>
      </c>
      <c r="AF516" s="7"/>
      <c r="AG516" s="7"/>
      <c r="AH516" s="7"/>
      <c r="AI516" s="7"/>
      <c r="AJ516" s="7"/>
      <c r="AK516" s="7"/>
      <c r="AL516" s="8" t="str">
        <f t="shared" si="96"/>
        <v>ZJGJ-2018-114CG@录播</v>
      </c>
      <c r="AM516" s="8">
        <f>IF(AL516="","",COUNTIFS(AL$1:AL516,AL516))</f>
        <v>1</v>
      </c>
      <c r="AN516" s="8" t="str">
        <f t="shared" si="97"/>
        <v>关于宝鸡市金台区三迪小学录播教室采购项目的采购结果公告@录播</v>
      </c>
      <c r="AO516" s="9">
        <f>IF(AN516="","",COUNTIFS(AN$1:AN516,AN516))</f>
        <v>1</v>
      </c>
      <c r="AP516" s="10" t="str">
        <f t="shared" si="98"/>
        <v>是</v>
      </c>
      <c r="AQ516" s="11" t="str">
        <f t="shared" si="99"/>
        <v/>
      </c>
      <c r="AR516" s="11" t="str">
        <f t="shared" si="100"/>
        <v/>
      </c>
      <c r="AS516" s="11" t="str">
        <f t="shared" si="101"/>
        <v/>
      </c>
      <c r="AT516" s="11" t="str">
        <f t="shared" si="102"/>
        <v/>
      </c>
      <c r="AU516" s="11" t="str">
        <f t="shared" si="103"/>
        <v/>
      </c>
      <c r="AV516" s="11" t="str">
        <f t="shared" si="104"/>
        <v/>
      </c>
      <c r="AW516" s="11" t="str">
        <f>IF(ISERROR(IF(FIND("拾",O516,1)&lt;FIND("万",O516,1),IF(ISERROR(FIND("拾",O516,FIND("万",O516,1))),"零",(MID(O,FIND("拾",O516,FIND("万",O516,1))-1,1))),MID(O516,FIND("拾",O516,1)-1,1))),"",IF(FIND("拾",O516,1)&lt;FIND("万",O516,1),IF(ISERROR(FIND("拾",O516,FIND("万",O516,1))),"",(MID(O516,FIND("拾",O516,FIND("万",O516,1))-1,1))),MID(O516,FIND("拾",O516,1)-1,1)))</f>
        <v/>
      </c>
      <c r="AX516" s="12">
        <f>IF(O516="",0,IF(ISERROR(MIDB(O516,SEARCHB("?",O516),2*LEN(O516)-LENB(O516))),IF(AQ516="",0,INDEX([1]大小写对照表!A:B,MATCH(AQ516,[1]大小写对照表!A:A,0),2)*100000000)+IF(AR516="",0,INDEX([1]大小写对照表!A:B,MATCH(AR516,[1]大小写对照表!A:A,0),2)*1000000)+IF(AS516="",0,INDEX([1]大小写对照表!A:B,MATCH(AS516,[1]大小写对照表!A:A,0),2)*100000)+IF(AT516="",0,INDEX([1]大小写对照表!A:B,MATCH(AT516,[1]大小写对照表!A:A,0),2)*10000)+IF(AU516="",0,INDEX([1]大小写对照表!A:B,MATCH(AU516,[1]大小写对照表!A:A,0),2)*1000)+IF(AV516="",0,INDEX([1]大小写对照表!A:B,MATCH(AV516,[1]大小写对照表!A:A,0),2)*100)+IF(AW516="",0,INDEX([1]大小写对照表!A:B,MATCH(AW516,[1]大小写对照表!A:A,0),2)*10),IF(ISERROR(FIND("万",O516,1)),MIDB(O516,SEARCHB("?",O516),2*LEN(O516)-LENB(O516))*1,MIDB(O516,SEARCHB("?",O516),2*LEN(O516)-LENB(O516))*10000)))</f>
        <v>570000</v>
      </c>
      <c r="AY516" s="13" t="str">
        <f t="shared" si="105"/>
        <v>1月份</v>
      </c>
      <c r="AZ516" s="11" t="str">
        <f t="shared" si="106"/>
        <v>录播</v>
      </c>
      <c r="BA516" s="11" t="str">
        <f t="shared" si="107"/>
        <v/>
      </c>
    </row>
    <row r="517" spans="1:53">
      <c r="A517" s="14" t="s">
        <v>1084</v>
      </c>
      <c r="B517" s="14" t="s">
        <v>3377</v>
      </c>
      <c r="C517" s="14" t="s">
        <v>55</v>
      </c>
      <c r="D517" s="14" t="s">
        <v>3378</v>
      </c>
      <c r="E517" s="14" t="s">
        <v>1125</v>
      </c>
      <c r="F517" s="14" t="s">
        <v>1620</v>
      </c>
      <c r="G517" s="14" t="s">
        <v>584</v>
      </c>
      <c r="H517" s="14"/>
      <c r="I517" s="14"/>
      <c r="J517" s="14"/>
      <c r="K517" s="14"/>
      <c r="L517" s="14" t="s">
        <v>3379</v>
      </c>
      <c r="M517" s="14" t="s">
        <v>3380</v>
      </c>
      <c r="N517" s="14" t="s">
        <v>3381</v>
      </c>
      <c r="O517" s="14" t="s">
        <v>3382</v>
      </c>
      <c r="P517" s="14"/>
      <c r="Q517" s="14" t="s">
        <v>3383</v>
      </c>
      <c r="R517" s="14" t="s">
        <v>3384</v>
      </c>
      <c r="S517" s="14" t="s">
        <v>3385</v>
      </c>
      <c r="T517" s="14" t="s">
        <v>2958</v>
      </c>
      <c r="U517" s="14" t="s">
        <v>1270</v>
      </c>
      <c r="V517" s="14"/>
      <c r="W517" s="14"/>
      <c r="X517" s="14" t="s">
        <v>65</v>
      </c>
      <c r="Y517" s="14" t="s">
        <v>3386</v>
      </c>
      <c r="Z517" s="14">
        <v>2</v>
      </c>
      <c r="AA517" s="14">
        <v>2</v>
      </c>
      <c r="AB517" s="14" t="s">
        <v>317</v>
      </c>
      <c r="AC517" s="14" t="s">
        <v>1084</v>
      </c>
      <c r="AD517" s="14">
        <v>2019</v>
      </c>
      <c r="AE517" s="14" t="s">
        <v>68</v>
      </c>
      <c r="AF517" s="14"/>
      <c r="AG517" s="14"/>
      <c r="AH517" s="14"/>
      <c r="AI517" s="14"/>
      <c r="AJ517" s="14"/>
      <c r="AK517" s="14"/>
      <c r="AL517" s="8" t="str">
        <f t="shared" si="96"/>
        <v>THXZB2018-1097@录播</v>
      </c>
      <c r="AM517" s="8">
        <f>IF(AL517="","",COUNTIFS(AL$1:AL517,AL517))</f>
        <v>1</v>
      </c>
      <c r="AN517" s="8" t="str">
        <f t="shared" si="97"/>
        <v>关于西安市长安区电化教育中心2018年网络互动课程录播教室建设项目的采购结果公告@录播</v>
      </c>
      <c r="AO517" s="9">
        <f>IF(AN517="","",COUNTIFS(AN$1:AN517,AN517))</f>
        <v>1</v>
      </c>
      <c r="AP517" s="10" t="str">
        <f t="shared" si="98"/>
        <v>是</v>
      </c>
      <c r="AQ517" s="11" t="str">
        <f t="shared" si="99"/>
        <v/>
      </c>
      <c r="AR517" s="11" t="str">
        <f t="shared" si="100"/>
        <v/>
      </c>
      <c r="AS517" s="11" t="str">
        <f t="shared" si="101"/>
        <v/>
      </c>
      <c r="AT517" s="11" t="str">
        <f t="shared" si="102"/>
        <v/>
      </c>
      <c r="AU517" s="11" t="str">
        <f t="shared" si="103"/>
        <v/>
      </c>
      <c r="AV517" s="11" t="str">
        <f t="shared" si="104"/>
        <v/>
      </c>
      <c r="AW517" s="11" t="str">
        <f>IF(ISERROR(IF(FIND("拾",O517,1)&lt;FIND("万",O517,1),IF(ISERROR(FIND("拾",O517,FIND("万",O517,1))),"零",(MID(O,FIND("拾",O517,FIND("万",O517,1))-1,1))),MID(O517,FIND("拾",O517,1)-1,1))),"",IF(FIND("拾",O517,1)&lt;FIND("万",O517,1),IF(ISERROR(FIND("拾",O517,FIND("万",O517,1))),"",(MID(O517,FIND("拾",O517,FIND("万",O517,1))-1,1))),MID(O517,FIND("拾",O517,1)-1,1)))</f>
        <v/>
      </c>
      <c r="AX517" s="12">
        <f>IF(O517="",0,IF(ISERROR(MIDB(O517,SEARCHB("?",O517),2*LEN(O517)-LENB(O517))),IF(AQ517="",0,INDEX([1]大小写对照表!A:B,MATCH(AQ517,[1]大小写对照表!A:A,0),2)*100000000)+IF(AR517="",0,INDEX([1]大小写对照表!A:B,MATCH(AR517,[1]大小写对照表!A:A,0),2)*1000000)+IF(AS517="",0,INDEX([1]大小写对照表!A:B,MATCH(AS517,[1]大小写对照表!A:A,0),2)*100000)+IF(AT517="",0,INDEX([1]大小写对照表!A:B,MATCH(AT517,[1]大小写对照表!A:A,0),2)*10000)+IF(AU517="",0,INDEX([1]大小写对照表!A:B,MATCH(AU517,[1]大小写对照表!A:A,0),2)*1000)+IF(AV517="",0,INDEX([1]大小写对照表!A:B,MATCH(AV517,[1]大小写对照表!A:A,0),2)*100)+IF(AW517="",0,INDEX([1]大小写对照表!A:B,MATCH(AW517,[1]大小写对照表!A:A,0),2)*10),IF(ISERROR(FIND("万",O517,1)),MIDB(O517,SEARCHB("?",O517),2*LEN(O517)-LENB(O517))*1,MIDB(O517,SEARCHB("?",O517),2*LEN(O517)-LENB(O517))*10000)))</f>
        <v>3360000</v>
      </c>
      <c r="AY517" s="13" t="str">
        <f t="shared" si="105"/>
        <v>1月份</v>
      </c>
      <c r="AZ517" s="11" t="str">
        <f t="shared" si="106"/>
        <v>录播</v>
      </c>
      <c r="BA517" s="11" t="str">
        <f t="shared" si="107"/>
        <v/>
      </c>
    </row>
    <row r="518" spans="1:53">
      <c r="A518" s="7" t="s">
        <v>1084</v>
      </c>
      <c r="B518" s="7" t="s">
        <v>3387</v>
      </c>
      <c r="C518" s="7" t="s">
        <v>55</v>
      </c>
      <c r="D518" s="7" t="s">
        <v>3388</v>
      </c>
      <c r="E518" s="7" t="s">
        <v>1125</v>
      </c>
      <c r="F518" s="7" t="s">
        <v>3389</v>
      </c>
      <c r="G518" s="7" t="s">
        <v>584</v>
      </c>
      <c r="H518" s="7"/>
      <c r="I518" s="7"/>
      <c r="J518" s="7"/>
      <c r="K518" s="7"/>
      <c r="L518" s="7" t="s">
        <v>3390</v>
      </c>
      <c r="M518" s="7" t="s">
        <v>3391</v>
      </c>
      <c r="N518" s="7" t="s">
        <v>3392</v>
      </c>
      <c r="O518" s="7" t="s">
        <v>3393</v>
      </c>
      <c r="P518" s="7"/>
      <c r="Q518" s="7" t="s">
        <v>3394</v>
      </c>
      <c r="R518" s="7" t="s">
        <v>3395</v>
      </c>
      <c r="S518" s="7"/>
      <c r="T518" s="7"/>
      <c r="U518" s="7"/>
      <c r="V518" s="7"/>
      <c r="W518" s="7"/>
      <c r="X518" s="7" t="s">
        <v>194</v>
      </c>
      <c r="Y518" s="7" t="s">
        <v>3396</v>
      </c>
      <c r="Z518" s="7">
        <v>4</v>
      </c>
      <c r="AA518" s="7">
        <v>4</v>
      </c>
      <c r="AB518" s="7" t="s">
        <v>317</v>
      </c>
      <c r="AC518" s="7" t="s">
        <v>1084</v>
      </c>
      <c r="AD518" s="7">
        <v>2019</v>
      </c>
      <c r="AE518" s="7" t="s">
        <v>68</v>
      </c>
      <c r="AF518" s="7"/>
      <c r="AG518" s="7"/>
      <c r="AH518" s="7"/>
      <c r="AI518" s="7"/>
      <c r="AJ518" s="7"/>
      <c r="AK518" s="7"/>
      <c r="AL518" s="8" t="str">
        <f t="shared" si="96"/>
        <v>Q18-XJ-073@录播</v>
      </c>
      <c r="AM518" s="8">
        <f>IF(AL518="","",COUNTIFS(AL$1:AL518,AL518))</f>
        <v>1</v>
      </c>
      <c r="AN518" s="8" t="str">
        <f t="shared" si="97"/>
        <v>关于富平县广播电视管理中心录播设备采购项目的采购结果公告@录播</v>
      </c>
      <c r="AO518" s="9">
        <f>IF(AN518="","",COUNTIFS(AN$1:AN518,AN518))</f>
        <v>1</v>
      </c>
      <c r="AP518" s="10" t="str">
        <f t="shared" si="98"/>
        <v>是</v>
      </c>
      <c r="AQ518" s="11" t="str">
        <f t="shared" si="99"/>
        <v/>
      </c>
      <c r="AR518" s="11" t="str">
        <f t="shared" si="100"/>
        <v/>
      </c>
      <c r="AS518" s="11" t="str">
        <f t="shared" si="101"/>
        <v/>
      </c>
      <c r="AT518" s="11" t="str">
        <f t="shared" si="102"/>
        <v/>
      </c>
      <c r="AU518" s="11" t="str">
        <f t="shared" si="103"/>
        <v/>
      </c>
      <c r="AV518" s="11" t="str">
        <f t="shared" si="104"/>
        <v/>
      </c>
      <c r="AW518" s="11" t="str">
        <f>IF(ISERROR(IF(FIND("拾",O518,1)&lt;FIND("万",O518,1),IF(ISERROR(FIND("拾",O518,FIND("万",O518,1))),"零",(MID(O,FIND("拾",O518,FIND("万",O518,1))-1,1))),MID(O518,FIND("拾",O518,1)-1,1))),"",IF(FIND("拾",O518,1)&lt;FIND("万",O518,1),IF(ISERROR(FIND("拾",O518,FIND("万",O518,1))),"",(MID(O518,FIND("拾",O518,FIND("万",O518,1))-1,1))),MID(O518,FIND("拾",O518,1)-1,1)))</f>
        <v/>
      </c>
      <c r="AX518" s="12">
        <f>IF(O518="",0,IF(ISERROR(MIDB(O518,SEARCHB("?",O518),2*LEN(O518)-LENB(O518))),IF(AQ518="",0,INDEX([1]大小写对照表!A:B,MATCH(AQ518,[1]大小写对照表!A:A,0),2)*100000000)+IF(AR518="",0,INDEX([1]大小写对照表!A:B,MATCH(AR518,[1]大小写对照表!A:A,0),2)*1000000)+IF(AS518="",0,INDEX([1]大小写对照表!A:B,MATCH(AS518,[1]大小写对照表!A:A,0),2)*100000)+IF(AT518="",0,INDEX([1]大小写对照表!A:B,MATCH(AT518,[1]大小写对照表!A:A,0),2)*10000)+IF(AU518="",0,INDEX([1]大小写对照表!A:B,MATCH(AU518,[1]大小写对照表!A:A,0),2)*1000)+IF(AV518="",0,INDEX([1]大小写对照表!A:B,MATCH(AV518,[1]大小写对照表!A:A,0),2)*100)+IF(AW518="",0,INDEX([1]大小写对照表!A:B,MATCH(AW518,[1]大小写对照表!A:A,0),2)*10),IF(ISERROR(FIND("万",O518,1)),MIDB(O518,SEARCHB("?",O518),2*LEN(O518)-LENB(O518))*1,MIDB(O518,SEARCHB("?",O518),2*LEN(O518)-LENB(O518))*10000)))</f>
        <v>198400</v>
      </c>
      <c r="AY518" s="13" t="str">
        <f t="shared" si="105"/>
        <v>1月份</v>
      </c>
      <c r="AZ518" s="11" t="str">
        <f t="shared" si="106"/>
        <v>录播</v>
      </c>
      <c r="BA518" s="11" t="str">
        <f t="shared" si="107"/>
        <v/>
      </c>
    </row>
    <row r="519" spans="1:53">
      <c r="A519" s="14" t="s">
        <v>1084</v>
      </c>
      <c r="B519" s="14" t="s">
        <v>3397</v>
      </c>
      <c r="C519" s="14" t="s">
        <v>55</v>
      </c>
      <c r="D519" s="14"/>
      <c r="E519" s="14" t="s">
        <v>582</v>
      </c>
      <c r="F519" s="14" t="s">
        <v>2046</v>
      </c>
      <c r="G519" s="14" t="s">
        <v>584</v>
      </c>
      <c r="H519" s="14"/>
      <c r="I519" s="14"/>
      <c r="J519" s="14"/>
      <c r="K519" s="14"/>
      <c r="L519" s="14" t="s">
        <v>3398</v>
      </c>
      <c r="M519" s="14" t="s">
        <v>3399</v>
      </c>
      <c r="N519" s="14" t="s">
        <v>3400</v>
      </c>
      <c r="O519" s="14"/>
      <c r="P519" s="14"/>
      <c r="Q519" s="14" t="s">
        <v>3401</v>
      </c>
      <c r="R519" s="14" t="s">
        <v>3402</v>
      </c>
      <c r="S519" s="14"/>
      <c r="T519" s="14"/>
      <c r="U519" s="14"/>
      <c r="V519" s="14"/>
      <c r="W519" s="14"/>
      <c r="X519" s="14" t="s">
        <v>65</v>
      </c>
      <c r="Y519" s="14" t="s">
        <v>3403</v>
      </c>
      <c r="Z519" s="14">
        <v>2</v>
      </c>
      <c r="AA519" s="14">
        <v>14971</v>
      </c>
      <c r="AB519" s="14" t="s">
        <v>317</v>
      </c>
      <c r="AC519" s="14" t="s">
        <v>1084</v>
      </c>
      <c r="AD519" s="14">
        <v>2019</v>
      </c>
      <c r="AE519" s="14" t="s">
        <v>68</v>
      </c>
      <c r="AF519" s="14"/>
      <c r="AG519" s="14"/>
      <c r="AH519" s="14"/>
      <c r="AI519" s="14"/>
      <c r="AJ519" s="14"/>
      <c r="AK519" s="14"/>
      <c r="AL519" s="8" t="str">
        <f t="shared" si="96"/>
        <v/>
      </c>
      <c r="AM519" s="8" t="str">
        <f>IF(AL519="","",COUNTIFS(AL$1:AL519,AL519))</f>
        <v/>
      </c>
      <c r="AN519" s="8" t="str">
        <f t="shared" si="97"/>
        <v>湖州市教育信息中心录播教室联网软件项目成交公告@录播</v>
      </c>
      <c r="AO519" s="9">
        <f>IF(AN519="","",COUNTIFS(AN$1:AN519,AN519))</f>
        <v>1</v>
      </c>
      <c r="AP519" s="10" t="str">
        <f t="shared" si="98"/>
        <v>是</v>
      </c>
      <c r="AQ519" s="11" t="str">
        <f t="shared" si="99"/>
        <v/>
      </c>
      <c r="AR519" s="11" t="str">
        <f t="shared" si="100"/>
        <v/>
      </c>
      <c r="AS519" s="11" t="str">
        <f t="shared" si="101"/>
        <v/>
      </c>
      <c r="AT519" s="11" t="str">
        <f t="shared" si="102"/>
        <v/>
      </c>
      <c r="AU519" s="11" t="str">
        <f t="shared" si="103"/>
        <v/>
      </c>
      <c r="AV519" s="11" t="str">
        <f t="shared" si="104"/>
        <v/>
      </c>
      <c r="AW519" s="11" t="str">
        <f>IF(ISERROR(IF(FIND("拾",O519,1)&lt;FIND("万",O519,1),IF(ISERROR(FIND("拾",O519,FIND("万",O519,1))),"零",(MID(O,FIND("拾",O519,FIND("万",O519,1))-1,1))),MID(O519,FIND("拾",O519,1)-1,1))),"",IF(FIND("拾",O519,1)&lt;FIND("万",O519,1),IF(ISERROR(FIND("拾",O519,FIND("万",O519,1))),"",(MID(O519,FIND("拾",O519,FIND("万",O519,1))-1,1))),MID(O519,FIND("拾",O519,1)-1,1)))</f>
        <v/>
      </c>
      <c r="AX519" s="12">
        <f>IF(O519="",0,IF(ISERROR(MIDB(O519,SEARCHB("?",O519),2*LEN(O519)-LENB(O519))),IF(AQ519="",0,INDEX([1]大小写对照表!A:B,MATCH(AQ519,[1]大小写对照表!A:A,0),2)*100000000)+IF(AR519="",0,INDEX([1]大小写对照表!A:B,MATCH(AR519,[1]大小写对照表!A:A,0),2)*1000000)+IF(AS519="",0,INDEX([1]大小写对照表!A:B,MATCH(AS519,[1]大小写对照表!A:A,0),2)*100000)+IF(AT519="",0,INDEX([1]大小写对照表!A:B,MATCH(AT519,[1]大小写对照表!A:A,0),2)*10000)+IF(AU519="",0,INDEX([1]大小写对照表!A:B,MATCH(AU519,[1]大小写对照表!A:A,0),2)*1000)+IF(AV519="",0,INDEX([1]大小写对照表!A:B,MATCH(AV519,[1]大小写对照表!A:A,0),2)*100)+IF(AW519="",0,INDEX([1]大小写对照表!A:B,MATCH(AW519,[1]大小写对照表!A:A,0),2)*10),IF(ISERROR(FIND("万",O519,1)),MIDB(O519,SEARCHB("?",O519),2*LEN(O519)-LENB(O519))*1,MIDB(O519,SEARCHB("?",O519),2*LEN(O519)-LENB(O519))*10000)))</f>
        <v>0</v>
      </c>
      <c r="AY519" s="13" t="str">
        <f t="shared" si="105"/>
        <v>1月份</v>
      </c>
      <c r="AZ519" s="11" t="str">
        <f t="shared" si="106"/>
        <v>录播</v>
      </c>
      <c r="BA519" s="11" t="str">
        <f t="shared" si="107"/>
        <v/>
      </c>
    </row>
    <row r="520" spans="1:53">
      <c r="A520" s="7" t="s">
        <v>1084</v>
      </c>
      <c r="B520" s="7" t="s">
        <v>3404</v>
      </c>
      <c r="C520" s="7" t="s">
        <v>55</v>
      </c>
      <c r="D520" s="7" t="s">
        <v>3405</v>
      </c>
      <c r="E520" s="7" t="s">
        <v>1125</v>
      </c>
      <c r="F520" s="7" t="s">
        <v>1126</v>
      </c>
      <c r="G520" s="7" t="s">
        <v>584</v>
      </c>
      <c r="H520" s="7"/>
      <c r="I520" s="7"/>
      <c r="J520" s="7"/>
      <c r="K520" s="7"/>
      <c r="L520" s="7" t="s">
        <v>3406</v>
      </c>
      <c r="M520" s="7" t="s">
        <v>3407</v>
      </c>
      <c r="N520" s="7" t="s">
        <v>3408</v>
      </c>
      <c r="O520" s="7" t="s">
        <v>3409</v>
      </c>
      <c r="P520" s="7"/>
      <c r="Q520" s="7" t="s">
        <v>3410</v>
      </c>
      <c r="R520" s="7" t="s">
        <v>3411</v>
      </c>
      <c r="S520" s="7" t="s">
        <v>3412</v>
      </c>
      <c r="T520" s="7"/>
      <c r="U520" s="7"/>
      <c r="V520" s="7"/>
      <c r="W520" s="7"/>
      <c r="X520" s="7" t="s">
        <v>65</v>
      </c>
      <c r="Y520" s="7" t="s">
        <v>3413</v>
      </c>
      <c r="Z520" s="7">
        <v>2</v>
      </c>
      <c r="AA520" s="7">
        <v>2</v>
      </c>
      <c r="AB520" s="7" t="s">
        <v>67</v>
      </c>
      <c r="AC520" s="7"/>
      <c r="AD520" s="7">
        <v>2019</v>
      </c>
      <c r="AE520" s="7" t="s">
        <v>68</v>
      </c>
      <c r="AF520" s="7"/>
      <c r="AG520" s="7"/>
      <c r="AH520" s="7"/>
      <c r="AI520" s="7"/>
      <c r="AJ520" s="7"/>
      <c r="AK520" s="7"/>
      <c r="AL520" s="8" t="str">
        <f t="shared" si="96"/>
        <v>SXHXZB2018-ZC-CS1224@录播</v>
      </c>
      <c r="AM520" s="8">
        <f>IF(AL520="","",COUNTIFS(AL$1:AL520,AL520))</f>
        <v>1</v>
      </c>
      <c r="AN520" s="8" t="str">
        <f t="shared" si="97"/>
        <v>关于西安财经学院一带一路数据可视化平台建设采购项目的采购结果公告@录播</v>
      </c>
      <c r="AO520" s="9">
        <f>IF(AN520="","",COUNTIFS(AN$1:AN520,AN520))</f>
        <v>1</v>
      </c>
      <c r="AP520" s="10" t="str">
        <f t="shared" si="98"/>
        <v>是</v>
      </c>
      <c r="AQ520" s="11" t="str">
        <f t="shared" si="99"/>
        <v/>
      </c>
      <c r="AR520" s="11" t="str">
        <f t="shared" si="100"/>
        <v/>
      </c>
      <c r="AS520" s="11" t="str">
        <f t="shared" si="101"/>
        <v/>
      </c>
      <c r="AT520" s="11" t="str">
        <f t="shared" si="102"/>
        <v/>
      </c>
      <c r="AU520" s="11" t="str">
        <f t="shared" si="103"/>
        <v/>
      </c>
      <c r="AV520" s="11" t="str">
        <f t="shared" si="104"/>
        <v/>
      </c>
      <c r="AW520" s="11" t="str">
        <f>IF(ISERROR(IF(FIND("拾",O520,1)&lt;FIND("万",O520,1),IF(ISERROR(FIND("拾",O520,FIND("万",O520,1))),"零",(MID(O,FIND("拾",O520,FIND("万",O520,1))-1,1))),MID(O520,FIND("拾",O520,1)-1,1))),"",IF(FIND("拾",O520,1)&lt;FIND("万",O520,1),IF(ISERROR(FIND("拾",O520,FIND("万",O520,1))),"",(MID(O520,FIND("拾",O520,FIND("万",O520,1))-1,1))),MID(O520,FIND("拾",O520,1)-1,1)))</f>
        <v/>
      </c>
      <c r="AX520" s="12">
        <f>IF(O520="",0,IF(ISERROR(MIDB(O520,SEARCHB("?",O520),2*LEN(O520)-LENB(O520))),IF(AQ520="",0,INDEX([1]大小写对照表!A:B,MATCH(AQ520,[1]大小写对照表!A:A,0),2)*100000000)+IF(AR520="",0,INDEX([1]大小写对照表!A:B,MATCH(AR520,[1]大小写对照表!A:A,0),2)*1000000)+IF(AS520="",0,INDEX([1]大小写对照表!A:B,MATCH(AS520,[1]大小写对照表!A:A,0),2)*100000)+IF(AT520="",0,INDEX([1]大小写对照表!A:B,MATCH(AT520,[1]大小写对照表!A:A,0),2)*10000)+IF(AU520="",0,INDEX([1]大小写对照表!A:B,MATCH(AU520,[1]大小写对照表!A:A,0),2)*1000)+IF(AV520="",0,INDEX([1]大小写对照表!A:B,MATCH(AV520,[1]大小写对照表!A:A,0),2)*100)+IF(AW520="",0,INDEX([1]大小写对照表!A:B,MATCH(AW520,[1]大小写对照表!A:A,0),2)*10),IF(ISERROR(FIND("万",O520,1)),MIDB(O520,SEARCHB("?",O520),2*LEN(O520)-LENB(O520))*1,MIDB(O520,SEARCHB("?",O520),2*LEN(O520)-LENB(O520))*10000)))</f>
        <v>470000</v>
      </c>
      <c r="AY520" s="13" t="str">
        <f t="shared" si="105"/>
        <v>1月份</v>
      </c>
      <c r="AZ520" s="11" t="str">
        <f t="shared" si="106"/>
        <v>录播</v>
      </c>
      <c r="BA520" s="11" t="str">
        <f t="shared" si="107"/>
        <v/>
      </c>
    </row>
    <row r="521" spans="1:53">
      <c r="A521" s="14" t="s">
        <v>1084</v>
      </c>
      <c r="B521" s="14" t="s">
        <v>3414</v>
      </c>
      <c r="C521" s="14" t="s">
        <v>55</v>
      </c>
      <c r="D521" s="14"/>
      <c r="E521" s="14" t="s">
        <v>582</v>
      </c>
      <c r="F521" s="14" t="s">
        <v>2046</v>
      </c>
      <c r="G521" s="14" t="s">
        <v>584</v>
      </c>
      <c r="H521" s="14"/>
      <c r="I521" s="14"/>
      <c r="J521" s="14"/>
      <c r="K521" s="14"/>
      <c r="L521" s="14" t="s">
        <v>3398</v>
      </c>
      <c r="M521" s="14" t="s">
        <v>3399</v>
      </c>
      <c r="N521" s="14" t="s">
        <v>3400</v>
      </c>
      <c r="O521" s="14"/>
      <c r="P521" s="14"/>
      <c r="Q521" s="14" t="s">
        <v>3415</v>
      </c>
      <c r="R521" s="14" t="s">
        <v>3402</v>
      </c>
      <c r="S521" s="14"/>
      <c r="T521" s="14"/>
      <c r="U521" s="14"/>
      <c r="V521" s="14"/>
      <c r="W521" s="14"/>
      <c r="X521" s="14" t="s">
        <v>65</v>
      </c>
      <c r="Y521" s="14" t="s">
        <v>3416</v>
      </c>
      <c r="Z521" s="14">
        <v>2</v>
      </c>
      <c r="AA521" s="14">
        <v>14971</v>
      </c>
      <c r="AB521" s="14" t="s">
        <v>317</v>
      </c>
      <c r="AC521" s="14" t="s">
        <v>1084</v>
      </c>
      <c r="AD521" s="14">
        <v>2019</v>
      </c>
      <c r="AE521" s="14" t="s">
        <v>68</v>
      </c>
      <c r="AF521" s="14"/>
      <c r="AG521" s="14"/>
      <c r="AH521" s="14"/>
      <c r="AI521" s="14"/>
      <c r="AJ521" s="14"/>
      <c r="AK521" s="14"/>
      <c r="AL521" s="8" t="str">
        <f t="shared" si="96"/>
        <v/>
      </c>
      <c r="AM521" s="8" t="str">
        <f>IF(AL521="","",COUNTIFS(AL$1:AL521,AL521))</f>
        <v/>
      </c>
      <c r="AN521" s="8" t="str">
        <f t="shared" si="97"/>
        <v>浙江省成套招标代理有限公司关于市教育信息中心录播教室联网软件项目的结果公告@录播</v>
      </c>
      <c r="AO521" s="9">
        <f>IF(AN521="","",COUNTIFS(AN$1:AN521,AN521))</f>
        <v>1</v>
      </c>
      <c r="AP521" s="10" t="str">
        <f t="shared" si="98"/>
        <v>是</v>
      </c>
      <c r="AQ521" s="11" t="str">
        <f t="shared" si="99"/>
        <v/>
      </c>
      <c r="AR521" s="11" t="str">
        <f t="shared" si="100"/>
        <v/>
      </c>
      <c r="AS521" s="11" t="str">
        <f t="shared" si="101"/>
        <v/>
      </c>
      <c r="AT521" s="11" t="str">
        <f t="shared" si="102"/>
        <v/>
      </c>
      <c r="AU521" s="11" t="str">
        <f t="shared" si="103"/>
        <v/>
      </c>
      <c r="AV521" s="11" t="str">
        <f t="shared" si="104"/>
        <v/>
      </c>
      <c r="AW521" s="11" t="str">
        <f>IF(ISERROR(IF(FIND("拾",O521,1)&lt;FIND("万",O521,1),IF(ISERROR(FIND("拾",O521,FIND("万",O521,1))),"零",(MID(O,FIND("拾",O521,FIND("万",O521,1))-1,1))),MID(O521,FIND("拾",O521,1)-1,1))),"",IF(FIND("拾",O521,1)&lt;FIND("万",O521,1),IF(ISERROR(FIND("拾",O521,FIND("万",O521,1))),"",(MID(O521,FIND("拾",O521,FIND("万",O521,1))-1,1))),MID(O521,FIND("拾",O521,1)-1,1)))</f>
        <v/>
      </c>
      <c r="AX521" s="12">
        <f>IF(O521="",0,IF(ISERROR(MIDB(O521,SEARCHB("?",O521),2*LEN(O521)-LENB(O521))),IF(AQ521="",0,INDEX([1]大小写对照表!A:B,MATCH(AQ521,[1]大小写对照表!A:A,0),2)*100000000)+IF(AR521="",0,INDEX([1]大小写对照表!A:B,MATCH(AR521,[1]大小写对照表!A:A,0),2)*1000000)+IF(AS521="",0,INDEX([1]大小写对照表!A:B,MATCH(AS521,[1]大小写对照表!A:A,0),2)*100000)+IF(AT521="",0,INDEX([1]大小写对照表!A:B,MATCH(AT521,[1]大小写对照表!A:A,0),2)*10000)+IF(AU521="",0,INDEX([1]大小写对照表!A:B,MATCH(AU521,[1]大小写对照表!A:A,0),2)*1000)+IF(AV521="",0,INDEX([1]大小写对照表!A:B,MATCH(AV521,[1]大小写对照表!A:A,0),2)*100)+IF(AW521="",0,INDEX([1]大小写对照表!A:B,MATCH(AW521,[1]大小写对照表!A:A,0),2)*10),IF(ISERROR(FIND("万",O521,1)),MIDB(O521,SEARCHB("?",O521),2*LEN(O521)-LENB(O521))*1,MIDB(O521,SEARCHB("?",O521),2*LEN(O521)-LENB(O521))*10000)))</f>
        <v>0</v>
      </c>
      <c r="AY521" s="13" t="str">
        <f t="shared" si="105"/>
        <v>1月份</v>
      </c>
      <c r="AZ521" s="11" t="str">
        <f t="shared" si="106"/>
        <v>录播</v>
      </c>
      <c r="BA521" s="11" t="str">
        <f t="shared" si="107"/>
        <v/>
      </c>
    </row>
    <row r="522" spans="1:53">
      <c r="A522" s="7" t="s">
        <v>1084</v>
      </c>
      <c r="B522" s="7" t="s">
        <v>3417</v>
      </c>
      <c r="C522" s="7" t="s">
        <v>55</v>
      </c>
      <c r="D522" s="7" t="s">
        <v>3418</v>
      </c>
      <c r="E522" s="7" t="s">
        <v>311</v>
      </c>
      <c r="F522" s="7" t="s">
        <v>1457</v>
      </c>
      <c r="G522" s="7" t="s">
        <v>584</v>
      </c>
      <c r="H522" s="7"/>
      <c r="I522" s="7"/>
      <c r="J522" s="7"/>
      <c r="K522" s="7"/>
      <c r="L522" s="7" t="s">
        <v>3419</v>
      </c>
      <c r="M522" s="7" t="s">
        <v>3420</v>
      </c>
      <c r="N522" s="7" t="s">
        <v>3421</v>
      </c>
      <c r="O522" s="7" t="s">
        <v>3422</v>
      </c>
      <c r="P522" s="7"/>
      <c r="Q522" s="7" t="s">
        <v>3423</v>
      </c>
      <c r="R522" s="7" t="s">
        <v>3424</v>
      </c>
      <c r="S522" s="7"/>
      <c r="T522" s="7"/>
      <c r="U522" s="7"/>
      <c r="V522" s="7"/>
      <c r="W522" s="7"/>
      <c r="X522" s="7" t="s">
        <v>65</v>
      </c>
      <c r="Y522" s="7" t="s">
        <v>3425</v>
      </c>
      <c r="Z522" s="7">
        <v>2</v>
      </c>
      <c r="AA522" s="7">
        <v>2</v>
      </c>
      <c r="AB522" s="7" t="s">
        <v>67</v>
      </c>
      <c r="AC522" s="7"/>
      <c r="AD522" s="7">
        <v>2019</v>
      </c>
      <c r="AE522" s="7" t="s">
        <v>68</v>
      </c>
      <c r="AF522" s="7" t="s">
        <v>138</v>
      </c>
      <c r="AG522" s="7"/>
      <c r="AH522" s="7"/>
      <c r="AI522" s="7"/>
      <c r="AJ522" s="7"/>
      <c r="AK522" s="7"/>
      <c r="AL522" s="8" t="str">
        <f t="shared" si="96"/>
        <v>WHQ-HW-2019-007@录播</v>
      </c>
      <c r="AM522" s="8">
        <f>IF(AL522="","",COUNTIFS(AL$1:AL522,AL522))</f>
        <v>1</v>
      </c>
      <c r="AN522" s="8" t="str">
        <f t="shared" si="97"/>
        <v>黄陂区职业技术学校高水平实训基地建设采购项目中标公示@录播</v>
      </c>
      <c r="AO522" s="9">
        <f>IF(AN522="","",COUNTIFS(AN$1:AN522,AN522))</f>
        <v>1</v>
      </c>
      <c r="AP522" s="10" t="str">
        <f t="shared" si="98"/>
        <v>是</v>
      </c>
      <c r="AQ522" s="11" t="str">
        <f t="shared" si="99"/>
        <v/>
      </c>
      <c r="AR522" s="11" t="str">
        <f t="shared" si="100"/>
        <v/>
      </c>
      <c r="AS522" s="11" t="str">
        <f t="shared" si="101"/>
        <v/>
      </c>
      <c r="AT522" s="11" t="str">
        <f t="shared" si="102"/>
        <v/>
      </c>
      <c r="AU522" s="11" t="str">
        <f t="shared" si="103"/>
        <v/>
      </c>
      <c r="AV522" s="11" t="str">
        <f t="shared" si="104"/>
        <v/>
      </c>
      <c r="AW522" s="11" t="str">
        <f>IF(ISERROR(IF(FIND("拾",O522,1)&lt;FIND("万",O522,1),IF(ISERROR(FIND("拾",O522,FIND("万",O522,1))),"零",(MID(O,FIND("拾",O522,FIND("万",O522,1))-1,1))),MID(O522,FIND("拾",O522,1)-1,1))),"",IF(FIND("拾",O522,1)&lt;FIND("万",O522,1),IF(ISERROR(FIND("拾",O522,FIND("万",O522,1))),"",(MID(O522,FIND("拾",O522,FIND("万",O522,1))-1,1))),MID(O522,FIND("拾",O522,1)-1,1)))</f>
        <v/>
      </c>
      <c r="AX522" s="12">
        <f>IF(O522="",0,IF(ISERROR(MIDB(O522,SEARCHB("?",O522),2*LEN(O522)-LENB(O522))),IF(AQ522="",0,INDEX([1]大小写对照表!A:B,MATCH(AQ522,[1]大小写对照表!A:A,0),2)*100000000)+IF(AR522="",0,INDEX([1]大小写对照表!A:B,MATCH(AR522,[1]大小写对照表!A:A,0),2)*1000000)+IF(AS522="",0,INDEX([1]大小写对照表!A:B,MATCH(AS522,[1]大小写对照表!A:A,0),2)*100000)+IF(AT522="",0,INDEX([1]大小写对照表!A:B,MATCH(AT522,[1]大小写对照表!A:A,0),2)*10000)+IF(AU522="",0,INDEX([1]大小写对照表!A:B,MATCH(AU522,[1]大小写对照表!A:A,0),2)*1000)+IF(AV522="",0,INDEX([1]大小写对照表!A:B,MATCH(AV522,[1]大小写对照表!A:A,0),2)*100)+IF(AW522="",0,INDEX([1]大小写对照表!A:B,MATCH(AW522,[1]大小写对照表!A:A,0),2)*10),IF(ISERROR(FIND("万",O522,1)),MIDB(O522,SEARCHB("?",O522),2*LEN(O522)-LENB(O522))*1,MIDB(O522,SEARCHB("?",O522),2*LEN(O522)-LENB(O522))*10000)))</f>
        <v>2967900</v>
      </c>
      <c r="AY522" s="13" t="str">
        <f t="shared" si="105"/>
        <v>1月份</v>
      </c>
      <c r="AZ522" s="11" t="str">
        <f t="shared" si="106"/>
        <v>录播</v>
      </c>
      <c r="BA522" s="11" t="str">
        <f t="shared" si="107"/>
        <v/>
      </c>
    </row>
    <row r="523" spans="1:53">
      <c r="A523" s="14" t="s">
        <v>1084</v>
      </c>
      <c r="B523" s="14" t="s">
        <v>3426</v>
      </c>
      <c r="C523" s="14" t="s">
        <v>55</v>
      </c>
      <c r="D523" s="14" t="s">
        <v>3427</v>
      </c>
      <c r="E523" s="14" t="s">
        <v>71</v>
      </c>
      <c r="F523" s="14" t="s">
        <v>1355</v>
      </c>
      <c r="G523" s="14" t="s">
        <v>584</v>
      </c>
      <c r="H523" s="14"/>
      <c r="I523" s="14"/>
      <c r="J523" s="14"/>
      <c r="K523" s="14"/>
      <c r="L523" s="14" t="s">
        <v>1356</v>
      </c>
      <c r="M523" s="14" t="s">
        <v>1357</v>
      </c>
      <c r="N523" s="14"/>
      <c r="O523" s="14"/>
      <c r="P523" s="14"/>
      <c r="Q523" s="14" t="s">
        <v>3428</v>
      </c>
      <c r="R523" s="14"/>
      <c r="S523" s="14"/>
      <c r="T523" s="14"/>
      <c r="U523" s="14"/>
      <c r="V523" s="14"/>
      <c r="W523" s="14"/>
      <c r="X523" s="14" t="s">
        <v>79</v>
      </c>
      <c r="Y523" s="14" t="s">
        <v>3429</v>
      </c>
      <c r="Z523" s="14">
        <v>2</v>
      </c>
      <c r="AA523" s="14">
        <v>4</v>
      </c>
      <c r="AB523" s="14" t="s">
        <v>67</v>
      </c>
      <c r="AC523" s="14"/>
      <c r="AD523" s="14">
        <v>2019</v>
      </c>
      <c r="AE523" s="14" t="s">
        <v>68</v>
      </c>
      <c r="AF523" s="14"/>
      <c r="AG523" s="14"/>
      <c r="AH523" s="14"/>
      <c r="AI523" s="14"/>
      <c r="AJ523" s="14"/>
      <c r="AK523" s="14"/>
      <c r="AL523" s="8" t="str">
        <f t="shared" si="96"/>
        <v>LZHC18-040@录播</v>
      </c>
      <c r="AM523" s="8">
        <f>IF(AL523="","",COUNTIFS(AL$1:AL523,AL523))</f>
        <v>1</v>
      </c>
      <c r="AN523" s="8" t="str">
        <f t="shared" si="97"/>
        <v>广西建设工程机电设备招标中心有限公司关于病理远程会诊系统采购（采购项目编号：LZHC18-040）的成交结果公告@录播</v>
      </c>
      <c r="AO523" s="9">
        <f>IF(AN523="","",COUNTIFS(AN$1:AN523,AN523))</f>
        <v>1</v>
      </c>
      <c r="AP523" s="10" t="str">
        <f t="shared" si="98"/>
        <v>是</v>
      </c>
      <c r="AQ523" s="11" t="str">
        <f t="shared" si="99"/>
        <v/>
      </c>
      <c r="AR523" s="11" t="str">
        <f t="shared" si="100"/>
        <v/>
      </c>
      <c r="AS523" s="11" t="str">
        <f t="shared" si="101"/>
        <v/>
      </c>
      <c r="AT523" s="11" t="str">
        <f t="shared" si="102"/>
        <v/>
      </c>
      <c r="AU523" s="11" t="str">
        <f t="shared" si="103"/>
        <v/>
      </c>
      <c r="AV523" s="11" t="str">
        <f t="shared" si="104"/>
        <v/>
      </c>
      <c r="AW523" s="11" t="str">
        <f>IF(ISERROR(IF(FIND("拾",O523,1)&lt;FIND("万",O523,1),IF(ISERROR(FIND("拾",O523,FIND("万",O523,1))),"零",(MID(O,FIND("拾",O523,FIND("万",O523,1))-1,1))),MID(O523,FIND("拾",O523,1)-1,1))),"",IF(FIND("拾",O523,1)&lt;FIND("万",O523,1),IF(ISERROR(FIND("拾",O523,FIND("万",O523,1))),"",(MID(O523,FIND("拾",O523,FIND("万",O523,1))-1,1))),MID(O523,FIND("拾",O523,1)-1,1)))</f>
        <v/>
      </c>
      <c r="AX523" s="12">
        <f>IF(O523="",0,IF(ISERROR(MIDB(O523,SEARCHB("?",O523),2*LEN(O523)-LENB(O523))),IF(AQ523="",0,INDEX([1]大小写对照表!A:B,MATCH(AQ523,[1]大小写对照表!A:A,0),2)*100000000)+IF(AR523="",0,INDEX([1]大小写对照表!A:B,MATCH(AR523,[1]大小写对照表!A:A,0),2)*1000000)+IF(AS523="",0,INDEX([1]大小写对照表!A:B,MATCH(AS523,[1]大小写对照表!A:A,0),2)*100000)+IF(AT523="",0,INDEX([1]大小写对照表!A:B,MATCH(AT523,[1]大小写对照表!A:A,0),2)*10000)+IF(AU523="",0,INDEX([1]大小写对照表!A:B,MATCH(AU523,[1]大小写对照表!A:A,0),2)*1000)+IF(AV523="",0,INDEX([1]大小写对照表!A:B,MATCH(AV523,[1]大小写对照表!A:A,0),2)*100)+IF(AW523="",0,INDEX([1]大小写对照表!A:B,MATCH(AW523,[1]大小写对照表!A:A,0),2)*10),IF(ISERROR(FIND("万",O523,1)),MIDB(O523,SEARCHB("?",O523),2*LEN(O523)-LENB(O523))*1,MIDB(O523,SEARCHB("?",O523),2*LEN(O523)-LENB(O523))*10000)))</f>
        <v>0</v>
      </c>
      <c r="AY523" s="13" t="str">
        <f t="shared" si="105"/>
        <v>1月份</v>
      </c>
      <c r="AZ523" s="11" t="str">
        <f t="shared" si="106"/>
        <v>录播</v>
      </c>
      <c r="BA523" s="11" t="str">
        <f t="shared" si="107"/>
        <v/>
      </c>
    </row>
    <row r="524" spans="1:53">
      <c r="A524" s="7" t="s">
        <v>1084</v>
      </c>
      <c r="B524" s="7" t="s">
        <v>610</v>
      </c>
      <c r="C524" s="7" t="s">
        <v>55</v>
      </c>
      <c r="D524" s="7"/>
      <c r="E524" s="7" t="s">
        <v>425</v>
      </c>
      <c r="F524" s="7" t="s">
        <v>486</v>
      </c>
      <c r="G524" s="7" t="s">
        <v>584</v>
      </c>
      <c r="H524" s="7"/>
      <c r="I524" s="7"/>
      <c r="J524" s="7"/>
      <c r="K524" s="7"/>
      <c r="L524" s="7" t="s">
        <v>611</v>
      </c>
      <c r="M524" s="7" t="s">
        <v>612</v>
      </c>
      <c r="N524" s="7" t="s">
        <v>613</v>
      </c>
      <c r="O524" s="7" t="s">
        <v>614</v>
      </c>
      <c r="P524" s="7"/>
      <c r="Q524" s="7" t="s">
        <v>615</v>
      </c>
      <c r="R524" s="7" t="s">
        <v>616</v>
      </c>
      <c r="S524" s="7" t="s">
        <v>617</v>
      </c>
      <c r="T524" s="7" t="s">
        <v>618</v>
      </c>
      <c r="U524" s="7" t="s">
        <v>619</v>
      </c>
      <c r="V524" s="7" t="s">
        <v>620</v>
      </c>
      <c r="W524" s="7"/>
      <c r="X524" s="7" t="s">
        <v>79</v>
      </c>
      <c r="Y524" s="7" t="s">
        <v>621</v>
      </c>
      <c r="Z524" s="7">
        <v>4</v>
      </c>
      <c r="AA524" s="7">
        <v>14971</v>
      </c>
      <c r="AB524" s="7" t="s">
        <v>67</v>
      </c>
      <c r="AC524" s="7"/>
      <c r="AD524" s="7">
        <v>2019</v>
      </c>
      <c r="AE524" s="7" t="s">
        <v>68</v>
      </c>
      <c r="AF524" s="7" t="s">
        <v>130</v>
      </c>
      <c r="AG524" s="7"/>
      <c r="AH524" s="7"/>
      <c r="AI524" s="7"/>
      <c r="AJ524" s="7"/>
      <c r="AK524" s="7"/>
      <c r="AL524" s="8" t="str">
        <f t="shared" si="96"/>
        <v/>
      </c>
      <c r="AM524" s="8" t="str">
        <f>IF(AL524="","",COUNTIFS(AL$1:AL524,AL524))</f>
        <v/>
      </c>
      <c r="AN524" s="8" t="str">
        <f t="shared" si="97"/>
        <v>永登县教育局全面改薄规划学校教学生活设备采购项目中标公告@录播</v>
      </c>
      <c r="AO524" s="9">
        <f>IF(AN524="","",COUNTIFS(AN$1:AN524,AN524))</f>
        <v>1</v>
      </c>
      <c r="AP524" s="10" t="str">
        <f t="shared" si="98"/>
        <v>是</v>
      </c>
      <c r="AQ524" s="11" t="str">
        <f t="shared" si="99"/>
        <v/>
      </c>
      <c r="AR524" s="11" t="str">
        <f t="shared" si="100"/>
        <v/>
      </c>
      <c r="AS524" s="11" t="str">
        <f t="shared" si="101"/>
        <v>玖</v>
      </c>
      <c r="AT524" s="11" t="str">
        <f t="shared" si="102"/>
        <v>玖</v>
      </c>
      <c r="AU524" s="11" t="str">
        <f t="shared" si="103"/>
        <v>捌</v>
      </c>
      <c r="AV524" s="11" t="str">
        <f t="shared" si="104"/>
        <v>壹</v>
      </c>
      <c r="AW524" s="11" t="str">
        <f>IF(ISERROR(IF(FIND("拾",O524,1)&lt;FIND("万",O524,1),IF(ISERROR(FIND("拾",O524,FIND("万",O524,1))),"零",(MID(O,FIND("拾",O524,FIND("万",O524,1))-1,1))),MID(O524,FIND("拾",O524,1)-1,1))),"",IF(FIND("拾",O524,1)&lt;FIND("万",O524,1),IF(ISERROR(FIND("拾",O524,FIND("万",O524,1))),"",(MID(O524,FIND("拾",O524,FIND("万",O524,1))-1,1))),MID(O524,FIND("拾",O524,1)-1,1)))</f>
        <v/>
      </c>
      <c r="AX524" s="12">
        <f>IF(O524="",0,IF(ISERROR(MIDB(O524,SEARCHB("?",O524),2*LEN(O524)-LENB(O524))),IF(AQ524="",0,INDEX([1]大小写对照表!A:B,MATCH(AQ524,[1]大小写对照表!A:A,0),2)*100000000)+IF(AR524="",0,INDEX([1]大小写对照表!A:B,MATCH(AR524,[1]大小写对照表!A:A,0),2)*1000000)+IF(AS524="",0,INDEX([1]大小写对照表!A:B,MATCH(AS524,[1]大小写对照表!A:A,0),2)*100000)+IF(AT524="",0,INDEX([1]大小写对照表!A:B,MATCH(AT524,[1]大小写对照表!A:A,0),2)*10000)+IF(AU524="",0,INDEX([1]大小写对照表!A:B,MATCH(AU524,[1]大小写对照表!A:A,0),2)*1000)+IF(AV524="",0,INDEX([1]大小写对照表!A:B,MATCH(AV524,[1]大小写对照表!A:A,0),2)*100)+IF(AW524="",0,INDEX([1]大小写对照表!A:B,MATCH(AW524,[1]大小写对照表!A:A,0),2)*10),IF(ISERROR(FIND("万",O524,1)),MIDB(O524,SEARCHB("?",O524),2*LEN(O524)-LENB(O524))*1,MIDB(O524,SEARCHB("?",O524),2*LEN(O524)-LENB(O524))*10000)))</f>
        <v>998100</v>
      </c>
      <c r="AY524" s="13" t="str">
        <f t="shared" si="105"/>
        <v>1月份</v>
      </c>
      <c r="AZ524" s="11" t="str">
        <f t="shared" si="106"/>
        <v>录播</v>
      </c>
      <c r="BA524" s="11" t="str">
        <f t="shared" si="107"/>
        <v/>
      </c>
    </row>
    <row r="525" spans="1:53">
      <c r="A525" s="14" t="s">
        <v>1084</v>
      </c>
      <c r="B525" s="14" t="s">
        <v>3430</v>
      </c>
      <c r="C525" s="14" t="s">
        <v>55</v>
      </c>
      <c r="D525" s="14"/>
      <c r="E525" s="14" t="s">
        <v>1308</v>
      </c>
      <c r="F525" s="14" t="s">
        <v>3431</v>
      </c>
      <c r="G525" s="14" t="s">
        <v>584</v>
      </c>
      <c r="H525" s="14"/>
      <c r="I525" s="14"/>
      <c r="J525" s="14"/>
      <c r="K525" s="14"/>
      <c r="L525" s="14" t="s">
        <v>3432</v>
      </c>
      <c r="M525" s="14"/>
      <c r="N525" s="14" t="s">
        <v>3433</v>
      </c>
      <c r="O525" s="14" t="s">
        <v>3434</v>
      </c>
      <c r="P525" s="14"/>
      <c r="Q525" s="14" t="s">
        <v>3435</v>
      </c>
      <c r="R525" s="14" t="s">
        <v>2010</v>
      </c>
      <c r="S525" s="14" t="s">
        <v>3436</v>
      </c>
      <c r="T525" s="14"/>
      <c r="U525" s="14"/>
      <c r="V525" s="14"/>
      <c r="W525" s="14"/>
      <c r="X525" s="14" t="s">
        <v>65</v>
      </c>
      <c r="Y525" s="14" t="s">
        <v>3437</v>
      </c>
      <c r="Z525" s="14">
        <v>2</v>
      </c>
      <c r="AA525" s="14">
        <v>14971</v>
      </c>
      <c r="AB525" s="14" t="s">
        <v>317</v>
      </c>
      <c r="AC525" s="14" t="s">
        <v>1084</v>
      </c>
      <c r="AD525" s="14">
        <v>2019</v>
      </c>
      <c r="AE525" s="14" t="s">
        <v>68</v>
      </c>
      <c r="AF525" s="14"/>
      <c r="AG525" s="14"/>
      <c r="AH525" s="14"/>
      <c r="AI525" s="14"/>
      <c r="AJ525" s="14"/>
      <c r="AK525" s="14"/>
      <c r="AL525" s="8" t="str">
        <f t="shared" si="96"/>
        <v/>
      </c>
      <c r="AM525" s="8" t="str">
        <f>IF(AL525="","",COUNTIFS(AL$1:AL525,AL525))</f>
        <v/>
      </c>
      <c r="AN525" s="8" t="str">
        <f t="shared" si="97"/>
        <v>怀远县雁湖学校录播室采购项目中标公示皖C-2018-HY-CG-Z-203@录播</v>
      </c>
      <c r="AO525" s="9">
        <f>IF(AN525="","",COUNTIFS(AN$1:AN525,AN525))</f>
        <v>1</v>
      </c>
      <c r="AP525" s="10" t="str">
        <f t="shared" si="98"/>
        <v>是</v>
      </c>
      <c r="AQ525" s="11" t="str">
        <f t="shared" si="99"/>
        <v/>
      </c>
      <c r="AR525" s="11" t="str">
        <f t="shared" si="100"/>
        <v/>
      </c>
      <c r="AS525" s="11" t="str">
        <f t="shared" si="101"/>
        <v/>
      </c>
      <c r="AT525" s="11" t="str">
        <f t="shared" si="102"/>
        <v/>
      </c>
      <c r="AU525" s="11" t="str">
        <f t="shared" si="103"/>
        <v/>
      </c>
      <c r="AV525" s="11" t="str">
        <f t="shared" si="104"/>
        <v/>
      </c>
      <c r="AW525" s="11" t="str">
        <f>IF(ISERROR(IF(FIND("拾",O525,1)&lt;FIND("万",O525,1),IF(ISERROR(FIND("拾",O525,FIND("万",O525,1))),"零",(MID(O,FIND("拾",O525,FIND("万",O525,1))-1,1))),MID(O525,FIND("拾",O525,1)-1,1))),"",IF(FIND("拾",O525,1)&lt;FIND("万",O525,1),IF(ISERROR(FIND("拾",O525,FIND("万",O525,1))),"",(MID(O525,FIND("拾",O525,FIND("万",O525,1))-1,1))),MID(O525,FIND("拾",O525,1)-1,1)))</f>
        <v/>
      </c>
      <c r="AX525" s="12">
        <f>IF(O525="",0,IF(ISERROR(MIDB(O525,SEARCHB("?",O525),2*LEN(O525)-LENB(O525))),IF(AQ525="",0,INDEX([1]大小写对照表!A:B,MATCH(AQ525,[1]大小写对照表!A:A,0),2)*100000000)+IF(AR525="",0,INDEX([1]大小写对照表!A:B,MATCH(AR525,[1]大小写对照表!A:A,0),2)*1000000)+IF(AS525="",0,INDEX([1]大小写对照表!A:B,MATCH(AS525,[1]大小写对照表!A:A,0),2)*100000)+IF(AT525="",0,INDEX([1]大小写对照表!A:B,MATCH(AT525,[1]大小写对照表!A:A,0),2)*10000)+IF(AU525="",0,INDEX([1]大小写对照表!A:B,MATCH(AU525,[1]大小写对照表!A:A,0),2)*1000)+IF(AV525="",0,INDEX([1]大小写对照表!A:B,MATCH(AV525,[1]大小写对照表!A:A,0),2)*100)+IF(AW525="",0,INDEX([1]大小写对照表!A:B,MATCH(AW525,[1]大小写对照表!A:A,0),2)*10),IF(ISERROR(FIND("万",O525,1)),MIDB(O525,SEARCHB("?",O525),2*LEN(O525)-LENB(O525))*1,MIDB(O525,SEARCHB("?",O525),2*LEN(O525)-LENB(O525))*10000)))</f>
        <v>481695</v>
      </c>
      <c r="AY525" s="13" t="str">
        <f t="shared" si="105"/>
        <v>1月份</v>
      </c>
      <c r="AZ525" s="11" t="str">
        <f t="shared" si="106"/>
        <v>录播</v>
      </c>
      <c r="BA525" s="11" t="str">
        <f t="shared" si="107"/>
        <v/>
      </c>
    </row>
    <row r="526" spans="1:53">
      <c r="A526" s="7" t="s">
        <v>1084</v>
      </c>
      <c r="B526" s="7" t="s">
        <v>625</v>
      </c>
      <c r="C526" s="7" t="s">
        <v>55</v>
      </c>
      <c r="D526" s="7" t="s">
        <v>626</v>
      </c>
      <c r="E526" s="7" t="s">
        <v>627</v>
      </c>
      <c r="F526" s="7" t="s">
        <v>628</v>
      </c>
      <c r="G526" s="7" t="s">
        <v>584</v>
      </c>
      <c r="H526" s="7"/>
      <c r="I526" s="7"/>
      <c r="J526" s="7"/>
      <c r="K526" s="7"/>
      <c r="L526" s="7"/>
      <c r="M526" s="7"/>
      <c r="N526" s="7"/>
      <c r="O526" s="7"/>
      <c r="P526" s="7"/>
      <c r="Q526" s="7" t="s">
        <v>629</v>
      </c>
      <c r="R526" s="7"/>
      <c r="S526" s="7"/>
      <c r="T526" s="7"/>
      <c r="U526" s="7"/>
      <c r="V526" s="7"/>
      <c r="W526" s="7"/>
      <c r="X526" s="7" t="s">
        <v>65</v>
      </c>
      <c r="Y526" s="7" t="s">
        <v>630</v>
      </c>
      <c r="Z526" s="7">
        <v>4</v>
      </c>
      <c r="AA526" s="7">
        <v>8</v>
      </c>
      <c r="AB526" s="7" t="s">
        <v>67</v>
      </c>
      <c r="AC526" s="7"/>
      <c r="AD526" s="7">
        <v>2019</v>
      </c>
      <c r="AE526" s="7" t="s">
        <v>68</v>
      </c>
      <c r="AF526" s="7"/>
      <c r="AG526" s="7"/>
      <c r="AH526" s="7"/>
      <c r="AI526" s="7"/>
      <c r="AJ526" s="7"/>
      <c r="AK526" s="7"/>
      <c r="AL526" s="8" t="str">
        <f t="shared" si="96"/>
        <v>ZSZJCS2019010105@录播</v>
      </c>
      <c r="AM526" s="8">
        <f>IF(AL526="","",COUNTIFS(AL$1:AL526,AL526))</f>
        <v>1</v>
      </c>
      <c r="AN526" s="8" t="str">
        <f t="shared" si="97"/>
        <v>关于【中山市第一中学智慧课堂建设项目选取监理】选取结果的公告@录播</v>
      </c>
      <c r="AO526" s="9">
        <f>IF(AN526="","",COUNTIFS(AN$1:AN526,AN526))</f>
        <v>1</v>
      </c>
      <c r="AP526" s="10" t="str">
        <f t="shared" si="98"/>
        <v>是</v>
      </c>
      <c r="AQ526" s="11" t="str">
        <f t="shared" si="99"/>
        <v/>
      </c>
      <c r="AR526" s="11" t="str">
        <f t="shared" si="100"/>
        <v/>
      </c>
      <c r="AS526" s="11" t="str">
        <f t="shared" si="101"/>
        <v/>
      </c>
      <c r="AT526" s="11" t="str">
        <f t="shared" si="102"/>
        <v/>
      </c>
      <c r="AU526" s="11" t="str">
        <f t="shared" si="103"/>
        <v/>
      </c>
      <c r="AV526" s="11" t="str">
        <f t="shared" si="104"/>
        <v/>
      </c>
      <c r="AW526" s="11" t="str">
        <f>IF(ISERROR(IF(FIND("拾",O526,1)&lt;FIND("万",O526,1),IF(ISERROR(FIND("拾",O526,FIND("万",O526,1))),"零",(MID(O,FIND("拾",O526,FIND("万",O526,1))-1,1))),MID(O526,FIND("拾",O526,1)-1,1))),"",IF(FIND("拾",O526,1)&lt;FIND("万",O526,1),IF(ISERROR(FIND("拾",O526,FIND("万",O526,1))),"",(MID(O526,FIND("拾",O526,FIND("万",O526,1))-1,1))),MID(O526,FIND("拾",O526,1)-1,1)))</f>
        <v/>
      </c>
      <c r="AX526" s="12">
        <f>IF(O526="",0,IF(ISERROR(MIDB(O526,SEARCHB("?",O526),2*LEN(O526)-LENB(O526))),IF(AQ526="",0,INDEX([1]大小写对照表!A:B,MATCH(AQ526,[1]大小写对照表!A:A,0),2)*100000000)+IF(AR526="",0,INDEX([1]大小写对照表!A:B,MATCH(AR526,[1]大小写对照表!A:A,0),2)*1000000)+IF(AS526="",0,INDEX([1]大小写对照表!A:B,MATCH(AS526,[1]大小写对照表!A:A,0),2)*100000)+IF(AT526="",0,INDEX([1]大小写对照表!A:B,MATCH(AT526,[1]大小写对照表!A:A,0),2)*10000)+IF(AU526="",0,INDEX([1]大小写对照表!A:B,MATCH(AU526,[1]大小写对照表!A:A,0),2)*1000)+IF(AV526="",0,INDEX([1]大小写对照表!A:B,MATCH(AV526,[1]大小写对照表!A:A,0),2)*100)+IF(AW526="",0,INDEX([1]大小写对照表!A:B,MATCH(AW526,[1]大小写对照表!A:A,0),2)*10),IF(ISERROR(FIND("万",O526,1)),MIDB(O526,SEARCHB("?",O526),2*LEN(O526)-LENB(O526))*1,MIDB(O526,SEARCHB("?",O526),2*LEN(O526)-LENB(O526))*10000)))</f>
        <v>0</v>
      </c>
      <c r="AY526" s="13" t="str">
        <f t="shared" si="105"/>
        <v>1月份</v>
      </c>
      <c r="AZ526" s="11" t="str">
        <f t="shared" si="106"/>
        <v>录播</v>
      </c>
      <c r="BA526" s="11" t="str">
        <f t="shared" si="107"/>
        <v/>
      </c>
    </row>
    <row r="527" spans="1:53">
      <c r="A527" s="14" t="s">
        <v>1084</v>
      </c>
      <c r="B527" s="14" t="s">
        <v>631</v>
      </c>
      <c r="C527" s="14" t="s">
        <v>55</v>
      </c>
      <c r="D527" s="14" t="s">
        <v>632</v>
      </c>
      <c r="E527" s="14" t="s">
        <v>83</v>
      </c>
      <c r="F527" s="14" t="s">
        <v>141</v>
      </c>
      <c r="G527" s="14" t="s">
        <v>584</v>
      </c>
      <c r="H527" s="14"/>
      <c r="I527" s="14"/>
      <c r="J527" s="14"/>
      <c r="K527" s="14"/>
      <c r="L527" s="14" t="s">
        <v>633</v>
      </c>
      <c r="M527" s="14" t="s">
        <v>634</v>
      </c>
      <c r="N527" s="14" t="s">
        <v>635</v>
      </c>
      <c r="O527" s="14"/>
      <c r="P527" s="14"/>
      <c r="Q527" s="14" t="s">
        <v>636</v>
      </c>
      <c r="R527" s="14" t="s">
        <v>637</v>
      </c>
      <c r="S527" s="14"/>
      <c r="T527" s="14"/>
      <c r="U527" s="14"/>
      <c r="V527" s="14"/>
      <c r="W527" s="14"/>
      <c r="X527" s="14" t="s">
        <v>79</v>
      </c>
      <c r="Y527" s="14" t="s">
        <v>638</v>
      </c>
      <c r="Z527" s="14">
        <v>3</v>
      </c>
      <c r="AA527" s="14">
        <v>3</v>
      </c>
      <c r="AB527" s="14" t="s">
        <v>67</v>
      </c>
      <c r="AC527" s="14"/>
      <c r="AD527" s="14">
        <v>2019</v>
      </c>
      <c r="AE527" s="14" t="s">
        <v>68</v>
      </c>
      <c r="AF527" s="14" t="s">
        <v>328</v>
      </c>
      <c r="AG527" s="14" t="s">
        <v>130</v>
      </c>
      <c r="AH527" s="14"/>
      <c r="AI527" s="14"/>
      <c r="AJ527" s="14"/>
      <c r="AK527" s="14"/>
      <c r="AL527" s="8" t="str">
        <f t="shared" si="96"/>
        <v>GZXR2018-XG-G005@录播</v>
      </c>
      <c r="AM527" s="8">
        <f>IF(AL527="","",COUNTIFS(AL$1:AL527,AL527))</f>
        <v>1</v>
      </c>
      <c r="AN527" s="8" t="str">
        <f t="shared" si="97"/>
        <v>[兴国县]赣州市欣荣招投标代理有限公司关于江西省兴国县教育局专递课堂设备采购项目（项目编号：GZXR2018-XG-G005）电子化公开招标的中标公告@录播</v>
      </c>
      <c r="AO527" s="9">
        <f>IF(AN527="","",COUNTIFS(AN$1:AN527,AN527))</f>
        <v>1</v>
      </c>
      <c r="AP527" s="10" t="str">
        <f t="shared" si="98"/>
        <v>是</v>
      </c>
      <c r="AQ527" s="11" t="str">
        <f t="shared" si="99"/>
        <v/>
      </c>
      <c r="AR527" s="11" t="str">
        <f t="shared" si="100"/>
        <v/>
      </c>
      <c r="AS527" s="11" t="str">
        <f t="shared" si="101"/>
        <v/>
      </c>
      <c r="AT527" s="11" t="str">
        <f t="shared" si="102"/>
        <v/>
      </c>
      <c r="AU527" s="11" t="str">
        <f t="shared" si="103"/>
        <v/>
      </c>
      <c r="AV527" s="11" t="str">
        <f t="shared" si="104"/>
        <v/>
      </c>
      <c r="AW527" s="11" t="str">
        <f>IF(ISERROR(IF(FIND("拾",O527,1)&lt;FIND("万",O527,1),IF(ISERROR(FIND("拾",O527,FIND("万",O527,1))),"零",(MID(O,FIND("拾",O527,FIND("万",O527,1))-1,1))),MID(O527,FIND("拾",O527,1)-1,1))),"",IF(FIND("拾",O527,1)&lt;FIND("万",O527,1),IF(ISERROR(FIND("拾",O527,FIND("万",O527,1))),"",(MID(O527,FIND("拾",O527,FIND("万",O527,1))-1,1))),MID(O527,FIND("拾",O527,1)-1,1)))</f>
        <v/>
      </c>
      <c r="AX527" s="12">
        <f>IF(O527="",0,IF(ISERROR(MIDB(O527,SEARCHB("?",O527),2*LEN(O527)-LENB(O527))),IF(AQ527="",0,INDEX([1]大小写对照表!A:B,MATCH(AQ527,[1]大小写对照表!A:A,0),2)*100000000)+IF(AR527="",0,INDEX([1]大小写对照表!A:B,MATCH(AR527,[1]大小写对照表!A:A,0),2)*1000000)+IF(AS527="",0,INDEX([1]大小写对照表!A:B,MATCH(AS527,[1]大小写对照表!A:A,0),2)*100000)+IF(AT527="",0,INDEX([1]大小写对照表!A:B,MATCH(AT527,[1]大小写对照表!A:A,0),2)*10000)+IF(AU527="",0,INDEX([1]大小写对照表!A:B,MATCH(AU527,[1]大小写对照表!A:A,0),2)*1000)+IF(AV527="",0,INDEX([1]大小写对照表!A:B,MATCH(AV527,[1]大小写对照表!A:A,0),2)*100)+IF(AW527="",0,INDEX([1]大小写对照表!A:B,MATCH(AW527,[1]大小写对照表!A:A,0),2)*10),IF(ISERROR(FIND("万",O527,1)),MIDB(O527,SEARCHB("?",O527),2*LEN(O527)-LENB(O527))*1,MIDB(O527,SEARCHB("?",O527),2*LEN(O527)-LENB(O527))*10000)))</f>
        <v>0</v>
      </c>
      <c r="AY527" s="13" t="str">
        <f t="shared" si="105"/>
        <v>1月份</v>
      </c>
      <c r="AZ527" s="11" t="str">
        <f t="shared" si="106"/>
        <v>录播</v>
      </c>
      <c r="BA527" s="11" t="str">
        <f t="shared" si="107"/>
        <v/>
      </c>
    </row>
    <row r="528" spans="1:53">
      <c r="A528" s="7" t="s">
        <v>1084</v>
      </c>
      <c r="B528" s="7" t="s">
        <v>3438</v>
      </c>
      <c r="C528" s="7" t="s">
        <v>55</v>
      </c>
      <c r="D528" s="7" t="s">
        <v>3439</v>
      </c>
      <c r="E528" s="7" t="s">
        <v>276</v>
      </c>
      <c r="F528" s="7" t="s">
        <v>3345</v>
      </c>
      <c r="G528" s="7" t="s">
        <v>584</v>
      </c>
      <c r="H528" s="7"/>
      <c r="I528" s="7"/>
      <c r="J528" s="7"/>
      <c r="K528" s="7"/>
      <c r="L528" s="7" t="s">
        <v>3346</v>
      </c>
      <c r="M528" s="7" t="s">
        <v>3440</v>
      </c>
      <c r="N528" s="7" t="s">
        <v>3347</v>
      </c>
      <c r="O528" s="7">
        <v>3790225</v>
      </c>
      <c r="P528" s="7"/>
      <c r="Q528" s="7" t="s">
        <v>3441</v>
      </c>
      <c r="R528" s="7" t="s">
        <v>3349</v>
      </c>
      <c r="S528" s="7"/>
      <c r="T528" s="7"/>
      <c r="U528" s="7"/>
      <c r="V528" s="7"/>
      <c r="W528" s="7"/>
      <c r="X528" s="7" t="s">
        <v>65</v>
      </c>
      <c r="Y528" s="7" t="s">
        <v>3442</v>
      </c>
      <c r="Z528" s="7">
        <v>4</v>
      </c>
      <c r="AA528" s="7">
        <v>2</v>
      </c>
      <c r="AB528" s="7" t="s">
        <v>317</v>
      </c>
      <c r="AC528" s="7" t="s">
        <v>1084</v>
      </c>
      <c r="AD528" s="7">
        <v>2019</v>
      </c>
      <c r="AE528" s="7" t="s">
        <v>68</v>
      </c>
      <c r="AF528" s="7"/>
      <c r="AG528" s="7"/>
      <c r="AH528" s="7"/>
      <c r="AI528" s="7"/>
      <c r="AJ528" s="7"/>
      <c r="AK528" s="7"/>
      <c r="AL528" s="8" t="str">
        <f t="shared" si="96"/>
        <v>JZGCGK1806@录播</v>
      </c>
      <c r="AM528" s="8">
        <f>IF(AL528="","",COUNTIFS(AL$1:AL528,AL528))</f>
        <v>1</v>
      </c>
      <c r="AN528" s="8" t="str">
        <f t="shared" si="97"/>
        <v>锦州市电化教育馆新建录播教室工程中标公示@录播</v>
      </c>
      <c r="AO528" s="9">
        <f>IF(AN528="","",COUNTIFS(AN$1:AN528,AN528))</f>
        <v>1</v>
      </c>
      <c r="AP528" s="10" t="str">
        <f t="shared" si="98"/>
        <v>是</v>
      </c>
      <c r="AQ528" s="11" t="str">
        <f t="shared" si="99"/>
        <v/>
      </c>
      <c r="AR528" s="11" t="str">
        <f t="shared" si="100"/>
        <v/>
      </c>
      <c r="AS528" s="11" t="str">
        <f t="shared" si="101"/>
        <v/>
      </c>
      <c r="AT528" s="11" t="str">
        <f t="shared" si="102"/>
        <v/>
      </c>
      <c r="AU528" s="11" t="str">
        <f t="shared" si="103"/>
        <v/>
      </c>
      <c r="AV528" s="11" t="str">
        <f t="shared" si="104"/>
        <v/>
      </c>
      <c r="AW528" s="11" t="str">
        <f>IF(ISERROR(IF(FIND("拾",O528,1)&lt;FIND("万",O528,1),IF(ISERROR(FIND("拾",O528,FIND("万",O528,1))),"零",(MID(O,FIND("拾",O528,FIND("万",O528,1))-1,1))),MID(O528,FIND("拾",O528,1)-1,1))),"",IF(FIND("拾",O528,1)&lt;FIND("万",O528,1),IF(ISERROR(FIND("拾",O528,FIND("万",O528,1))),"",(MID(O528,FIND("拾",O528,FIND("万",O528,1))-1,1))),MID(O528,FIND("拾",O528,1)-1,1)))</f>
        <v/>
      </c>
      <c r="AX528" s="12">
        <f>IF(O528="",0,IF(ISERROR(MIDB(O528,SEARCHB("?",O528),2*LEN(O528)-LENB(O528))),IF(AQ528="",0,INDEX([1]大小写对照表!A:B,MATCH(AQ528,[1]大小写对照表!A:A,0),2)*100000000)+IF(AR528="",0,INDEX([1]大小写对照表!A:B,MATCH(AR528,[1]大小写对照表!A:A,0),2)*1000000)+IF(AS528="",0,INDEX([1]大小写对照表!A:B,MATCH(AS528,[1]大小写对照表!A:A,0),2)*100000)+IF(AT528="",0,INDEX([1]大小写对照表!A:B,MATCH(AT528,[1]大小写对照表!A:A,0),2)*10000)+IF(AU528="",0,INDEX([1]大小写对照表!A:B,MATCH(AU528,[1]大小写对照表!A:A,0),2)*1000)+IF(AV528="",0,INDEX([1]大小写对照表!A:B,MATCH(AV528,[1]大小写对照表!A:A,0),2)*100)+IF(AW528="",0,INDEX([1]大小写对照表!A:B,MATCH(AW528,[1]大小写对照表!A:A,0),2)*10),IF(ISERROR(FIND("万",O528,1)),MIDB(O528,SEARCHB("?",O528),2*LEN(O528)-LENB(O528))*1,MIDB(O528,SEARCHB("?",O528),2*LEN(O528)-LENB(O528))*10000)))</f>
        <v>3790225</v>
      </c>
      <c r="AY528" s="13" t="str">
        <f t="shared" si="105"/>
        <v>1月份</v>
      </c>
      <c r="AZ528" s="11" t="str">
        <f t="shared" si="106"/>
        <v>录播</v>
      </c>
      <c r="BA528" s="11" t="str">
        <f t="shared" si="107"/>
        <v/>
      </c>
    </row>
    <row r="529" spans="1:53">
      <c r="A529" s="14" t="s">
        <v>1084</v>
      </c>
      <c r="B529" s="14" t="s">
        <v>3443</v>
      </c>
      <c r="C529" s="14" t="s">
        <v>55</v>
      </c>
      <c r="D529" s="14" t="s">
        <v>3444</v>
      </c>
      <c r="E529" s="14" t="s">
        <v>602</v>
      </c>
      <c r="F529" s="14" t="s">
        <v>668</v>
      </c>
      <c r="G529" s="14" t="s">
        <v>584</v>
      </c>
      <c r="H529" s="14"/>
      <c r="I529" s="14"/>
      <c r="J529" s="14"/>
      <c r="K529" s="14"/>
      <c r="L529" s="14"/>
      <c r="M529" s="14" t="s">
        <v>3445</v>
      </c>
      <c r="N529" s="14" t="s">
        <v>3446</v>
      </c>
      <c r="O529" s="14" t="s">
        <v>3447</v>
      </c>
      <c r="P529" s="14"/>
      <c r="Q529" s="14" t="s">
        <v>3448</v>
      </c>
      <c r="R529" s="14" t="s">
        <v>3449</v>
      </c>
      <c r="S529" s="14"/>
      <c r="T529" s="14"/>
      <c r="U529" s="14"/>
      <c r="V529" s="14"/>
      <c r="W529" s="14"/>
      <c r="X529" s="14" t="s">
        <v>65</v>
      </c>
      <c r="Y529" s="14" t="s">
        <v>3450</v>
      </c>
      <c r="Z529" s="14">
        <v>2</v>
      </c>
      <c r="AA529" s="14">
        <v>2</v>
      </c>
      <c r="AB529" s="14" t="s">
        <v>317</v>
      </c>
      <c r="AC529" s="14" t="s">
        <v>1084</v>
      </c>
      <c r="AD529" s="14">
        <v>2019</v>
      </c>
      <c r="AE529" s="14" t="s">
        <v>68</v>
      </c>
      <c r="AF529" s="14"/>
      <c r="AG529" s="14"/>
      <c r="AH529" s="14"/>
      <c r="AI529" s="14"/>
      <c r="AJ529" s="14"/>
      <c r="AK529" s="14"/>
      <c r="AL529" s="8" t="str">
        <f t="shared" si="96"/>
        <v>LSZC-XJ2019-01@录播</v>
      </c>
      <c r="AM529" s="8">
        <f>IF(AL529="","",COUNTIFS(AL$1:AL529,AL529))</f>
        <v>1</v>
      </c>
      <c r="AN529" s="8" t="str">
        <f t="shared" si="97"/>
        <v>溧水中专录播教室建设采购结果公告@录播</v>
      </c>
      <c r="AO529" s="9">
        <f>IF(AN529="","",COUNTIFS(AN$1:AN529,AN529))</f>
        <v>1</v>
      </c>
      <c r="AP529" s="10" t="str">
        <f t="shared" si="98"/>
        <v>是</v>
      </c>
      <c r="AQ529" s="11" t="str">
        <f t="shared" si="99"/>
        <v/>
      </c>
      <c r="AR529" s="11" t="str">
        <f t="shared" si="100"/>
        <v/>
      </c>
      <c r="AS529" s="11" t="str">
        <f t="shared" si="101"/>
        <v/>
      </c>
      <c r="AT529" s="11" t="str">
        <f t="shared" si="102"/>
        <v/>
      </c>
      <c r="AU529" s="11" t="str">
        <f t="shared" si="103"/>
        <v/>
      </c>
      <c r="AV529" s="11" t="str">
        <f t="shared" si="104"/>
        <v/>
      </c>
      <c r="AW529" s="11" t="str">
        <f>IF(ISERROR(IF(FIND("拾",O529,1)&lt;FIND("万",O529,1),IF(ISERROR(FIND("拾",O529,FIND("万",O529,1))),"零",(MID(O,FIND("拾",O529,FIND("万",O529,1))-1,1))),MID(O529,FIND("拾",O529,1)-1,1))),"",IF(FIND("拾",O529,1)&lt;FIND("万",O529,1),IF(ISERROR(FIND("拾",O529,FIND("万",O529,1))),"",(MID(O529,FIND("拾",O529,FIND("万",O529,1))-1,1))),MID(O529,FIND("拾",O529,1)-1,1)))</f>
        <v/>
      </c>
      <c r="AX529" s="12">
        <f>IF(O529="",0,IF(ISERROR(MIDB(O529,SEARCHB("?",O529),2*LEN(O529)-LENB(O529))),IF(AQ529="",0,INDEX([1]大小写对照表!A:B,MATCH(AQ529,[1]大小写对照表!A:A,0),2)*100000000)+IF(AR529="",0,INDEX([1]大小写对照表!A:B,MATCH(AR529,[1]大小写对照表!A:A,0),2)*1000000)+IF(AS529="",0,INDEX([1]大小写对照表!A:B,MATCH(AS529,[1]大小写对照表!A:A,0),2)*100000)+IF(AT529="",0,INDEX([1]大小写对照表!A:B,MATCH(AT529,[1]大小写对照表!A:A,0),2)*10000)+IF(AU529="",0,INDEX([1]大小写对照表!A:B,MATCH(AU529,[1]大小写对照表!A:A,0),2)*1000)+IF(AV529="",0,INDEX([1]大小写对照表!A:B,MATCH(AV529,[1]大小写对照表!A:A,0),2)*100)+IF(AW529="",0,INDEX([1]大小写对照表!A:B,MATCH(AW529,[1]大小写对照表!A:A,0),2)*10),IF(ISERROR(FIND("万",O529,1)),MIDB(O529,SEARCHB("?",O529),2*LEN(O529)-LENB(O529))*1,MIDB(O529,SEARCHB("?",O529),2*LEN(O529)-LENB(O529))*10000)))</f>
        <v>772865</v>
      </c>
      <c r="AY529" s="13" t="str">
        <f t="shared" si="105"/>
        <v>1月份</v>
      </c>
      <c r="AZ529" s="11" t="str">
        <f t="shared" si="106"/>
        <v>录播</v>
      </c>
      <c r="BA529" s="11" t="str">
        <f t="shared" si="107"/>
        <v/>
      </c>
    </row>
    <row r="530" spans="1:53">
      <c r="A530" s="7" t="s">
        <v>1084</v>
      </c>
      <c r="B530" s="7" t="s">
        <v>3451</v>
      </c>
      <c r="C530" s="7" t="s">
        <v>55</v>
      </c>
      <c r="D530" s="7" t="s">
        <v>3452</v>
      </c>
      <c r="E530" s="7" t="s">
        <v>215</v>
      </c>
      <c r="F530" s="7" t="s">
        <v>3453</v>
      </c>
      <c r="G530" s="7" t="s">
        <v>584</v>
      </c>
      <c r="H530" s="7"/>
      <c r="I530" s="7"/>
      <c r="J530" s="7"/>
      <c r="K530" s="7"/>
      <c r="L530" s="7"/>
      <c r="M530" s="7" t="s">
        <v>3296</v>
      </c>
      <c r="N530" s="7"/>
      <c r="O530" s="7" t="s">
        <v>3297</v>
      </c>
      <c r="P530" s="7"/>
      <c r="Q530" s="7" t="s">
        <v>3454</v>
      </c>
      <c r="R530" s="7"/>
      <c r="S530" s="7"/>
      <c r="T530" s="7"/>
      <c r="U530" s="7"/>
      <c r="V530" s="7"/>
      <c r="W530" s="7"/>
      <c r="X530" s="7" t="s">
        <v>65</v>
      </c>
      <c r="Y530" s="7" t="s">
        <v>3299</v>
      </c>
      <c r="Z530" s="7">
        <v>4</v>
      </c>
      <c r="AA530" s="7">
        <v>2</v>
      </c>
      <c r="AB530" s="7" t="s">
        <v>317</v>
      </c>
      <c r="AC530" s="7" t="s">
        <v>1084</v>
      </c>
      <c r="AD530" s="7">
        <v>2019</v>
      </c>
      <c r="AE530" s="7" t="s">
        <v>68</v>
      </c>
      <c r="AF530" s="7" t="s">
        <v>129</v>
      </c>
      <c r="AG530" s="7"/>
      <c r="AH530" s="7"/>
      <c r="AI530" s="7"/>
      <c r="AJ530" s="7"/>
      <c r="AK530" s="7"/>
      <c r="AL530" s="8" t="str">
        <f t="shared" si="96"/>
        <v>37098229100220180006@录播</v>
      </c>
      <c r="AM530" s="8">
        <f>IF(AL530="","",COUNTIFS(AL$1:AL530,AL530))</f>
        <v>1</v>
      </c>
      <c r="AN530" s="8" t="str">
        <f t="shared" si="97"/>
        <v>新泰市西张庄镇中心学校（小学部）AVA录播系统采购项目合同公示@录播</v>
      </c>
      <c r="AO530" s="9">
        <f>IF(AN530="","",COUNTIFS(AN$1:AN530,AN530))</f>
        <v>1</v>
      </c>
      <c r="AP530" s="10" t="str">
        <f t="shared" si="98"/>
        <v>是</v>
      </c>
      <c r="AQ530" s="11" t="str">
        <f t="shared" si="99"/>
        <v/>
      </c>
      <c r="AR530" s="11" t="str">
        <f t="shared" si="100"/>
        <v/>
      </c>
      <c r="AS530" s="11" t="str">
        <f t="shared" si="101"/>
        <v/>
      </c>
      <c r="AT530" s="11" t="str">
        <f t="shared" si="102"/>
        <v/>
      </c>
      <c r="AU530" s="11" t="str">
        <f t="shared" si="103"/>
        <v/>
      </c>
      <c r="AV530" s="11" t="str">
        <f t="shared" si="104"/>
        <v/>
      </c>
      <c r="AW530" s="11" t="str">
        <f>IF(ISERROR(IF(FIND("拾",O530,1)&lt;FIND("万",O530,1),IF(ISERROR(FIND("拾",O530,FIND("万",O530,1))),"零",(MID(O,FIND("拾",O530,FIND("万",O530,1))-1,1))),MID(O530,FIND("拾",O530,1)-1,1))),"",IF(FIND("拾",O530,1)&lt;FIND("万",O530,1),IF(ISERROR(FIND("拾",O530,FIND("万",O530,1))),"",(MID(O530,FIND("拾",O530,FIND("万",O530,1))-1,1))),MID(O530,FIND("拾",O530,1)-1,1)))</f>
        <v/>
      </c>
      <c r="AX530" s="12">
        <f>IF(O530="",0,IF(ISERROR(MIDB(O530,SEARCHB("?",O530),2*LEN(O530)-LENB(O530))),IF(AQ530="",0,INDEX([1]大小写对照表!A:B,MATCH(AQ530,[1]大小写对照表!A:A,0),2)*100000000)+IF(AR530="",0,INDEX([1]大小写对照表!A:B,MATCH(AR530,[1]大小写对照表!A:A,0),2)*1000000)+IF(AS530="",0,INDEX([1]大小写对照表!A:B,MATCH(AS530,[1]大小写对照表!A:A,0),2)*100000)+IF(AT530="",0,INDEX([1]大小写对照表!A:B,MATCH(AT530,[1]大小写对照表!A:A,0),2)*10000)+IF(AU530="",0,INDEX([1]大小写对照表!A:B,MATCH(AU530,[1]大小写对照表!A:A,0),2)*1000)+IF(AV530="",0,INDEX([1]大小写对照表!A:B,MATCH(AV530,[1]大小写对照表!A:A,0),2)*100)+IF(AW530="",0,INDEX([1]大小写对照表!A:B,MATCH(AW530,[1]大小写对照表!A:A,0),2)*10),IF(ISERROR(FIND("万",O530,1)),MIDB(O530,SEARCHB("?",O530),2*LEN(O530)-LENB(O530))*1,MIDB(O530,SEARCHB("?",O530),2*LEN(O530)-LENB(O530))*10000)))</f>
        <v>163000</v>
      </c>
      <c r="AY530" s="13" t="str">
        <f t="shared" si="105"/>
        <v>1月份</v>
      </c>
      <c r="AZ530" s="11" t="str">
        <f t="shared" si="106"/>
        <v>录播</v>
      </c>
      <c r="BA530" s="11" t="str">
        <f t="shared" si="107"/>
        <v/>
      </c>
    </row>
    <row r="531" spans="1:53">
      <c r="A531" s="14" t="s">
        <v>1084</v>
      </c>
      <c r="B531" s="14" t="s">
        <v>639</v>
      </c>
      <c r="C531" s="14" t="s">
        <v>55</v>
      </c>
      <c r="D531" s="14"/>
      <c r="E531" s="14" t="s">
        <v>276</v>
      </c>
      <c r="F531" s="14" t="s">
        <v>277</v>
      </c>
      <c r="G531" s="14" t="s">
        <v>640</v>
      </c>
      <c r="H531" s="14"/>
      <c r="I531" s="14"/>
      <c r="J531" s="14"/>
      <c r="K531" s="14"/>
      <c r="L531" s="14"/>
      <c r="M531" s="14" t="s">
        <v>641</v>
      </c>
      <c r="N531" s="14"/>
      <c r="O531" s="14"/>
      <c r="P531" s="14"/>
      <c r="Q531" s="14" t="s">
        <v>642</v>
      </c>
      <c r="R531" s="14"/>
      <c r="S531" s="14"/>
      <c r="T531" s="14"/>
      <c r="U531" s="14"/>
      <c r="V531" s="14"/>
      <c r="W531" s="14"/>
      <c r="X531" s="14" t="s">
        <v>65</v>
      </c>
      <c r="Y531" s="14" t="s">
        <v>639</v>
      </c>
      <c r="Z531" s="14">
        <v>14</v>
      </c>
      <c r="AA531" s="14">
        <v>14971</v>
      </c>
      <c r="AB531" s="14" t="s">
        <v>317</v>
      </c>
      <c r="AC531" s="14" t="s">
        <v>1084</v>
      </c>
      <c r="AD531" s="14">
        <v>2018</v>
      </c>
      <c r="AE531" s="14" t="s">
        <v>643</v>
      </c>
      <c r="AF531" s="14" t="s">
        <v>128</v>
      </c>
      <c r="AG531" s="14" t="s">
        <v>129</v>
      </c>
      <c r="AH531" s="14"/>
      <c r="AI531" s="14"/>
      <c r="AJ531" s="14"/>
      <c r="AK531" s="14"/>
      <c r="AL531" s="8" t="str">
        <f t="shared" si="96"/>
        <v/>
      </c>
      <c r="AM531" s="8" t="str">
        <f>IF(AL531="","",COUNTIFS(AL$1:AL531,AL531))</f>
        <v/>
      </c>
      <c r="AN531" s="8" t="str">
        <f t="shared" si="97"/>
        <v>录播教室、教室多媒体等@录播</v>
      </c>
      <c r="AO531" s="9">
        <f>IF(AN531="","",COUNTIFS(AN$1:AN531,AN531))</f>
        <v>1</v>
      </c>
      <c r="AP531" s="10" t="str">
        <f t="shared" si="98"/>
        <v>是</v>
      </c>
      <c r="AQ531" s="11" t="str">
        <f t="shared" si="99"/>
        <v/>
      </c>
      <c r="AR531" s="11" t="str">
        <f t="shared" si="100"/>
        <v/>
      </c>
      <c r="AS531" s="11" t="str">
        <f t="shared" si="101"/>
        <v/>
      </c>
      <c r="AT531" s="11" t="str">
        <f t="shared" si="102"/>
        <v/>
      </c>
      <c r="AU531" s="11" t="str">
        <f t="shared" si="103"/>
        <v/>
      </c>
      <c r="AV531" s="11" t="str">
        <f t="shared" si="104"/>
        <v/>
      </c>
      <c r="AW531" s="11" t="str">
        <f>IF(ISERROR(IF(FIND("拾",O531,1)&lt;FIND("万",O531,1),IF(ISERROR(FIND("拾",O531,FIND("万",O531,1))),"零",(MID(O,FIND("拾",O531,FIND("万",O531,1))-1,1))),MID(O531,FIND("拾",O531,1)-1,1))),"",IF(FIND("拾",O531,1)&lt;FIND("万",O531,1),IF(ISERROR(FIND("拾",O531,FIND("万",O531,1))),"",(MID(O531,FIND("拾",O531,FIND("万",O531,1))-1,1))),MID(O531,FIND("拾",O531,1)-1,1)))</f>
        <v/>
      </c>
      <c r="AX531" s="12">
        <f>IF(O531="",0,IF(ISERROR(MIDB(O531,SEARCHB("?",O531),2*LEN(O531)-LENB(O531))),IF(AQ531="",0,INDEX([1]大小写对照表!A:B,MATCH(AQ531,[1]大小写对照表!A:A,0),2)*100000000)+IF(AR531="",0,INDEX([1]大小写对照表!A:B,MATCH(AR531,[1]大小写对照表!A:A,0),2)*1000000)+IF(AS531="",0,INDEX([1]大小写对照表!A:B,MATCH(AS531,[1]大小写对照表!A:A,0),2)*100000)+IF(AT531="",0,INDEX([1]大小写对照表!A:B,MATCH(AT531,[1]大小写对照表!A:A,0),2)*10000)+IF(AU531="",0,INDEX([1]大小写对照表!A:B,MATCH(AU531,[1]大小写对照表!A:A,0),2)*1000)+IF(AV531="",0,INDEX([1]大小写对照表!A:B,MATCH(AV531,[1]大小写对照表!A:A,0),2)*100)+IF(AW531="",0,INDEX([1]大小写对照表!A:B,MATCH(AW531,[1]大小写对照表!A:A,0),2)*10),IF(ISERROR(FIND("万",O531,1)),MIDB(O531,SEARCHB("?",O531),2*LEN(O531)-LENB(O531))*1,MIDB(O531,SEARCHB("?",O531),2*LEN(O531)-LENB(O531))*10000)))</f>
        <v>0</v>
      </c>
      <c r="AY531" s="13" t="str">
        <f t="shared" si="105"/>
        <v>1月份</v>
      </c>
      <c r="AZ531" s="11" t="str">
        <f t="shared" si="106"/>
        <v>录播</v>
      </c>
      <c r="BA531" s="11" t="str">
        <f t="shared" si="107"/>
        <v/>
      </c>
    </row>
    <row r="532" spans="1:53">
      <c r="A532" s="7" t="s">
        <v>1084</v>
      </c>
      <c r="B532" s="7" t="s">
        <v>3455</v>
      </c>
      <c r="C532" s="7" t="s">
        <v>55</v>
      </c>
      <c r="D532" s="7" t="s">
        <v>3456</v>
      </c>
      <c r="E532" s="7" t="s">
        <v>155</v>
      </c>
      <c r="F532" s="7" t="s">
        <v>3457</v>
      </c>
      <c r="G532" s="7" t="s">
        <v>640</v>
      </c>
      <c r="H532" s="7"/>
      <c r="I532" s="7"/>
      <c r="J532" s="7"/>
      <c r="K532" s="7"/>
      <c r="L532" s="7"/>
      <c r="M532" s="7"/>
      <c r="N532" s="7" t="s">
        <v>3458</v>
      </c>
      <c r="O532" s="7"/>
      <c r="P532" s="7"/>
      <c r="Q532" s="7" t="s">
        <v>3459</v>
      </c>
      <c r="R532" s="7" t="s">
        <v>3460</v>
      </c>
      <c r="S532" s="7"/>
      <c r="T532" s="7"/>
      <c r="U532" s="7"/>
      <c r="V532" s="7"/>
      <c r="W532" s="7"/>
      <c r="X532" s="7" t="s">
        <v>65</v>
      </c>
      <c r="Y532" s="7" t="s">
        <v>3461</v>
      </c>
      <c r="Z532" s="7">
        <v>2</v>
      </c>
      <c r="AA532" s="7">
        <v>2</v>
      </c>
      <c r="AB532" s="7" t="s">
        <v>317</v>
      </c>
      <c r="AC532" s="7" t="s">
        <v>1084</v>
      </c>
      <c r="AD532" s="7">
        <v>2019</v>
      </c>
      <c r="AE532" s="7" t="s">
        <v>68</v>
      </c>
      <c r="AF532" s="7"/>
      <c r="AG532" s="7"/>
      <c r="AH532" s="7"/>
      <c r="AI532" s="7"/>
      <c r="AJ532" s="7"/>
      <c r="AK532" s="7"/>
      <c r="AL532" s="8" t="str">
        <f t="shared" si="96"/>
        <v>HCZC2018-J1-00001-GXJTNN@录播</v>
      </c>
      <c r="AM532" s="8">
        <f>IF(AL532="","",COUNTIFS(AL$1:AL532,AL532))</f>
        <v>1</v>
      </c>
      <c r="AN532" s="8" t="str">
        <f t="shared" si="97"/>
        <v>环江县职业技术学校云课堂系统、录播教室等设备采购@录播</v>
      </c>
      <c r="AO532" s="9">
        <f>IF(AN532="","",COUNTIFS(AN$1:AN532,AN532))</f>
        <v>1</v>
      </c>
      <c r="AP532" s="10" t="str">
        <f t="shared" si="98"/>
        <v>是</v>
      </c>
      <c r="AQ532" s="11" t="str">
        <f t="shared" si="99"/>
        <v/>
      </c>
      <c r="AR532" s="11" t="str">
        <f t="shared" si="100"/>
        <v/>
      </c>
      <c r="AS532" s="11" t="str">
        <f t="shared" si="101"/>
        <v/>
      </c>
      <c r="AT532" s="11" t="str">
        <f t="shared" si="102"/>
        <v/>
      </c>
      <c r="AU532" s="11" t="str">
        <f t="shared" si="103"/>
        <v/>
      </c>
      <c r="AV532" s="11" t="str">
        <f t="shared" si="104"/>
        <v/>
      </c>
      <c r="AW532" s="11" t="str">
        <f>IF(ISERROR(IF(FIND("拾",O532,1)&lt;FIND("万",O532,1),IF(ISERROR(FIND("拾",O532,FIND("万",O532,1))),"零",(MID(O,FIND("拾",O532,FIND("万",O532,1))-1,1))),MID(O532,FIND("拾",O532,1)-1,1))),"",IF(FIND("拾",O532,1)&lt;FIND("万",O532,1),IF(ISERROR(FIND("拾",O532,FIND("万",O532,1))),"",(MID(O532,FIND("拾",O532,FIND("万",O532,1))-1,1))),MID(O532,FIND("拾",O532,1)-1,1)))</f>
        <v/>
      </c>
      <c r="AX532" s="12">
        <f>IF(O532="",0,IF(ISERROR(MIDB(O532,SEARCHB("?",O532),2*LEN(O532)-LENB(O532))),IF(AQ532="",0,INDEX([1]大小写对照表!A:B,MATCH(AQ532,[1]大小写对照表!A:A,0),2)*100000000)+IF(AR532="",0,INDEX([1]大小写对照表!A:B,MATCH(AR532,[1]大小写对照表!A:A,0),2)*1000000)+IF(AS532="",0,INDEX([1]大小写对照表!A:B,MATCH(AS532,[1]大小写对照表!A:A,0),2)*100000)+IF(AT532="",0,INDEX([1]大小写对照表!A:B,MATCH(AT532,[1]大小写对照表!A:A,0),2)*10000)+IF(AU532="",0,INDEX([1]大小写对照表!A:B,MATCH(AU532,[1]大小写对照表!A:A,0),2)*1000)+IF(AV532="",0,INDEX([1]大小写对照表!A:B,MATCH(AV532,[1]大小写对照表!A:A,0),2)*100)+IF(AW532="",0,INDEX([1]大小写对照表!A:B,MATCH(AW532,[1]大小写对照表!A:A,0),2)*10),IF(ISERROR(FIND("万",O532,1)),MIDB(O532,SEARCHB("?",O532),2*LEN(O532)-LENB(O532))*1,MIDB(O532,SEARCHB("?",O532),2*LEN(O532)-LENB(O532))*10000)))</f>
        <v>0</v>
      </c>
      <c r="AY532" s="13" t="str">
        <f t="shared" si="105"/>
        <v>1月份</v>
      </c>
      <c r="AZ532" s="11" t="str">
        <f t="shared" si="106"/>
        <v>录播</v>
      </c>
      <c r="BA532" s="11" t="str">
        <f t="shared" si="107"/>
        <v/>
      </c>
    </row>
    <row r="533" spans="1:53">
      <c r="A533" s="14" t="s">
        <v>1084</v>
      </c>
      <c r="B533" s="14" t="s">
        <v>3462</v>
      </c>
      <c r="C533" s="14" t="s">
        <v>55</v>
      </c>
      <c r="D533" s="14"/>
      <c r="E533" s="14" t="s">
        <v>56</v>
      </c>
      <c r="F533" s="14" t="s">
        <v>1520</v>
      </c>
      <c r="G533" s="14" t="s">
        <v>640</v>
      </c>
      <c r="H533" s="14"/>
      <c r="I533" s="14"/>
      <c r="J533" s="14"/>
      <c r="K533" s="14"/>
      <c r="L533" s="14"/>
      <c r="M533" s="14"/>
      <c r="N533" s="14" t="s">
        <v>3463</v>
      </c>
      <c r="O533" s="14"/>
      <c r="P533" s="14"/>
      <c r="Q533" s="14" t="s">
        <v>3464</v>
      </c>
      <c r="R533" s="14" t="s">
        <v>3465</v>
      </c>
      <c r="S533" s="14"/>
      <c r="T533" s="14"/>
      <c r="U533" s="14"/>
      <c r="V533" s="14"/>
      <c r="W533" s="14"/>
      <c r="X533" s="14" t="s">
        <v>65</v>
      </c>
      <c r="Y533" s="14" t="s">
        <v>3462</v>
      </c>
      <c r="Z533" s="14">
        <v>6</v>
      </c>
      <c r="AA533" s="14">
        <v>14971</v>
      </c>
      <c r="AB533" s="14" t="s">
        <v>317</v>
      </c>
      <c r="AC533" s="14" t="s">
        <v>1084</v>
      </c>
      <c r="AD533" s="14">
        <v>2019</v>
      </c>
      <c r="AE533" s="14" t="s">
        <v>68</v>
      </c>
      <c r="AF533" s="14"/>
      <c r="AG533" s="14"/>
      <c r="AH533" s="14"/>
      <c r="AI533" s="14"/>
      <c r="AJ533" s="14"/>
      <c r="AK533" s="14"/>
      <c r="AL533" s="8" t="str">
        <f t="shared" si="96"/>
        <v/>
      </c>
      <c r="AM533" s="8" t="str">
        <f>IF(AL533="","",COUNTIFS(AL$1:AL533,AL533))</f>
        <v/>
      </c>
      <c r="AN533" s="8" t="str">
        <f t="shared" si="97"/>
        <v>学区录播教室及校园电视台@录播</v>
      </c>
      <c r="AO533" s="9">
        <f>IF(AN533="","",COUNTIFS(AN$1:AN533,AN533))</f>
        <v>1</v>
      </c>
      <c r="AP533" s="10" t="str">
        <f t="shared" si="98"/>
        <v>是</v>
      </c>
      <c r="AQ533" s="11" t="str">
        <f t="shared" si="99"/>
        <v/>
      </c>
      <c r="AR533" s="11" t="str">
        <f t="shared" si="100"/>
        <v/>
      </c>
      <c r="AS533" s="11" t="str">
        <f t="shared" si="101"/>
        <v/>
      </c>
      <c r="AT533" s="11" t="str">
        <f t="shared" si="102"/>
        <v/>
      </c>
      <c r="AU533" s="11" t="str">
        <f t="shared" si="103"/>
        <v/>
      </c>
      <c r="AV533" s="11" t="str">
        <f t="shared" si="104"/>
        <v/>
      </c>
      <c r="AW533" s="11" t="str">
        <f>IF(ISERROR(IF(FIND("拾",O533,1)&lt;FIND("万",O533,1),IF(ISERROR(FIND("拾",O533,FIND("万",O533,1))),"零",(MID(O,FIND("拾",O533,FIND("万",O533,1))-1,1))),MID(O533,FIND("拾",O533,1)-1,1))),"",IF(FIND("拾",O533,1)&lt;FIND("万",O533,1),IF(ISERROR(FIND("拾",O533,FIND("万",O533,1))),"",(MID(O533,FIND("拾",O533,FIND("万",O533,1))-1,1))),MID(O533,FIND("拾",O533,1)-1,1)))</f>
        <v/>
      </c>
      <c r="AX533" s="12">
        <f>IF(O533="",0,IF(ISERROR(MIDB(O533,SEARCHB("?",O533),2*LEN(O533)-LENB(O533))),IF(AQ533="",0,INDEX([1]大小写对照表!A:B,MATCH(AQ533,[1]大小写对照表!A:A,0),2)*100000000)+IF(AR533="",0,INDEX([1]大小写对照表!A:B,MATCH(AR533,[1]大小写对照表!A:A,0),2)*1000000)+IF(AS533="",0,INDEX([1]大小写对照表!A:B,MATCH(AS533,[1]大小写对照表!A:A,0),2)*100000)+IF(AT533="",0,INDEX([1]大小写对照表!A:B,MATCH(AT533,[1]大小写对照表!A:A,0),2)*10000)+IF(AU533="",0,INDEX([1]大小写对照表!A:B,MATCH(AU533,[1]大小写对照表!A:A,0),2)*1000)+IF(AV533="",0,INDEX([1]大小写对照表!A:B,MATCH(AV533,[1]大小写对照表!A:A,0),2)*100)+IF(AW533="",0,INDEX([1]大小写对照表!A:B,MATCH(AW533,[1]大小写对照表!A:A,0),2)*10),IF(ISERROR(FIND("万",O533,1)),MIDB(O533,SEARCHB("?",O533),2*LEN(O533)-LENB(O533))*1,MIDB(O533,SEARCHB("?",O533),2*LEN(O533)-LENB(O533))*10000)))</f>
        <v>0</v>
      </c>
      <c r="AY533" s="13" t="str">
        <f t="shared" si="105"/>
        <v>1月份</v>
      </c>
      <c r="AZ533" s="11" t="str">
        <f t="shared" si="106"/>
        <v>录播</v>
      </c>
      <c r="BA533" s="11" t="str">
        <f t="shared" si="107"/>
        <v/>
      </c>
    </row>
    <row r="534" spans="1:53">
      <c r="A534" s="7" t="s">
        <v>1084</v>
      </c>
      <c r="B534" s="7" t="s">
        <v>3466</v>
      </c>
      <c r="C534" s="7" t="s">
        <v>55</v>
      </c>
      <c r="D534" s="7" t="s">
        <v>3467</v>
      </c>
      <c r="E534" s="7" t="s">
        <v>168</v>
      </c>
      <c r="F534" s="7" t="s">
        <v>412</v>
      </c>
      <c r="G534" s="7" t="s">
        <v>640</v>
      </c>
      <c r="H534" s="7"/>
      <c r="I534" s="7"/>
      <c r="J534" s="7"/>
      <c r="K534" s="7"/>
      <c r="L534" s="7"/>
      <c r="M534" s="7"/>
      <c r="N534" s="7" t="s">
        <v>3468</v>
      </c>
      <c r="O534" s="7"/>
      <c r="P534" s="7"/>
      <c r="Q534" s="7" t="s">
        <v>3469</v>
      </c>
      <c r="R534" s="7" t="s">
        <v>3470</v>
      </c>
      <c r="S534" s="7"/>
      <c r="T534" s="7"/>
      <c r="U534" s="7"/>
      <c r="V534" s="7"/>
      <c r="W534" s="7"/>
      <c r="X534" s="7" t="s">
        <v>65</v>
      </c>
      <c r="Y534" s="7" t="s">
        <v>3471</v>
      </c>
      <c r="Z534" s="7">
        <v>3</v>
      </c>
      <c r="AA534" s="7">
        <v>3</v>
      </c>
      <c r="AB534" s="7" t="s">
        <v>317</v>
      </c>
      <c r="AC534" s="7" t="s">
        <v>1084</v>
      </c>
      <c r="AD534" s="7">
        <v>2019</v>
      </c>
      <c r="AE534" s="7" t="s">
        <v>68</v>
      </c>
      <c r="AF534" s="7" t="s">
        <v>129</v>
      </c>
      <c r="AG534" s="7"/>
      <c r="AH534" s="7"/>
      <c r="AI534" s="7"/>
      <c r="AJ534" s="7"/>
      <c r="AK534" s="7"/>
      <c r="AL534" s="8" t="str">
        <f t="shared" si="96"/>
        <v>[350823]ZJ[GK]2018032@录播</v>
      </c>
      <c r="AM534" s="8">
        <f>IF(AL534="","",COUNTIFS(AL$1:AL534,AL534))</f>
        <v>1</v>
      </c>
      <c r="AN534" s="8" t="str">
        <f t="shared" si="97"/>
        <v>上杭县教育局互动录播设备采购@录播</v>
      </c>
      <c r="AO534" s="9">
        <f>IF(AN534="","",COUNTIFS(AN$1:AN534,AN534))</f>
        <v>1</v>
      </c>
      <c r="AP534" s="10" t="str">
        <f t="shared" si="98"/>
        <v>是</v>
      </c>
      <c r="AQ534" s="11" t="str">
        <f t="shared" si="99"/>
        <v/>
      </c>
      <c r="AR534" s="11" t="str">
        <f t="shared" si="100"/>
        <v/>
      </c>
      <c r="AS534" s="11" t="str">
        <f t="shared" si="101"/>
        <v/>
      </c>
      <c r="AT534" s="11" t="str">
        <f t="shared" si="102"/>
        <v/>
      </c>
      <c r="AU534" s="11" t="str">
        <f t="shared" si="103"/>
        <v/>
      </c>
      <c r="AV534" s="11" t="str">
        <f t="shared" si="104"/>
        <v/>
      </c>
      <c r="AW534" s="11" t="str">
        <f>IF(ISERROR(IF(FIND("拾",O534,1)&lt;FIND("万",O534,1),IF(ISERROR(FIND("拾",O534,FIND("万",O534,1))),"零",(MID(O,FIND("拾",O534,FIND("万",O534,1))-1,1))),MID(O534,FIND("拾",O534,1)-1,1))),"",IF(FIND("拾",O534,1)&lt;FIND("万",O534,1),IF(ISERROR(FIND("拾",O534,FIND("万",O534,1))),"",(MID(O534,FIND("拾",O534,FIND("万",O534,1))-1,1))),MID(O534,FIND("拾",O534,1)-1,1)))</f>
        <v/>
      </c>
      <c r="AX534" s="12">
        <f>IF(O534="",0,IF(ISERROR(MIDB(O534,SEARCHB("?",O534),2*LEN(O534)-LENB(O534))),IF(AQ534="",0,INDEX([1]大小写对照表!A:B,MATCH(AQ534,[1]大小写对照表!A:A,0),2)*100000000)+IF(AR534="",0,INDEX([1]大小写对照表!A:B,MATCH(AR534,[1]大小写对照表!A:A,0),2)*1000000)+IF(AS534="",0,INDEX([1]大小写对照表!A:B,MATCH(AS534,[1]大小写对照表!A:A,0),2)*100000)+IF(AT534="",0,INDEX([1]大小写对照表!A:B,MATCH(AT534,[1]大小写对照表!A:A,0),2)*10000)+IF(AU534="",0,INDEX([1]大小写对照表!A:B,MATCH(AU534,[1]大小写对照表!A:A,0),2)*1000)+IF(AV534="",0,INDEX([1]大小写对照表!A:B,MATCH(AV534,[1]大小写对照表!A:A,0),2)*100)+IF(AW534="",0,INDEX([1]大小写对照表!A:B,MATCH(AW534,[1]大小写对照表!A:A,0),2)*10),IF(ISERROR(FIND("万",O534,1)),MIDB(O534,SEARCHB("?",O534),2*LEN(O534)-LENB(O534))*1,MIDB(O534,SEARCHB("?",O534),2*LEN(O534)-LENB(O534))*10000)))</f>
        <v>0</v>
      </c>
      <c r="AY534" s="13" t="str">
        <f t="shared" si="105"/>
        <v>1月份</v>
      </c>
      <c r="AZ534" s="11" t="str">
        <f t="shared" si="106"/>
        <v>录播</v>
      </c>
      <c r="BA534" s="11" t="str">
        <f t="shared" si="107"/>
        <v/>
      </c>
    </row>
    <row r="535" spans="1:53">
      <c r="A535" s="14" t="s">
        <v>1084</v>
      </c>
      <c r="B535" s="14" t="s">
        <v>3472</v>
      </c>
      <c r="C535" s="14" t="s">
        <v>55</v>
      </c>
      <c r="D535" s="14" t="s">
        <v>3473</v>
      </c>
      <c r="E535" s="14" t="s">
        <v>71</v>
      </c>
      <c r="F535" s="14" t="s">
        <v>3474</v>
      </c>
      <c r="G535" s="14" t="s">
        <v>640</v>
      </c>
      <c r="H535" s="14"/>
      <c r="I535" s="14"/>
      <c r="J535" s="14"/>
      <c r="K535" s="14"/>
      <c r="L535" s="14" t="s">
        <v>3475</v>
      </c>
      <c r="M535" s="14" t="s">
        <v>3476</v>
      </c>
      <c r="N535" s="14" t="s">
        <v>3477</v>
      </c>
      <c r="O535" s="14" t="s">
        <v>3478</v>
      </c>
      <c r="P535" s="14"/>
      <c r="Q535" s="14" t="s">
        <v>3479</v>
      </c>
      <c r="R535" s="14" t="s">
        <v>3480</v>
      </c>
      <c r="S535" s="14"/>
      <c r="T535" s="14"/>
      <c r="U535" s="14"/>
      <c r="V535" s="14"/>
      <c r="W535" s="14"/>
      <c r="X535" s="14" t="s">
        <v>65</v>
      </c>
      <c r="Y535" s="14" t="s">
        <v>3481</v>
      </c>
      <c r="Z535" s="14">
        <v>2</v>
      </c>
      <c r="AA535" s="14">
        <v>2</v>
      </c>
      <c r="AB535" s="14" t="s">
        <v>317</v>
      </c>
      <c r="AC535" s="14" t="s">
        <v>1084</v>
      </c>
      <c r="AD535" s="14">
        <v>2019</v>
      </c>
      <c r="AE535" s="14" t="s">
        <v>68</v>
      </c>
      <c r="AF535" s="14"/>
      <c r="AG535" s="14"/>
      <c r="AH535" s="14"/>
      <c r="AI535" s="14"/>
      <c r="AJ535" s="14"/>
      <c r="AK535" s="14"/>
      <c r="AL535" s="8" t="str">
        <f t="shared" si="96"/>
        <v>YLZC2018-C2-82532-DCZB）@录播</v>
      </c>
      <c r="AM535" s="8">
        <f>IF(AL535="","",COUNTIFS(AL$1:AL535,AL535))</f>
        <v>1</v>
      </c>
      <c r="AN535" s="8" t="str">
        <f t="shared" si="97"/>
        <v>广西德承工程项目管理有限公司北流市永丰初级中学录播室装修工程（项目编号：YLZC2018-C2-82532-DCZB）成交结果公告@录播</v>
      </c>
      <c r="AO535" s="9">
        <f>IF(AN535="","",COUNTIFS(AN$1:AN535,AN535))</f>
        <v>1</v>
      </c>
      <c r="AP535" s="10" t="str">
        <f t="shared" si="98"/>
        <v>是</v>
      </c>
      <c r="AQ535" s="11" t="str">
        <f t="shared" si="99"/>
        <v/>
      </c>
      <c r="AR535" s="11" t="str">
        <f t="shared" si="100"/>
        <v/>
      </c>
      <c r="AS535" s="11" t="str">
        <f t="shared" si="101"/>
        <v>贰</v>
      </c>
      <c r="AT535" s="11" t="str">
        <f t="shared" si="102"/>
        <v>陆</v>
      </c>
      <c r="AU535" s="11" t="str">
        <f t="shared" si="103"/>
        <v>叁</v>
      </c>
      <c r="AV535" s="11" t="str">
        <f t="shared" si="104"/>
        <v>玖</v>
      </c>
      <c r="AW535" s="11" t="str">
        <f>IF(ISERROR(IF(FIND("拾",O535,1)&lt;FIND("万",O535,1),IF(ISERROR(FIND("拾",O535,FIND("万",O535,1))),"零",(MID(O,FIND("拾",O535,FIND("万",O535,1))-1,1))),MID(O535,FIND("拾",O535,1)-1,1))),"",IF(FIND("拾",O535,1)&lt;FIND("万",O535,1),IF(ISERROR(FIND("拾",O535,FIND("万",O535,1))),"",(MID(O535,FIND("拾",O535,FIND("万",O535,1))-1,1))),MID(O535,FIND("拾",O535,1)-1,1)))</f>
        <v/>
      </c>
      <c r="AX535" s="12">
        <f>IF(O535="",0,IF(ISERROR(MIDB(O535,SEARCHB("?",O535),2*LEN(O535)-LENB(O535))),IF(AQ535="",0,INDEX([1]大小写对照表!A:B,MATCH(AQ535,[1]大小写对照表!A:A,0),2)*100000000)+IF(AR535="",0,INDEX([1]大小写对照表!A:B,MATCH(AR535,[1]大小写对照表!A:A,0),2)*1000000)+IF(AS535="",0,INDEX([1]大小写对照表!A:B,MATCH(AS535,[1]大小写对照表!A:A,0),2)*100000)+IF(AT535="",0,INDEX([1]大小写对照表!A:B,MATCH(AT535,[1]大小写对照表!A:A,0),2)*10000)+IF(AU535="",0,INDEX([1]大小写对照表!A:B,MATCH(AU535,[1]大小写对照表!A:A,0),2)*1000)+IF(AV535="",0,INDEX([1]大小写对照表!A:B,MATCH(AV535,[1]大小写对照表!A:A,0),2)*100)+IF(AW535="",0,INDEX([1]大小写对照表!A:B,MATCH(AW535,[1]大小写对照表!A:A,0),2)*10),IF(ISERROR(FIND("万",O535,1)),MIDB(O535,SEARCHB("?",O535),2*LEN(O535)-LENB(O535))*1,MIDB(O535,SEARCHB("?",O535),2*LEN(O535)-LENB(O535))*10000)))</f>
        <v>263900</v>
      </c>
      <c r="AY535" s="13" t="str">
        <f t="shared" si="105"/>
        <v>1月份</v>
      </c>
      <c r="AZ535" s="11" t="str">
        <f t="shared" si="106"/>
        <v>录播</v>
      </c>
      <c r="BA535" s="11" t="str">
        <f t="shared" si="107"/>
        <v/>
      </c>
    </row>
    <row r="536" spans="1:53">
      <c r="A536" s="7" t="s">
        <v>1084</v>
      </c>
      <c r="B536" s="7" t="s">
        <v>3482</v>
      </c>
      <c r="C536" s="7" t="s">
        <v>55</v>
      </c>
      <c r="D536" s="7" t="s">
        <v>3483</v>
      </c>
      <c r="E536" s="7" t="s">
        <v>592</v>
      </c>
      <c r="F536" s="7" t="s">
        <v>3484</v>
      </c>
      <c r="G536" s="7" t="s">
        <v>640</v>
      </c>
      <c r="H536" s="7"/>
      <c r="I536" s="7"/>
      <c r="J536" s="7"/>
      <c r="K536" s="7"/>
      <c r="L536" s="7" t="s">
        <v>3485</v>
      </c>
      <c r="M536" s="7" t="s">
        <v>3486</v>
      </c>
      <c r="N536" s="7"/>
      <c r="O536" s="7" t="s">
        <v>3487</v>
      </c>
      <c r="P536" s="7"/>
      <c r="Q536" s="7" t="s">
        <v>3488</v>
      </c>
      <c r="R536" s="7"/>
      <c r="S536" s="7"/>
      <c r="T536" s="7"/>
      <c r="U536" s="7"/>
      <c r="V536" s="7"/>
      <c r="W536" s="7"/>
      <c r="X536" s="7" t="s">
        <v>79</v>
      </c>
      <c r="Y536" s="7" t="s">
        <v>3489</v>
      </c>
      <c r="Z536" s="7">
        <v>4</v>
      </c>
      <c r="AA536" s="7">
        <v>4</v>
      </c>
      <c r="AB536" s="7" t="s">
        <v>67</v>
      </c>
      <c r="AC536" s="7"/>
      <c r="AD536" s="7">
        <v>2019</v>
      </c>
      <c r="AE536" s="7" t="s">
        <v>68</v>
      </c>
      <c r="AF536" s="7"/>
      <c r="AG536" s="7"/>
      <c r="AH536" s="7"/>
      <c r="AI536" s="7"/>
      <c r="AJ536" s="7"/>
      <c r="AK536" s="7"/>
      <c r="AL536" s="8" t="str">
        <f t="shared" si="96"/>
        <v>XJZCJH[2018]10-02@录播</v>
      </c>
      <c r="AM536" s="8">
        <f>IF(AL536="","",COUNTIFS(AL$1:AL536,AL536))</f>
        <v>1</v>
      </c>
      <c r="AN536" s="8" t="str">
        <f t="shared" si="97"/>
        <v>西吉县教育体育局宁夏教育云在线课堂运用试点项目设施设备采购项目中标结果公示@录播</v>
      </c>
      <c r="AO536" s="9">
        <f>IF(AN536="","",COUNTIFS(AN$1:AN536,AN536))</f>
        <v>1</v>
      </c>
      <c r="AP536" s="10" t="str">
        <f t="shared" si="98"/>
        <v>是</v>
      </c>
      <c r="AQ536" s="11" t="str">
        <f t="shared" si="99"/>
        <v/>
      </c>
      <c r="AR536" s="11" t="str">
        <f t="shared" si="100"/>
        <v>壹</v>
      </c>
      <c r="AS536" s="11" t="str">
        <f t="shared" si="101"/>
        <v>壹</v>
      </c>
      <c r="AT536" s="11" t="str">
        <f t="shared" si="102"/>
        <v>叁</v>
      </c>
      <c r="AU536" s="11" t="str">
        <f t="shared" si="103"/>
        <v>柒</v>
      </c>
      <c r="AV536" s="11" t="str">
        <f t="shared" si="104"/>
        <v>壹</v>
      </c>
      <c r="AW536" s="11" t="str">
        <f>IF(ISERROR(IF(FIND("拾",O536,1)&lt;FIND("万",O536,1),IF(ISERROR(FIND("拾",O536,FIND("万",O536,1))),"零",(MID(O,FIND("拾",O536,FIND("万",O536,1))-1,1))),MID(O536,FIND("拾",O536,1)-1,1))),"",IF(FIND("拾",O536,1)&lt;FIND("万",O536,1),IF(ISERROR(FIND("拾",O536,FIND("万",O536,1))),"",(MID(O536,FIND("拾",O536,FIND("万",O536,1))-1,1))),MID(O536,FIND("拾",O536,1)-1,1)))</f>
        <v/>
      </c>
      <c r="AX536" s="12">
        <f>IF(O536="",0,IF(ISERROR(MIDB(O536,SEARCHB("?",O536),2*LEN(O536)-LENB(O536))),IF(AQ536="",0,INDEX([1]大小写对照表!A:B,MATCH(AQ536,[1]大小写对照表!A:A,0),2)*100000000)+IF(AR536="",0,INDEX([1]大小写对照表!A:B,MATCH(AR536,[1]大小写对照表!A:A,0),2)*1000000)+IF(AS536="",0,INDEX([1]大小写对照表!A:B,MATCH(AS536,[1]大小写对照表!A:A,0),2)*100000)+IF(AT536="",0,INDEX([1]大小写对照表!A:B,MATCH(AT536,[1]大小写对照表!A:A,0),2)*10000)+IF(AU536="",0,INDEX([1]大小写对照表!A:B,MATCH(AU536,[1]大小写对照表!A:A,0),2)*1000)+IF(AV536="",0,INDEX([1]大小写对照表!A:B,MATCH(AV536,[1]大小写对照表!A:A,0),2)*100)+IF(AW536="",0,INDEX([1]大小写对照表!A:B,MATCH(AW536,[1]大小写对照表!A:A,0),2)*10),IF(ISERROR(FIND("万",O536,1)),MIDB(O536,SEARCHB("?",O536),2*LEN(O536)-LENB(O536))*1,MIDB(O536,SEARCHB("?",O536),2*LEN(O536)-LENB(O536))*10000)))</f>
        <v>1137100</v>
      </c>
      <c r="AY536" s="13" t="str">
        <f t="shared" si="105"/>
        <v>1月份</v>
      </c>
      <c r="AZ536" s="11" t="str">
        <f t="shared" si="106"/>
        <v>录播</v>
      </c>
      <c r="BA536" s="11" t="str">
        <f t="shared" si="107"/>
        <v/>
      </c>
    </row>
    <row r="537" spans="1:53">
      <c r="A537" s="14" t="s">
        <v>1084</v>
      </c>
      <c r="B537" s="14" t="s">
        <v>3490</v>
      </c>
      <c r="C537" s="14" t="s">
        <v>55</v>
      </c>
      <c r="D537" s="14" t="s">
        <v>3491</v>
      </c>
      <c r="E537" s="14" t="s">
        <v>602</v>
      </c>
      <c r="F537" s="14" t="s">
        <v>3325</v>
      </c>
      <c r="G537" s="14" t="s">
        <v>640</v>
      </c>
      <c r="H537" s="14"/>
      <c r="I537" s="14"/>
      <c r="J537" s="14"/>
      <c r="K537" s="14"/>
      <c r="L537" s="14"/>
      <c r="M537" s="14" t="s">
        <v>3492</v>
      </c>
      <c r="N537" s="14" t="s">
        <v>3493</v>
      </c>
      <c r="O537" s="14" t="s">
        <v>3494</v>
      </c>
      <c r="P537" s="14"/>
      <c r="Q537" s="14" t="s">
        <v>3495</v>
      </c>
      <c r="R537" s="14" t="s">
        <v>3496</v>
      </c>
      <c r="S537" s="14"/>
      <c r="T537" s="14"/>
      <c r="U537" s="14"/>
      <c r="V537" s="14"/>
      <c r="W537" s="14"/>
      <c r="X537" s="14" t="s">
        <v>79</v>
      </c>
      <c r="Y537" s="14" t="s">
        <v>3497</v>
      </c>
      <c r="Z537" s="14">
        <v>3</v>
      </c>
      <c r="AA537" s="14">
        <v>4</v>
      </c>
      <c r="AB537" s="14" t="s">
        <v>67</v>
      </c>
      <c r="AC537" s="14"/>
      <c r="AD537" s="14">
        <v>2019</v>
      </c>
      <c r="AE537" s="14" t="s">
        <v>68</v>
      </c>
      <c r="AF537" s="14"/>
      <c r="AG537" s="14"/>
      <c r="AH537" s="14"/>
      <c r="AI537" s="14"/>
      <c r="AJ537" s="14"/>
      <c r="AK537" s="14"/>
      <c r="AL537" s="8" t="str">
        <f t="shared" si="96"/>
        <v>NTKFQXJ20181229001@录播</v>
      </c>
      <c r="AM537" s="8">
        <f>IF(AL537="","",COUNTIFS(AL$1:AL537,AL537))</f>
        <v>1</v>
      </c>
      <c r="AN537" s="8" t="str">
        <f t="shared" si="97"/>
        <v>南通开发区法院移动庭审系统及法警监控平台设备询价项目成交公告@录播</v>
      </c>
      <c r="AO537" s="9">
        <f>IF(AN537="","",COUNTIFS(AN$1:AN537,AN537))</f>
        <v>1</v>
      </c>
      <c r="AP537" s="10" t="str">
        <f t="shared" si="98"/>
        <v>是</v>
      </c>
      <c r="AQ537" s="11" t="str">
        <f t="shared" si="99"/>
        <v/>
      </c>
      <c r="AR537" s="11" t="str">
        <f t="shared" si="100"/>
        <v/>
      </c>
      <c r="AS537" s="11" t="str">
        <f t="shared" si="101"/>
        <v>肆</v>
      </c>
      <c r="AT537" s="11" t="str">
        <f t="shared" si="102"/>
        <v>伍</v>
      </c>
      <c r="AU537" s="11" t="str">
        <f t="shared" si="103"/>
        <v>叁</v>
      </c>
      <c r="AV537" s="11" t="str">
        <f t="shared" si="104"/>
        <v>贰</v>
      </c>
      <c r="AW537" s="11" t="str">
        <f>IF(ISERROR(IF(FIND("拾",O537,1)&lt;FIND("万",O537,1),IF(ISERROR(FIND("拾",O537,FIND("万",O537,1))),"零",(MID(O,FIND("拾",O537,FIND("万",O537,1))-1,1))),MID(O537,FIND("拾",O537,1)-1,1))),"",IF(FIND("拾",O537,1)&lt;FIND("万",O537,1),IF(ISERROR(FIND("拾",O537,FIND("万",O537,1))),"",(MID(O537,FIND("拾",O537,FIND("万",O537,1))-1,1))),MID(O537,FIND("拾",O537,1)-1,1)))</f>
        <v/>
      </c>
      <c r="AX537" s="12">
        <f>IF(O537="",0,IF(ISERROR(MIDB(O537,SEARCHB("?",O537),2*LEN(O537)-LENB(O537))),IF(AQ537="",0,INDEX([1]大小写对照表!A:B,MATCH(AQ537,[1]大小写对照表!A:A,0),2)*100000000)+IF(AR537="",0,INDEX([1]大小写对照表!A:B,MATCH(AR537,[1]大小写对照表!A:A,0),2)*1000000)+IF(AS537="",0,INDEX([1]大小写对照表!A:B,MATCH(AS537,[1]大小写对照表!A:A,0),2)*100000)+IF(AT537="",0,INDEX([1]大小写对照表!A:B,MATCH(AT537,[1]大小写对照表!A:A,0),2)*10000)+IF(AU537="",0,INDEX([1]大小写对照表!A:B,MATCH(AU537,[1]大小写对照表!A:A,0),2)*1000)+IF(AV537="",0,INDEX([1]大小写对照表!A:B,MATCH(AV537,[1]大小写对照表!A:A,0),2)*100)+IF(AW537="",0,INDEX([1]大小写对照表!A:B,MATCH(AW537,[1]大小写对照表!A:A,0),2)*10),IF(ISERROR(FIND("万",O537,1)),MIDB(O537,SEARCHB("?",O537),2*LEN(O537)-LENB(O537))*1,MIDB(O537,SEARCHB("?",O537),2*LEN(O537)-LENB(O537))*10000)))</f>
        <v>453200</v>
      </c>
      <c r="AY537" s="13" t="str">
        <f t="shared" si="105"/>
        <v>1月份</v>
      </c>
      <c r="AZ537" s="11" t="str">
        <f t="shared" si="106"/>
        <v>录播</v>
      </c>
      <c r="BA537" s="11" t="str">
        <f t="shared" si="107"/>
        <v/>
      </c>
    </row>
    <row r="538" spans="1:53">
      <c r="A538" s="7" t="s">
        <v>1084</v>
      </c>
      <c r="B538" s="7" t="s">
        <v>663</v>
      </c>
      <c r="C538" s="7" t="s">
        <v>55</v>
      </c>
      <c r="D538" s="7"/>
      <c r="E538" s="7" t="s">
        <v>276</v>
      </c>
      <c r="F538" s="7" t="s">
        <v>277</v>
      </c>
      <c r="G538" s="7" t="s">
        <v>640</v>
      </c>
      <c r="H538" s="7"/>
      <c r="I538" s="7"/>
      <c r="J538" s="7"/>
      <c r="K538" s="7"/>
      <c r="L538" s="7"/>
      <c r="M538" s="7"/>
      <c r="N538" s="7"/>
      <c r="O538" s="7"/>
      <c r="P538" s="7"/>
      <c r="Q538" s="7" t="s">
        <v>664</v>
      </c>
      <c r="R538" s="7"/>
      <c r="S538" s="7"/>
      <c r="T538" s="7"/>
      <c r="U538" s="7"/>
      <c r="V538" s="7"/>
      <c r="W538" s="7"/>
      <c r="X538" s="7" t="s">
        <v>65</v>
      </c>
      <c r="Y538" s="7" t="s">
        <v>665</v>
      </c>
      <c r="Z538" s="7">
        <v>8</v>
      </c>
      <c r="AA538" s="7">
        <v>14971</v>
      </c>
      <c r="AB538" s="7" t="s">
        <v>317</v>
      </c>
      <c r="AC538" s="7" t="s">
        <v>1084</v>
      </c>
      <c r="AD538" s="7">
        <v>2018</v>
      </c>
      <c r="AE538" s="7" t="s">
        <v>643</v>
      </c>
      <c r="AF538" s="7" t="s">
        <v>128</v>
      </c>
      <c r="AG538" s="7" t="s">
        <v>129</v>
      </c>
      <c r="AH538" s="7"/>
      <c r="AI538" s="7"/>
      <c r="AJ538" s="7"/>
      <c r="AK538" s="7"/>
      <c r="AL538" s="8" t="str">
        <f t="shared" si="96"/>
        <v/>
      </c>
      <c r="AM538" s="8" t="str">
        <f>IF(AL538="","",COUNTIFS(AL$1:AL538,AL538))</f>
        <v/>
      </c>
      <c r="AN538" s="8" t="str">
        <f t="shared" si="97"/>
        <v>录播教室、教室多媒体等(LPG201811197)中标公告@录播</v>
      </c>
      <c r="AO538" s="9">
        <f>IF(AN538="","",COUNTIFS(AN$1:AN538,AN538))</f>
        <v>1</v>
      </c>
      <c r="AP538" s="10" t="str">
        <f t="shared" si="98"/>
        <v>是</v>
      </c>
      <c r="AQ538" s="11" t="str">
        <f t="shared" si="99"/>
        <v/>
      </c>
      <c r="AR538" s="11" t="str">
        <f t="shared" si="100"/>
        <v/>
      </c>
      <c r="AS538" s="11" t="str">
        <f t="shared" si="101"/>
        <v/>
      </c>
      <c r="AT538" s="11" t="str">
        <f t="shared" si="102"/>
        <v/>
      </c>
      <c r="AU538" s="11" t="str">
        <f t="shared" si="103"/>
        <v/>
      </c>
      <c r="AV538" s="11" t="str">
        <f t="shared" si="104"/>
        <v/>
      </c>
      <c r="AW538" s="11" t="str">
        <f>IF(ISERROR(IF(FIND("拾",O538,1)&lt;FIND("万",O538,1),IF(ISERROR(FIND("拾",O538,FIND("万",O538,1))),"零",(MID(O,FIND("拾",O538,FIND("万",O538,1))-1,1))),MID(O538,FIND("拾",O538,1)-1,1))),"",IF(FIND("拾",O538,1)&lt;FIND("万",O538,1),IF(ISERROR(FIND("拾",O538,FIND("万",O538,1))),"",(MID(O538,FIND("拾",O538,FIND("万",O538,1))-1,1))),MID(O538,FIND("拾",O538,1)-1,1)))</f>
        <v/>
      </c>
      <c r="AX538" s="12">
        <f>IF(O538="",0,IF(ISERROR(MIDB(O538,SEARCHB("?",O538),2*LEN(O538)-LENB(O538))),IF(AQ538="",0,INDEX([1]大小写对照表!A:B,MATCH(AQ538,[1]大小写对照表!A:A,0),2)*100000000)+IF(AR538="",0,INDEX([1]大小写对照表!A:B,MATCH(AR538,[1]大小写对照表!A:A,0),2)*1000000)+IF(AS538="",0,INDEX([1]大小写对照表!A:B,MATCH(AS538,[1]大小写对照表!A:A,0),2)*100000)+IF(AT538="",0,INDEX([1]大小写对照表!A:B,MATCH(AT538,[1]大小写对照表!A:A,0),2)*10000)+IF(AU538="",0,INDEX([1]大小写对照表!A:B,MATCH(AU538,[1]大小写对照表!A:A,0),2)*1000)+IF(AV538="",0,INDEX([1]大小写对照表!A:B,MATCH(AV538,[1]大小写对照表!A:A,0),2)*100)+IF(AW538="",0,INDEX([1]大小写对照表!A:B,MATCH(AW538,[1]大小写对照表!A:A,0),2)*10),IF(ISERROR(FIND("万",O538,1)),MIDB(O538,SEARCHB("?",O538),2*LEN(O538)-LENB(O538))*1,MIDB(O538,SEARCHB("?",O538),2*LEN(O538)-LENB(O538))*10000)))</f>
        <v>0</v>
      </c>
      <c r="AY538" s="13" t="str">
        <f t="shared" si="105"/>
        <v>1月份</v>
      </c>
      <c r="AZ538" s="11" t="str">
        <f t="shared" si="106"/>
        <v>录播</v>
      </c>
      <c r="BA538" s="11" t="str">
        <f t="shared" si="107"/>
        <v/>
      </c>
    </row>
    <row r="539" spans="1:53">
      <c r="A539" s="14" t="s">
        <v>1084</v>
      </c>
      <c r="B539" s="14" t="s">
        <v>3498</v>
      </c>
      <c r="C539" s="14" t="s">
        <v>55</v>
      </c>
      <c r="D539" s="14" t="s">
        <v>3499</v>
      </c>
      <c r="E539" s="14" t="s">
        <v>627</v>
      </c>
      <c r="F539" s="14" t="s">
        <v>628</v>
      </c>
      <c r="G539" s="14" t="s">
        <v>640</v>
      </c>
      <c r="H539" s="14"/>
      <c r="I539" s="14"/>
      <c r="J539" s="14"/>
      <c r="K539" s="14"/>
      <c r="L539" s="14" t="s">
        <v>1293</v>
      </c>
      <c r="M539" s="14" t="s">
        <v>1294</v>
      </c>
      <c r="N539" s="14" t="s">
        <v>3500</v>
      </c>
      <c r="O539" s="14"/>
      <c r="P539" s="14"/>
      <c r="Q539" s="14" t="s">
        <v>3501</v>
      </c>
      <c r="R539" s="14" t="s">
        <v>1297</v>
      </c>
      <c r="S539" s="14" t="s">
        <v>3502</v>
      </c>
      <c r="T539" s="14"/>
      <c r="U539" s="14"/>
      <c r="V539" s="14"/>
      <c r="W539" s="14"/>
      <c r="X539" s="14" t="s">
        <v>326</v>
      </c>
      <c r="Y539" s="14" t="s">
        <v>3503</v>
      </c>
      <c r="Z539" s="14">
        <v>2</v>
      </c>
      <c r="AA539" s="14">
        <v>4</v>
      </c>
      <c r="AB539" s="14" t="s">
        <v>317</v>
      </c>
      <c r="AC539" s="14" t="s">
        <v>1084</v>
      </c>
      <c r="AD539" s="14">
        <v>2019</v>
      </c>
      <c r="AE539" s="14" t="s">
        <v>68</v>
      </c>
      <c r="AF539" s="14"/>
      <c r="AG539" s="14"/>
      <c r="AH539" s="14"/>
      <c r="AI539" s="14"/>
      <c r="AJ539" s="14"/>
      <c r="AK539" s="14"/>
      <c r="AL539" s="8" t="str">
        <f t="shared" si="96"/>
        <v>1210-1841YDZB1588）@录播</v>
      </c>
      <c r="AM539" s="8">
        <f>IF(AL539="","",COUNTIFS(AL$1:AL539,AL539))</f>
        <v>1</v>
      </c>
      <c r="AN539" s="8" t="str">
        <f t="shared" si="97"/>
        <v>广东省华南师范大学采购高清录播多媒体系统设备项目中标公告@录播</v>
      </c>
      <c r="AO539" s="9">
        <f>IF(AN539="","",COUNTIFS(AN$1:AN539,AN539))</f>
        <v>1</v>
      </c>
      <c r="AP539" s="10" t="str">
        <f t="shared" si="98"/>
        <v>是</v>
      </c>
      <c r="AQ539" s="11" t="str">
        <f t="shared" si="99"/>
        <v/>
      </c>
      <c r="AR539" s="11" t="str">
        <f t="shared" si="100"/>
        <v/>
      </c>
      <c r="AS539" s="11" t="str">
        <f t="shared" si="101"/>
        <v/>
      </c>
      <c r="AT539" s="11" t="str">
        <f t="shared" si="102"/>
        <v/>
      </c>
      <c r="AU539" s="11" t="str">
        <f t="shared" si="103"/>
        <v/>
      </c>
      <c r="AV539" s="11" t="str">
        <f t="shared" si="104"/>
        <v/>
      </c>
      <c r="AW539" s="11" t="str">
        <f>IF(ISERROR(IF(FIND("拾",O539,1)&lt;FIND("万",O539,1),IF(ISERROR(FIND("拾",O539,FIND("万",O539,1))),"零",(MID(O,FIND("拾",O539,FIND("万",O539,1))-1,1))),MID(O539,FIND("拾",O539,1)-1,1))),"",IF(FIND("拾",O539,1)&lt;FIND("万",O539,1),IF(ISERROR(FIND("拾",O539,FIND("万",O539,1))),"",(MID(O539,FIND("拾",O539,FIND("万",O539,1))-1,1))),MID(O539,FIND("拾",O539,1)-1,1)))</f>
        <v/>
      </c>
      <c r="AX539" s="12">
        <f>IF(O539="",0,IF(ISERROR(MIDB(O539,SEARCHB("?",O539),2*LEN(O539)-LENB(O539))),IF(AQ539="",0,INDEX([1]大小写对照表!A:B,MATCH(AQ539,[1]大小写对照表!A:A,0),2)*100000000)+IF(AR539="",0,INDEX([1]大小写对照表!A:B,MATCH(AR539,[1]大小写对照表!A:A,0),2)*1000000)+IF(AS539="",0,INDEX([1]大小写对照表!A:B,MATCH(AS539,[1]大小写对照表!A:A,0),2)*100000)+IF(AT539="",0,INDEX([1]大小写对照表!A:B,MATCH(AT539,[1]大小写对照表!A:A,0),2)*10000)+IF(AU539="",0,INDEX([1]大小写对照表!A:B,MATCH(AU539,[1]大小写对照表!A:A,0),2)*1000)+IF(AV539="",0,INDEX([1]大小写对照表!A:B,MATCH(AV539,[1]大小写对照表!A:A,0),2)*100)+IF(AW539="",0,INDEX([1]大小写对照表!A:B,MATCH(AW539,[1]大小写对照表!A:A,0),2)*10),IF(ISERROR(FIND("万",O539,1)),MIDB(O539,SEARCHB("?",O539),2*LEN(O539)-LENB(O539))*1,MIDB(O539,SEARCHB("?",O539),2*LEN(O539)-LENB(O539))*10000)))</f>
        <v>0</v>
      </c>
      <c r="AY539" s="13" t="str">
        <f t="shared" si="105"/>
        <v>1月份</v>
      </c>
      <c r="AZ539" s="11" t="str">
        <f t="shared" si="106"/>
        <v>录播</v>
      </c>
      <c r="BA539" s="11" t="str">
        <f t="shared" si="107"/>
        <v/>
      </c>
    </row>
    <row r="540" spans="1:53">
      <c r="A540" s="7" t="s">
        <v>1084</v>
      </c>
      <c r="B540" s="7" t="s">
        <v>3504</v>
      </c>
      <c r="C540" s="7" t="s">
        <v>55</v>
      </c>
      <c r="D540" s="7" t="s">
        <v>3505</v>
      </c>
      <c r="E540" s="7" t="s">
        <v>592</v>
      </c>
      <c r="F540" s="7" t="s">
        <v>593</v>
      </c>
      <c r="G540" s="7" t="s">
        <v>640</v>
      </c>
      <c r="H540" s="7"/>
      <c r="I540" s="7"/>
      <c r="J540" s="7"/>
      <c r="K540" s="7"/>
      <c r="L540" s="7"/>
      <c r="M540" s="7" t="s">
        <v>3506</v>
      </c>
      <c r="N540" s="7" t="s">
        <v>647</v>
      </c>
      <c r="O540" s="7" t="s">
        <v>3507</v>
      </c>
      <c r="P540" s="7"/>
      <c r="Q540" s="7" t="s">
        <v>3508</v>
      </c>
      <c r="R540" s="7" t="s">
        <v>650</v>
      </c>
      <c r="S540" s="7"/>
      <c r="T540" s="7"/>
      <c r="U540" s="7"/>
      <c r="V540" s="7"/>
      <c r="W540" s="7"/>
      <c r="X540" s="7" t="s">
        <v>326</v>
      </c>
      <c r="Y540" s="7" t="s">
        <v>3509</v>
      </c>
      <c r="Z540" s="7">
        <v>2</v>
      </c>
      <c r="AA540" s="7">
        <v>6</v>
      </c>
      <c r="AB540" s="7" t="s">
        <v>67</v>
      </c>
      <c r="AC540" s="7"/>
      <c r="AD540" s="7">
        <v>2019</v>
      </c>
      <c r="AE540" s="7" t="s">
        <v>68</v>
      </c>
      <c r="AF540" s="7"/>
      <c r="AG540" s="7"/>
      <c r="AH540" s="7"/>
      <c r="AI540" s="7"/>
      <c r="AJ540" s="7"/>
      <c r="AK540" s="7"/>
      <c r="AL540" s="8" t="str">
        <f t="shared" si="96"/>
        <v>2018-1392_XM_2@录播</v>
      </c>
      <c r="AM540" s="8">
        <f>IF(AL540="","",COUNTIFS(AL$1:AL540,AL540))</f>
        <v>1</v>
      </c>
      <c r="AN540" s="8" t="str">
        <f t="shared" si="97"/>
        <v>吉林省长春师范大学实训室建设项目（二）中标结果公告@录播</v>
      </c>
      <c r="AO540" s="9">
        <f>IF(AN540="","",COUNTIFS(AN$1:AN540,AN540))</f>
        <v>1</v>
      </c>
      <c r="AP540" s="10" t="str">
        <f t="shared" si="98"/>
        <v>是</v>
      </c>
      <c r="AQ540" s="11" t="str">
        <f t="shared" si="99"/>
        <v/>
      </c>
      <c r="AR540" s="11" t="str">
        <f t="shared" si="100"/>
        <v/>
      </c>
      <c r="AS540" s="11" t="str">
        <f t="shared" si="101"/>
        <v/>
      </c>
      <c r="AT540" s="11" t="str">
        <f t="shared" si="102"/>
        <v/>
      </c>
      <c r="AU540" s="11" t="str">
        <f t="shared" si="103"/>
        <v/>
      </c>
      <c r="AV540" s="11" t="str">
        <f t="shared" si="104"/>
        <v/>
      </c>
      <c r="AW540" s="11" t="str">
        <f>IF(ISERROR(IF(FIND("拾",O540,1)&lt;FIND("万",O540,1),IF(ISERROR(FIND("拾",O540,FIND("万",O540,1))),"零",(MID(O,FIND("拾",O540,FIND("万",O540,1))-1,1))),MID(O540,FIND("拾",O540,1)-1,1))),"",IF(FIND("拾",O540,1)&lt;FIND("万",O540,1),IF(ISERROR(FIND("拾",O540,FIND("万",O540,1))),"",(MID(O540,FIND("拾",O540,FIND("万",O540,1))-1,1))),MID(O540,FIND("拾",O540,1)-1,1)))</f>
        <v/>
      </c>
      <c r="AX540" s="12">
        <f>IF(O540="",0,IF(ISERROR(MIDB(O540,SEARCHB("?",O540),2*LEN(O540)-LENB(O540))),IF(AQ540="",0,INDEX([1]大小写对照表!A:B,MATCH(AQ540,[1]大小写对照表!A:A,0),2)*100000000)+IF(AR540="",0,INDEX([1]大小写对照表!A:B,MATCH(AR540,[1]大小写对照表!A:A,0),2)*1000000)+IF(AS540="",0,INDEX([1]大小写对照表!A:B,MATCH(AS540,[1]大小写对照表!A:A,0),2)*100000)+IF(AT540="",0,INDEX([1]大小写对照表!A:B,MATCH(AT540,[1]大小写对照表!A:A,0),2)*10000)+IF(AU540="",0,INDEX([1]大小写对照表!A:B,MATCH(AU540,[1]大小写对照表!A:A,0),2)*1000)+IF(AV540="",0,INDEX([1]大小写对照表!A:B,MATCH(AV540,[1]大小写对照表!A:A,0),2)*100)+IF(AW540="",0,INDEX([1]大小写对照表!A:B,MATCH(AW540,[1]大小写对照表!A:A,0),2)*10),IF(ISERROR(FIND("万",O540,1)),MIDB(O540,SEARCHB("?",O540),2*LEN(O540)-LENB(O540))*1,MIDB(O540,SEARCHB("?",O540),2*LEN(O540)-LENB(O540))*10000)))</f>
        <v>1708050</v>
      </c>
      <c r="AY540" s="13" t="str">
        <f t="shared" si="105"/>
        <v>1月份</v>
      </c>
      <c r="AZ540" s="11" t="str">
        <f t="shared" si="106"/>
        <v>录播</v>
      </c>
      <c r="BA540" s="11" t="str">
        <f t="shared" si="107"/>
        <v/>
      </c>
    </row>
    <row r="541" spans="1:53">
      <c r="A541" s="14" t="s">
        <v>1084</v>
      </c>
      <c r="B541" s="14" t="s">
        <v>2219</v>
      </c>
      <c r="C541" s="14" t="s">
        <v>55</v>
      </c>
      <c r="D541" s="14"/>
      <c r="E541" s="14" t="s">
        <v>56</v>
      </c>
      <c r="F541" s="14" t="s">
        <v>302</v>
      </c>
      <c r="G541" s="14" t="s">
        <v>640</v>
      </c>
      <c r="H541" s="14"/>
      <c r="I541" s="14"/>
      <c r="J541" s="14"/>
      <c r="K541" s="14"/>
      <c r="L541" s="14"/>
      <c r="M541" s="14"/>
      <c r="N541" s="14" t="s">
        <v>2016</v>
      </c>
      <c r="O541" s="14"/>
      <c r="P541" s="14"/>
      <c r="Q541" s="14" t="s">
        <v>3510</v>
      </c>
      <c r="R541" s="14" t="s">
        <v>2018</v>
      </c>
      <c r="S541" s="14"/>
      <c r="T541" s="14"/>
      <c r="U541" s="14"/>
      <c r="V541" s="14"/>
      <c r="W541" s="14"/>
      <c r="X541" s="14" t="s">
        <v>65</v>
      </c>
      <c r="Y541" s="14" t="s">
        <v>2219</v>
      </c>
      <c r="Z541" s="14">
        <v>4</v>
      </c>
      <c r="AA541" s="14">
        <v>14971</v>
      </c>
      <c r="AB541" s="14" t="s">
        <v>317</v>
      </c>
      <c r="AC541" s="14" t="s">
        <v>1084</v>
      </c>
      <c r="AD541" s="14">
        <v>2019</v>
      </c>
      <c r="AE541" s="14" t="s">
        <v>68</v>
      </c>
      <c r="AF541" s="14"/>
      <c r="AG541" s="14"/>
      <c r="AH541" s="14"/>
      <c r="AI541" s="14"/>
      <c r="AJ541" s="14"/>
      <c r="AK541" s="14"/>
      <c r="AL541" s="8" t="str">
        <f t="shared" si="96"/>
        <v/>
      </c>
      <c r="AM541" s="8" t="str">
        <f>IF(AL541="","",COUNTIFS(AL$1:AL541,AL541))</f>
        <v/>
      </c>
      <c r="AN541" s="8" t="str">
        <f t="shared" si="97"/>
        <v>高清录播教室设备合同公告@录播</v>
      </c>
      <c r="AO541" s="9">
        <f>IF(AN541="","",COUNTIFS(AN$1:AN541,AN541))</f>
        <v>2</v>
      </c>
      <c r="AP541" s="10" t="str">
        <f t="shared" si="98"/>
        <v/>
      </c>
      <c r="AQ541" s="11" t="str">
        <f t="shared" si="99"/>
        <v/>
      </c>
      <c r="AR541" s="11" t="str">
        <f t="shared" si="100"/>
        <v/>
      </c>
      <c r="AS541" s="11" t="str">
        <f t="shared" si="101"/>
        <v/>
      </c>
      <c r="AT541" s="11" t="str">
        <f t="shared" si="102"/>
        <v/>
      </c>
      <c r="AU541" s="11" t="str">
        <f t="shared" si="103"/>
        <v/>
      </c>
      <c r="AV541" s="11" t="str">
        <f t="shared" si="104"/>
        <v/>
      </c>
      <c r="AW541" s="11" t="str">
        <f>IF(ISERROR(IF(FIND("拾",O541,1)&lt;FIND("万",O541,1),IF(ISERROR(FIND("拾",O541,FIND("万",O541,1))),"零",(MID(O,FIND("拾",O541,FIND("万",O541,1))-1,1))),MID(O541,FIND("拾",O541,1)-1,1))),"",IF(FIND("拾",O541,1)&lt;FIND("万",O541,1),IF(ISERROR(FIND("拾",O541,FIND("万",O541,1))),"",(MID(O541,FIND("拾",O541,FIND("万",O541,1))-1,1))),MID(O541,FIND("拾",O541,1)-1,1)))</f>
        <v/>
      </c>
      <c r="AX541" s="12">
        <f>IF(O541="",0,IF(ISERROR(MIDB(O541,SEARCHB("?",O541),2*LEN(O541)-LENB(O541))),IF(AQ541="",0,INDEX([1]大小写对照表!A:B,MATCH(AQ541,[1]大小写对照表!A:A,0),2)*100000000)+IF(AR541="",0,INDEX([1]大小写对照表!A:B,MATCH(AR541,[1]大小写对照表!A:A,0),2)*1000000)+IF(AS541="",0,INDEX([1]大小写对照表!A:B,MATCH(AS541,[1]大小写对照表!A:A,0),2)*100000)+IF(AT541="",0,INDEX([1]大小写对照表!A:B,MATCH(AT541,[1]大小写对照表!A:A,0),2)*10000)+IF(AU541="",0,INDEX([1]大小写对照表!A:B,MATCH(AU541,[1]大小写对照表!A:A,0),2)*1000)+IF(AV541="",0,INDEX([1]大小写对照表!A:B,MATCH(AV541,[1]大小写对照表!A:A,0),2)*100)+IF(AW541="",0,INDEX([1]大小写对照表!A:B,MATCH(AW541,[1]大小写对照表!A:A,0),2)*10),IF(ISERROR(FIND("万",O541,1)),MIDB(O541,SEARCHB("?",O541),2*LEN(O541)-LENB(O541))*1,MIDB(O541,SEARCHB("?",O541),2*LEN(O541)-LENB(O541))*10000)))</f>
        <v>0</v>
      </c>
      <c r="AY541" s="13" t="str">
        <f t="shared" si="105"/>
        <v>1月份</v>
      </c>
      <c r="AZ541" s="11" t="str">
        <f t="shared" si="106"/>
        <v>录播</v>
      </c>
      <c r="BA541" s="11" t="str">
        <f t="shared" si="107"/>
        <v/>
      </c>
    </row>
    <row r="542" spans="1:53">
      <c r="A542" s="7" t="s">
        <v>1084</v>
      </c>
      <c r="B542" s="7" t="s">
        <v>3511</v>
      </c>
      <c r="C542" s="7" t="s">
        <v>55</v>
      </c>
      <c r="D542" s="7" t="s">
        <v>3512</v>
      </c>
      <c r="E542" s="7" t="s">
        <v>276</v>
      </c>
      <c r="F542" s="7" t="s">
        <v>1709</v>
      </c>
      <c r="G542" s="7" t="s">
        <v>640</v>
      </c>
      <c r="H542" s="7"/>
      <c r="I542" s="7"/>
      <c r="J542" s="7"/>
      <c r="K542" s="7"/>
      <c r="L542" s="7" t="s">
        <v>3513</v>
      </c>
      <c r="M542" s="7" t="s">
        <v>3514</v>
      </c>
      <c r="N542" s="7" t="s">
        <v>3515</v>
      </c>
      <c r="O542" s="7"/>
      <c r="P542" s="7"/>
      <c r="Q542" s="7" t="s">
        <v>3516</v>
      </c>
      <c r="R542" s="7" t="s">
        <v>3517</v>
      </c>
      <c r="S542" s="7"/>
      <c r="T542" s="7"/>
      <c r="U542" s="7"/>
      <c r="V542" s="7"/>
      <c r="W542" s="7"/>
      <c r="X542" s="7" t="s">
        <v>65</v>
      </c>
      <c r="Y542" s="7" t="s">
        <v>3518</v>
      </c>
      <c r="Z542" s="7">
        <v>2</v>
      </c>
      <c r="AA542" s="7">
        <v>2</v>
      </c>
      <c r="AB542" s="7" t="s">
        <v>317</v>
      </c>
      <c r="AC542" s="7" t="s">
        <v>1084</v>
      </c>
      <c r="AD542" s="7">
        <v>2019</v>
      </c>
      <c r="AE542" s="7" t="s">
        <v>68</v>
      </c>
      <c r="AF542" s="7"/>
      <c r="AG542" s="7"/>
      <c r="AH542" s="7"/>
      <c r="AI542" s="7"/>
      <c r="AJ542" s="7"/>
      <c r="AK542" s="7"/>
      <c r="AL542" s="8" t="str">
        <f t="shared" si="96"/>
        <v>18ZB1795CG12098@录播</v>
      </c>
      <c r="AM542" s="8">
        <f>IF(AL542="","",COUNTIFS(AL$1:AL542,AL542))</f>
        <v>1</v>
      </c>
      <c r="AN542" s="8" t="str">
        <f t="shared" si="97"/>
        <v>沈阳市旅游学校录播教室建设项目中标公示@录播</v>
      </c>
      <c r="AO542" s="9">
        <f>IF(AN542="","",COUNTIFS(AN$1:AN542,AN542))</f>
        <v>1</v>
      </c>
      <c r="AP542" s="10" t="str">
        <f t="shared" si="98"/>
        <v>是</v>
      </c>
      <c r="AQ542" s="11" t="str">
        <f t="shared" si="99"/>
        <v/>
      </c>
      <c r="AR542" s="11" t="str">
        <f t="shared" si="100"/>
        <v/>
      </c>
      <c r="AS542" s="11" t="str">
        <f t="shared" si="101"/>
        <v/>
      </c>
      <c r="AT542" s="11" t="str">
        <f t="shared" si="102"/>
        <v/>
      </c>
      <c r="AU542" s="11" t="str">
        <f t="shared" si="103"/>
        <v/>
      </c>
      <c r="AV542" s="11" t="str">
        <f t="shared" si="104"/>
        <v/>
      </c>
      <c r="AW542" s="11" t="str">
        <f>IF(ISERROR(IF(FIND("拾",O542,1)&lt;FIND("万",O542,1),IF(ISERROR(FIND("拾",O542,FIND("万",O542,1))),"零",(MID(O,FIND("拾",O542,FIND("万",O542,1))-1,1))),MID(O542,FIND("拾",O542,1)-1,1))),"",IF(FIND("拾",O542,1)&lt;FIND("万",O542,1),IF(ISERROR(FIND("拾",O542,FIND("万",O542,1))),"",(MID(O542,FIND("拾",O542,FIND("万",O542,1))-1,1))),MID(O542,FIND("拾",O542,1)-1,1)))</f>
        <v/>
      </c>
      <c r="AX542" s="12">
        <f>IF(O542="",0,IF(ISERROR(MIDB(O542,SEARCHB("?",O542),2*LEN(O542)-LENB(O542))),IF(AQ542="",0,INDEX([1]大小写对照表!A:B,MATCH(AQ542,[1]大小写对照表!A:A,0),2)*100000000)+IF(AR542="",0,INDEX([1]大小写对照表!A:B,MATCH(AR542,[1]大小写对照表!A:A,0),2)*1000000)+IF(AS542="",0,INDEX([1]大小写对照表!A:B,MATCH(AS542,[1]大小写对照表!A:A,0),2)*100000)+IF(AT542="",0,INDEX([1]大小写对照表!A:B,MATCH(AT542,[1]大小写对照表!A:A,0),2)*10000)+IF(AU542="",0,INDEX([1]大小写对照表!A:B,MATCH(AU542,[1]大小写对照表!A:A,0),2)*1000)+IF(AV542="",0,INDEX([1]大小写对照表!A:B,MATCH(AV542,[1]大小写对照表!A:A,0),2)*100)+IF(AW542="",0,INDEX([1]大小写对照表!A:B,MATCH(AW542,[1]大小写对照表!A:A,0),2)*10),IF(ISERROR(FIND("万",O542,1)),MIDB(O542,SEARCHB("?",O542),2*LEN(O542)-LENB(O542))*1,MIDB(O542,SEARCHB("?",O542),2*LEN(O542)-LENB(O542))*10000)))</f>
        <v>0</v>
      </c>
      <c r="AY542" s="13" t="str">
        <f t="shared" si="105"/>
        <v>1月份</v>
      </c>
      <c r="AZ542" s="11" t="str">
        <f t="shared" si="106"/>
        <v>录播</v>
      </c>
      <c r="BA542" s="11" t="str">
        <f t="shared" si="107"/>
        <v/>
      </c>
    </row>
    <row r="543" spans="1:53">
      <c r="A543" s="14" t="s">
        <v>1084</v>
      </c>
      <c r="B543" s="14" t="s">
        <v>3519</v>
      </c>
      <c r="C543" s="14" t="s">
        <v>55</v>
      </c>
      <c r="D543" s="14" t="s">
        <v>3520</v>
      </c>
      <c r="E543" s="14" t="s">
        <v>1244</v>
      </c>
      <c r="F543" s="14" t="s">
        <v>3521</v>
      </c>
      <c r="G543" s="14" t="s">
        <v>640</v>
      </c>
      <c r="H543" s="14"/>
      <c r="I543" s="14"/>
      <c r="J543" s="14"/>
      <c r="K543" s="14"/>
      <c r="L543" s="14" t="s">
        <v>3522</v>
      </c>
      <c r="M543" s="14"/>
      <c r="N543" s="14" t="s">
        <v>3523</v>
      </c>
      <c r="O543" s="14" t="s">
        <v>3524</v>
      </c>
      <c r="P543" s="14"/>
      <c r="Q543" s="14" t="s">
        <v>3525</v>
      </c>
      <c r="R543" s="14" t="s">
        <v>3526</v>
      </c>
      <c r="S543" s="14"/>
      <c r="T543" s="14"/>
      <c r="U543" s="14"/>
      <c r="V543" s="14"/>
      <c r="W543" s="14"/>
      <c r="X543" s="14" t="s">
        <v>65</v>
      </c>
      <c r="Y543" s="14" t="s">
        <v>3527</v>
      </c>
      <c r="Z543" s="14">
        <v>2</v>
      </c>
      <c r="AA543" s="14">
        <v>2</v>
      </c>
      <c r="AB543" s="14" t="s">
        <v>317</v>
      </c>
      <c r="AC543" s="14" t="s">
        <v>1084</v>
      </c>
      <c r="AD543" s="14">
        <v>2019</v>
      </c>
      <c r="AE543" s="14" t="s">
        <v>68</v>
      </c>
      <c r="AF543" s="14"/>
      <c r="AG543" s="14"/>
      <c r="AH543" s="14"/>
      <c r="AI543" s="14"/>
      <c r="AJ543" s="14"/>
      <c r="AK543" s="14"/>
      <c r="AL543" s="8" t="str">
        <f t="shared" si="96"/>
        <v>WT18028@录播</v>
      </c>
      <c r="AM543" s="8">
        <f>IF(AL543="","",COUNTIFS(AL$1:AL543,AL543))</f>
        <v>1</v>
      </c>
      <c r="AN543" s="8" t="str">
        <f t="shared" si="97"/>
        <v>重庆南渝中学录播教室设备改造项目(WT18028)结果公告@录播</v>
      </c>
      <c r="AO543" s="9">
        <f>IF(AN543="","",COUNTIFS(AN$1:AN543,AN543))</f>
        <v>1</v>
      </c>
      <c r="AP543" s="10" t="str">
        <f t="shared" si="98"/>
        <v>是</v>
      </c>
      <c r="AQ543" s="11" t="str">
        <f t="shared" si="99"/>
        <v/>
      </c>
      <c r="AR543" s="11" t="str">
        <f t="shared" si="100"/>
        <v/>
      </c>
      <c r="AS543" s="11" t="str">
        <f t="shared" si="101"/>
        <v/>
      </c>
      <c r="AT543" s="11" t="str">
        <f t="shared" si="102"/>
        <v/>
      </c>
      <c r="AU543" s="11" t="str">
        <f t="shared" si="103"/>
        <v/>
      </c>
      <c r="AV543" s="11" t="str">
        <f t="shared" si="104"/>
        <v/>
      </c>
      <c r="AW543" s="11" t="str">
        <f>IF(ISERROR(IF(FIND("拾",O543,1)&lt;FIND("万",O543,1),IF(ISERROR(FIND("拾",O543,FIND("万",O543,1))),"零",(MID(O,FIND("拾",O543,FIND("万",O543,1))-1,1))),MID(O543,FIND("拾",O543,1)-1,1))),"",IF(FIND("拾",O543,1)&lt;FIND("万",O543,1),IF(ISERROR(FIND("拾",O543,FIND("万",O543,1))),"",(MID(O543,FIND("拾",O543,FIND("万",O543,1))-1,1))),MID(O543,FIND("拾",O543,1)-1,1)))</f>
        <v/>
      </c>
      <c r="AX543" s="12">
        <f>IF(O543="",0,IF(ISERROR(MIDB(O543,SEARCHB("?",O543),2*LEN(O543)-LENB(O543))),IF(AQ543="",0,INDEX([1]大小写对照表!A:B,MATCH(AQ543,[1]大小写对照表!A:A,0),2)*100000000)+IF(AR543="",0,INDEX([1]大小写对照表!A:B,MATCH(AR543,[1]大小写对照表!A:A,0),2)*1000000)+IF(AS543="",0,INDEX([1]大小写对照表!A:B,MATCH(AS543,[1]大小写对照表!A:A,0),2)*100000)+IF(AT543="",0,INDEX([1]大小写对照表!A:B,MATCH(AT543,[1]大小写对照表!A:A,0),2)*10000)+IF(AU543="",0,INDEX([1]大小写对照表!A:B,MATCH(AU543,[1]大小写对照表!A:A,0),2)*1000)+IF(AV543="",0,INDEX([1]大小写对照表!A:B,MATCH(AV543,[1]大小写对照表!A:A,0),2)*100)+IF(AW543="",0,INDEX([1]大小写对照表!A:B,MATCH(AW543,[1]大小写对照表!A:A,0),2)*10),IF(ISERROR(FIND("万",O543,1)),MIDB(O543,SEARCHB("?",O543),2*LEN(O543)-LENB(O543))*1,MIDB(O543,SEARCHB("?",O543),2*LEN(O543)-LENB(O543))*10000)))</f>
        <v>315000</v>
      </c>
      <c r="AY543" s="13" t="str">
        <f t="shared" si="105"/>
        <v>1月份</v>
      </c>
      <c r="AZ543" s="11" t="str">
        <f t="shared" si="106"/>
        <v>录播</v>
      </c>
      <c r="BA543" s="11" t="str">
        <f t="shared" si="107"/>
        <v/>
      </c>
    </row>
    <row r="544" spans="1:53">
      <c r="A544" s="7" t="s">
        <v>1084</v>
      </c>
      <c r="B544" s="7" t="s">
        <v>3528</v>
      </c>
      <c r="C544" s="7" t="s">
        <v>55</v>
      </c>
      <c r="D544" s="7"/>
      <c r="E544" s="7" t="s">
        <v>425</v>
      </c>
      <c r="F544" s="7" t="s">
        <v>3529</v>
      </c>
      <c r="G544" s="7" t="s">
        <v>640</v>
      </c>
      <c r="H544" s="7"/>
      <c r="I544" s="7"/>
      <c r="J544" s="7"/>
      <c r="K544" s="7"/>
      <c r="L544" s="7" t="s">
        <v>3530</v>
      </c>
      <c r="M544" s="7" t="s">
        <v>3531</v>
      </c>
      <c r="N544" s="7" t="s">
        <v>3532</v>
      </c>
      <c r="O544" s="7" t="s">
        <v>3533</v>
      </c>
      <c r="P544" s="7"/>
      <c r="Q544" s="7" t="s">
        <v>3534</v>
      </c>
      <c r="R544" s="7" t="s">
        <v>3535</v>
      </c>
      <c r="S544" s="7"/>
      <c r="T544" s="7"/>
      <c r="U544" s="7"/>
      <c r="V544" s="7"/>
      <c r="W544" s="7"/>
      <c r="X544" s="7" t="s">
        <v>79</v>
      </c>
      <c r="Y544" s="7" t="s">
        <v>3536</v>
      </c>
      <c r="Z544" s="7">
        <v>2</v>
      </c>
      <c r="AA544" s="7">
        <v>14971</v>
      </c>
      <c r="AB544" s="7" t="s">
        <v>67</v>
      </c>
      <c r="AC544" s="7"/>
      <c r="AD544" s="7">
        <v>2019</v>
      </c>
      <c r="AE544" s="7" t="s">
        <v>68</v>
      </c>
      <c r="AF544" s="7"/>
      <c r="AG544" s="7"/>
      <c r="AH544" s="7"/>
      <c r="AI544" s="7"/>
      <c r="AJ544" s="7"/>
      <c r="AK544" s="7"/>
      <c r="AL544" s="8" t="str">
        <f t="shared" si="96"/>
        <v/>
      </c>
      <c r="AM544" s="8" t="str">
        <f>IF(AL544="","",COUNTIFS(AL$1:AL544,AL544))</f>
        <v/>
      </c>
      <c r="AN544" s="8" t="str">
        <f t="shared" si="97"/>
        <v>金塔县人民检察院规范化检委会会议室音视频设备改造项目中标公告@录播</v>
      </c>
      <c r="AO544" s="9">
        <f>IF(AN544="","",COUNTIFS(AN$1:AN544,AN544))</f>
        <v>1</v>
      </c>
      <c r="AP544" s="10" t="str">
        <f t="shared" si="98"/>
        <v>是</v>
      </c>
      <c r="AQ544" s="11" t="str">
        <f t="shared" si="99"/>
        <v/>
      </c>
      <c r="AR544" s="11" t="str">
        <f t="shared" si="100"/>
        <v/>
      </c>
      <c r="AS544" s="11" t="str">
        <f t="shared" si="101"/>
        <v/>
      </c>
      <c r="AT544" s="11" t="str">
        <f t="shared" si="102"/>
        <v/>
      </c>
      <c r="AU544" s="11" t="str">
        <f t="shared" si="103"/>
        <v/>
      </c>
      <c r="AV544" s="11" t="str">
        <f t="shared" si="104"/>
        <v/>
      </c>
      <c r="AW544" s="11" t="str">
        <f>IF(ISERROR(IF(FIND("拾",O544,1)&lt;FIND("万",O544,1),IF(ISERROR(FIND("拾",O544,FIND("万",O544,1))),"零",(MID(O,FIND("拾",O544,FIND("万",O544,1))-1,1))),MID(O544,FIND("拾",O544,1)-1,1))),"",IF(FIND("拾",O544,1)&lt;FIND("万",O544,1),IF(ISERROR(FIND("拾",O544,FIND("万",O544,1))),"",(MID(O544,FIND("拾",O544,FIND("万",O544,1))-1,1))),MID(O544,FIND("拾",O544,1)-1,1)))</f>
        <v/>
      </c>
      <c r="AX544" s="12">
        <f>IF(O544="",0,IF(ISERROR(MIDB(O544,SEARCHB("?",O544),2*LEN(O544)-LENB(O544))),IF(AQ544="",0,INDEX([1]大小写对照表!A:B,MATCH(AQ544,[1]大小写对照表!A:A,0),2)*100000000)+IF(AR544="",0,INDEX([1]大小写对照表!A:B,MATCH(AR544,[1]大小写对照表!A:A,0),2)*1000000)+IF(AS544="",0,INDEX([1]大小写对照表!A:B,MATCH(AS544,[1]大小写对照表!A:A,0),2)*100000)+IF(AT544="",0,INDEX([1]大小写对照表!A:B,MATCH(AT544,[1]大小写对照表!A:A,0),2)*10000)+IF(AU544="",0,INDEX([1]大小写对照表!A:B,MATCH(AU544,[1]大小写对照表!A:A,0),2)*1000)+IF(AV544="",0,INDEX([1]大小写对照表!A:B,MATCH(AV544,[1]大小写对照表!A:A,0),2)*100)+IF(AW544="",0,INDEX([1]大小写对照表!A:B,MATCH(AW544,[1]大小写对照表!A:A,0),2)*10),IF(ISERROR(FIND("万",O544,1)),MIDB(O544,SEARCHB("?",O544),2*LEN(O544)-LENB(O544))*1,MIDB(O544,SEARCHB("?",O544),2*LEN(O544)-LENB(O544))*10000)))</f>
        <v>721337</v>
      </c>
      <c r="AY544" s="13" t="str">
        <f t="shared" si="105"/>
        <v>1月份</v>
      </c>
      <c r="AZ544" s="11" t="str">
        <f t="shared" si="106"/>
        <v>录播</v>
      </c>
      <c r="BA544" s="11" t="str">
        <f t="shared" si="107"/>
        <v/>
      </c>
    </row>
    <row r="545" spans="1:53">
      <c r="A545" s="14" t="s">
        <v>1084</v>
      </c>
      <c r="B545" s="14" t="s">
        <v>644</v>
      </c>
      <c r="C545" s="14" t="s">
        <v>55</v>
      </c>
      <c r="D545" s="14"/>
      <c r="E545" s="14" t="s">
        <v>94</v>
      </c>
      <c r="F545" s="14" t="s">
        <v>319</v>
      </c>
      <c r="G545" s="14" t="s">
        <v>640</v>
      </c>
      <c r="H545" s="14"/>
      <c r="I545" s="14"/>
      <c r="J545" s="14"/>
      <c r="K545" s="14"/>
      <c r="L545" s="14" t="s">
        <v>645</v>
      </c>
      <c r="M545" s="14" t="s">
        <v>646</v>
      </c>
      <c r="N545" s="14" t="s">
        <v>647</v>
      </c>
      <c r="O545" s="14" t="s">
        <v>648</v>
      </c>
      <c r="P545" s="14"/>
      <c r="Q545" s="14" t="s">
        <v>649</v>
      </c>
      <c r="R545" s="14" t="s">
        <v>650</v>
      </c>
      <c r="S545" s="14"/>
      <c r="T545" s="14"/>
      <c r="U545" s="14"/>
      <c r="V545" s="14"/>
      <c r="W545" s="14"/>
      <c r="X545" s="14" t="s">
        <v>65</v>
      </c>
      <c r="Y545" s="14" t="s">
        <v>651</v>
      </c>
      <c r="Z545" s="14">
        <v>5</v>
      </c>
      <c r="AA545" s="14">
        <v>14971</v>
      </c>
      <c r="AB545" s="14" t="s">
        <v>67</v>
      </c>
      <c r="AC545" s="14"/>
      <c r="AD545" s="14">
        <v>2019</v>
      </c>
      <c r="AE545" s="14" t="s">
        <v>68</v>
      </c>
      <c r="AF545" s="14"/>
      <c r="AG545" s="14"/>
      <c r="AH545" s="14"/>
      <c r="AI545" s="14"/>
      <c r="AJ545" s="14"/>
      <c r="AK545" s="14" t="s">
        <v>652</v>
      </c>
      <c r="AL545" s="8" t="str">
        <f t="shared" si="96"/>
        <v/>
      </c>
      <c r="AM545" s="8" t="str">
        <f>IF(AL545="","",COUNTIFS(AL$1:AL545,AL545))</f>
        <v/>
      </c>
      <c r="AN545" s="8" t="str">
        <f t="shared" si="97"/>
        <v>山西财贸职业技术学院三个系内涵建设方案中标公告@录播</v>
      </c>
      <c r="AO545" s="9">
        <f>IF(AN545="","",COUNTIFS(AN$1:AN545,AN545))</f>
        <v>1</v>
      </c>
      <c r="AP545" s="10" t="str">
        <f t="shared" si="98"/>
        <v>是</v>
      </c>
      <c r="AQ545" s="11" t="str">
        <f t="shared" si="99"/>
        <v/>
      </c>
      <c r="AR545" s="11" t="str">
        <f t="shared" si="100"/>
        <v/>
      </c>
      <c r="AS545" s="11" t="str">
        <f t="shared" si="101"/>
        <v/>
      </c>
      <c r="AT545" s="11" t="str">
        <f t="shared" si="102"/>
        <v/>
      </c>
      <c r="AU545" s="11" t="str">
        <f t="shared" si="103"/>
        <v/>
      </c>
      <c r="AV545" s="11" t="str">
        <f t="shared" si="104"/>
        <v/>
      </c>
      <c r="AW545" s="11" t="str">
        <f>IF(ISERROR(IF(FIND("拾",O545,1)&lt;FIND("万",O545,1),IF(ISERROR(FIND("拾",O545,FIND("万",O545,1))),"零",(MID(O,FIND("拾",O545,FIND("万",O545,1))-1,1))),MID(O545,FIND("拾",O545,1)-1,1))),"",IF(FIND("拾",O545,1)&lt;FIND("万",O545,1),IF(ISERROR(FIND("拾",O545,FIND("万",O545,1))),"",(MID(O545,FIND("拾",O545,FIND("万",O545,1))-1,1))),MID(O545,FIND("拾",O545,1)-1,1)))</f>
        <v/>
      </c>
      <c r="AX545" s="12">
        <f>IF(O545="",0,IF(ISERROR(MIDB(O545,SEARCHB("?",O545),2*LEN(O545)-LENB(O545))),IF(AQ545="",0,INDEX([1]大小写对照表!A:B,MATCH(AQ545,[1]大小写对照表!A:A,0),2)*100000000)+IF(AR545="",0,INDEX([1]大小写对照表!A:B,MATCH(AR545,[1]大小写对照表!A:A,0),2)*1000000)+IF(AS545="",0,INDEX([1]大小写对照表!A:B,MATCH(AS545,[1]大小写对照表!A:A,0),2)*100000)+IF(AT545="",0,INDEX([1]大小写对照表!A:B,MATCH(AT545,[1]大小写对照表!A:A,0),2)*10000)+IF(AU545="",0,INDEX([1]大小写对照表!A:B,MATCH(AU545,[1]大小写对照表!A:A,0),2)*1000)+IF(AV545="",0,INDEX([1]大小写对照表!A:B,MATCH(AV545,[1]大小写对照表!A:A,0),2)*100)+IF(AW545="",0,INDEX([1]大小写对照表!A:B,MATCH(AW545,[1]大小写对照表!A:A,0),2)*10),IF(ISERROR(FIND("万",O545,1)),MIDB(O545,SEARCHB("?",O545),2*LEN(O545)-LENB(O545))*1,MIDB(O545,SEARCHB("?",O545),2*LEN(O545)-LENB(O545))*10000)))</f>
        <v>1107890</v>
      </c>
      <c r="AY545" s="13" t="str">
        <f t="shared" si="105"/>
        <v>1月份</v>
      </c>
      <c r="AZ545" s="11" t="str">
        <f t="shared" si="106"/>
        <v>录播</v>
      </c>
      <c r="BA545" s="11" t="str">
        <f t="shared" si="107"/>
        <v/>
      </c>
    </row>
    <row r="546" spans="1:53">
      <c r="A546" s="7" t="s">
        <v>1084</v>
      </c>
      <c r="B546" s="7" t="s">
        <v>3537</v>
      </c>
      <c r="C546" s="7" t="s">
        <v>55</v>
      </c>
      <c r="D546" s="7" t="s">
        <v>3538</v>
      </c>
      <c r="E546" s="7" t="s">
        <v>627</v>
      </c>
      <c r="F546" s="7" t="s">
        <v>628</v>
      </c>
      <c r="G546" s="7" t="s">
        <v>640</v>
      </c>
      <c r="H546" s="7"/>
      <c r="I546" s="7"/>
      <c r="J546" s="7"/>
      <c r="K546" s="7"/>
      <c r="L546" s="7" t="s">
        <v>3539</v>
      </c>
      <c r="M546" s="7" t="s">
        <v>3540</v>
      </c>
      <c r="N546" s="7" t="s">
        <v>3541</v>
      </c>
      <c r="O546" s="7">
        <v>330780</v>
      </c>
      <c r="P546" s="7"/>
      <c r="Q546" s="7" t="s">
        <v>3542</v>
      </c>
      <c r="R546" s="7" t="s">
        <v>3543</v>
      </c>
      <c r="S546" s="7"/>
      <c r="T546" s="7"/>
      <c r="U546" s="7"/>
      <c r="V546" s="7"/>
      <c r="W546" s="7"/>
      <c r="X546" s="7" t="s">
        <v>315</v>
      </c>
      <c r="Y546" s="7" t="s">
        <v>3544</v>
      </c>
      <c r="Z546" s="7">
        <v>2</v>
      </c>
      <c r="AA546" s="7">
        <v>2</v>
      </c>
      <c r="AB546" s="7" t="s">
        <v>317</v>
      </c>
      <c r="AC546" s="7" t="s">
        <v>1084</v>
      </c>
      <c r="AD546" s="7">
        <v>2019</v>
      </c>
      <c r="AE546" s="7" t="s">
        <v>68</v>
      </c>
      <c r="AF546" s="7"/>
      <c r="AG546" s="7"/>
      <c r="AH546" s="7"/>
      <c r="AI546" s="7"/>
      <c r="AJ546" s="7"/>
      <c r="AK546" s="7"/>
      <c r="AL546" s="8" t="str">
        <f t="shared" si="96"/>
        <v>1371-1840GHZS5097）@录播</v>
      </c>
      <c r="AM546" s="8">
        <f>IF(AL546="","",COUNTIFS(AL$1:AL546,AL546))</f>
        <v>1</v>
      </c>
      <c r="AN546" s="8" t="str">
        <f t="shared" si="97"/>
        <v>中山市中医院名医堂录播示教系统项目的中标公告@录播</v>
      </c>
      <c r="AO546" s="9">
        <f>IF(AN546="","",COUNTIFS(AN$1:AN546,AN546))</f>
        <v>1</v>
      </c>
      <c r="AP546" s="10" t="str">
        <f t="shared" si="98"/>
        <v>是</v>
      </c>
      <c r="AQ546" s="11" t="str">
        <f t="shared" si="99"/>
        <v/>
      </c>
      <c r="AR546" s="11" t="str">
        <f t="shared" si="100"/>
        <v/>
      </c>
      <c r="AS546" s="11" t="str">
        <f t="shared" si="101"/>
        <v/>
      </c>
      <c r="AT546" s="11" t="str">
        <f t="shared" si="102"/>
        <v/>
      </c>
      <c r="AU546" s="11" t="str">
        <f t="shared" si="103"/>
        <v/>
      </c>
      <c r="AV546" s="11" t="str">
        <f t="shared" si="104"/>
        <v/>
      </c>
      <c r="AW546" s="11" t="str">
        <f>IF(ISERROR(IF(FIND("拾",O546,1)&lt;FIND("万",O546,1),IF(ISERROR(FIND("拾",O546,FIND("万",O546,1))),"零",(MID(O,FIND("拾",O546,FIND("万",O546,1))-1,1))),MID(O546,FIND("拾",O546,1)-1,1))),"",IF(FIND("拾",O546,1)&lt;FIND("万",O546,1),IF(ISERROR(FIND("拾",O546,FIND("万",O546,1))),"",(MID(O546,FIND("拾",O546,FIND("万",O546,1))-1,1))),MID(O546,FIND("拾",O546,1)-1,1)))</f>
        <v/>
      </c>
      <c r="AX546" s="12">
        <f>IF(O546="",0,IF(ISERROR(MIDB(O546,SEARCHB("?",O546),2*LEN(O546)-LENB(O546))),IF(AQ546="",0,INDEX([1]大小写对照表!A:B,MATCH(AQ546,[1]大小写对照表!A:A,0),2)*100000000)+IF(AR546="",0,INDEX([1]大小写对照表!A:B,MATCH(AR546,[1]大小写对照表!A:A,0),2)*1000000)+IF(AS546="",0,INDEX([1]大小写对照表!A:B,MATCH(AS546,[1]大小写对照表!A:A,0),2)*100000)+IF(AT546="",0,INDEX([1]大小写对照表!A:B,MATCH(AT546,[1]大小写对照表!A:A,0),2)*10000)+IF(AU546="",0,INDEX([1]大小写对照表!A:B,MATCH(AU546,[1]大小写对照表!A:A,0),2)*1000)+IF(AV546="",0,INDEX([1]大小写对照表!A:B,MATCH(AV546,[1]大小写对照表!A:A,0),2)*100)+IF(AW546="",0,INDEX([1]大小写对照表!A:B,MATCH(AW546,[1]大小写对照表!A:A,0),2)*10),IF(ISERROR(FIND("万",O546,1)),MIDB(O546,SEARCHB("?",O546),2*LEN(O546)-LENB(O546))*1,MIDB(O546,SEARCHB("?",O546),2*LEN(O546)-LENB(O546))*10000)))</f>
        <v>330780</v>
      </c>
      <c r="AY546" s="13" t="str">
        <f t="shared" si="105"/>
        <v>1月份</v>
      </c>
      <c r="AZ546" s="11" t="str">
        <f t="shared" si="106"/>
        <v>录播</v>
      </c>
      <c r="BA546" s="11" t="str">
        <f t="shared" si="107"/>
        <v/>
      </c>
    </row>
    <row r="547" spans="1:53">
      <c r="A547" s="14" t="s">
        <v>1084</v>
      </c>
      <c r="B547" s="14" t="s">
        <v>3545</v>
      </c>
      <c r="C547" s="14" t="s">
        <v>55</v>
      </c>
      <c r="D547" s="14" t="s">
        <v>3546</v>
      </c>
      <c r="E547" s="14" t="s">
        <v>215</v>
      </c>
      <c r="F547" s="14" t="s">
        <v>2255</v>
      </c>
      <c r="G547" s="14" t="s">
        <v>640</v>
      </c>
      <c r="H547" s="14"/>
      <c r="I547" s="14"/>
      <c r="J547" s="14"/>
      <c r="K547" s="14"/>
      <c r="L547" s="14" t="s">
        <v>3547</v>
      </c>
      <c r="M547" s="14" t="s">
        <v>3548</v>
      </c>
      <c r="N547" s="14" t="s">
        <v>3549</v>
      </c>
      <c r="O547" s="14"/>
      <c r="P547" s="14"/>
      <c r="Q547" s="14" t="s">
        <v>3550</v>
      </c>
      <c r="R547" s="14" t="s">
        <v>2463</v>
      </c>
      <c r="S547" s="14" t="s">
        <v>2652</v>
      </c>
      <c r="T547" s="14" t="s">
        <v>2651</v>
      </c>
      <c r="U547" s="14" t="s">
        <v>3551</v>
      </c>
      <c r="V547" s="14"/>
      <c r="W547" s="14"/>
      <c r="X547" s="14" t="s">
        <v>65</v>
      </c>
      <c r="Y547" s="14" t="s">
        <v>3552</v>
      </c>
      <c r="Z547" s="14">
        <v>2</v>
      </c>
      <c r="AA547" s="14">
        <v>2</v>
      </c>
      <c r="AB547" s="14" t="s">
        <v>317</v>
      </c>
      <c r="AC547" s="14" t="s">
        <v>1084</v>
      </c>
      <c r="AD547" s="14">
        <v>2019</v>
      </c>
      <c r="AE547" s="14" t="s">
        <v>68</v>
      </c>
      <c r="AF547" s="14"/>
      <c r="AG547" s="14"/>
      <c r="AH547" s="14"/>
      <c r="AI547" s="14"/>
      <c r="AJ547" s="14"/>
      <c r="AK547" s="14"/>
      <c r="AL547" s="8" t="str">
        <f t="shared" si="96"/>
        <v>SDLZZBTA-2018-012@录播</v>
      </c>
      <c r="AM547" s="8">
        <f>IF(AL547="","",COUNTIFS(AL$1:AL547,AL547))</f>
        <v>1</v>
      </c>
      <c r="AN547" s="8" t="str">
        <f t="shared" si="97"/>
        <v>泰安市岱岳区英雄山双语学校精品录播、移动录播及视频会议直播互动系统采购项目中标公告@录播</v>
      </c>
      <c r="AO547" s="9">
        <f>IF(AN547="","",COUNTIFS(AN$1:AN547,AN547))</f>
        <v>1</v>
      </c>
      <c r="AP547" s="10" t="str">
        <f t="shared" si="98"/>
        <v>是</v>
      </c>
      <c r="AQ547" s="11" t="str">
        <f t="shared" si="99"/>
        <v/>
      </c>
      <c r="AR547" s="11" t="str">
        <f t="shared" si="100"/>
        <v/>
      </c>
      <c r="AS547" s="11" t="str">
        <f t="shared" si="101"/>
        <v/>
      </c>
      <c r="AT547" s="11" t="str">
        <f t="shared" si="102"/>
        <v/>
      </c>
      <c r="AU547" s="11" t="str">
        <f t="shared" si="103"/>
        <v/>
      </c>
      <c r="AV547" s="11" t="str">
        <f t="shared" si="104"/>
        <v/>
      </c>
      <c r="AW547" s="11" t="str">
        <f>IF(ISERROR(IF(FIND("拾",O547,1)&lt;FIND("万",O547,1),IF(ISERROR(FIND("拾",O547,FIND("万",O547,1))),"零",(MID(O,FIND("拾",O547,FIND("万",O547,1))-1,1))),MID(O547,FIND("拾",O547,1)-1,1))),"",IF(FIND("拾",O547,1)&lt;FIND("万",O547,1),IF(ISERROR(FIND("拾",O547,FIND("万",O547,1))),"",(MID(O547,FIND("拾",O547,FIND("万",O547,1))-1,1))),MID(O547,FIND("拾",O547,1)-1,1)))</f>
        <v/>
      </c>
      <c r="AX547" s="12">
        <f>IF(O547="",0,IF(ISERROR(MIDB(O547,SEARCHB("?",O547),2*LEN(O547)-LENB(O547))),IF(AQ547="",0,INDEX([1]大小写对照表!A:B,MATCH(AQ547,[1]大小写对照表!A:A,0),2)*100000000)+IF(AR547="",0,INDEX([1]大小写对照表!A:B,MATCH(AR547,[1]大小写对照表!A:A,0),2)*1000000)+IF(AS547="",0,INDEX([1]大小写对照表!A:B,MATCH(AS547,[1]大小写对照表!A:A,0),2)*100000)+IF(AT547="",0,INDEX([1]大小写对照表!A:B,MATCH(AT547,[1]大小写对照表!A:A,0),2)*10000)+IF(AU547="",0,INDEX([1]大小写对照表!A:B,MATCH(AU547,[1]大小写对照表!A:A,0),2)*1000)+IF(AV547="",0,INDEX([1]大小写对照表!A:B,MATCH(AV547,[1]大小写对照表!A:A,0),2)*100)+IF(AW547="",0,INDEX([1]大小写对照表!A:B,MATCH(AW547,[1]大小写对照表!A:A,0),2)*10),IF(ISERROR(FIND("万",O547,1)),MIDB(O547,SEARCHB("?",O547),2*LEN(O547)-LENB(O547))*1,MIDB(O547,SEARCHB("?",O547),2*LEN(O547)-LENB(O547))*10000)))</f>
        <v>0</v>
      </c>
      <c r="AY547" s="13" t="str">
        <f t="shared" si="105"/>
        <v>1月份</v>
      </c>
      <c r="AZ547" s="11" t="str">
        <f t="shared" si="106"/>
        <v>录播</v>
      </c>
      <c r="BA547" s="11" t="str">
        <f t="shared" si="107"/>
        <v/>
      </c>
    </row>
    <row r="548" spans="1:53">
      <c r="A548" s="7" t="s">
        <v>1084</v>
      </c>
      <c r="B548" s="7" t="s">
        <v>3553</v>
      </c>
      <c r="C548" s="7" t="s">
        <v>55</v>
      </c>
      <c r="D548" s="7" t="s">
        <v>3554</v>
      </c>
      <c r="E548" s="7" t="s">
        <v>155</v>
      </c>
      <c r="F548" s="7" t="s">
        <v>251</v>
      </c>
      <c r="G548" s="7" t="s">
        <v>640</v>
      </c>
      <c r="H548" s="7"/>
      <c r="I548" s="7"/>
      <c r="J548" s="7"/>
      <c r="K548" s="7"/>
      <c r="L548" s="7" t="s">
        <v>3555</v>
      </c>
      <c r="M548" s="7" t="s">
        <v>3556</v>
      </c>
      <c r="N548" s="7" t="s">
        <v>3557</v>
      </c>
      <c r="O548" s="7" t="s">
        <v>3558</v>
      </c>
      <c r="P548" s="7"/>
      <c r="Q548" s="7" t="s">
        <v>3559</v>
      </c>
      <c r="R548" s="7" t="s">
        <v>3560</v>
      </c>
      <c r="S548" s="7" t="s">
        <v>3561</v>
      </c>
      <c r="T548" s="7" t="s">
        <v>3562</v>
      </c>
      <c r="U548" s="7"/>
      <c r="V548" s="7"/>
      <c r="W548" s="7"/>
      <c r="X548" s="7" t="s">
        <v>326</v>
      </c>
      <c r="Y548" s="7" t="s">
        <v>3563</v>
      </c>
      <c r="Z548" s="7">
        <v>2</v>
      </c>
      <c r="AA548" s="7">
        <v>2</v>
      </c>
      <c r="AB548" s="7" t="s">
        <v>67</v>
      </c>
      <c r="AC548" s="7"/>
      <c r="AD548" s="7">
        <v>2019</v>
      </c>
      <c r="AE548" s="7" t="s">
        <v>68</v>
      </c>
      <c r="AF548" s="7" t="s">
        <v>128</v>
      </c>
      <c r="AG548" s="7" t="s">
        <v>129</v>
      </c>
      <c r="AH548" s="7" t="s">
        <v>130</v>
      </c>
      <c r="AI548" s="7"/>
      <c r="AJ548" s="7"/>
      <c r="AK548" s="7"/>
      <c r="AL548" s="8" t="str">
        <f t="shared" si="96"/>
        <v>YNGH[2018]-184）@录播</v>
      </c>
      <c r="AM548" s="8">
        <f>IF(AL548="","",COUNTIFS(AL$1:AL548,AL548))</f>
        <v>1</v>
      </c>
      <c r="AN548" s="8" t="str">
        <f t="shared" si="97"/>
        <v>云南师范大学历史与行政学院研究生教室、学术报告厅设备采购项目竞争性谈判成交公告@录播</v>
      </c>
      <c r="AO548" s="9">
        <f>IF(AN548="","",COUNTIFS(AN$1:AN548,AN548))</f>
        <v>1</v>
      </c>
      <c r="AP548" s="10" t="str">
        <f t="shared" si="98"/>
        <v>是</v>
      </c>
      <c r="AQ548" s="11" t="str">
        <f t="shared" si="99"/>
        <v/>
      </c>
      <c r="AR548" s="11" t="str">
        <f t="shared" si="100"/>
        <v/>
      </c>
      <c r="AS548" s="11" t="str">
        <f t="shared" si="101"/>
        <v/>
      </c>
      <c r="AT548" s="11" t="str">
        <f t="shared" si="102"/>
        <v/>
      </c>
      <c r="AU548" s="11" t="str">
        <f t="shared" si="103"/>
        <v/>
      </c>
      <c r="AV548" s="11" t="str">
        <f t="shared" si="104"/>
        <v/>
      </c>
      <c r="AW548" s="11" t="str">
        <f>IF(ISERROR(IF(FIND("拾",O548,1)&lt;FIND("万",O548,1),IF(ISERROR(FIND("拾",O548,FIND("万",O548,1))),"零",(MID(O,FIND("拾",O548,FIND("万",O548,1))-1,1))),MID(O548,FIND("拾",O548,1)-1,1))),"",IF(FIND("拾",O548,1)&lt;FIND("万",O548,1),IF(ISERROR(FIND("拾",O548,FIND("万",O548,1))),"",(MID(O548,FIND("拾",O548,FIND("万",O548,1))-1,1))),MID(O548,FIND("拾",O548,1)-1,1)))</f>
        <v/>
      </c>
      <c r="AX548" s="12">
        <f>IF(O548="",0,IF(ISERROR(MIDB(O548,SEARCHB("?",O548),2*LEN(O548)-LENB(O548))),IF(AQ548="",0,INDEX([1]大小写对照表!A:B,MATCH(AQ548,[1]大小写对照表!A:A,0),2)*100000000)+IF(AR548="",0,INDEX([1]大小写对照表!A:B,MATCH(AR548,[1]大小写对照表!A:A,0),2)*1000000)+IF(AS548="",0,INDEX([1]大小写对照表!A:B,MATCH(AS548,[1]大小写对照表!A:A,0),2)*100000)+IF(AT548="",0,INDEX([1]大小写对照表!A:B,MATCH(AT548,[1]大小写对照表!A:A,0),2)*10000)+IF(AU548="",0,INDEX([1]大小写对照表!A:B,MATCH(AU548,[1]大小写对照表!A:A,0),2)*1000)+IF(AV548="",0,INDEX([1]大小写对照表!A:B,MATCH(AV548,[1]大小写对照表!A:A,0),2)*100)+IF(AW548="",0,INDEX([1]大小写对照表!A:B,MATCH(AW548,[1]大小写对照表!A:A,0),2)*10),IF(ISERROR(FIND("万",O548,1)),MIDB(O548,SEARCHB("?",O548),2*LEN(O548)-LENB(O548))*1,MIDB(O548,SEARCHB("?",O548),2*LEN(O548)-LENB(O548))*10000)))</f>
        <v>1056800</v>
      </c>
      <c r="AY548" s="13" t="str">
        <f t="shared" si="105"/>
        <v>1月份</v>
      </c>
      <c r="AZ548" s="11" t="str">
        <f t="shared" si="106"/>
        <v>录播</v>
      </c>
      <c r="BA548" s="11" t="str">
        <f t="shared" si="107"/>
        <v/>
      </c>
    </row>
    <row r="549" spans="1:53">
      <c r="A549" s="14" t="s">
        <v>1084</v>
      </c>
      <c r="B549" s="14" t="s">
        <v>3564</v>
      </c>
      <c r="C549" s="14" t="s">
        <v>55</v>
      </c>
      <c r="D549" s="14" t="s">
        <v>3565</v>
      </c>
      <c r="E549" s="14" t="s">
        <v>311</v>
      </c>
      <c r="F549" s="14" t="s">
        <v>1457</v>
      </c>
      <c r="G549" s="14" t="s">
        <v>640</v>
      </c>
      <c r="H549" s="14"/>
      <c r="I549" s="14"/>
      <c r="J549" s="14"/>
      <c r="K549" s="14"/>
      <c r="L549" s="14"/>
      <c r="M549" s="14"/>
      <c r="N549" s="14" t="s">
        <v>3566</v>
      </c>
      <c r="O549" s="14"/>
      <c r="P549" s="14"/>
      <c r="Q549" s="14" t="s">
        <v>3567</v>
      </c>
      <c r="R549" s="14" t="s">
        <v>3568</v>
      </c>
      <c r="S549" s="14" t="s">
        <v>3569</v>
      </c>
      <c r="T549" s="14" t="s">
        <v>3570</v>
      </c>
      <c r="U549" s="14"/>
      <c r="V549" s="14"/>
      <c r="W549" s="14"/>
      <c r="X549" s="14" t="s">
        <v>315</v>
      </c>
      <c r="Y549" s="14" t="s">
        <v>3571</v>
      </c>
      <c r="Z549" s="14">
        <v>2</v>
      </c>
      <c r="AA549" s="14">
        <v>2</v>
      </c>
      <c r="AB549" s="14" t="s">
        <v>317</v>
      </c>
      <c r="AC549" s="14" t="s">
        <v>1084</v>
      </c>
      <c r="AD549" s="14">
        <v>2019</v>
      </c>
      <c r="AE549" s="14" t="s">
        <v>68</v>
      </c>
      <c r="AF549" s="14"/>
      <c r="AG549" s="14"/>
      <c r="AH549" s="14"/>
      <c r="AI549" s="14"/>
      <c r="AJ549" s="14"/>
      <c r="AK549" s="14"/>
      <c r="AL549" s="8" t="str">
        <f t="shared" si="96"/>
        <v>WKXJ-2018042@录播</v>
      </c>
      <c r="AM549" s="8">
        <f>IF(AL549="","",COUNTIFS(AL$1:AL549,AL549))</f>
        <v>1</v>
      </c>
      <c r="AN549" s="8" t="str">
        <f t="shared" si="97"/>
        <v>[采购公示]武汉客运段网络直录播系统设备购置项目采购结果（中标）公示@录播</v>
      </c>
      <c r="AO549" s="9">
        <f>IF(AN549="","",COUNTIFS(AN$1:AN549,AN549))</f>
        <v>1</v>
      </c>
      <c r="AP549" s="10" t="str">
        <f t="shared" si="98"/>
        <v>是</v>
      </c>
      <c r="AQ549" s="11" t="str">
        <f t="shared" si="99"/>
        <v/>
      </c>
      <c r="AR549" s="11" t="str">
        <f t="shared" si="100"/>
        <v/>
      </c>
      <c r="AS549" s="11" t="str">
        <f t="shared" si="101"/>
        <v/>
      </c>
      <c r="AT549" s="11" t="str">
        <f t="shared" si="102"/>
        <v/>
      </c>
      <c r="AU549" s="11" t="str">
        <f t="shared" si="103"/>
        <v/>
      </c>
      <c r="AV549" s="11" t="str">
        <f t="shared" si="104"/>
        <v/>
      </c>
      <c r="AW549" s="11" t="str">
        <f>IF(ISERROR(IF(FIND("拾",O549,1)&lt;FIND("万",O549,1),IF(ISERROR(FIND("拾",O549,FIND("万",O549,1))),"零",(MID(O,FIND("拾",O549,FIND("万",O549,1))-1,1))),MID(O549,FIND("拾",O549,1)-1,1))),"",IF(FIND("拾",O549,1)&lt;FIND("万",O549,1),IF(ISERROR(FIND("拾",O549,FIND("万",O549,1))),"",(MID(O549,FIND("拾",O549,FIND("万",O549,1))-1,1))),MID(O549,FIND("拾",O549,1)-1,1)))</f>
        <v/>
      </c>
      <c r="AX549" s="12">
        <f>IF(O549="",0,IF(ISERROR(MIDB(O549,SEARCHB("?",O549),2*LEN(O549)-LENB(O549))),IF(AQ549="",0,INDEX([1]大小写对照表!A:B,MATCH(AQ549,[1]大小写对照表!A:A,0),2)*100000000)+IF(AR549="",0,INDEX([1]大小写对照表!A:B,MATCH(AR549,[1]大小写对照表!A:A,0),2)*1000000)+IF(AS549="",0,INDEX([1]大小写对照表!A:B,MATCH(AS549,[1]大小写对照表!A:A,0),2)*100000)+IF(AT549="",0,INDEX([1]大小写对照表!A:B,MATCH(AT549,[1]大小写对照表!A:A,0),2)*10000)+IF(AU549="",0,INDEX([1]大小写对照表!A:B,MATCH(AU549,[1]大小写对照表!A:A,0),2)*1000)+IF(AV549="",0,INDEX([1]大小写对照表!A:B,MATCH(AV549,[1]大小写对照表!A:A,0),2)*100)+IF(AW549="",0,INDEX([1]大小写对照表!A:B,MATCH(AW549,[1]大小写对照表!A:A,0),2)*10),IF(ISERROR(FIND("万",O549,1)),MIDB(O549,SEARCHB("?",O549),2*LEN(O549)-LENB(O549))*1,MIDB(O549,SEARCHB("?",O549),2*LEN(O549)-LENB(O549))*10000)))</f>
        <v>0</v>
      </c>
      <c r="AY549" s="13" t="str">
        <f t="shared" si="105"/>
        <v>1月份</v>
      </c>
      <c r="AZ549" s="11" t="str">
        <f t="shared" si="106"/>
        <v>录播</v>
      </c>
      <c r="BA549" s="11" t="str">
        <f t="shared" si="107"/>
        <v/>
      </c>
    </row>
    <row r="550" spans="1:53">
      <c r="A550" s="7" t="s">
        <v>1084</v>
      </c>
      <c r="B550" s="7" t="s">
        <v>3572</v>
      </c>
      <c r="C550" s="7" t="s">
        <v>55</v>
      </c>
      <c r="D550" s="7" t="s">
        <v>3573</v>
      </c>
      <c r="E550" s="7" t="s">
        <v>696</v>
      </c>
      <c r="F550" s="7" t="s">
        <v>697</v>
      </c>
      <c r="G550" s="7" t="s">
        <v>640</v>
      </c>
      <c r="H550" s="7"/>
      <c r="I550" s="7"/>
      <c r="J550" s="7"/>
      <c r="K550" s="7"/>
      <c r="L550" s="7" t="s">
        <v>3574</v>
      </c>
      <c r="M550" s="7" t="s">
        <v>3575</v>
      </c>
      <c r="N550" s="7" t="s">
        <v>3576</v>
      </c>
      <c r="O550" s="7" t="s">
        <v>3577</v>
      </c>
      <c r="P550" s="7"/>
      <c r="Q550" s="7" t="s">
        <v>3578</v>
      </c>
      <c r="R550" s="7" t="s">
        <v>3579</v>
      </c>
      <c r="S550" s="7" t="s">
        <v>3580</v>
      </c>
      <c r="T550" s="7"/>
      <c r="U550" s="7"/>
      <c r="V550" s="7"/>
      <c r="W550" s="7"/>
      <c r="X550" s="7" t="s">
        <v>79</v>
      </c>
      <c r="Y550" s="7" t="s">
        <v>3581</v>
      </c>
      <c r="Z550" s="7">
        <v>2</v>
      </c>
      <c r="AA550" s="7">
        <v>2</v>
      </c>
      <c r="AB550" s="7" t="s">
        <v>67</v>
      </c>
      <c r="AC550" s="7"/>
      <c r="AD550" s="7">
        <v>2019</v>
      </c>
      <c r="AE550" s="7" t="s">
        <v>68</v>
      </c>
      <c r="AF550" s="7"/>
      <c r="AG550" s="7"/>
      <c r="AH550" s="7"/>
      <c r="AI550" s="7"/>
      <c r="AJ550" s="7"/>
      <c r="AK550" s="7"/>
      <c r="AL550" s="8" t="str">
        <f t="shared" si="96"/>
        <v>DLC[2018]0280）@录播</v>
      </c>
      <c r="AM550" s="8">
        <f>IF(AL550="","",COUNTIFS(AL$1:AL550,AL550))</f>
        <v>1</v>
      </c>
      <c r="AN550" s="8" t="str">
        <f t="shared" si="97"/>
        <v>哈尔滨市道里区教育局_现代服务中等职业学校设备采购中标公告@录播</v>
      </c>
      <c r="AO550" s="9">
        <f>IF(AN550="","",COUNTIFS(AN$1:AN550,AN550))</f>
        <v>1</v>
      </c>
      <c r="AP550" s="10" t="str">
        <f t="shared" si="98"/>
        <v>是</v>
      </c>
      <c r="AQ550" s="11" t="str">
        <f t="shared" si="99"/>
        <v/>
      </c>
      <c r="AR550" s="11" t="str">
        <f t="shared" si="100"/>
        <v/>
      </c>
      <c r="AS550" s="11" t="str">
        <f t="shared" si="101"/>
        <v/>
      </c>
      <c r="AT550" s="11" t="str">
        <f t="shared" si="102"/>
        <v/>
      </c>
      <c r="AU550" s="11" t="str">
        <f t="shared" si="103"/>
        <v/>
      </c>
      <c r="AV550" s="11" t="str">
        <f t="shared" si="104"/>
        <v/>
      </c>
      <c r="AW550" s="11" t="str">
        <f>IF(ISERROR(IF(FIND("拾",O550,1)&lt;FIND("万",O550,1),IF(ISERROR(FIND("拾",O550,FIND("万",O550,1))),"零",(MID(O,FIND("拾",O550,FIND("万",O550,1))-1,1))),MID(O550,FIND("拾",O550,1)-1,1))),"",IF(FIND("拾",O550,1)&lt;FIND("万",O550,1),IF(ISERROR(FIND("拾",O550,FIND("万",O550,1))),"",(MID(O550,FIND("拾",O550,FIND("万",O550,1))-1,1))),MID(O550,FIND("拾",O550,1)-1,1)))</f>
        <v/>
      </c>
      <c r="AX550" s="12">
        <f>IF(O550="",0,IF(ISERROR(MIDB(O550,SEARCHB("?",O550),2*LEN(O550)-LENB(O550))),IF(AQ550="",0,INDEX([1]大小写对照表!A:B,MATCH(AQ550,[1]大小写对照表!A:A,0),2)*100000000)+IF(AR550="",0,INDEX([1]大小写对照表!A:B,MATCH(AR550,[1]大小写对照表!A:A,0),2)*1000000)+IF(AS550="",0,INDEX([1]大小写对照表!A:B,MATCH(AS550,[1]大小写对照表!A:A,0),2)*100000)+IF(AT550="",0,INDEX([1]大小写对照表!A:B,MATCH(AT550,[1]大小写对照表!A:A,0),2)*10000)+IF(AU550="",0,INDEX([1]大小写对照表!A:B,MATCH(AU550,[1]大小写对照表!A:A,0),2)*1000)+IF(AV550="",0,INDEX([1]大小写对照表!A:B,MATCH(AV550,[1]大小写对照表!A:A,0),2)*100)+IF(AW550="",0,INDEX([1]大小写对照表!A:B,MATCH(AW550,[1]大小写对照表!A:A,0),2)*10),IF(ISERROR(FIND("万",O550,1)),MIDB(O550,SEARCHB("?",O550),2*LEN(O550)-LENB(O550))*1,MIDB(O550,SEARCHB("?",O550),2*LEN(O550)-LENB(O550))*10000)))</f>
        <v>1597070</v>
      </c>
      <c r="AY550" s="13" t="str">
        <f t="shared" si="105"/>
        <v>1月份</v>
      </c>
      <c r="AZ550" s="11" t="str">
        <f t="shared" si="106"/>
        <v>录播</v>
      </c>
      <c r="BA550" s="11" t="str">
        <f t="shared" si="107"/>
        <v/>
      </c>
    </row>
    <row r="551" spans="1:53">
      <c r="A551" s="14" t="s">
        <v>1084</v>
      </c>
      <c r="B551" s="14" t="s">
        <v>3582</v>
      </c>
      <c r="C551" s="14" t="s">
        <v>55</v>
      </c>
      <c r="D551" s="14" t="s">
        <v>3491</v>
      </c>
      <c r="E551" s="14" t="s">
        <v>602</v>
      </c>
      <c r="F551" s="14" t="s">
        <v>3325</v>
      </c>
      <c r="G551" s="14" t="s">
        <v>640</v>
      </c>
      <c r="H551" s="14"/>
      <c r="I551" s="14"/>
      <c r="J551" s="14"/>
      <c r="K551" s="14"/>
      <c r="L551" s="14"/>
      <c r="M551" s="14" t="s">
        <v>3492</v>
      </c>
      <c r="N551" s="14" t="s">
        <v>3493</v>
      </c>
      <c r="O551" s="14" t="s">
        <v>3494</v>
      </c>
      <c r="P551" s="14"/>
      <c r="Q551" s="14" t="s">
        <v>3495</v>
      </c>
      <c r="R551" s="14" t="s">
        <v>3496</v>
      </c>
      <c r="S551" s="14"/>
      <c r="T551" s="14"/>
      <c r="U551" s="14"/>
      <c r="V551" s="14"/>
      <c r="W551" s="14"/>
      <c r="X551" s="14" t="s">
        <v>79</v>
      </c>
      <c r="Y551" s="14" t="s">
        <v>3583</v>
      </c>
      <c r="Z551" s="14">
        <v>2</v>
      </c>
      <c r="AA551" s="14">
        <v>4</v>
      </c>
      <c r="AB551" s="14" t="s">
        <v>317</v>
      </c>
      <c r="AC551" s="14" t="s">
        <v>1084</v>
      </c>
      <c r="AD551" s="14">
        <v>2019</v>
      </c>
      <c r="AE551" s="14" t="s">
        <v>68</v>
      </c>
      <c r="AF551" s="14"/>
      <c r="AG551" s="14"/>
      <c r="AH551" s="14"/>
      <c r="AI551" s="14"/>
      <c r="AJ551" s="14"/>
      <c r="AK551" s="14"/>
      <c r="AL551" s="8" t="str">
        <f t="shared" si="96"/>
        <v>NTKFQXJ20181229001@录播</v>
      </c>
      <c r="AM551" s="8">
        <f>IF(AL551="","",COUNTIFS(AL$1:AL551,AL551))</f>
        <v>2</v>
      </c>
      <c r="AN551" s="8" t="str">
        <f t="shared" si="97"/>
        <v>南通开发区法院移动庭审录播系统及法警监控平台设备询价项目[成交公告]@录播</v>
      </c>
      <c r="AO551" s="9">
        <f>IF(AN551="","",COUNTIFS(AN$1:AN551,AN551))</f>
        <v>1</v>
      </c>
      <c r="AP551" s="10" t="str">
        <f t="shared" si="98"/>
        <v/>
      </c>
      <c r="AQ551" s="11" t="str">
        <f t="shared" si="99"/>
        <v/>
      </c>
      <c r="AR551" s="11" t="str">
        <f t="shared" si="100"/>
        <v/>
      </c>
      <c r="AS551" s="11" t="str">
        <f t="shared" si="101"/>
        <v>肆</v>
      </c>
      <c r="AT551" s="11" t="str">
        <f t="shared" si="102"/>
        <v>伍</v>
      </c>
      <c r="AU551" s="11" t="str">
        <f t="shared" si="103"/>
        <v>叁</v>
      </c>
      <c r="AV551" s="11" t="str">
        <f t="shared" si="104"/>
        <v>贰</v>
      </c>
      <c r="AW551" s="11" t="str">
        <f>IF(ISERROR(IF(FIND("拾",O551,1)&lt;FIND("万",O551,1),IF(ISERROR(FIND("拾",O551,FIND("万",O551,1))),"零",(MID(O,FIND("拾",O551,FIND("万",O551,1))-1,1))),MID(O551,FIND("拾",O551,1)-1,1))),"",IF(FIND("拾",O551,1)&lt;FIND("万",O551,1),IF(ISERROR(FIND("拾",O551,FIND("万",O551,1))),"",(MID(O551,FIND("拾",O551,FIND("万",O551,1))-1,1))),MID(O551,FIND("拾",O551,1)-1,1)))</f>
        <v/>
      </c>
      <c r="AX551" s="12">
        <f>IF(O551="",0,IF(ISERROR(MIDB(O551,SEARCHB("?",O551),2*LEN(O551)-LENB(O551))),IF(AQ551="",0,INDEX([1]大小写对照表!A:B,MATCH(AQ551,[1]大小写对照表!A:A,0),2)*100000000)+IF(AR551="",0,INDEX([1]大小写对照表!A:B,MATCH(AR551,[1]大小写对照表!A:A,0),2)*1000000)+IF(AS551="",0,INDEX([1]大小写对照表!A:B,MATCH(AS551,[1]大小写对照表!A:A,0),2)*100000)+IF(AT551="",0,INDEX([1]大小写对照表!A:B,MATCH(AT551,[1]大小写对照表!A:A,0),2)*10000)+IF(AU551="",0,INDEX([1]大小写对照表!A:B,MATCH(AU551,[1]大小写对照表!A:A,0),2)*1000)+IF(AV551="",0,INDEX([1]大小写对照表!A:B,MATCH(AV551,[1]大小写对照表!A:A,0),2)*100)+IF(AW551="",0,INDEX([1]大小写对照表!A:B,MATCH(AW551,[1]大小写对照表!A:A,0),2)*10),IF(ISERROR(FIND("万",O551,1)),MIDB(O551,SEARCHB("?",O551),2*LEN(O551)-LENB(O551))*1,MIDB(O551,SEARCHB("?",O551),2*LEN(O551)-LENB(O551))*10000)))</f>
        <v>453200</v>
      </c>
      <c r="AY551" s="13" t="str">
        <f t="shared" si="105"/>
        <v>1月份</v>
      </c>
      <c r="AZ551" s="11" t="str">
        <f t="shared" si="106"/>
        <v>录播</v>
      </c>
      <c r="BA551" s="11" t="str">
        <f t="shared" si="107"/>
        <v/>
      </c>
    </row>
    <row r="552" spans="1:53">
      <c r="A552" s="7" t="s">
        <v>1084</v>
      </c>
      <c r="B552" s="7" t="s">
        <v>3584</v>
      </c>
      <c r="C552" s="7" t="s">
        <v>55</v>
      </c>
      <c r="D552" s="7" t="s">
        <v>3585</v>
      </c>
      <c r="E552" s="7" t="s">
        <v>83</v>
      </c>
      <c r="F552" s="7" t="s">
        <v>141</v>
      </c>
      <c r="G552" s="7" t="s">
        <v>640</v>
      </c>
      <c r="H552" s="7"/>
      <c r="I552" s="7"/>
      <c r="J552" s="7"/>
      <c r="K552" s="7"/>
      <c r="L552" s="7" t="s">
        <v>3586</v>
      </c>
      <c r="M552" s="7"/>
      <c r="N552" s="7" t="s">
        <v>3587</v>
      </c>
      <c r="O552" s="7"/>
      <c r="P552" s="7"/>
      <c r="Q552" s="7" t="s">
        <v>3588</v>
      </c>
      <c r="R552" s="7" t="s">
        <v>3589</v>
      </c>
      <c r="S552" s="7"/>
      <c r="T552" s="7"/>
      <c r="U552" s="7"/>
      <c r="V552" s="7"/>
      <c r="W552" s="7"/>
      <c r="X552" s="7" t="s">
        <v>79</v>
      </c>
      <c r="Y552" s="7" t="s">
        <v>3590</v>
      </c>
      <c r="Z552" s="7">
        <v>3</v>
      </c>
      <c r="AA552" s="7">
        <v>3</v>
      </c>
      <c r="AB552" s="7" t="s">
        <v>67</v>
      </c>
      <c r="AC552" s="7"/>
      <c r="AD552" s="7">
        <v>2019</v>
      </c>
      <c r="AE552" s="7" t="s">
        <v>68</v>
      </c>
      <c r="AF552" s="7"/>
      <c r="AG552" s="7"/>
      <c r="AH552" s="7"/>
      <c r="AI552" s="7"/>
      <c r="AJ552" s="7"/>
      <c r="AK552" s="7"/>
      <c r="AL552" s="8" t="str">
        <f t="shared" si="96"/>
        <v>GZMY2018-GX-C077）@录播</v>
      </c>
      <c r="AM552" s="8">
        <f>IF(AL552="","",COUNTIFS(AL$1:AL552,AL552))</f>
        <v>1</v>
      </c>
      <c r="AN552" s="8" t="str">
        <f t="shared" si="97"/>
        <v>[赣县区]赣州梦缘招标代理有限公司关于江西省赣州高新技术产业开发区管理委员会办公大楼多媒体设备项目（项目编号：GZMY2018-GX-C077）竞争性磋商采购的成交结果公告@录播</v>
      </c>
      <c r="AO552" s="9">
        <f>IF(AN552="","",COUNTIFS(AN$1:AN552,AN552))</f>
        <v>1</v>
      </c>
      <c r="AP552" s="10" t="str">
        <f t="shared" si="98"/>
        <v>是</v>
      </c>
      <c r="AQ552" s="11" t="str">
        <f t="shared" si="99"/>
        <v/>
      </c>
      <c r="AR552" s="11" t="str">
        <f t="shared" si="100"/>
        <v/>
      </c>
      <c r="AS552" s="11" t="str">
        <f t="shared" si="101"/>
        <v/>
      </c>
      <c r="AT552" s="11" t="str">
        <f t="shared" si="102"/>
        <v/>
      </c>
      <c r="AU552" s="11" t="str">
        <f t="shared" si="103"/>
        <v/>
      </c>
      <c r="AV552" s="11" t="str">
        <f t="shared" si="104"/>
        <v/>
      </c>
      <c r="AW552" s="11" t="str">
        <f>IF(ISERROR(IF(FIND("拾",O552,1)&lt;FIND("万",O552,1),IF(ISERROR(FIND("拾",O552,FIND("万",O552,1))),"零",(MID(O,FIND("拾",O552,FIND("万",O552,1))-1,1))),MID(O552,FIND("拾",O552,1)-1,1))),"",IF(FIND("拾",O552,1)&lt;FIND("万",O552,1),IF(ISERROR(FIND("拾",O552,FIND("万",O552,1))),"",(MID(O552,FIND("拾",O552,FIND("万",O552,1))-1,1))),MID(O552,FIND("拾",O552,1)-1,1)))</f>
        <v/>
      </c>
      <c r="AX552" s="12">
        <f>IF(O552="",0,IF(ISERROR(MIDB(O552,SEARCHB("?",O552),2*LEN(O552)-LENB(O552))),IF(AQ552="",0,INDEX([1]大小写对照表!A:B,MATCH(AQ552,[1]大小写对照表!A:A,0),2)*100000000)+IF(AR552="",0,INDEX([1]大小写对照表!A:B,MATCH(AR552,[1]大小写对照表!A:A,0),2)*1000000)+IF(AS552="",0,INDEX([1]大小写对照表!A:B,MATCH(AS552,[1]大小写对照表!A:A,0),2)*100000)+IF(AT552="",0,INDEX([1]大小写对照表!A:B,MATCH(AT552,[1]大小写对照表!A:A,0),2)*10000)+IF(AU552="",0,INDEX([1]大小写对照表!A:B,MATCH(AU552,[1]大小写对照表!A:A,0),2)*1000)+IF(AV552="",0,INDEX([1]大小写对照表!A:B,MATCH(AV552,[1]大小写对照表!A:A,0),2)*100)+IF(AW552="",0,INDEX([1]大小写对照表!A:B,MATCH(AW552,[1]大小写对照表!A:A,0),2)*10),IF(ISERROR(FIND("万",O552,1)),MIDB(O552,SEARCHB("?",O552),2*LEN(O552)-LENB(O552))*1,MIDB(O552,SEARCHB("?",O552),2*LEN(O552)-LENB(O552))*10000)))</f>
        <v>0</v>
      </c>
      <c r="AY552" s="13" t="str">
        <f t="shared" si="105"/>
        <v>1月份</v>
      </c>
      <c r="AZ552" s="11" t="str">
        <f t="shared" si="106"/>
        <v>录播</v>
      </c>
      <c r="BA552" s="11" t="str">
        <f t="shared" si="107"/>
        <v/>
      </c>
    </row>
    <row r="553" spans="1:53">
      <c r="A553" s="14" t="s">
        <v>1084</v>
      </c>
      <c r="B553" s="14" t="s">
        <v>653</v>
      </c>
      <c r="C553" s="14" t="s">
        <v>55</v>
      </c>
      <c r="D553" s="14" t="s">
        <v>654</v>
      </c>
      <c r="E553" s="14" t="s">
        <v>83</v>
      </c>
      <c r="F553" s="14" t="s">
        <v>655</v>
      </c>
      <c r="G553" s="14" t="s">
        <v>640</v>
      </c>
      <c r="H553" s="14"/>
      <c r="I553" s="14"/>
      <c r="J553" s="14"/>
      <c r="K553" s="14"/>
      <c r="L553" s="14" t="s">
        <v>656</v>
      </c>
      <c r="M553" s="14" t="s">
        <v>657</v>
      </c>
      <c r="N553" s="14" t="s">
        <v>658</v>
      </c>
      <c r="O553" s="14" t="s">
        <v>659</v>
      </c>
      <c r="P553" s="14"/>
      <c r="Q553" s="14" t="s">
        <v>660</v>
      </c>
      <c r="R553" s="14" t="s">
        <v>661</v>
      </c>
      <c r="S553" s="14"/>
      <c r="T553" s="14"/>
      <c r="U553" s="14"/>
      <c r="V553" s="14"/>
      <c r="W553" s="14"/>
      <c r="X553" s="14" t="s">
        <v>65</v>
      </c>
      <c r="Y553" s="14" t="s">
        <v>662</v>
      </c>
      <c r="Z553" s="14">
        <v>4</v>
      </c>
      <c r="AA553" s="14">
        <v>4</v>
      </c>
      <c r="AB553" s="14" t="s">
        <v>317</v>
      </c>
      <c r="AC553" s="14" t="s">
        <v>1084</v>
      </c>
      <c r="AD553" s="14">
        <v>2019</v>
      </c>
      <c r="AE553" s="14" t="s">
        <v>68</v>
      </c>
      <c r="AF553" s="14"/>
      <c r="AG553" s="14"/>
      <c r="AH553" s="14"/>
      <c r="AI553" s="14"/>
      <c r="AJ553" s="14"/>
      <c r="AK553" s="14" t="s">
        <v>652</v>
      </c>
      <c r="AL553" s="8" t="str">
        <f t="shared" si="96"/>
        <v>【JXABXZC29201802027】）@录播</v>
      </c>
      <c r="AM553" s="8">
        <f>IF(AL553="","",COUNTIFS(AL$1:AL553,AL553))</f>
        <v>1</v>
      </c>
      <c r="AN553" s="8" t="str">
        <f t="shared" si="97"/>
        <v>[吉安县]吉安县现代教育技术中心中小学录播教室设备采购项目结果公示@录播</v>
      </c>
      <c r="AO553" s="9">
        <f>IF(AN553="","",COUNTIFS(AN$1:AN553,AN553))</f>
        <v>1</v>
      </c>
      <c r="AP553" s="10" t="str">
        <f t="shared" si="98"/>
        <v>是</v>
      </c>
      <c r="AQ553" s="11" t="str">
        <f t="shared" si="99"/>
        <v/>
      </c>
      <c r="AR553" s="11" t="str">
        <f t="shared" si="100"/>
        <v/>
      </c>
      <c r="AS553" s="11" t="str">
        <f t="shared" si="101"/>
        <v/>
      </c>
      <c r="AT553" s="11" t="str">
        <f t="shared" si="102"/>
        <v/>
      </c>
      <c r="AU553" s="11" t="str">
        <f t="shared" si="103"/>
        <v/>
      </c>
      <c r="AV553" s="11" t="str">
        <f t="shared" si="104"/>
        <v/>
      </c>
      <c r="AW553" s="11" t="str">
        <f>IF(ISERROR(IF(FIND("拾",O553,1)&lt;FIND("万",O553,1),IF(ISERROR(FIND("拾",O553,FIND("万",O553,1))),"零",(MID(O,FIND("拾",O553,FIND("万",O553,1))-1,1))),MID(O553,FIND("拾",O553,1)-1,1))),"",IF(FIND("拾",O553,1)&lt;FIND("万",O553,1),IF(ISERROR(FIND("拾",O553,FIND("万",O553,1))),"",(MID(O553,FIND("拾",O553,FIND("万",O553,1))-1,1))),MID(O553,FIND("拾",O553,1)-1,1)))</f>
        <v/>
      </c>
      <c r="AX553" s="12">
        <f>IF(O553="",0,IF(ISERROR(MIDB(O553,SEARCHB("?",O553),2*LEN(O553)-LENB(O553))),IF(AQ553="",0,INDEX([1]大小写对照表!A:B,MATCH(AQ553,[1]大小写对照表!A:A,0),2)*100000000)+IF(AR553="",0,INDEX([1]大小写对照表!A:B,MATCH(AR553,[1]大小写对照表!A:A,0),2)*1000000)+IF(AS553="",0,INDEX([1]大小写对照表!A:B,MATCH(AS553,[1]大小写对照表!A:A,0),2)*100000)+IF(AT553="",0,INDEX([1]大小写对照表!A:B,MATCH(AT553,[1]大小写对照表!A:A,0),2)*10000)+IF(AU553="",0,INDEX([1]大小写对照表!A:B,MATCH(AU553,[1]大小写对照表!A:A,0),2)*1000)+IF(AV553="",0,INDEX([1]大小写对照表!A:B,MATCH(AV553,[1]大小写对照表!A:A,0),2)*100)+IF(AW553="",0,INDEX([1]大小写对照表!A:B,MATCH(AW553,[1]大小写对照表!A:A,0),2)*10),IF(ISERROR(FIND("万",O553,1)),MIDB(O553,SEARCHB("?",O553),2*LEN(O553)-LENB(O553))*1,MIDB(O553,SEARCHB("?",O553),2*LEN(O553)-LENB(O553))*10000)))</f>
        <v>1007724</v>
      </c>
      <c r="AY553" s="13" t="str">
        <f t="shared" si="105"/>
        <v>1月份</v>
      </c>
      <c r="AZ553" s="11" t="str">
        <f t="shared" si="106"/>
        <v>录播</v>
      </c>
      <c r="BA553" s="11" t="str">
        <f t="shared" si="107"/>
        <v/>
      </c>
    </row>
    <row r="554" spans="1:53">
      <c r="A554" s="7" t="s">
        <v>1084</v>
      </c>
      <c r="B554" s="7" t="s">
        <v>3591</v>
      </c>
      <c r="C554" s="7" t="s">
        <v>55</v>
      </c>
      <c r="D554" s="7" t="s">
        <v>3592</v>
      </c>
      <c r="E554" s="7" t="s">
        <v>627</v>
      </c>
      <c r="F554" s="7" t="s">
        <v>840</v>
      </c>
      <c r="G554" s="7" t="s">
        <v>640</v>
      </c>
      <c r="H554" s="7"/>
      <c r="I554" s="7"/>
      <c r="J554" s="7"/>
      <c r="K554" s="7"/>
      <c r="L554" s="7" t="s">
        <v>3593</v>
      </c>
      <c r="M554" s="7" t="s">
        <v>3594</v>
      </c>
      <c r="N554" s="7" t="s">
        <v>3595</v>
      </c>
      <c r="O554" s="7" t="s">
        <v>3596</v>
      </c>
      <c r="P554" s="7"/>
      <c r="Q554" s="7" t="s">
        <v>3597</v>
      </c>
      <c r="R554" s="7" t="s">
        <v>3598</v>
      </c>
      <c r="S554" s="7"/>
      <c r="T554" s="7"/>
      <c r="U554" s="7"/>
      <c r="V554" s="7"/>
      <c r="W554" s="7"/>
      <c r="X554" s="7" t="s">
        <v>65</v>
      </c>
      <c r="Y554" s="7" t="s">
        <v>3599</v>
      </c>
      <c r="Z554" s="7">
        <v>2</v>
      </c>
      <c r="AA554" s="7">
        <v>2</v>
      </c>
      <c r="AB554" s="7" t="s">
        <v>317</v>
      </c>
      <c r="AC554" s="7" t="s">
        <v>1084</v>
      </c>
      <c r="AD554" s="7">
        <v>2019</v>
      </c>
      <c r="AE554" s="7" t="s">
        <v>68</v>
      </c>
      <c r="AF554" s="7"/>
      <c r="AG554" s="7"/>
      <c r="AH554" s="7"/>
      <c r="AI554" s="7"/>
      <c r="AJ554" s="7"/>
      <c r="AK554" s="7"/>
      <c r="AL554" s="8" t="str">
        <f t="shared" si="96"/>
        <v>0835-180F11108951）@录播</v>
      </c>
      <c r="AM554" s="8">
        <f>IF(AL554="","",COUNTIFS(AL$1:AL554,AL554))</f>
        <v>1</v>
      </c>
      <c r="AN554" s="8" t="str">
        <f t="shared" si="97"/>
        <v>广州华商职业学院智能精品课程录播系统采购项目（项目编号：0835-180F11108951）成交公告@录播</v>
      </c>
      <c r="AO554" s="9">
        <f>IF(AN554="","",COUNTIFS(AN$1:AN554,AN554))</f>
        <v>1</v>
      </c>
      <c r="AP554" s="10" t="str">
        <f t="shared" si="98"/>
        <v>是</v>
      </c>
      <c r="AQ554" s="11" t="str">
        <f t="shared" si="99"/>
        <v/>
      </c>
      <c r="AR554" s="11" t="str">
        <f t="shared" si="100"/>
        <v/>
      </c>
      <c r="AS554" s="11" t="str">
        <f t="shared" si="101"/>
        <v/>
      </c>
      <c r="AT554" s="11" t="str">
        <f t="shared" si="102"/>
        <v/>
      </c>
      <c r="AU554" s="11" t="str">
        <f t="shared" si="103"/>
        <v/>
      </c>
      <c r="AV554" s="11" t="str">
        <f t="shared" si="104"/>
        <v/>
      </c>
      <c r="AW554" s="11" t="str">
        <f>IF(ISERROR(IF(FIND("拾",O554,1)&lt;FIND("万",O554,1),IF(ISERROR(FIND("拾",O554,FIND("万",O554,1))),"零",(MID(O,FIND("拾",O554,FIND("万",O554,1))-1,1))),MID(O554,FIND("拾",O554,1)-1,1))),"",IF(FIND("拾",O554,1)&lt;FIND("万",O554,1),IF(ISERROR(FIND("拾",O554,FIND("万",O554,1))),"",(MID(O554,FIND("拾",O554,FIND("万",O554,1))-1,1))),MID(O554,FIND("拾",O554,1)-1,1)))</f>
        <v/>
      </c>
      <c r="AX554" s="12">
        <f>IF(O554="",0,IF(ISERROR(MIDB(O554,SEARCHB("?",O554),2*LEN(O554)-LENB(O554))),IF(AQ554="",0,INDEX([1]大小写对照表!A:B,MATCH(AQ554,[1]大小写对照表!A:A,0),2)*100000000)+IF(AR554="",0,INDEX([1]大小写对照表!A:B,MATCH(AR554,[1]大小写对照表!A:A,0),2)*1000000)+IF(AS554="",0,INDEX([1]大小写对照表!A:B,MATCH(AS554,[1]大小写对照表!A:A,0),2)*100000)+IF(AT554="",0,INDEX([1]大小写对照表!A:B,MATCH(AT554,[1]大小写对照表!A:A,0),2)*10000)+IF(AU554="",0,INDEX([1]大小写对照表!A:B,MATCH(AU554,[1]大小写对照表!A:A,0),2)*1000)+IF(AV554="",0,INDEX([1]大小写对照表!A:B,MATCH(AV554,[1]大小写对照表!A:A,0),2)*100)+IF(AW554="",0,INDEX([1]大小写对照表!A:B,MATCH(AW554,[1]大小写对照表!A:A,0),2)*10),IF(ISERROR(FIND("万",O554,1)),MIDB(O554,SEARCHB("?",O554),2*LEN(O554)-LENB(O554))*1,MIDB(O554,SEARCHB("?",O554),2*LEN(O554)-LENB(O554))*10000)))</f>
        <v>428768</v>
      </c>
      <c r="AY554" s="13" t="str">
        <f t="shared" si="105"/>
        <v>1月份</v>
      </c>
      <c r="AZ554" s="11" t="str">
        <f t="shared" si="106"/>
        <v>录播</v>
      </c>
      <c r="BA554" s="11" t="str">
        <f t="shared" si="107"/>
        <v/>
      </c>
    </row>
    <row r="555" spans="1:53">
      <c r="A555" s="14" t="s">
        <v>1084</v>
      </c>
      <c r="B555" s="14" t="s">
        <v>3600</v>
      </c>
      <c r="C555" s="14" t="s">
        <v>55</v>
      </c>
      <c r="D555" s="14"/>
      <c r="E555" s="14" t="s">
        <v>425</v>
      </c>
      <c r="F555" s="14" t="s">
        <v>2355</v>
      </c>
      <c r="G555" s="14" t="s">
        <v>640</v>
      </c>
      <c r="H555" s="14"/>
      <c r="I555" s="14"/>
      <c r="J555" s="14"/>
      <c r="K555" s="14"/>
      <c r="L555" s="14" t="s">
        <v>3601</v>
      </c>
      <c r="M555" s="14"/>
      <c r="N555" s="14" t="s">
        <v>3602</v>
      </c>
      <c r="O555" s="14" t="s">
        <v>3603</v>
      </c>
      <c r="P555" s="14"/>
      <c r="Q555" s="14" t="s">
        <v>3604</v>
      </c>
      <c r="R555" s="14" t="s">
        <v>3605</v>
      </c>
      <c r="S555" s="14"/>
      <c r="T555" s="14"/>
      <c r="U555" s="14"/>
      <c r="V555" s="14"/>
      <c r="W555" s="14"/>
      <c r="X555" s="14" t="s">
        <v>315</v>
      </c>
      <c r="Y555" s="14" t="s">
        <v>3606</v>
      </c>
      <c r="Z555" s="14">
        <v>2</v>
      </c>
      <c r="AA555" s="14">
        <v>14971</v>
      </c>
      <c r="AB555" s="14" t="s">
        <v>67</v>
      </c>
      <c r="AC555" s="14"/>
      <c r="AD555" s="14">
        <v>2019</v>
      </c>
      <c r="AE555" s="14" t="s">
        <v>68</v>
      </c>
      <c r="AF555" s="14"/>
      <c r="AG555" s="14"/>
      <c r="AH555" s="14"/>
      <c r="AI555" s="14"/>
      <c r="AJ555" s="14"/>
      <c r="AK555" s="14"/>
      <c r="AL555" s="8" t="str">
        <f t="shared" si="96"/>
        <v/>
      </c>
      <c r="AM555" s="8" t="str">
        <f>IF(AL555="","",COUNTIFS(AL$1:AL555,AL555))</f>
        <v/>
      </c>
      <c r="AN555" s="8" t="str">
        <f t="shared" si="97"/>
        <v>中共甘肃省委宣传部高清电视会议系统建设项目成交公告@录播</v>
      </c>
      <c r="AO555" s="9">
        <f>IF(AN555="","",COUNTIFS(AN$1:AN555,AN555))</f>
        <v>1</v>
      </c>
      <c r="AP555" s="10" t="str">
        <f t="shared" si="98"/>
        <v>是</v>
      </c>
      <c r="AQ555" s="11" t="str">
        <f t="shared" si="99"/>
        <v/>
      </c>
      <c r="AR555" s="11" t="str">
        <f t="shared" si="100"/>
        <v/>
      </c>
      <c r="AS555" s="11" t="str">
        <f t="shared" si="101"/>
        <v/>
      </c>
      <c r="AT555" s="11" t="str">
        <f t="shared" si="102"/>
        <v/>
      </c>
      <c r="AU555" s="11" t="str">
        <f t="shared" si="103"/>
        <v/>
      </c>
      <c r="AV555" s="11" t="str">
        <f t="shared" si="104"/>
        <v/>
      </c>
      <c r="AW555" s="11" t="str">
        <f>IF(ISERROR(IF(FIND("拾",O555,1)&lt;FIND("万",O555,1),IF(ISERROR(FIND("拾",O555,FIND("万",O555,1))),"零",(MID(O,FIND("拾",O555,FIND("万",O555,1))-1,1))),MID(O555,FIND("拾",O555,1)-1,1))),"",IF(FIND("拾",O555,1)&lt;FIND("万",O555,1),IF(ISERROR(FIND("拾",O555,FIND("万",O555,1))),"",(MID(O555,FIND("拾",O555,FIND("万",O555,1))-1,1))),MID(O555,FIND("拾",O555,1)-1,1)))</f>
        <v/>
      </c>
      <c r="AX555" s="12">
        <f>IF(O555="",0,IF(ISERROR(MIDB(O555,SEARCHB("?",O555),2*LEN(O555)-LENB(O555))),IF(AQ555="",0,INDEX([1]大小写对照表!A:B,MATCH(AQ555,[1]大小写对照表!A:A,0),2)*100000000)+IF(AR555="",0,INDEX([1]大小写对照表!A:B,MATCH(AR555,[1]大小写对照表!A:A,0),2)*1000000)+IF(AS555="",0,INDEX([1]大小写对照表!A:B,MATCH(AS555,[1]大小写对照表!A:A,0),2)*100000)+IF(AT555="",0,INDEX([1]大小写对照表!A:B,MATCH(AT555,[1]大小写对照表!A:A,0),2)*10000)+IF(AU555="",0,INDEX([1]大小写对照表!A:B,MATCH(AU555,[1]大小写对照表!A:A,0),2)*1000)+IF(AV555="",0,INDEX([1]大小写对照表!A:B,MATCH(AV555,[1]大小写对照表!A:A,0),2)*100)+IF(AW555="",0,INDEX([1]大小写对照表!A:B,MATCH(AW555,[1]大小写对照表!A:A,0),2)*10),IF(ISERROR(FIND("万",O555,1)),MIDB(O555,SEARCHB("?",O555),2*LEN(O555)-LENB(O555))*1,MIDB(O555,SEARCHB("?",O555),2*LEN(O555)-LENB(O555))*10000)))</f>
        <v>4350000</v>
      </c>
      <c r="AY555" s="13" t="str">
        <f t="shared" si="105"/>
        <v>1月份</v>
      </c>
      <c r="AZ555" s="11" t="str">
        <f t="shared" si="106"/>
        <v>录播</v>
      </c>
      <c r="BA555" s="11" t="str">
        <f t="shared" si="107"/>
        <v/>
      </c>
    </row>
    <row r="556" spans="1:53">
      <c r="A556" s="7" t="s">
        <v>1084</v>
      </c>
      <c r="B556" s="7" t="s">
        <v>3607</v>
      </c>
      <c r="C556" s="7" t="s">
        <v>55</v>
      </c>
      <c r="D556" s="7" t="s">
        <v>3608</v>
      </c>
      <c r="E556" s="7" t="s">
        <v>94</v>
      </c>
      <c r="F556" s="7" t="s">
        <v>379</v>
      </c>
      <c r="G556" s="7" t="s">
        <v>640</v>
      </c>
      <c r="H556" s="7"/>
      <c r="I556" s="7"/>
      <c r="J556" s="7"/>
      <c r="K556" s="7"/>
      <c r="L556" s="7"/>
      <c r="M556" s="7" t="s">
        <v>3609</v>
      </c>
      <c r="N556" s="7" t="s">
        <v>3610</v>
      </c>
      <c r="O556" s="7" t="s">
        <v>3611</v>
      </c>
      <c r="P556" s="7"/>
      <c r="Q556" s="7" t="s">
        <v>3612</v>
      </c>
      <c r="R556" s="7" t="s">
        <v>3613</v>
      </c>
      <c r="S556" s="7"/>
      <c r="T556" s="7"/>
      <c r="U556" s="7"/>
      <c r="V556" s="7"/>
      <c r="W556" s="7"/>
      <c r="X556" s="7" t="s">
        <v>65</v>
      </c>
      <c r="Y556" s="7" t="s">
        <v>3614</v>
      </c>
      <c r="Z556" s="7">
        <v>3</v>
      </c>
      <c r="AA556" s="7">
        <v>3</v>
      </c>
      <c r="AB556" s="7" t="s">
        <v>67</v>
      </c>
      <c r="AC556" s="7"/>
      <c r="AD556" s="7">
        <v>2019</v>
      </c>
      <c r="AE556" s="7" t="s">
        <v>68</v>
      </c>
      <c r="AF556" s="7"/>
      <c r="AG556" s="7"/>
      <c r="AH556" s="7"/>
      <c r="AI556" s="7"/>
      <c r="AJ556" s="7"/>
      <c r="AK556" s="7"/>
      <c r="AL556" s="8" t="str">
        <f t="shared" si="96"/>
        <v>DTZC-2018-0662-2@录播</v>
      </c>
      <c r="AM556" s="8">
        <f>IF(AL556="","",COUNTIFS(AL$1:AL556,AL556))</f>
        <v>1</v>
      </c>
      <c r="AN556" s="8" t="str">
        <f t="shared" si="97"/>
        <v>大同市第二高级职业中学校计算机实训室设备及电子商务实训室设备采购中标公告@录播</v>
      </c>
      <c r="AO556" s="9">
        <f>IF(AN556="","",COUNTIFS(AN$1:AN556,AN556))</f>
        <v>1</v>
      </c>
      <c r="AP556" s="10" t="str">
        <f t="shared" si="98"/>
        <v>是</v>
      </c>
      <c r="AQ556" s="11" t="str">
        <f t="shared" si="99"/>
        <v/>
      </c>
      <c r="AR556" s="11" t="str">
        <f t="shared" si="100"/>
        <v/>
      </c>
      <c r="AS556" s="11" t="str">
        <f t="shared" si="101"/>
        <v/>
      </c>
      <c r="AT556" s="11" t="str">
        <f t="shared" si="102"/>
        <v/>
      </c>
      <c r="AU556" s="11" t="str">
        <f t="shared" si="103"/>
        <v/>
      </c>
      <c r="AV556" s="11" t="str">
        <f t="shared" si="104"/>
        <v/>
      </c>
      <c r="AW556" s="11" t="str">
        <f>IF(ISERROR(IF(FIND("拾",O556,1)&lt;FIND("万",O556,1),IF(ISERROR(FIND("拾",O556,FIND("万",O556,1))),"零",(MID(O,FIND("拾",O556,FIND("万",O556,1))-1,1))),MID(O556,FIND("拾",O556,1)-1,1))),"",IF(FIND("拾",O556,1)&lt;FIND("万",O556,1),IF(ISERROR(FIND("拾",O556,FIND("万",O556,1))),"",(MID(O556,FIND("拾",O556,FIND("万",O556,1))-1,1))),MID(O556,FIND("拾",O556,1)-1,1)))</f>
        <v/>
      </c>
      <c r="AX556" s="12">
        <f>IF(O556="",0,IF(ISERROR(MIDB(O556,SEARCHB("?",O556),2*LEN(O556)-LENB(O556))),IF(AQ556="",0,INDEX([1]大小写对照表!A:B,MATCH(AQ556,[1]大小写对照表!A:A,0),2)*100000000)+IF(AR556="",0,INDEX([1]大小写对照表!A:B,MATCH(AR556,[1]大小写对照表!A:A,0),2)*1000000)+IF(AS556="",0,INDEX([1]大小写对照表!A:B,MATCH(AS556,[1]大小写对照表!A:A,0),2)*100000)+IF(AT556="",0,INDEX([1]大小写对照表!A:B,MATCH(AT556,[1]大小写对照表!A:A,0),2)*10000)+IF(AU556="",0,INDEX([1]大小写对照表!A:B,MATCH(AU556,[1]大小写对照表!A:A,0),2)*1000)+IF(AV556="",0,INDEX([1]大小写对照表!A:B,MATCH(AV556,[1]大小写对照表!A:A,0),2)*100)+IF(AW556="",0,INDEX([1]大小写对照表!A:B,MATCH(AW556,[1]大小写对照表!A:A,0),2)*10),IF(ISERROR(FIND("万",O556,1)),MIDB(O556,SEARCHB("?",O556),2*LEN(O556)-LENB(O556))*1,MIDB(O556,SEARCHB("?",O556),2*LEN(O556)-LENB(O556))*10000)))</f>
        <v>385730</v>
      </c>
      <c r="AY556" s="13" t="str">
        <f t="shared" si="105"/>
        <v>1月份</v>
      </c>
      <c r="AZ556" s="11" t="str">
        <f t="shared" si="106"/>
        <v>录播</v>
      </c>
      <c r="BA556" s="11" t="str">
        <f t="shared" si="107"/>
        <v/>
      </c>
    </row>
    <row r="557" spans="1:53">
      <c r="A557" s="14" t="s">
        <v>1084</v>
      </c>
      <c r="B557" s="14" t="s">
        <v>3482</v>
      </c>
      <c r="C557" s="14" t="s">
        <v>55</v>
      </c>
      <c r="D557" s="14" t="s">
        <v>3483</v>
      </c>
      <c r="E557" s="14" t="s">
        <v>118</v>
      </c>
      <c r="F557" s="14" t="s">
        <v>1336</v>
      </c>
      <c r="G557" s="14" t="s">
        <v>640</v>
      </c>
      <c r="H557" s="14"/>
      <c r="I557" s="14"/>
      <c r="J557" s="14"/>
      <c r="K557" s="14"/>
      <c r="L557" s="14" t="s">
        <v>3485</v>
      </c>
      <c r="M557" s="14" t="s">
        <v>3486</v>
      </c>
      <c r="N557" s="14"/>
      <c r="O557" s="14" t="s">
        <v>3487</v>
      </c>
      <c r="P557" s="14"/>
      <c r="Q557" s="14" t="s">
        <v>3615</v>
      </c>
      <c r="R557" s="14"/>
      <c r="S557" s="14"/>
      <c r="T557" s="14"/>
      <c r="U557" s="14"/>
      <c r="V557" s="14"/>
      <c r="W557" s="14"/>
      <c r="X557" s="14" t="s">
        <v>79</v>
      </c>
      <c r="Y557" s="14" t="s">
        <v>3489</v>
      </c>
      <c r="Z557" s="14">
        <v>4</v>
      </c>
      <c r="AA557" s="14">
        <v>4</v>
      </c>
      <c r="AB557" s="14" t="s">
        <v>67</v>
      </c>
      <c r="AC557" s="14"/>
      <c r="AD557" s="14">
        <v>2019</v>
      </c>
      <c r="AE557" s="14" t="s">
        <v>68</v>
      </c>
      <c r="AF557" s="14"/>
      <c r="AG557" s="14"/>
      <c r="AH557" s="14"/>
      <c r="AI557" s="14"/>
      <c r="AJ557" s="14"/>
      <c r="AK557" s="14"/>
      <c r="AL557" s="8" t="str">
        <f t="shared" si="96"/>
        <v>XJZCJH[2018]10-02@录播</v>
      </c>
      <c r="AM557" s="8">
        <f>IF(AL557="","",COUNTIFS(AL$1:AL557,AL557))</f>
        <v>2</v>
      </c>
      <c r="AN557" s="8" t="str">
        <f t="shared" si="97"/>
        <v>西吉县教育体育局宁夏教育云在线课堂运用试点项目设施设备采购项目中标结果公示@录播</v>
      </c>
      <c r="AO557" s="9">
        <f>IF(AN557="","",COUNTIFS(AN$1:AN557,AN557))</f>
        <v>2</v>
      </c>
      <c r="AP557" s="10" t="str">
        <f t="shared" si="98"/>
        <v/>
      </c>
      <c r="AQ557" s="11" t="str">
        <f t="shared" si="99"/>
        <v/>
      </c>
      <c r="AR557" s="11" t="str">
        <f t="shared" si="100"/>
        <v>壹</v>
      </c>
      <c r="AS557" s="11" t="str">
        <f t="shared" si="101"/>
        <v>壹</v>
      </c>
      <c r="AT557" s="11" t="str">
        <f t="shared" si="102"/>
        <v>叁</v>
      </c>
      <c r="AU557" s="11" t="str">
        <f t="shared" si="103"/>
        <v>柒</v>
      </c>
      <c r="AV557" s="11" t="str">
        <f t="shared" si="104"/>
        <v>壹</v>
      </c>
      <c r="AW557" s="11" t="str">
        <f>IF(ISERROR(IF(FIND("拾",O557,1)&lt;FIND("万",O557,1),IF(ISERROR(FIND("拾",O557,FIND("万",O557,1))),"零",(MID(O,FIND("拾",O557,FIND("万",O557,1))-1,1))),MID(O557,FIND("拾",O557,1)-1,1))),"",IF(FIND("拾",O557,1)&lt;FIND("万",O557,1),IF(ISERROR(FIND("拾",O557,FIND("万",O557,1))),"",(MID(O557,FIND("拾",O557,FIND("万",O557,1))-1,1))),MID(O557,FIND("拾",O557,1)-1,1)))</f>
        <v/>
      </c>
      <c r="AX557" s="12">
        <f>IF(O557="",0,IF(ISERROR(MIDB(O557,SEARCHB("?",O557),2*LEN(O557)-LENB(O557))),IF(AQ557="",0,INDEX([1]大小写对照表!A:B,MATCH(AQ557,[1]大小写对照表!A:A,0),2)*100000000)+IF(AR557="",0,INDEX([1]大小写对照表!A:B,MATCH(AR557,[1]大小写对照表!A:A,0),2)*1000000)+IF(AS557="",0,INDEX([1]大小写对照表!A:B,MATCH(AS557,[1]大小写对照表!A:A,0),2)*100000)+IF(AT557="",0,INDEX([1]大小写对照表!A:B,MATCH(AT557,[1]大小写对照表!A:A,0),2)*10000)+IF(AU557="",0,INDEX([1]大小写对照表!A:B,MATCH(AU557,[1]大小写对照表!A:A,0),2)*1000)+IF(AV557="",0,INDEX([1]大小写对照表!A:B,MATCH(AV557,[1]大小写对照表!A:A,0),2)*100)+IF(AW557="",0,INDEX([1]大小写对照表!A:B,MATCH(AW557,[1]大小写对照表!A:A,0),2)*10),IF(ISERROR(FIND("万",O557,1)),MIDB(O557,SEARCHB("?",O557),2*LEN(O557)-LENB(O557))*1,MIDB(O557,SEARCHB("?",O557),2*LEN(O557)-LENB(O557))*10000)))</f>
        <v>1137100</v>
      </c>
      <c r="AY557" s="13" t="str">
        <f t="shared" si="105"/>
        <v>1月份</v>
      </c>
      <c r="AZ557" s="11" t="str">
        <f t="shared" si="106"/>
        <v>录播</v>
      </c>
      <c r="BA557" s="11" t="str">
        <f t="shared" si="107"/>
        <v/>
      </c>
    </row>
    <row r="558" spans="1:53">
      <c r="A558" s="7" t="s">
        <v>1084</v>
      </c>
      <c r="B558" s="7" t="s">
        <v>3616</v>
      </c>
      <c r="C558" s="7" t="s">
        <v>55</v>
      </c>
      <c r="D558" s="7" t="s">
        <v>3617</v>
      </c>
      <c r="E558" s="7" t="s">
        <v>627</v>
      </c>
      <c r="F558" s="7" t="s">
        <v>3618</v>
      </c>
      <c r="G558" s="7" t="s">
        <v>3619</v>
      </c>
      <c r="H558" s="7"/>
      <c r="I558" s="7"/>
      <c r="J558" s="7"/>
      <c r="K558" s="7"/>
      <c r="L558" s="7"/>
      <c r="M558" s="7"/>
      <c r="N558" s="7"/>
      <c r="O558" s="7"/>
      <c r="P558" s="7"/>
      <c r="Q558" s="7" t="s">
        <v>3620</v>
      </c>
      <c r="R558" s="7"/>
      <c r="S558" s="7"/>
      <c r="T558" s="7"/>
      <c r="U558" s="7"/>
      <c r="V558" s="7"/>
      <c r="W558" s="7"/>
      <c r="X558" s="7" t="s">
        <v>65</v>
      </c>
      <c r="Y558" s="7" t="s">
        <v>3621</v>
      </c>
      <c r="Z558" s="7">
        <v>6</v>
      </c>
      <c r="AA558" s="7">
        <v>6</v>
      </c>
      <c r="AB558" s="7" t="s">
        <v>317</v>
      </c>
      <c r="AC558" s="7" t="s">
        <v>1084</v>
      </c>
      <c r="AD558" s="7">
        <v>2019</v>
      </c>
      <c r="AE558" s="7" t="s">
        <v>68</v>
      </c>
      <c r="AF558" s="7"/>
      <c r="AG558" s="7"/>
      <c r="AH558" s="7"/>
      <c r="AI558" s="7"/>
      <c r="AJ558" s="7"/>
      <c r="AK558" s="7"/>
      <c r="AL558" s="8" t="str">
        <f t="shared" si="96"/>
        <v>4413020071915401812290133@录播</v>
      </c>
      <c r="AM558" s="8">
        <f>IF(AL558="","",COUNTIFS(AL$1:AL558,AL558))</f>
        <v>1</v>
      </c>
      <c r="AN558" s="8" t="str">
        <f t="shared" si="97"/>
        <v>惠州市第三中学录播室装饰项目采购工程预算审核服务中标公示@录播</v>
      </c>
      <c r="AO558" s="9">
        <f>IF(AN558="","",COUNTIFS(AN$1:AN558,AN558))</f>
        <v>1</v>
      </c>
      <c r="AP558" s="10" t="str">
        <f t="shared" si="98"/>
        <v>是</v>
      </c>
      <c r="AQ558" s="11" t="str">
        <f t="shared" si="99"/>
        <v/>
      </c>
      <c r="AR558" s="11" t="str">
        <f t="shared" si="100"/>
        <v/>
      </c>
      <c r="AS558" s="11" t="str">
        <f t="shared" si="101"/>
        <v/>
      </c>
      <c r="AT558" s="11" t="str">
        <f t="shared" si="102"/>
        <v/>
      </c>
      <c r="AU558" s="11" t="str">
        <f t="shared" si="103"/>
        <v/>
      </c>
      <c r="AV558" s="11" t="str">
        <f t="shared" si="104"/>
        <v/>
      </c>
      <c r="AW558" s="11" t="str">
        <f>IF(ISERROR(IF(FIND("拾",O558,1)&lt;FIND("万",O558,1),IF(ISERROR(FIND("拾",O558,FIND("万",O558,1))),"零",(MID(O,FIND("拾",O558,FIND("万",O558,1))-1,1))),MID(O558,FIND("拾",O558,1)-1,1))),"",IF(FIND("拾",O558,1)&lt;FIND("万",O558,1),IF(ISERROR(FIND("拾",O558,FIND("万",O558,1))),"",(MID(O558,FIND("拾",O558,FIND("万",O558,1))-1,1))),MID(O558,FIND("拾",O558,1)-1,1)))</f>
        <v/>
      </c>
      <c r="AX558" s="12">
        <f>IF(O558="",0,IF(ISERROR(MIDB(O558,SEARCHB("?",O558),2*LEN(O558)-LENB(O558))),IF(AQ558="",0,INDEX([1]大小写对照表!A:B,MATCH(AQ558,[1]大小写对照表!A:A,0),2)*100000000)+IF(AR558="",0,INDEX([1]大小写对照表!A:B,MATCH(AR558,[1]大小写对照表!A:A,0),2)*1000000)+IF(AS558="",0,INDEX([1]大小写对照表!A:B,MATCH(AS558,[1]大小写对照表!A:A,0),2)*100000)+IF(AT558="",0,INDEX([1]大小写对照表!A:B,MATCH(AT558,[1]大小写对照表!A:A,0),2)*10000)+IF(AU558="",0,INDEX([1]大小写对照表!A:B,MATCH(AU558,[1]大小写对照表!A:A,0),2)*1000)+IF(AV558="",0,INDEX([1]大小写对照表!A:B,MATCH(AV558,[1]大小写对照表!A:A,0),2)*100)+IF(AW558="",0,INDEX([1]大小写对照表!A:B,MATCH(AW558,[1]大小写对照表!A:A,0),2)*10),IF(ISERROR(FIND("万",O558,1)),MIDB(O558,SEARCHB("?",O558),2*LEN(O558)-LENB(O558))*1,MIDB(O558,SEARCHB("?",O558),2*LEN(O558)-LENB(O558))*10000)))</f>
        <v>0</v>
      </c>
      <c r="AY558" s="13" t="str">
        <f t="shared" si="105"/>
        <v>1月份</v>
      </c>
      <c r="AZ558" s="11" t="str">
        <f t="shared" si="106"/>
        <v>录播</v>
      </c>
      <c r="BA558" s="11" t="str">
        <f t="shared" si="107"/>
        <v/>
      </c>
    </row>
    <row r="559" spans="1:53">
      <c r="A559" s="14" t="s">
        <v>1084</v>
      </c>
      <c r="B559" s="14" t="s">
        <v>3622</v>
      </c>
      <c r="C559" s="14" t="s">
        <v>55</v>
      </c>
      <c r="D559" s="14" t="s">
        <v>3505</v>
      </c>
      <c r="E559" s="14" t="s">
        <v>592</v>
      </c>
      <c r="F559" s="14" t="s">
        <v>593</v>
      </c>
      <c r="G559" s="14" t="s">
        <v>669</v>
      </c>
      <c r="H559" s="14"/>
      <c r="I559" s="14"/>
      <c r="J559" s="14"/>
      <c r="K559" s="14"/>
      <c r="L559" s="14"/>
      <c r="M559" s="14" t="s">
        <v>3506</v>
      </c>
      <c r="N559" s="14" t="s">
        <v>647</v>
      </c>
      <c r="O559" s="14" t="s">
        <v>3507</v>
      </c>
      <c r="P559" s="14"/>
      <c r="Q559" s="14" t="s">
        <v>3623</v>
      </c>
      <c r="R559" s="14" t="s">
        <v>650</v>
      </c>
      <c r="S559" s="14"/>
      <c r="T559" s="14"/>
      <c r="U559" s="14"/>
      <c r="V559" s="14"/>
      <c r="W559" s="14"/>
      <c r="X559" s="14" t="s">
        <v>326</v>
      </c>
      <c r="Y559" s="14" t="s">
        <v>3624</v>
      </c>
      <c r="Z559" s="14">
        <v>2</v>
      </c>
      <c r="AA559" s="14">
        <v>6</v>
      </c>
      <c r="AB559" s="14" t="s">
        <v>67</v>
      </c>
      <c r="AC559" s="14"/>
      <c r="AD559" s="14">
        <v>2019</v>
      </c>
      <c r="AE559" s="14" t="s">
        <v>68</v>
      </c>
      <c r="AF559" s="14"/>
      <c r="AG559" s="14"/>
      <c r="AH559" s="14"/>
      <c r="AI559" s="14"/>
      <c r="AJ559" s="14"/>
      <c r="AK559" s="14"/>
      <c r="AL559" s="8" t="str">
        <f t="shared" si="96"/>
        <v>2018-1392_XM_2@录播</v>
      </c>
      <c r="AM559" s="8">
        <f>IF(AL559="","",COUNTIFS(AL$1:AL559,AL559))</f>
        <v>2</v>
      </c>
      <c r="AN559" s="8" t="str">
        <f t="shared" si="97"/>
        <v>长春师范大学长春师范大学实训室建设项目（二）(公开招标)@录播</v>
      </c>
      <c r="AO559" s="9">
        <f>IF(AN559="","",COUNTIFS(AN$1:AN559,AN559))</f>
        <v>1</v>
      </c>
      <c r="AP559" s="10" t="str">
        <f t="shared" si="98"/>
        <v/>
      </c>
      <c r="AQ559" s="11" t="str">
        <f t="shared" si="99"/>
        <v/>
      </c>
      <c r="AR559" s="11" t="str">
        <f t="shared" si="100"/>
        <v/>
      </c>
      <c r="AS559" s="11" t="str">
        <f t="shared" si="101"/>
        <v/>
      </c>
      <c r="AT559" s="11" t="str">
        <f t="shared" si="102"/>
        <v/>
      </c>
      <c r="AU559" s="11" t="str">
        <f t="shared" si="103"/>
        <v/>
      </c>
      <c r="AV559" s="11" t="str">
        <f t="shared" si="104"/>
        <v/>
      </c>
      <c r="AW559" s="11" t="str">
        <f>IF(ISERROR(IF(FIND("拾",O559,1)&lt;FIND("万",O559,1),IF(ISERROR(FIND("拾",O559,FIND("万",O559,1))),"零",(MID(O,FIND("拾",O559,FIND("万",O559,1))-1,1))),MID(O559,FIND("拾",O559,1)-1,1))),"",IF(FIND("拾",O559,1)&lt;FIND("万",O559,1),IF(ISERROR(FIND("拾",O559,FIND("万",O559,1))),"",(MID(O559,FIND("拾",O559,FIND("万",O559,1))-1,1))),MID(O559,FIND("拾",O559,1)-1,1)))</f>
        <v/>
      </c>
      <c r="AX559" s="12">
        <f>IF(O559="",0,IF(ISERROR(MIDB(O559,SEARCHB("?",O559),2*LEN(O559)-LENB(O559))),IF(AQ559="",0,INDEX([1]大小写对照表!A:B,MATCH(AQ559,[1]大小写对照表!A:A,0),2)*100000000)+IF(AR559="",0,INDEX([1]大小写对照表!A:B,MATCH(AR559,[1]大小写对照表!A:A,0),2)*1000000)+IF(AS559="",0,INDEX([1]大小写对照表!A:B,MATCH(AS559,[1]大小写对照表!A:A,0),2)*100000)+IF(AT559="",0,INDEX([1]大小写对照表!A:B,MATCH(AT559,[1]大小写对照表!A:A,0),2)*10000)+IF(AU559="",0,INDEX([1]大小写对照表!A:B,MATCH(AU559,[1]大小写对照表!A:A,0),2)*1000)+IF(AV559="",0,INDEX([1]大小写对照表!A:B,MATCH(AV559,[1]大小写对照表!A:A,0),2)*100)+IF(AW559="",0,INDEX([1]大小写对照表!A:B,MATCH(AW559,[1]大小写对照表!A:A,0),2)*10),IF(ISERROR(FIND("万",O559,1)),MIDB(O559,SEARCHB("?",O559),2*LEN(O559)-LENB(O559))*1,MIDB(O559,SEARCHB("?",O559),2*LEN(O559)-LENB(O559))*10000)))</f>
        <v>1708050</v>
      </c>
      <c r="AY559" s="13" t="str">
        <f t="shared" si="105"/>
        <v>1月份</v>
      </c>
      <c r="AZ559" s="11" t="str">
        <f t="shared" si="106"/>
        <v>录播</v>
      </c>
      <c r="BA559" s="11" t="str">
        <f t="shared" si="107"/>
        <v/>
      </c>
    </row>
    <row r="560" spans="1:53">
      <c r="A560" s="7" t="s">
        <v>1084</v>
      </c>
      <c r="B560" s="7" t="s">
        <v>3625</v>
      </c>
      <c r="C560" s="7" t="s">
        <v>55</v>
      </c>
      <c r="D560" s="7"/>
      <c r="E560" s="7" t="s">
        <v>1244</v>
      </c>
      <c r="F560" s="7" t="s">
        <v>3626</v>
      </c>
      <c r="G560" s="7" t="s">
        <v>669</v>
      </c>
      <c r="H560" s="7"/>
      <c r="I560" s="7"/>
      <c r="J560" s="7"/>
      <c r="K560" s="7"/>
      <c r="L560" s="7"/>
      <c r="M560" s="7"/>
      <c r="N560" s="7"/>
      <c r="O560" s="7"/>
      <c r="P560" s="7"/>
      <c r="Q560" s="7" t="s">
        <v>3627</v>
      </c>
      <c r="R560" s="7"/>
      <c r="S560" s="7"/>
      <c r="T560" s="7"/>
      <c r="U560" s="7"/>
      <c r="V560" s="7"/>
      <c r="W560" s="7"/>
      <c r="X560" s="7" t="s">
        <v>65</v>
      </c>
      <c r="Y560" s="7" t="s">
        <v>3628</v>
      </c>
      <c r="Z560" s="7">
        <v>2</v>
      </c>
      <c r="AA560" s="7">
        <v>14971</v>
      </c>
      <c r="AB560" s="7" t="s">
        <v>317</v>
      </c>
      <c r="AC560" s="7" t="s">
        <v>1084</v>
      </c>
      <c r="AD560" s="7">
        <v>2018</v>
      </c>
      <c r="AE560" s="7" t="s">
        <v>643</v>
      </c>
      <c r="AF560" s="7" t="s">
        <v>138</v>
      </c>
      <c r="AG560" s="7"/>
      <c r="AH560" s="7"/>
      <c r="AI560" s="7"/>
      <c r="AJ560" s="7"/>
      <c r="AK560" s="7"/>
      <c r="AL560" s="8" t="str">
        <f t="shared" si="96"/>
        <v/>
      </c>
      <c r="AM560" s="8" t="str">
        <f>IF(AL560="","",COUNTIFS(AL$1:AL560,AL560))</f>
        <v/>
      </c>
      <c r="AN560" s="8" t="str">
        <f t="shared" si="97"/>
        <v>长寿区第一实验小学校录播教室中标结果@录播</v>
      </c>
      <c r="AO560" s="9">
        <f>IF(AN560="","",COUNTIFS(AN$1:AN560,AN560))</f>
        <v>1</v>
      </c>
      <c r="AP560" s="10" t="str">
        <f t="shared" si="98"/>
        <v>是</v>
      </c>
      <c r="AQ560" s="11" t="str">
        <f t="shared" si="99"/>
        <v/>
      </c>
      <c r="AR560" s="11" t="str">
        <f t="shared" si="100"/>
        <v/>
      </c>
      <c r="AS560" s="11" t="str">
        <f t="shared" si="101"/>
        <v/>
      </c>
      <c r="AT560" s="11" t="str">
        <f t="shared" si="102"/>
        <v/>
      </c>
      <c r="AU560" s="11" t="str">
        <f t="shared" si="103"/>
        <v/>
      </c>
      <c r="AV560" s="11" t="str">
        <f t="shared" si="104"/>
        <v/>
      </c>
      <c r="AW560" s="11" t="str">
        <f>IF(ISERROR(IF(FIND("拾",O560,1)&lt;FIND("万",O560,1),IF(ISERROR(FIND("拾",O560,FIND("万",O560,1))),"零",(MID(O,FIND("拾",O560,FIND("万",O560,1))-1,1))),MID(O560,FIND("拾",O560,1)-1,1))),"",IF(FIND("拾",O560,1)&lt;FIND("万",O560,1),IF(ISERROR(FIND("拾",O560,FIND("万",O560,1))),"",(MID(O560,FIND("拾",O560,FIND("万",O560,1))-1,1))),MID(O560,FIND("拾",O560,1)-1,1)))</f>
        <v/>
      </c>
      <c r="AX560" s="12">
        <f>IF(O560="",0,IF(ISERROR(MIDB(O560,SEARCHB("?",O560),2*LEN(O560)-LENB(O560))),IF(AQ560="",0,INDEX([1]大小写对照表!A:B,MATCH(AQ560,[1]大小写对照表!A:A,0),2)*100000000)+IF(AR560="",0,INDEX([1]大小写对照表!A:B,MATCH(AR560,[1]大小写对照表!A:A,0),2)*1000000)+IF(AS560="",0,INDEX([1]大小写对照表!A:B,MATCH(AS560,[1]大小写对照表!A:A,0),2)*100000)+IF(AT560="",0,INDEX([1]大小写对照表!A:B,MATCH(AT560,[1]大小写对照表!A:A,0),2)*10000)+IF(AU560="",0,INDEX([1]大小写对照表!A:B,MATCH(AU560,[1]大小写对照表!A:A,0),2)*1000)+IF(AV560="",0,INDEX([1]大小写对照表!A:B,MATCH(AV560,[1]大小写对照表!A:A,0),2)*100)+IF(AW560="",0,INDEX([1]大小写对照表!A:B,MATCH(AW560,[1]大小写对照表!A:A,0),2)*10),IF(ISERROR(FIND("万",O560,1)),MIDB(O560,SEARCHB("?",O560),2*LEN(O560)-LENB(O560))*1,MIDB(O560,SEARCHB("?",O560),2*LEN(O560)-LENB(O560))*10000)))</f>
        <v>0</v>
      </c>
      <c r="AY560" s="13" t="str">
        <f t="shared" si="105"/>
        <v>1月份</v>
      </c>
      <c r="AZ560" s="11" t="str">
        <f t="shared" si="106"/>
        <v>录播</v>
      </c>
      <c r="BA560" s="11" t="str">
        <f t="shared" si="107"/>
        <v/>
      </c>
    </row>
    <row r="561" spans="1:53">
      <c r="A561" s="14" t="s">
        <v>1084</v>
      </c>
      <c r="B561" s="14" t="s">
        <v>3629</v>
      </c>
      <c r="C561" s="14" t="s">
        <v>55</v>
      </c>
      <c r="D561" s="14" t="s">
        <v>3630</v>
      </c>
      <c r="E561" s="14" t="s">
        <v>582</v>
      </c>
      <c r="F561" s="14" t="s">
        <v>746</v>
      </c>
      <c r="G561" s="14" t="s">
        <v>669</v>
      </c>
      <c r="H561" s="14"/>
      <c r="I561" s="14"/>
      <c r="J561" s="14"/>
      <c r="K561" s="14"/>
      <c r="L561" s="14"/>
      <c r="M561" s="14" t="s">
        <v>3631</v>
      </c>
      <c r="N561" s="14" t="s">
        <v>747</v>
      </c>
      <c r="O561" s="14"/>
      <c r="P561" s="14"/>
      <c r="Q561" s="14" t="s">
        <v>3632</v>
      </c>
      <c r="R561" s="14" t="s">
        <v>749</v>
      </c>
      <c r="S561" s="14"/>
      <c r="T561" s="14"/>
      <c r="U561" s="14"/>
      <c r="V561" s="14"/>
      <c r="W561" s="14"/>
      <c r="X561" s="14" t="s">
        <v>65</v>
      </c>
      <c r="Y561" s="14" t="s">
        <v>3633</v>
      </c>
      <c r="Z561" s="14">
        <v>2</v>
      </c>
      <c r="AA561" s="14">
        <v>2</v>
      </c>
      <c r="AB561" s="14" t="s">
        <v>317</v>
      </c>
      <c r="AC561" s="14" t="s">
        <v>1084</v>
      </c>
      <c r="AD561" s="14">
        <v>2019</v>
      </c>
      <c r="AE561" s="14" t="s">
        <v>68</v>
      </c>
      <c r="AF561" s="14" t="s">
        <v>128</v>
      </c>
      <c r="AG561" s="14"/>
      <c r="AH561" s="14"/>
      <c r="AI561" s="14"/>
      <c r="AJ561" s="14"/>
      <c r="AK561" s="14"/>
      <c r="AL561" s="8" t="str">
        <f t="shared" si="96"/>
        <v>2018121774661896@录播</v>
      </c>
      <c r="AM561" s="8">
        <f>IF(AL561="","",COUNTIFS(AL$1:AL561,AL561))</f>
        <v>1</v>
      </c>
      <c r="AN561" s="8" t="str">
        <f t="shared" si="97"/>
        <v>绍兴市马山镇中心小学关于移动录播系统的在线询价合同公告@录播</v>
      </c>
      <c r="AO561" s="9">
        <f>IF(AN561="","",COUNTIFS(AN$1:AN561,AN561))</f>
        <v>1</v>
      </c>
      <c r="AP561" s="10" t="str">
        <f t="shared" si="98"/>
        <v>是</v>
      </c>
      <c r="AQ561" s="11" t="str">
        <f t="shared" si="99"/>
        <v/>
      </c>
      <c r="AR561" s="11" t="str">
        <f t="shared" si="100"/>
        <v/>
      </c>
      <c r="AS561" s="11" t="str">
        <f t="shared" si="101"/>
        <v/>
      </c>
      <c r="AT561" s="11" t="str">
        <f t="shared" si="102"/>
        <v/>
      </c>
      <c r="AU561" s="11" t="str">
        <f t="shared" si="103"/>
        <v/>
      </c>
      <c r="AV561" s="11" t="str">
        <f t="shared" si="104"/>
        <v/>
      </c>
      <c r="AW561" s="11" t="str">
        <f>IF(ISERROR(IF(FIND("拾",O561,1)&lt;FIND("万",O561,1),IF(ISERROR(FIND("拾",O561,FIND("万",O561,1))),"零",(MID(O,FIND("拾",O561,FIND("万",O561,1))-1,1))),MID(O561,FIND("拾",O561,1)-1,1))),"",IF(FIND("拾",O561,1)&lt;FIND("万",O561,1),IF(ISERROR(FIND("拾",O561,FIND("万",O561,1))),"",(MID(O561,FIND("拾",O561,FIND("万",O561,1))-1,1))),MID(O561,FIND("拾",O561,1)-1,1)))</f>
        <v/>
      </c>
      <c r="AX561" s="12">
        <f>IF(O561="",0,IF(ISERROR(MIDB(O561,SEARCHB("?",O561),2*LEN(O561)-LENB(O561))),IF(AQ561="",0,INDEX([1]大小写对照表!A:B,MATCH(AQ561,[1]大小写对照表!A:A,0),2)*100000000)+IF(AR561="",0,INDEX([1]大小写对照表!A:B,MATCH(AR561,[1]大小写对照表!A:A,0),2)*1000000)+IF(AS561="",0,INDEX([1]大小写对照表!A:B,MATCH(AS561,[1]大小写对照表!A:A,0),2)*100000)+IF(AT561="",0,INDEX([1]大小写对照表!A:B,MATCH(AT561,[1]大小写对照表!A:A,0),2)*10000)+IF(AU561="",0,INDEX([1]大小写对照表!A:B,MATCH(AU561,[1]大小写对照表!A:A,0),2)*1000)+IF(AV561="",0,INDEX([1]大小写对照表!A:B,MATCH(AV561,[1]大小写对照表!A:A,0),2)*100)+IF(AW561="",0,INDEX([1]大小写对照表!A:B,MATCH(AW561,[1]大小写对照表!A:A,0),2)*10),IF(ISERROR(FIND("万",O561,1)),MIDB(O561,SEARCHB("?",O561),2*LEN(O561)-LENB(O561))*1,MIDB(O561,SEARCHB("?",O561),2*LEN(O561)-LENB(O561))*10000)))</f>
        <v>0</v>
      </c>
      <c r="AY561" s="13" t="str">
        <f t="shared" si="105"/>
        <v>1月份</v>
      </c>
      <c r="AZ561" s="11" t="str">
        <f t="shared" si="106"/>
        <v>录播</v>
      </c>
      <c r="BA561" s="11" t="str">
        <f t="shared" si="107"/>
        <v/>
      </c>
    </row>
    <row r="562" spans="1:53">
      <c r="A562" s="7" t="s">
        <v>1084</v>
      </c>
      <c r="B562" s="7" t="s">
        <v>3634</v>
      </c>
      <c r="C562" s="7" t="s">
        <v>55</v>
      </c>
      <c r="D562" s="7" t="s">
        <v>3505</v>
      </c>
      <c r="E562" s="7" t="s">
        <v>592</v>
      </c>
      <c r="F562" s="7" t="s">
        <v>593</v>
      </c>
      <c r="G562" s="7" t="s">
        <v>669</v>
      </c>
      <c r="H562" s="7"/>
      <c r="I562" s="7"/>
      <c r="J562" s="7"/>
      <c r="K562" s="7"/>
      <c r="L562" s="7"/>
      <c r="M562" s="7" t="s">
        <v>3506</v>
      </c>
      <c r="N562" s="7" t="s">
        <v>647</v>
      </c>
      <c r="O562" s="7" t="s">
        <v>3507</v>
      </c>
      <c r="P562" s="7"/>
      <c r="Q562" s="7" t="s">
        <v>3635</v>
      </c>
      <c r="R562" s="7" t="s">
        <v>650</v>
      </c>
      <c r="S562" s="7"/>
      <c r="T562" s="7"/>
      <c r="U562" s="7"/>
      <c r="V562" s="7"/>
      <c r="W562" s="7"/>
      <c r="X562" s="7" t="s">
        <v>326</v>
      </c>
      <c r="Y562" s="7" t="s">
        <v>3634</v>
      </c>
      <c r="Z562" s="7">
        <v>63</v>
      </c>
      <c r="AA562" s="7">
        <v>6</v>
      </c>
      <c r="AB562" s="7" t="s">
        <v>67</v>
      </c>
      <c r="AC562" s="7"/>
      <c r="AD562" s="7">
        <v>2019</v>
      </c>
      <c r="AE562" s="7" t="s">
        <v>68</v>
      </c>
      <c r="AF562" s="7"/>
      <c r="AG562" s="7"/>
      <c r="AH562" s="7"/>
      <c r="AI562" s="7"/>
      <c r="AJ562" s="7"/>
      <c r="AK562" s="7"/>
      <c r="AL562" s="8" t="str">
        <f t="shared" si="96"/>
        <v>2018-1392_XM_2@录播</v>
      </c>
      <c r="AM562" s="8">
        <f>IF(AL562="","",COUNTIFS(AL$1:AL562,AL562))</f>
        <v>3</v>
      </c>
      <c r="AN562" s="8" t="str">
        <f t="shared" si="97"/>
        <v>实训室设备@录播</v>
      </c>
      <c r="AO562" s="9">
        <f>IF(AN562="","",COUNTIFS(AN$1:AN562,AN562))</f>
        <v>1</v>
      </c>
      <c r="AP562" s="10" t="str">
        <f t="shared" si="98"/>
        <v/>
      </c>
      <c r="AQ562" s="11" t="str">
        <f t="shared" si="99"/>
        <v/>
      </c>
      <c r="AR562" s="11" t="str">
        <f t="shared" si="100"/>
        <v/>
      </c>
      <c r="AS562" s="11" t="str">
        <f t="shared" si="101"/>
        <v/>
      </c>
      <c r="AT562" s="11" t="str">
        <f t="shared" si="102"/>
        <v/>
      </c>
      <c r="AU562" s="11" t="str">
        <f t="shared" si="103"/>
        <v/>
      </c>
      <c r="AV562" s="11" t="str">
        <f t="shared" si="104"/>
        <v/>
      </c>
      <c r="AW562" s="11" t="str">
        <f>IF(ISERROR(IF(FIND("拾",O562,1)&lt;FIND("万",O562,1),IF(ISERROR(FIND("拾",O562,FIND("万",O562,1))),"零",(MID(O,FIND("拾",O562,FIND("万",O562,1))-1,1))),MID(O562,FIND("拾",O562,1)-1,1))),"",IF(FIND("拾",O562,1)&lt;FIND("万",O562,1),IF(ISERROR(FIND("拾",O562,FIND("万",O562,1))),"",(MID(O562,FIND("拾",O562,FIND("万",O562,1))-1,1))),MID(O562,FIND("拾",O562,1)-1,1)))</f>
        <v/>
      </c>
      <c r="AX562" s="12">
        <f>IF(O562="",0,IF(ISERROR(MIDB(O562,SEARCHB("?",O562),2*LEN(O562)-LENB(O562))),IF(AQ562="",0,INDEX([1]大小写对照表!A:B,MATCH(AQ562,[1]大小写对照表!A:A,0),2)*100000000)+IF(AR562="",0,INDEX([1]大小写对照表!A:B,MATCH(AR562,[1]大小写对照表!A:A,0),2)*1000000)+IF(AS562="",0,INDEX([1]大小写对照表!A:B,MATCH(AS562,[1]大小写对照表!A:A,0),2)*100000)+IF(AT562="",0,INDEX([1]大小写对照表!A:B,MATCH(AT562,[1]大小写对照表!A:A,0),2)*10000)+IF(AU562="",0,INDEX([1]大小写对照表!A:B,MATCH(AU562,[1]大小写对照表!A:A,0),2)*1000)+IF(AV562="",0,INDEX([1]大小写对照表!A:B,MATCH(AV562,[1]大小写对照表!A:A,0),2)*100)+IF(AW562="",0,INDEX([1]大小写对照表!A:B,MATCH(AW562,[1]大小写对照表!A:A,0),2)*10),IF(ISERROR(FIND("万",O562,1)),MIDB(O562,SEARCHB("?",O562),2*LEN(O562)-LENB(O562))*1,MIDB(O562,SEARCHB("?",O562),2*LEN(O562)-LENB(O562))*10000)))</f>
        <v>1708050</v>
      </c>
      <c r="AY562" s="13" t="str">
        <f t="shared" si="105"/>
        <v>1月份</v>
      </c>
      <c r="AZ562" s="11" t="str">
        <f t="shared" si="106"/>
        <v>录播</v>
      </c>
      <c r="BA562" s="11" t="str">
        <f t="shared" si="107"/>
        <v/>
      </c>
    </row>
    <row r="563" spans="1:53">
      <c r="A563" s="14" t="s">
        <v>1084</v>
      </c>
      <c r="B563" s="14" t="s">
        <v>3636</v>
      </c>
      <c r="C563" s="14" t="s">
        <v>55</v>
      </c>
      <c r="D563" s="14" t="s">
        <v>1292</v>
      </c>
      <c r="E563" s="14" t="s">
        <v>627</v>
      </c>
      <c r="F563" s="14" t="s">
        <v>628</v>
      </c>
      <c r="G563" s="14" t="s">
        <v>669</v>
      </c>
      <c r="H563" s="14"/>
      <c r="I563" s="14"/>
      <c r="J563" s="14"/>
      <c r="K563" s="14"/>
      <c r="L563" s="14" t="s">
        <v>1293</v>
      </c>
      <c r="M563" s="14" t="s">
        <v>1294</v>
      </c>
      <c r="N563" s="14" t="s">
        <v>1295</v>
      </c>
      <c r="O563" s="14"/>
      <c r="P563" s="14"/>
      <c r="Q563" s="14" t="s">
        <v>3637</v>
      </c>
      <c r="R563" s="14" t="s">
        <v>1297</v>
      </c>
      <c r="S563" s="14"/>
      <c r="T563" s="14"/>
      <c r="U563" s="14"/>
      <c r="V563" s="14"/>
      <c r="W563" s="14"/>
      <c r="X563" s="14" t="s">
        <v>326</v>
      </c>
      <c r="Y563" s="14" t="s">
        <v>3638</v>
      </c>
      <c r="Z563" s="14">
        <v>4</v>
      </c>
      <c r="AA563" s="14">
        <v>4</v>
      </c>
      <c r="AB563" s="14" t="s">
        <v>317</v>
      </c>
      <c r="AC563" s="14" t="s">
        <v>1084</v>
      </c>
      <c r="AD563" s="14">
        <v>2019</v>
      </c>
      <c r="AE563" s="14" t="s">
        <v>68</v>
      </c>
      <c r="AF563" s="14"/>
      <c r="AG563" s="14"/>
      <c r="AH563" s="14"/>
      <c r="AI563" s="14"/>
      <c r="AJ563" s="14"/>
      <c r="AK563" s="14"/>
      <c r="AL563" s="8" t="str">
        <f t="shared" si="96"/>
        <v>440000-201811-156004-2368@录播</v>
      </c>
      <c r="AM563" s="8">
        <f>IF(AL563="","",COUNTIFS(AL$1:AL563,AL563))</f>
        <v>2</v>
      </c>
      <c r="AN563" s="8" t="str">
        <f t="shared" si="97"/>
        <v>华南师范大学采购高清录播多媒体系统设备项目（项目编号：1210-1841YDZB1588）中标公告@录播</v>
      </c>
      <c r="AO563" s="9">
        <f>IF(AN563="","",COUNTIFS(AN$1:AN563,AN563))</f>
        <v>1</v>
      </c>
      <c r="AP563" s="10" t="str">
        <f t="shared" si="98"/>
        <v/>
      </c>
      <c r="AQ563" s="11" t="str">
        <f t="shared" si="99"/>
        <v/>
      </c>
      <c r="AR563" s="11" t="str">
        <f t="shared" si="100"/>
        <v/>
      </c>
      <c r="AS563" s="11" t="str">
        <f t="shared" si="101"/>
        <v/>
      </c>
      <c r="AT563" s="11" t="str">
        <f t="shared" si="102"/>
        <v/>
      </c>
      <c r="AU563" s="11" t="str">
        <f t="shared" si="103"/>
        <v/>
      </c>
      <c r="AV563" s="11" t="str">
        <f t="shared" si="104"/>
        <v/>
      </c>
      <c r="AW563" s="11" t="str">
        <f>IF(ISERROR(IF(FIND("拾",O563,1)&lt;FIND("万",O563,1),IF(ISERROR(FIND("拾",O563,FIND("万",O563,1))),"零",(MID(O,FIND("拾",O563,FIND("万",O563,1))-1,1))),MID(O563,FIND("拾",O563,1)-1,1))),"",IF(FIND("拾",O563,1)&lt;FIND("万",O563,1),IF(ISERROR(FIND("拾",O563,FIND("万",O563,1))),"",(MID(O563,FIND("拾",O563,FIND("万",O563,1))-1,1))),MID(O563,FIND("拾",O563,1)-1,1)))</f>
        <v/>
      </c>
      <c r="AX563" s="12">
        <f>IF(O563="",0,IF(ISERROR(MIDB(O563,SEARCHB("?",O563),2*LEN(O563)-LENB(O563))),IF(AQ563="",0,INDEX([1]大小写对照表!A:B,MATCH(AQ563,[1]大小写对照表!A:A,0),2)*100000000)+IF(AR563="",0,INDEX([1]大小写对照表!A:B,MATCH(AR563,[1]大小写对照表!A:A,0),2)*1000000)+IF(AS563="",0,INDEX([1]大小写对照表!A:B,MATCH(AS563,[1]大小写对照表!A:A,0),2)*100000)+IF(AT563="",0,INDEX([1]大小写对照表!A:B,MATCH(AT563,[1]大小写对照表!A:A,0),2)*10000)+IF(AU563="",0,INDEX([1]大小写对照表!A:B,MATCH(AU563,[1]大小写对照表!A:A,0),2)*1000)+IF(AV563="",0,INDEX([1]大小写对照表!A:B,MATCH(AV563,[1]大小写对照表!A:A,0),2)*100)+IF(AW563="",0,INDEX([1]大小写对照表!A:B,MATCH(AW563,[1]大小写对照表!A:A,0),2)*10),IF(ISERROR(FIND("万",O563,1)),MIDB(O563,SEARCHB("?",O563),2*LEN(O563)-LENB(O563))*1,MIDB(O563,SEARCHB("?",O563),2*LEN(O563)-LENB(O563))*10000)))</f>
        <v>0</v>
      </c>
      <c r="AY563" s="13" t="str">
        <f t="shared" si="105"/>
        <v>1月份</v>
      </c>
      <c r="AZ563" s="11" t="str">
        <f t="shared" si="106"/>
        <v>录播</v>
      </c>
      <c r="BA563" s="11" t="str">
        <f t="shared" si="107"/>
        <v/>
      </c>
    </row>
    <row r="564" spans="1:53">
      <c r="A564" s="7" t="s">
        <v>1084</v>
      </c>
      <c r="B564" s="7" t="s">
        <v>3639</v>
      </c>
      <c r="C564" s="7" t="s">
        <v>55</v>
      </c>
      <c r="D564" s="7" t="s">
        <v>3640</v>
      </c>
      <c r="E564" s="7" t="s">
        <v>1244</v>
      </c>
      <c r="F564" s="7" t="s">
        <v>3641</v>
      </c>
      <c r="G564" s="7" t="s">
        <v>669</v>
      </c>
      <c r="H564" s="7"/>
      <c r="I564" s="7"/>
      <c r="J564" s="7"/>
      <c r="K564" s="7"/>
      <c r="L564" s="7"/>
      <c r="M564" s="7"/>
      <c r="N564" s="7"/>
      <c r="O564" s="7">
        <v>200000</v>
      </c>
      <c r="P564" s="7"/>
      <c r="Q564" s="7" t="s">
        <v>3642</v>
      </c>
      <c r="R564" s="7"/>
      <c r="S564" s="7"/>
      <c r="T564" s="7"/>
      <c r="U564" s="7"/>
      <c r="V564" s="7"/>
      <c r="W564" s="7"/>
      <c r="X564" s="7" t="s">
        <v>65</v>
      </c>
      <c r="Y564" s="7" t="s">
        <v>3639</v>
      </c>
      <c r="Z564" s="7">
        <v>2</v>
      </c>
      <c r="AA564" s="7">
        <v>2</v>
      </c>
      <c r="AB564" s="7" t="s">
        <v>317</v>
      </c>
      <c r="AC564" s="7" t="s">
        <v>1084</v>
      </c>
      <c r="AD564" s="7">
        <v>2019</v>
      </c>
      <c r="AE564" s="7" t="s">
        <v>68</v>
      </c>
      <c r="AF564" s="7"/>
      <c r="AG564" s="7"/>
      <c r="AH564" s="7"/>
      <c r="AI564" s="7"/>
      <c r="AJ564" s="7"/>
      <c r="AK564" s="7"/>
      <c r="AL564" s="8" t="str">
        <f t="shared" si="96"/>
        <v>18A1893@录播</v>
      </c>
      <c r="AM564" s="8">
        <f>IF(AL564="","",COUNTIFS(AL$1:AL564,AL564))</f>
        <v>1</v>
      </c>
      <c r="AN564" s="8" t="str">
        <f t="shared" si="97"/>
        <v>课堂直录播系统中标结果@录播</v>
      </c>
      <c r="AO564" s="9">
        <f>IF(AN564="","",COUNTIFS(AN$1:AN564,AN564))</f>
        <v>1</v>
      </c>
      <c r="AP564" s="10" t="str">
        <f t="shared" si="98"/>
        <v>是</v>
      </c>
      <c r="AQ564" s="11" t="str">
        <f t="shared" si="99"/>
        <v/>
      </c>
      <c r="AR564" s="11" t="str">
        <f t="shared" si="100"/>
        <v/>
      </c>
      <c r="AS564" s="11" t="str">
        <f t="shared" si="101"/>
        <v/>
      </c>
      <c r="AT564" s="11" t="str">
        <f t="shared" si="102"/>
        <v/>
      </c>
      <c r="AU564" s="11" t="str">
        <f t="shared" si="103"/>
        <v/>
      </c>
      <c r="AV564" s="11" t="str">
        <f t="shared" si="104"/>
        <v/>
      </c>
      <c r="AW564" s="11" t="str">
        <f>IF(ISERROR(IF(FIND("拾",O564,1)&lt;FIND("万",O564,1),IF(ISERROR(FIND("拾",O564,FIND("万",O564,1))),"零",(MID(O,FIND("拾",O564,FIND("万",O564,1))-1,1))),MID(O564,FIND("拾",O564,1)-1,1))),"",IF(FIND("拾",O564,1)&lt;FIND("万",O564,1),IF(ISERROR(FIND("拾",O564,FIND("万",O564,1))),"",(MID(O564,FIND("拾",O564,FIND("万",O564,1))-1,1))),MID(O564,FIND("拾",O564,1)-1,1)))</f>
        <v/>
      </c>
      <c r="AX564" s="12">
        <f>IF(O564="",0,IF(ISERROR(MIDB(O564,SEARCHB("?",O564),2*LEN(O564)-LENB(O564))),IF(AQ564="",0,INDEX([1]大小写对照表!A:B,MATCH(AQ564,[1]大小写对照表!A:A,0),2)*100000000)+IF(AR564="",0,INDEX([1]大小写对照表!A:B,MATCH(AR564,[1]大小写对照表!A:A,0),2)*1000000)+IF(AS564="",0,INDEX([1]大小写对照表!A:B,MATCH(AS564,[1]大小写对照表!A:A,0),2)*100000)+IF(AT564="",0,INDEX([1]大小写对照表!A:B,MATCH(AT564,[1]大小写对照表!A:A,0),2)*10000)+IF(AU564="",0,INDEX([1]大小写对照表!A:B,MATCH(AU564,[1]大小写对照表!A:A,0),2)*1000)+IF(AV564="",0,INDEX([1]大小写对照表!A:B,MATCH(AV564,[1]大小写对照表!A:A,0),2)*100)+IF(AW564="",0,INDEX([1]大小写对照表!A:B,MATCH(AW564,[1]大小写对照表!A:A,0),2)*10),IF(ISERROR(FIND("万",O564,1)),MIDB(O564,SEARCHB("?",O564),2*LEN(O564)-LENB(O564))*1,MIDB(O564,SEARCHB("?",O564),2*LEN(O564)-LENB(O564))*10000)))</f>
        <v>200000</v>
      </c>
      <c r="AY564" s="13" t="str">
        <f t="shared" si="105"/>
        <v>1月份</v>
      </c>
      <c r="AZ564" s="11" t="str">
        <f t="shared" si="106"/>
        <v>录播</v>
      </c>
      <c r="BA564" s="11" t="str">
        <f t="shared" si="107"/>
        <v/>
      </c>
    </row>
    <row r="565" spans="1:53">
      <c r="A565" s="14" t="s">
        <v>1084</v>
      </c>
      <c r="B565" s="14" t="s">
        <v>3643</v>
      </c>
      <c r="C565" s="14" t="s">
        <v>55</v>
      </c>
      <c r="D565" s="14"/>
      <c r="E565" s="14" t="s">
        <v>627</v>
      </c>
      <c r="F565" s="14" t="s">
        <v>3070</v>
      </c>
      <c r="G565" s="14" t="s">
        <v>669</v>
      </c>
      <c r="H565" s="14"/>
      <c r="I565" s="14"/>
      <c r="J565" s="14"/>
      <c r="K565" s="14"/>
      <c r="L565" s="14"/>
      <c r="M565" s="14" t="s">
        <v>3644</v>
      </c>
      <c r="N565" s="14" t="s">
        <v>3645</v>
      </c>
      <c r="O565" s="14"/>
      <c r="P565" s="14"/>
      <c r="Q565" s="14" t="s">
        <v>3646</v>
      </c>
      <c r="R565" s="14" t="s">
        <v>3647</v>
      </c>
      <c r="S565" s="14" t="s">
        <v>3648</v>
      </c>
      <c r="T565" s="14" t="s">
        <v>3649</v>
      </c>
      <c r="U565" s="14"/>
      <c r="V565" s="14"/>
      <c r="W565" s="14"/>
      <c r="X565" s="14" t="s">
        <v>244</v>
      </c>
      <c r="Y565" s="14" t="s">
        <v>3650</v>
      </c>
      <c r="Z565" s="14">
        <v>2</v>
      </c>
      <c r="AA565" s="14">
        <v>14971</v>
      </c>
      <c r="AB565" s="14" t="s">
        <v>317</v>
      </c>
      <c r="AC565" s="14" t="s">
        <v>1084</v>
      </c>
      <c r="AD565" s="14">
        <v>2019</v>
      </c>
      <c r="AE565" s="14" t="s">
        <v>68</v>
      </c>
      <c r="AF565" s="14"/>
      <c r="AG565" s="14"/>
      <c r="AH565" s="14"/>
      <c r="AI565" s="14"/>
      <c r="AJ565" s="14"/>
      <c r="AK565" s="14"/>
      <c r="AL565" s="8" t="str">
        <f t="shared" si="96"/>
        <v/>
      </c>
      <c r="AM565" s="8" t="str">
        <f>IF(AL565="","",COUNTIFS(AL$1:AL565,AL565))</f>
        <v/>
      </c>
      <c r="AN565" s="8" t="str">
        <f t="shared" si="97"/>
        <v>信宜市教育城小学智慧校园—常态化在线直录播课堂技术服务项目询价结果公示@录播</v>
      </c>
      <c r="AO565" s="9">
        <f>IF(AN565="","",COUNTIFS(AN$1:AN565,AN565))</f>
        <v>1</v>
      </c>
      <c r="AP565" s="10" t="str">
        <f t="shared" si="98"/>
        <v>是</v>
      </c>
      <c r="AQ565" s="11" t="str">
        <f t="shared" si="99"/>
        <v/>
      </c>
      <c r="AR565" s="11" t="str">
        <f t="shared" si="100"/>
        <v/>
      </c>
      <c r="AS565" s="11" t="str">
        <f t="shared" si="101"/>
        <v/>
      </c>
      <c r="AT565" s="11" t="str">
        <f t="shared" si="102"/>
        <v/>
      </c>
      <c r="AU565" s="11" t="str">
        <f t="shared" si="103"/>
        <v/>
      </c>
      <c r="AV565" s="11" t="str">
        <f t="shared" si="104"/>
        <v/>
      </c>
      <c r="AW565" s="11" t="str">
        <f>IF(ISERROR(IF(FIND("拾",O565,1)&lt;FIND("万",O565,1),IF(ISERROR(FIND("拾",O565,FIND("万",O565,1))),"零",(MID(O,FIND("拾",O565,FIND("万",O565,1))-1,1))),MID(O565,FIND("拾",O565,1)-1,1))),"",IF(FIND("拾",O565,1)&lt;FIND("万",O565,1),IF(ISERROR(FIND("拾",O565,FIND("万",O565,1))),"",(MID(O565,FIND("拾",O565,FIND("万",O565,1))-1,1))),MID(O565,FIND("拾",O565,1)-1,1)))</f>
        <v/>
      </c>
      <c r="AX565" s="12">
        <f>IF(O565="",0,IF(ISERROR(MIDB(O565,SEARCHB("?",O565),2*LEN(O565)-LENB(O565))),IF(AQ565="",0,INDEX([1]大小写对照表!A:B,MATCH(AQ565,[1]大小写对照表!A:A,0),2)*100000000)+IF(AR565="",0,INDEX([1]大小写对照表!A:B,MATCH(AR565,[1]大小写对照表!A:A,0),2)*1000000)+IF(AS565="",0,INDEX([1]大小写对照表!A:B,MATCH(AS565,[1]大小写对照表!A:A,0),2)*100000)+IF(AT565="",0,INDEX([1]大小写对照表!A:B,MATCH(AT565,[1]大小写对照表!A:A,0),2)*10000)+IF(AU565="",0,INDEX([1]大小写对照表!A:B,MATCH(AU565,[1]大小写对照表!A:A,0),2)*1000)+IF(AV565="",0,INDEX([1]大小写对照表!A:B,MATCH(AV565,[1]大小写对照表!A:A,0),2)*100)+IF(AW565="",0,INDEX([1]大小写对照表!A:B,MATCH(AW565,[1]大小写对照表!A:A,0),2)*10),IF(ISERROR(FIND("万",O565,1)),MIDB(O565,SEARCHB("?",O565),2*LEN(O565)-LENB(O565))*1,MIDB(O565,SEARCHB("?",O565),2*LEN(O565)-LENB(O565))*10000)))</f>
        <v>0</v>
      </c>
      <c r="AY565" s="13" t="str">
        <f t="shared" si="105"/>
        <v>1月份</v>
      </c>
      <c r="AZ565" s="11" t="str">
        <f t="shared" si="106"/>
        <v>录播</v>
      </c>
      <c r="BA565" s="11" t="str">
        <f t="shared" si="107"/>
        <v/>
      </c>
    </row>
    <row r="566" spans="1:53">
      <c r="A566" s="7" t="s">
        <v>1084</v>
      </c>
      <c r="B566" s="7" t="s">
        <v>3651</v>
      </c>
      <c r="C566" s="7" t="s">
        <v>55</v>
      </c>
      <c r="D566" s="7" t="s">
        <v>3652</v>
      </c>
      <c r="E566" s="7" t="s">
        <v>830</v>
      </c>
      <c r="F566" s="7" t="s">
        <v>850</v>
      </c>
      <c r="G566" s="7" t="s">
        <v>669</v>
      </c>
      <c r="H566" s="7"/>
      <c r="I566" s="7"/>
      <c r="J566" s="7"/>
      <c r="K566" s="7"/>
      <c r="L566" s="7" t="s">
        <v>3653</v>
      </c>
      <c r="M566" s="7" t="s">
        <v>3654</v>
      </c>
      <c r="N566" s="7" t="s">
        <v>3655</v>
      </c>
      <c r="O566" s="7"/>
      <c r="P566" s="7"/>
      <c r="Q566" s="7" t="s">
        <v>3656</v>
      </c>
      <c r="R566" s="7" t="s">
        <v>3657</v>
      </c>
      <c r="S566" s="7"/>
      <c r="T566" s="7"/>
      <c r="U566" s="7"/>
      <c r="V566" s="7"/>
      <c r="W566" s="7"/>
      <c r="X566" s="7" t="s">
        <v>65</v>
      </c>
      <c r="Y566" s="7" t="s">
        <v>3658</v>
      </c>
      <c r="Z566" s="7">
        <v>4</v>
      </c>
      <c r="AA566" s="7">
        <v>2</v>
      </c>
      <c r="AB566" s="7" t="s">
        <v>317</v>
      </c>
      <c r="AC566" s="7" t="s">
        <v>1084</v>
      </c>
      <c r="AD566" s="7">
        <v>2019</v>
      </c>
      <c r="AE566" s="7" t="s">
        <v>68</v>
      </c>
      <c r="AF566" s="7"/>
      <c r="AG566" s="7"/>
      <c r="AH566" s="7"/>
      <c r="AI566" s="7"/>
      <c r="AJ566" s="7"/>
      <c r="AK566" s="7"/>
      <c r="AL566" s="8" t="str">
        <f t="shared" si="96"/>
        <v>TRZFCG-2018-282@录播</v>
      </c>
      <c r="AM566" s="8">
        <f>IF(AL566="","",COUNTIFS(AL$1:AL566,AL566))</f>
        <v>1</v>
      </c>
      <c r="AN566" s="8" t="str">
        <f t="shared" si="97"/>
        <v>铜仁市实验小学智慧录播室设备采购及装修中标（成交）公告@录播</v>
      </c>
      <c r="AO566" s="9">
        <f>IF(AN566="","",COUNTIFS(AN$1:AN566,AN566))</f>
        <v>1</v>
      </c>
      <c r="AP566" s="10" t="str">
        <f t="shared" si="98"/>
        <v>是</v>
      </c>
      <c r="AQ566" s="11" t="str">
        <f t="shared" si="99"/>
        <v/>
      </c>
      <c r="AR566" s="11" t="str">
        <f t="shared" si="100"/>
        <v/>
      </c>
      <c r="AS566" s="11" t="str">
        <f t="shared" si="101"/>
        <v/>
      </c>
      <c r="AT566" s="11" t="str">
        <f t="shared" si="102"/>
        <v/>
      </c>
      <c r="AU566" s="11" t="str">
        <f t="shared" si="103"/>
        <v/>
      </c>
      <c r="AV566" s="11" t="str">
        <f t="shared" si="104"/>
        <v/>
      </c>
      <c r="AW566" s="11" t="str">
        <f>IF(ISERROR(IF(FIND("拾",O566,1)&lt;FIND("万",O566,1),IF(ISERROR(FIND("拾",O566,FIND("万",O566,1))),"零",(MID(O,FIND("拾",O566,FIND("万",O566,1))-1,1))),MID(O566,FIND("拾",O566,1)-1,1))),"",IF(FIND("拾",O566,1)&lt;FIND("万",O566,1),IF(ISERROR(FIND("拾",O566,FIND("万",O566,1))),"",(MID(O566,FIND("拾",O566,FIND("万",O566,1))-1,1))),MID(O566,FIND("拾",O566,1)-1,1)))</f>
        <v/>
      </c>
      <c r="AX566" s="12">
        <f>IF(O566="",0,IF(ISERROR(MIDB(O566,SEARCHB("?",O566),2*LEN(O566)-LENB(O566))),IF(AQ566="",0,INDEX([1]大小写对照表!A:B,MATCH(AQ566,[1]大小写对照表!A:A,0),2)*100000000)+IF(AR566="",0,INDEX([1]大小写对照表!A:B,MATCH(AR566,[1]大小写对照表!A:A,0),2)*1000000)+IF(AS566="",0,INDEX([1]大小写对照表!A:B,MATCH(AS566,[1]大小写对照表!A:A,0),2)*100000)+IF(AT566="",0,INDEX([1]大小写对照表!A:B,MATCH(AT566,[1]大小写对照表!A:A,0),2)*10000)+IF(AU566="",0,INDEX([1]大小写对照表!A:B,MATCH(AU566,[1]大小写对照表!A:A,0),2)*1000)+IF(AV566="",0,INDEX([1]大小写对照表!A:B,MATCH(AV566,[1]大小写对照表!A:A,0),2)*100)+IF(AW566="",0,INDEX([1]大小写对照表!A:B,MATCH(AW566,[1]大小写对照表!A:A,0),2)*10),IF(ISERROR(FIND("万",O566,1)),MIDB(O566,SEARCHB("?",O566),2*LEN(O566)-LENB(O566))*1,MIDB(O566,SEARCHB("?",O566),2*LEN(O566)-LENB(O566))*10000)))</f>
        <v>0</v>
      </c>
      <c r="AY566" s="13" t="str">
        <f t="shared" si="105"/>
        <v>1月份</v>
      </c>
      <c r="AZ566" s="11" t="str">
        <f t="shared" si="106"/>
        <v>录播</v>
      </c>
      <c r="BA566" s="11" t="str">
        <f t="shared" si="107"/>
        <v/>
      </c>
    </row>
    <row r="567" spans="1:53">
      <c r="A567" s="14" t="s">
        <v>1084</v>
      </c>
      <c r="B567" s="14" t="s">
        <v>3659</v>
      </c>
      <c r="C567" s="14" t="s">
        <v>55</v>
      </c>
      <c r="D567" s="14" t="s">
        <v>3660</v>
      </c>
      <c r="E567" s="14" t="s">
        <v>592</v>
      </c>
      <c r="F567" s="14" t="s">
        <v>593</v>
      </c>
      <c r="G567" s="14" t="s">
        <v>669</v>
      </c>
      <c r="H567" s="14"/>
      <c r="I567" s="14"/>
      <c r="J567" s="14"/>
      <c r="K567" s="14"/>
      <c r="L567" s="14" t="s">
        <v>3661</v>
      </c>
      <c r="M567" s="14" t="s">
        <v>3662</v>
      </c>
      <c r="N567" s="14" t="s">
        <v>3663</v>
      </c>
      <c r="O567" s="14" t="s">
        <v>3664</v>
      </c>
      <c r="P567" s="14"/>
      <c r="Q567" s="14" t="s">
        <v>3665</v>
      </c>
      <c r="R567" s="14" t="s">
        <v>3666</v>
      </c>
      <c r="S567" s="14"/>
      <c r="T567" s="14"/>
      <c r="U567" s="14"/>
      <c r="V567" s="14"/>
      <c r="W567" s="14"/>
      <c r="X567" s="14" t="s">
        <v>65</v>
      </c>
      <c r="Y567" s="14" t="s">
        <v>3667</v>
      </c>
      <c r="Z567" s="14">
        <v>2</v>
      </c>
      <c r="AA567" s="14">
        <v>2</v>
      </c>
      <c r="AB567" s="14" t="s">
        <v>67</v>
      </c>
      <c r="AC567" s="14"/>
      <c r="AD567" s="14">
        <v>2019</v>
      </c>
      <c r="AE567" s="14" t="s">
        <v>68</v>
      </c>
      <c r="AF567" s="14"/>
      <c r="AG567" s="14"/>
      <c r="AH567" s="14"/>
      <c r="AI567" s="14"/>
      <c r="AJ567" s="14"/>
      <c r="AK567" s="14"/>
      <c r="AL567" s="8" t="str">
        <f t="shared" si="96"/>
        <v>KR-HW-2018-179@录播</v>
      </c>
      <c r="AM567" s="8">
        <f>IF(AL567="","",COUNTIFS(AL$1:AL567,AL567))</f>
        <v>1</v>
      </c>
      <c r="AN567" s="8" t="str">
        <f t="shared" si="97"/>
        <v>和龙市光明小学校创新实验室设备采购中标公告@录播</v>
      </c>
      <c r="AO567" s="9">
        <f>IF(AN567="","",COUNTIFS(AN$1:AN567,AN567))</f>
        <v>1</v>
      </c>
      <c r="AP567" s="10" t="str">
        <f t="shared" si="98"/>
        <v>是</v>
      </c>
      <c r="AQ567" s="11" t="str">
        <f t="shared" si="99"/>
        <v/>
      </c>
      <c r="AR567" s="11" t="str">
        <f t="shared" si="100"/>
        <v/>
      </c>
      <c r="AS567" s="11" t="str">
        <f t="shared" si="101"/>
        <v/>
      </c>
      <c r="AT567" s="11" t="str">
        <f t="shared" si="102"/>
        <v/>
      </c>
      <c r="AU567" s="11" t="str">
        <f t="shared" si="103"/>
        <v/>
      </c>
      <c r="AV567" s="11" t="str">
        <f t="shared" si="104"/>
        <v/>
      </c>
      <c r="AW567" s="11" t="str">
        <f>IF(ISERROR(IF(FIND("拾",O567,1)&lt;FIND("万",O567,1),IF(ISERROR(FIND("拾",O567,FIND("万",O567,1))),"零",(MID(O,FIND("拾",O567,FIND("万",O567,1))-1,1))),MID(O567,FIND("拾",O567,1)-1,1))),"",IF(FIND("拾",O567,1)&lt;FIND("万",O567,1),IF(ISERROR(FIND("拾",O567,FIND("万",O567,1))),"",(MID(O567,FIND("拾",O567,FIND("万",O567,1))-1,1))),MID(O567,FIND("拾",O567,1)-1,1)))</f>
        <v/>
      </c>
      <c r="AX567" s="12">
        <f>IF(O567="",0,IF(ISERROR(MIDB(O567,SEARCHB("?",O567),2*LEN(O567)-LENB(O567))),IF(AQ567="",0,INDEX([1]大小写对照表!A:B,MATCH(AQ567,[1]大小写对照表!A:A,0),2)*100000000)+IF(AR567="",0,INDEX([1]大小写对照表!A:B,MATCH(AR567,[1]大小写对照表!A:A,0),2)*1000000)+IF(AS567="",0,INDEX([1]大小写对照表!A:B,MATCH(AS567,[1]大小写对照表!A:A,0),2)*100000)+IF(AT567="",0,INDEX([1]大小写对照表!A:B,MATCH(AT567,[1]大小写对照表!A:A,0),2)*10000)+IF(AU567="",0,INDEX([1]大小写对照表!A:B,MATCH(AU567,[1]大小写对照表!A:A,0),2)*1000)+IF(AV567="",0,INDEX([1]大小写对照表!A:B,MATCH(AV567,[1]大小写对照表!A:A,0),2)*100)+IF(AW567="",0,INDEX([1]大小写对照表!A:B,MATCH(AW567,[1]大小写对照表!A:A,0),2)*10),IF(ISERROR(FIND("万",O567,1)),MIDB(O567,SEARCHB("?",O567),2*LEN(O567)-LENB(O567))*1,MIDB(O567,SEARCHB("?",O567),2*LEN(O567)-LENB(O567))*10000)))</f>
        <v>299800</v>
      </c>
      <c r="AY567" s="13" t="str">
        <f t="shared" si="105"/>
        <v>1月份</v>
      </c>
      <c r="AZ567" s="11" t="str">
        <f t="shared" si="106"/>
        <v>录播</v>
      </c>
      <c r="BA567" s="11" t="str">
        <f t="shared" si="107"/>
        <v/>
      </c>
    </row>
    <row r="568" spans="1:53">
      <c r="A568" s="7" t="s">
        <v>1084</v>
      </c>
      <c r="B568" s="7" t="s">
        <v>3668</v>
      </c>
      <c r="C568" s="7" t="s">
        <v>55</v>
      </c>
      <c r="D568" s="7"/>
      <c r="E568" s="7" t="s">
        <v>425</v>
      </c>
      <c r="F568" s="7" t="s">
        <v>486</v>
      </c>
      <c r="G568" s="7" t="s">
        <v>669</v>
      </c>
      <c r="H568" s="7"/>
      <c r="I568" s="7"/>
      <c r="J568" s="7"/>
      <c r="K568" s="7"/>
      <c r="L568" s="7" t="s">
        <v>3669</v>
      </c>
      <c r="M568" s="7" t="s">
        <v>3670</v>
      </c>
      <c r="N568" s="7" t="s">
        <v>3671</v>
      </c>
      <c r="O568" s="7" t="s">
        <v>3672</v>
      </c>
      <c r="P568" s="7"/>
      <c r="Q568" s="7" t="s">
        <v>3673</v>
      </c>
      <c r="R568" s="7" t="s">
        <v>3674</v>
      </c>
      <c r="S568" s="7"/>
      <c r="T568" s="7"/>
      <c r="U568" s="7"/>
      <c r="V568" s="7"/>
      <c r="W568" s="7"/>
      <c r="X568" s="7" t="s">
        <v>65</v>
      </c>
      <c r="Y568" s="7" t="s">
        <v>3675</v>
      </c>
      <c r="Z568" s="7">
        <v>4</v>
      </c>
      <c r="AA568" s="7">
        <v>14971</v>
      </c>
      <c r="AB568" s="7" t="s">
        <v>67</v>
      </c>
      <c r="AC568" s="7"/>
      <c r="AD568" s="7">
        <v>2019</v>
      </c>
      <c r="AE568" s="7" t="s">
        <v>68</v>
      </c>
      <c r="AF568" s="7"/>
      <c r="AG568" s="7"/>
      <c r="AH568" s="7"/>
      <c r="AI568" s="7"/>
      <c r="AJ568" s="7"/>
      <c r="AK568" s="7"/>
      <c r="AL568" s="8" t="str">
        <f t="shared" si="96"/>
        <v/>
      </c>
      <c r="AM568" s="8" t="str">
        <f>IF(AL568="","",COUNTIFS(AL$1:AL568,AL568))</f>
        <v/>
      </c>
      <c r="AN568" s="8" t="str">
        <f t="shared" si="97"/>
        <v>兰州市第八十八中学多功能厅电子设备采购项目成交公告@录播</v>
      </c>
      <c r="AO568" s="9">
        <f>IF(AN568="","",COUNTIFS(AN$1:AN568,AN568))</f>
        <v>1</v>
      </c>
      <c r="AP568" s="10" t="str">
        <f t="shared" si="98"/>
        <v>是</v>
      </c>
      <c r="AQ568" s="11" t="str">
        <f t="shared" si="99"/>
        <v/>
      </c>
      <c r="AR568" s="11" t="str">
        <f t="shared" si="100"/>
        <v/>
      </c>
      <c r="AS568" s="11" t="str">
        <f t="shared" si="101"/>
        <v/>
      </c>
      <c r="AT568" s="11" t="str">
        <f t="shared" si="102"/>
        <v/>
      </c>
      <c r="AU568" s="11" t="str">
        <f t="shared" si="103"/>
        <v/>
      </c>
      <c r="AV568" s="11" t="str">
        <f t="shared" si="104"/>
        <v/>
      </c>
      <c r="AW568" s="11" t="str">
        <f>IF(ISERROR(IF(FIND("拾",O568,1)&lt;FIND("万",O568,1),IF(ISERROR(FIND("拾",O568,FIND("万",O568,1))),"零",(MID(O,FIND("拾",O568,FIND("万",O568,1))-1,1))),MID(O568,FIND("拾",O568,1)-1,1))),"",IF(FIND("拾",O568,1)&lt;FIND("万",O568,1),IF(ISERROR(FIND("拾",O568,FIND("万",O568,1))),"",(MID(O568,FIND("拾",O568,FIND("万",O568,1))-1,1))),MID(O568,FIND("拾",O568,1)-1,1)))</f>
        <v/>
      </c>
      <c r="AX568" s="12">
        <f>IF(O568="",0,IF(ISERROR(MIDB(O568,SEARCHB("?",O568),2*LEN(O568)-LENB(O568))),IF(AQ568="",0,INDEX([1]大小写对照表!A:B,MATCH(AQ568,[1]大小写对照表!A:A,0),2)*100000000)+IF(AR568="",0,INDEX([1]大小写对照表!A:B,MATCH(AR568,[1]大小写对照表!A:A,0),2)*1000000)+IF(AS568="",0,INDEX([1]大小写对照表!A:B,MATCH(AS568,[1]大小写对照表!A:A,0),2)*100000)+IF(AT568="",0,INDEX([1]大小写对照表!A:B,MATCH(AT568,[1]大小写对照表!A:A,0),2)*10000)+IF(AU568="",0,INDEX([1]大小写对照表!A:B,MATCH(AU568,[1]大小写对照表!A:A,0),2)*1000)+IF(AV568="",0,INDEX([1]大小写对照表!A:B,MATCH(AV568,[1]大小写对照表!A:A,0),2)*100)+IF(AW568="",0,INDEX([1]大小写对照表!A:B,MATCH(AW568,[1]大小写对照表!A:A,0),2)*10),IF(ISERROR(FIND("万",O568,1)),MIDB(O568,SEARCHB("?",O568),2*LEN(O568)-LENB(O568))*1,MIDB(O568,SEARCHB("?",O568),2*LEN(O568)-LENB(O568))*10000)))</f>
        <v>425000</v>
      </c>
      <c r="AY568" s="13" t="str">
        <f t="shared" si="105"/>
        <v>1月份</v>
      </c>
      <c r="AZ568" s="11" t="str">
        <f t="shared" si="106"/>
        <v>录播</v>
      </c>
      <c r="BA568" s="11" t="str">
        <f t="shared" si="107"/>
        <v/>
      </c>
    </row>
    <row r="569" spans="1:53">
      <c r="A569" s="14" t="s">
        <v>1084</v>
      </c>
      <c r="B569" s="14" t="s">
        <v>3676</v>
      </c>
      <c r="C569" s="14" t="s">
        <v>55</v>
      </c>
      <c r="D569" s="14"/>
      <c r="E569" s="14" t="s">
        <v>425</v>
      </c>
      <c r="F569" s="14" t="s">
        <v>486</v>
      </c>
      <c r="G569" s="14" t="s">
        <v>669</v>
      </c>
      <c r="H569" s="14"/>
      <c r="I569" s="14"/>
      <c r="J569" s="14"/>
      <c r="K569" s="14"/>
      <c r="L569" s="14" t="s">
        <v>3669</v>
      </c>
      <c r="M569" s="14" t="s">
        <v>3670</v>
      </c>
      <c r="N569" s="14" t="s">
        <v>3671</v>
      </c>
      <c r="O569" s="14" t="s">
        <v>3672</v>
      </c>
      <c r="P569" s="14"/>
      <c r="Q569" s="14" t="s">
        <v>3677</v>
      </c>
      <c r="R569" s="14" t="s">
        <v>3674</v>
      </c>
      <c r="S569" s="14"/>
      <c r="T569" s="14"/>
      <c r="U569" s="14"/>
      <c r="V569" s="14"/>
      <c r="W569" s="14"/>
      <c r="X569" s="14" t="s">
        <v>65</v>
      </c>
      <c r="Y569" s="14" t="s">
        <v>3675</v>
      </c>
      <c r="Z569" s="14">
        <v>4</v>
      </c>
      <c r="AA569" s="14">
        <v>14971</v>
      </c>
      <c r="AB569" s="14" t="s">
        <v>67</v>
      </c>
      <c r="AC569" s="14"/>
      <c r="AD569" s="14">
        <v>2019</v>
      </c>
      <c r="AE569" s="14" t="s">
        <v>68</v>
      </c>
      <c r="AF569" s="14"/>
      <c r="AG569" s="14"/>
      <c r="AH569" s="14"/>
      <c r="AI569" s="14"/>
      <c r="AJ569" s="14"/>
      <c r="AK569" s="14"/>
      <c r="AL569" s="8" t="str">
        <f t="shared" si="96"/>
        <v/>
      </c>
      <c r="AM569" s="8" t="str">
        <f>IF(AL569="","",COUNTIFS(AL$1:AL569,AL569))</f>
        <v/>
      </c>
      <c r="AN569" s="8" t="str">
        <f t="shared" si="97"/>
        <v>兰州市第八十八中学多功能厅电子设备采购项目中标公示@录播</v>
      </c>
      <c r="AO569" s="9">
        <f>IF(AN569="","",COUNTIFS(AN$1:AN569,AN569))</f>
        <v>1</v>
      </c>
      <c r="AP569" s="10" t="str">
        <f t="shared" si="98"/>
        <v>是</v>
      </c>
      <c r="AQ569" s="11" t="str">
        <f t="shared" si="99"/>
        <v/>
      </c>
      <c r="AR569" s="11" t="str">
        <f t="shared" si="100"/>
        <v/>
      </c>
      <c r="AS569" s="11" t="str">
        <f t="shared" si="101"/>
        <v/>
      </c>
      <c r="AT569" s="11" t="str">
        <f t="shared" si="102"/>
        <v/>
      </c>
      <c r="AU569" s="11" t="str">
        <f t="shared" si="103"/>
        <v/>
      </c>
      <c r="AV569" s="11" t="str">
        <f t="shared" si="104"/>
        <v/>
      </c>
      <c r="AW569" s="11" t="str">
        <f>IF(ISERROR(IF(FIND("拾",O569,1)&lt;FIND("万",O569,1),IF(ISERROR(FIND("拾",O569,FIND("万",O569,1))),"零",(MID(O,FIND("拾",O569,FIND("万",O569,1))-1,1))),MID(O569,FIND("拾",O569,1)-1,1))),"",IF(FIND("拾",O569,1)&lt;FIND("万",O569,1),IF(ISERROR(FIND("拾",O569,FIND("万",O569,1))),"",(MID(O569,FIND("拾",O569,FIND("万",O569,1))-1,1))),MID(O569,FIND("拾",O569,1)-1,1)))</f>
        <v/>
      </c>
      <c r="AX569" s="12">
        <f>IF(O569="",0,IF(ISERROR(MIDB(O569,SEARCHB("?",O569),2*LEN(O569)-LENB(O569))),IF(AQ569="",0,INDEX([1]大小写对照表!A:B,MATCH(AQ569,[1]大小写对照表!A:A,0),2)*100000000)+IF(AR569="",0,INDEX([1]大小写对照表!A:B,MATCH(AR569,[1]大小写对照表!A:A,0),2)*1000000)+IF(AS569="",0,INDEX([1]大小写对照表!A:B,MATCH(AS569,[1]大小写对照表!A:A,0),2)*100000)+IF(AT569="",0,INDEX([1]大小写对照表!A:B,MATCH(AT569,[1]大小写对照表!A:A,0),2)*10000)+IF(AU569="",0,INDEX([1]大小写对照表!A:B,MATCH(AU569,[1]大小写对照表!A:A,0),2)*1000)+IF(AV569="",0,INDEX([1]大小写对照表!A:B,MATCH(AV569,[1]大小写对照表!A:A,0),2)*100)+IF(AW569="",0,INDEX([1]大小写对照表!A:B,MATCH(AW569,[1]大小写对照表!A:A,0),2)*10),IF(ISERROR(FIND("万",O569,1)),MIDB(O569,SEARCHB("?",O569),2*LEN(O569)-LENB(O569))*1,MIDB(O569,SEARCHB("?",O569),2*LEN(O569)-LENB(O569))*10000)))</f>
        <v>425000</v>
      </c>
      <c r="AY569" s="13" t="str">
        <f t="shared" si="105"/>
        <v>1月份</v>
      </c>
      <c r="AZ569" s="11" t="str">
        <f t="shared" si="106"/>
        <v>录播</v>
      </c>
      <c r="BA569" s="11" t="str">
        <f t="shared" si="107"/>
        <v/>
      </c>
    </row>
    <row r="570" spans="1:53">
      <c r="A570" s="7" t="s">
        <v>1084</v>
      </c>
      <c r="B570" s="7" t="s">
        <v>3636</v>
      </c>
      <c r="C570" s="7" t="s">
        <v>55</v>
      </c>
      <c r="D570" s="7" t="s">
        <v>3499</v>
      </c>
      <c r="E570" s="7" t="s">
        <v>627</v>
      </c>
      <c r="F570" s="7" t="s">
        <v>628</v>
      </c>
      <c r="G570" s="7" t="s">
        <v>669</v>
      </c>
      <c r="H570" s="7"/>
      <c r="I570" s="7"/>
      <c r="J570" s="7"/>
      <c r="K570" s="7"/>
      <c r="L570" s="7" t="s">
        <v>1293</v>
      </c>
      <c r="M570" s="7" t="s">
        <v>1294</v>
      </c>
      <c r="N570" s="7" t="s">
        <v>3678</v>
      </c>
      <c r="O570" s="7" t="s">
        <v>3679</v>
      </c>
      <c r="P570" s="7"/>
      <c r="Q570" s="7" t="s">
        <v>3680</v>
      </c>
      <c r="R570" s="7" t="s">
        <v>3681</v>
      </c>
      <c r="S570" s="7"/>
      <c r="T570" s="7"/>
      <c r="U570" s="7"/>
      <c r="V570" s="7"/>
      <c r="W570" s="7"/>
      <c r="X570" s="7" t="s">
        <v>326</v>
      </c>
      <c r="Y570" s="7" t="s">
        <v>3638</v>
      </c>
      <c r="Z570" s="7">
        <v>4</v>
      </c>
      <c r="AA570" s="7">
        <v>4</v>
      </c>
      <c r="AB570" s="7" t="s">
        <v>317</v>
      </c>
      <c r="AC570" s="7" t="s">
        <v>1084</v>
      </c>
      <c r="AD570" s="7">
        <v>2019</v>
      </c>
      <c r="AE570" s="7" t="s">
        <v>68</v>
      </c>
      <c r="AF570" s="7"/>
      <c r="AG570" s="7"/>
      <c r="AH570" s="7"/>
      <c r="AI570" s="7"/>
      <c r="AJ570" s="7"/>
      <c r="AK570" s="7"/>
      <c r="AL570" s="8" t="str">
        <f t="shared" si="96"/>
        <v>1210-1841YDZB1588）@录播</v>
      </c>
      <c r="AM570" s="8">
        <f>IF(AL570="","",COUNTIFS(AL$1:AL570,AL570))</f>
        <v>2</v>
      </c>
      <c r="AN570" s="8" t="str">
        <f t="shared" si="97"/>
        <v>华南师范大学采购高清录播多媒体系统设备项目（项目编号：1210-1841YDZB1588）中标公告@录播</v>
      </c>
      <c r="AO570" s="9">
        <f>IF(AN570="","",COUNTIFS(AN$1:AN570,AN570))</f>
        <v>2</v>
      </c>
      <c r="AP570" s="10" t="str">
        <f t="shared" si="98"/>
        <v/>
      </c>
      <c r="AQ570" s="11" t="str">
        <f t="shared" si="99"/>
        <v/>
      </c>
      <c r="AR570" s="11" t="str">
        <f t="shared" si="100"/>
        <v/>
      </c>
      <c r="AS570" s="11" t="str">
        <f t="shared" si="101"/>
        <v/>
      </c>
      <c r="AT570" s="11" t="str">
        <f t="shared" si="102"/>
        <v/>
      </c>
      <c r="AU570" s="11" t="str">
        <f t="shared" si="103"/>
        <v/>
      </c>
      <c r="AV570" s="11" t="str">
        <f t="shared" si="104"/>
        <v/>
      </c>
      <c r="AW570" s="11" t="str">
        <f>IF(ISERROR(IF(FIND("拾",O570,1)&lt;FIND("万",O570,1),IF(ISERROR(FIND("拾",O570,FIND("万",O570,1))),"零",(MID(O,FIND("拾",O570,FIND("万",O570,1))-1,1))),MID(O570,FIND("拾",O570,1)-1,1))),"",IF(FIND("拾",O570,1)&lt;FIND("万",O570,1),IF(ISERROR(FIND("拾",O570,FIND("万",O570,1))),"",(MID(O570,FIND("拾",O570,FIND("万",O570,1))-1,1))),MID(O570,FIND("拾",O570,1)-1,1)))</f>
        <v/>
      </c>
      <c r="AX570" s="12">
        <f>IF(O570="",0,IF(ISERROR(MIDB(O570,SEARCHB("?",O570),2*LEN(O570)-LENB(O570))),IF(AQ570="",0,INDEX([1]大小写对照表!A:B,MATCH(AQ570,[1]大小写对照表!A:A,0),2)*100000000)+IF(AR570="",0,INDEX([1]大小写对照表!A:B,MATCH(AR570,[1]大小写对照表!A:A,0),2)*1000000)+IF(AS570="",0,INDEX([1]大小写对照表!A:B,MATCH(AS570,[1]大小写对照表!A:A,0),2)*100000)+IF(AT570="",0,INDEX([1]大小写对照表!A:B,MATCH(AT570,[1]大小写对照表!A:A,0),2)*10000)+IF(AU570="",0,INDEX([1]大小写对照表!A:B,MATCH(AU570,[1]大小写对照表!A:A,0),2)*1000)+IF(AV570="",0,INDEX([1]大小写对照表!A:B,MATCH(AV570,[1]大小写对照表!A:A,0),2)*100)+IF(AW570="",0,INDEX([1]大小写对照表!A:B,MATCH(AW570,[1]大小写对照表!A:A,0),2)*10),IF(ISERROR(FIND("万",O570,1)),MIDB(O570,SEARCHB("?",O570),2*LEN(O570)-LENB(O570))*1,MIDB(O570,SEARCHB("?",O570),2*LEN(O570)-LENB(O570))*10000)))</f>
        <v>1104077</v>
      </c>
      <c r="AY570" s="13" t="str">
        <f t="shared" si="105"/>
        <v>1月份</v>
      </c>
      <c r="AZ570" s="11" t="str">
        <f t="shared" si="106"/>
        <v>录播</v>
      </c>
      <c r="BA570" s="11" t="str">
        <f t="shared" si="107"/>
        <v/>
      </c>
    </row>
    <row r="571" spans="1:53">
      <c r="A571" s="14" t="s">
        <v>1084</v>
      </c>
      <c r="B571" s="14" t="s">
        <v>3682</v>
      </c>
      <c r="C571" s="14" t="s">
        <v>55</v>
      </c>
      <c r="D571" s="14" t="s">
        <v>3683</v>
      </c>
      <c r="E571" s="14" t="s">
        <v>1009</v>
      </c>
      <c r="F571" s="14" t="s">
        <v>1010</v>
      </c>
      <c r="G571" s="14" t="s">
        <v>669</v>
      </c>
      <c r="H571" s="14"/>
      <c r="I571" s="14"/>
      <c r="J571" s="14"/>
      <c r="K571" s="14"/>
      <c r="L571" s="14" t="s">
        <v>3684</v>
      </c>
      <c r="M571" s="14" t="s">
        <v>3685</v>
      </c>
      <c r="N571" s="14" t="s">
        <v>3686</v>
      </c>
      <c r="O571" s="14" t="s">
        <v>3687</v>
      </c>
      <c r="P571" s="14"/>
      <c r="Q571" s="14" t="s">
        <v>3688</v>
      </c>
      <c r="R571" s="14" t="s">
        <v>3689</v>
      </c>
      <c r="S571" s="14"/>
      <c r="T571" s="14"/>
      <c r="U571" s="14"/>
      <c r="V571" s="14"/>
      <c r="W571" s="14"/>
      <c r="X571" s="14" t="s">
        <v>79</v>
      </c>
      <c r="Y571" s="14" t="s">
        <v>3690</v>
      </c>
      <c r="Z571" s="14">
        <v>2</v>
      </c>
      <c r="AA571" s="14">
        <v>2</v>
      </c>
      <c r="AB571" s="14" t="s">
        <v>67</v>
      </c>
      <c r="AC571" s="14"/>
      <c r="AD571" s="14">
        <v>2019</v>
      </c>
      <c r="AE571" s="14" t="s">
        <v>68</v>
      </c>
      <c r="AF571" s="14"/>
      <c r="AG571" s="14"/>
      <c r="AH571" s="14"/>
      <c r="AI571" s="14"/>
      <c r="AJ571" s="14"/>
      <c r="AK571" s="14"/>
      <c r="AL571" s="8" t="str">
        <f t="shared" si="96"/>
        <v>SHXM-00-20181128-4160@录播</v>
      </c>
      <c r="AM571" s="8">
        <f>IF(AL571="","",COUNTIFS(AL$1:AL571,AL571))</f>
        <v>1</v>
      </c>
      <c r="AN571" s="8" t="str">
        <f t="shared" si="97"/>
        <v>中标公告：国家税务总局上海市税务局三楼会议室视频会议及监控系统改造的中标公告@录播</v>
      </c>
      <c r="AO571" s="9">
        <f>IF(AN571="","",COUNTIFS(AN$1:AN571,AN571))</f>
        <v>1</v>
      </c>
      <c r="AP571" s="10" t="str">
        <f t="shared" si="98"/>
        <v>是</v>
      </c>
      <c r="AQ571" s="11" t="str">
        <f t="shared" si="99"/>
        <v/>
      </c>
      <c r="AR571" s="11" t="str">
        <f t="shared" si="100"/>
        <v/>
      </c>
      <c r="AS571" s="11" t="str">
        <f t="shared" si="101"/>
        <v/>
      </c>
      <c r="AT571" s="11" t="str">
        <f t="shared" si="102"/>
        <v/>
      </c>
      <c r="AU571" s="11" t="str">
        <f t="shared" si="103"/>
        <v/>
      </c>
      <c r="AV571" s="11" t="str">
        <f t="shared" si="104"/>
        <v/>
      </c>
      <c r="AW571" s="11" t="str">
        <f>IF(ISERROR(IF(FIND("拾",O571,1)&lt;FIND("万",O571,1),IF(ISERROR(FIND("拾",O571,FIND("万",O571,1))),"零",(MID(O,FIND("拾",O571,FIND("万",O571,1))-1,1))),MID(O571,FIND("拾",O571,1)-1,1))),"",IF(FIND("拾",O571,1)&lt;FIND("万",O571,1),IF(ISERROR(FIND("拾",O571,FIND("万",O571,1))),"",(MID(O571,FIND("拾",O571,FIND("万",O571,1))-1,1))),MID(O571,FIND("拾",O571,1)-1,1)))</f>
        <v/>
      </c>
      <c r="AX571" s="12">
        <f>IF(O571="",0,IF(ISERROR(MIDB(O571,SEARCHB("?",O571),2*LEN(O571)-LENB(O571))),IF(AQ571="",0,INDEX([1]大小写对照表!A:B,MATCH(AQ571,[1]大小写对照表!A:A,0),2)*100000000)+IF(AR571="",0,INDEX([1]大小写对照表!A:B,MATCH(AR571,[1]大小写对照表!A:A,0),2)*1000000)+IF(AS571="",0,INDEX([1]大小写对照表!A:B,MATCH(AS571,[1]大小写对照表!A:A,0),2)*100000)+IF(AT571="",0,INDEX([1]大小写对照表!A:B,MATCH(AT571,[1]大小写对照表!A:A,0),2)*10000)+IF(AU571="",0,INDEX([1]大小写对照表!A:B,MATCH(AU571,[1]大小写对照表!A:A,0),2)*1000)+IF(AV571="",0,INDEX([1]大小写对照表!A:B,MATCH(AV571,[1]大小写对照表!A:A,0),2)*100)+IF(AW571="",0,INDEX([1]大小写对照表!A:B,MATCH(AW571,[1]大小写对照表!A:A,0),2)*10),IF(ISERROR(FIND("万",O571,1)),MIDB(O571,SEARCHB("?",O571),2*LEN(O571)-LENB(O571))*1,MIDB(O571,SEARCHB("?",O571),2*LEN(O571)-LENB(O571))*10000)))</f>
        <v>1919017</v>
      </c>
      <c r="AY571" s="13" t="str">
        <f t="shared" si="105"/>
        <v>1月份</v>
      </c>
      <c r="AZ571" s="11" t="str">
        <f t="shared" si="106"/>
        <v>录播</v>
      </c>
      <c r="BA571" s="11" t="str">
        <f t="shared" si="107"/>
        <v/>
      </c>
    </row>
    <row r="572" spans="1:53">
      <c r="A572" s="7" t="s">
        <v>1084</v>
      </c>
      <c r="B572" s="7" t="s">
        <v>3691</v>
      </c>
      <c r="C572" s="7" t="s">
        <v>55</v>
      </c>
      <c r="D572" s="7"/>
      <c r="E572" s="7" t="s">
        <v>1308</v>
      </c>
      <c r="F572" s="7" t="s">
        <v>3431</v>
      </c>
      <c r="G572" s="7" t="s">
        <v>669</v>
      </c>
      <c r="H572" s="7"/>
      <c r="I572" s="7"/>
      <c r="J572" s="7"/>
      <c r="K572" s="7"/>
      <c r="L572" s="7" t="s">
        <v>3432</v>
      </c>
      <c r="M572" s="7"/>
      <c r="N572" s="7" t="s">
        <v>3433</v>
      </c>
      <c r="O572" s="7" t="s">
        <v>3692</v>
      </c>
      <c r="P572" s="7"/>
      <c r="Q572" s="7" t="s">
        <v>3693</v>
      </c>
      <c r="R572" s="7" t="s">
        <v>2010</v>
      </c>
      <c r="S572" s="7" t="s">
        <v>3436</v>
      </c>
      <c r="T572" s="7"/>
      <c r="U572" s="7"/>
      <c r="V572" s="7"/>
      <c r="W572" s="7"/>
      <c r="X572" s="7" t="s">
        <v>65</v>
      </c>
      <c r="Y572" s="7" t="s">
        <v>3694</v>
      </c>
      <c r="Z572" s="7">
        <v>2</v>
      </c>
      <c r="AA572" s="7">
        <v>14971</v>
      </c>
      <c r="AB572" s="7" t="s">
        <v>317</v>
      </c>
      <c r="AC572" s="7" t="s">
        <v>1084</v>
      </c>
      <c r="AD572" s="7">
        <v>2019</v>
      </c>
      <c r="AE572" s="7" t="s">
        <v>68</v>
      </c>
      <c r="AF572" s="7"/>
      <c r="AG572" s="7"/>
      <c r="AH572" s="7"/>
      <c r="AI572" s="7"/>
      <c r="AJ572" s="7"/>
      <c r="AK572" s="7"/>
      <c r="AL572" s="8" t="str">
        <f t="shared" si="96"/>
        <v/>
      </c>
      <c r="AM572" s="8" t="str">
        <f>IF(AL572="","",COUNTIFS(AL$1:AL572,AL572))</f>
        <v/>
      </c>
      <c r="AN572" s="8" t="str">
        <f t="shared" si="97"/>
        <v>怀远县包集中学采购录播室项目二次中标公示皖C-2018-HY-CG-J-188-1-重3@录播</v>
      </c>
      <c r="AO572" s="9">
        <f>IF(AN572="","",COUNTIFS(AN$1:AN572,AN572))</f>
        <v>1</v>
      </c>
      <c r="AP572" s="10" t="str">
        <f t="shared" si="98"/>
        <v>是</v>
      </c>
      <c r="AQ572" s="11" t="str">
        <f t="shared" si="99"/>
        <v/>
      </c>
      <c r="AR572" s="11" t="str">
        <f t="shared" si="100"/>
        <v/>
      </c>
      <c r="AS572" s="11" t="str">
        <f t="shared" si="101"/>
        <v/>
      </c>
      <c r="AT572" s="11" t="str">
        <f t="shared" si="102"/>
        <v/>
      </c>
      <c r="AU572" s="11" t="str">
        <f t="shared" si="103"/>
        <v/>
      </c>
      <c r="AV572" s="11" t="str">
        <f t="shared" si="104"/>
        <v/>
      </c>
      <c r="AW572" s="11" t="str">
        <f>IF(ISERROR(IF(FIND("拾",O572,1)&lt;FIND("万",O572,1),IF(ISERROR(FIND("拾",O572,FIND("万",O572,1))),"零",(MID(O,FIND("拾",O572,FIND("万",O572,1))-1,1))),MID(O572,FIND("拾",O572,1)-1,1))),"",IF(FIND("拾",O572,1)&lt;FIND("万",O572,1),IF(ISERROR(FIND("拾",O572,FIND("万",O572,1))),"",(MID(O572,FIND("拾",O572,FIND("万",O572,1))-1,1))),MID(O572,FIND("拾",O572,1)-1,1)))</f>
        <v/>
      </c>
      <c r="AX572" s="12">
        <f>IF(O572="",0,IF(ISERROR(MIDB(O572,SEARCHB("?",O572),2*LEN(O572)-LENB(O572))),IF(AQ572="",0,INDEX([1]大小写对照表!A:B,MATCH(AQ572,[1]大小写对照表!A:A,0),2)*100000000)+IF(AR572="",0,INDEX([1]大小写对照表!A:B,MATCH(AR572,[1]大小写对照表!A:A,0),2)*1000000)+IF(AS572="",0,INDEX([1]大小写对照表!A:B,MATCH(AS572,[1]大小写对照表!A:A,0),2)*100000)+IF(AT572="",0,INDEX([1]大小写对照表!A:B,MATCH(AT572,[1]大小写对照表!A:A,0),2)*10000)+IF(AU572="",0,INDEX([1]大小写对照表!A:B,MATCH(AU572,[1]大小写对照表!A:A,0),2)*1000)+IF(AV572="",0,INDEX([1]大小写对照表!A:B,MATCH(AV572,[1]大小写对照表!A:A,0),2)*100)+IF(AW572="",0,INDEX([1]大小写对照表!A:B,MATCH(AW572,[1]大小写对照表!A:A,0),2)*10),IF(ISERROR(FIND("万",O572,1)),MIDB(O572,SEARCHB("?",O572),2*LEN(O572)-LENB(O572))*1,MIDB(O572,SEARCHB("?",O572),2*LEN(O572)-LENB(O572))*10000)))</f>
        <v>525600</v>
      </c>
      <c r="AY572" s="13" t="str">
        <f t="shared" si="105"/>
        <v>1月份</v>
      </c>
      <c r="AZ572" s="11" t="str">
        <f t="shared" si="106"/>
        <v>录播</v>
      </c>
      <c r="BA572" s="11" t="str">
        <f t="shared" si="107"/>
        <v/>
      </c>
    </row>
    <row r="573" spans="1:53">
      <c r="A573" s="14" t="s">
        <v>1084</v>
      </c>
      <c r="B573" s="14" t="s">
        <v>3695</v>
      </c>
      <c r="C573" s="14" t="s">
        <v>55</v>
      </c>
      <c r="D573" s="14"/>
      <c r="E573" s="14" t="s">
        <v>168</v>
      </c>
      <c r="F573" s="14" t="s">
        <v>1824</v>
      </c>
      <c r="G573" s="14" t="s">
        <v>669</v>
      </c>
      <c r="H573" s="14"/>
      <c r="I573" s="14"/>
      <c r="J573" s="14"/>
      <c r="K573" s="14"/>
      <c r="L573" s="14"/>
      <c r="M573" s="14"/>
      <c r="N573" s="14" t="s">
        <v>3696</v>
      </c>
      <c r="O573" s="14"/>
      <c r="P573" s="14"/>
      <c r="Q573" s="14" t="s">
        <v>3697</v>
      </c>
      <c r="R573" s="14" t="s">
        <v>3698</v>
      </c>
      <c r="S573" s="14"/>
      <c r="T573" s="14"/>
      <c r="U573" s="14"/>
      <c r="V573" s="14"/>
      <c r="W573" s="14"/>
      <c r="X573" s="14" t="s">
        <v>65</v>
      </c>
      <c r="Y573" s="14" t="s">
        <v>3699</v>
      </c>
      <c r="Z573" s="14">
        <v>3</v>
      </c>
      <c r="AA573" s="14">
        <v>14971</v>
      </c>
      <c r="AB573" s="14" t="s">
        <v>317</v>
      </c>
      <c r="AC573" s="14" t="s">
        <v>1084</v>
      </c>
      <c r="AD573" s="14">
        <v>2019</v>
      </c>
      <c r="AE573" s="14" t="s">
        <v>68</v>
      </c>
      <c r="AF573" s="14"/>
      <c r="AG573" s="14"/>
      <c r="AH573" s="14"/>
      <c r="AI573" s="14"/>
      <c r="AJ573" s="14"/>
      <c r="AK573" s="14" t="s">
        <v>652</v>
      </c>
      <c r="AL573" s="8" t="str">
        <f t="shared" si="96"/>
        <v/>
      </c>
      <c r="AM573" s="8" t="str">
        <f>IF(AL573="","",COUNTIFS(AL$1:AL573,AL573))</f>
        <v/>
      </c>
      <c r="AN573" s="8" t="str">
        <f t="shared" si="97"/>
        <v>[公开招标]莆田第五中学教室高清录播设备中标公示(第2次)@录播</v>
      </c>
      <c r="AO573" s="9">
        <f>IF(AN573="","",COUNTIFS(AN$1:AN573,AN573))</f>
        <v>1</v>
      </c>
      <c r="AP573" s="10" t="str">
        <f t="shared" si="98"/>
        <v>是</v>
      </c>
      <c r="AQ573" s="11" t="str">
        <f t="shared" si="99"/>
        <v/>
      </c>
      <c r="AR573" s="11" t="str">
        <f t="shared" si="100"/>
        <v/>
      </c>
      <c r="AS573" s="11" t="str">
        <f t="shared" si="101"/>
        <v/>
      </c>
      <c r="AT573" s="11" t="str">
        <f t="shared" si="102"/>
        <v/>
      </c>
      <c r="AU573" s="11" t="str">
        <f t="shared" si="103"/>
        <v/>
      </c>
      <c r="AV573" s="11" t="str">
        <f t="shared" si="104"/>
        <v/>
      </c>
      <c r="AW573" s="11" t="str">
        <f>IF(ISERROR(IF(FIND("拾",O573,1)&lt;FIND("万",O573,1),IF(ISERROR(FIND("拾",O573,FIND("万",O573,1))),"零",(MID(O,FIND("拾",O573,FIND("万",O573,1))-1,1))),MID(O573,FIND("拾",O573,1)-1,1))),"",IF(FIND("拾",O573,1)&lt;FIND("万",O573,1),IF(ISERROR(FIND("拾",O573,FIND("万",O573,1))),"",(MID(O573,FIND("拾",O573,FIND("万",O573,1))-1,1))),MID(O573,FIND("拾",O573,1)-1,1)))</f>
        <v/>
      </c>
      <c r="AX573" s="12">
        <f>IF(O573="",0,IF(ISERROR(MIDB(O573,SEARCHB("?",O573),2*LEN(O573)-LENB(O573))),IF(AQ573="",0,INDEX([1]大小写对照表!A:B,MATCH(AQ573,[1]大小写对照表!A:A,0),2)*100000000)+IF(AR573="",0,INDEX([1]大小写对照表!A:B,MATCH(AR573,[1]大小写对照表!A:A,0),2)*1000000)+IF(AS573="",0,INDEX([1]大小写对照表!A:B,MATCH(AS573,[1]大小写对照表!A:A,0),2)*100000)+IF(AT573="",0,INDEX([1]大小写对照表!A:B,MATCH(AT573,[1]大小写对照表!A:A,0),2)*10000)+IF(AU573="",0,INDEX([1]大小写对照表!A:B,MATCH(AU573,[1]大小写对照表!A:A,0),2)*1000)+IF(AV573="",0,INDEX([1]大小写对照表!A:B,MATCH(AV573,[1]大小写对照表!A:A,0),2)*100)+IF(AW573="",0,INDEX([1]大小写对照表!A:B,MATCH(AW573,[1]大小写对照表!A:A,0),2)*10),IF(ISERROR(FIND("万",O573,1)),MIDB(O573,SEARCHB("?",O573),2*LEN(O573)-LENB(O573))*1,MIDB(O573,SEARCHB("?",O573),2*LEN(O573)-LENB(O573))*10000)))</f>
        <v>0</v>
      </c>
      <c r="AY573" s="13" t="str">
        <f t="shared" si="105"/>
        <v>1月份</v>
      </c>
      <c r="AZ573" s="11" t="str">
        <f t="shared" si="106"/>
        <v>录播</v>
      </c>
      <c r="BA573" s="11" t="str">
        <f t="shared" si="107"/>
        <v/>
      </c>
    </row>
    <row r="574" spans="1:53">
      <c r="A574" s="7" t="s">
        <v>1084</v>
      </c>
      <c r="B574" s="7" t="s">
        <v>676</v>
      </c>
      <c r="C574" s="7" t="s">
        <v>55</v>
      </c>
      <c r="D574" s="7" t="s">
        <v>677</v>
      </c>
      <c r="E574" s="7" t="s">
        <v>83</v>
      </c>
      <c r="F574" s="7" t="s">
        <v>291</v>
      </c>
      <c r="G574" s="7" t="s">
        <v>669</v>
      </c>
      <c r="H574" s="7"/>
      <c r="I574" s="7"/>
      <c r="J574" s="7"/>
      <c r="K574" s="7"/>
      <c r="L574" s="7" t="s">
        <v>678</v>
      </c>
      <c r="M574" s="7" t="s">
        <v>679</v>
      </c>
      <c r="N574" s="7" t="s">
        <v>680</v>
      </c>
      <c r="O574" s="7"/>
      <c r="P574" s="7"/>
      <c r="Q574" s="7" t="s">
        <v>681</v>
      </c>
      <c r="R574" s="7" t="s">
        <v>682</v>
      </c>
      <c r="S574" s="7"/>
      <c r="T574" s="7"/>
      <c r="U574" s="7"/>
      <c r="V574" s="7"/>
      <c r="W574" s="7"/>
      <c r="X574" s="7" t="s">
        <v>65</v>
      </c>
      <c r="Y574" s="7" t="s">
        <v>683</v>
      </c>
      <c r="Z574" s="7">
        <v>3</v>
      </c>
      <c r="AA574" s="7">
        <v>3</v>
      </c>
      <c r="AB574" s="7" t="s">
        <v>67</v>
      </c>
      <c r="AC574" s="7"/>
      <c r="AD574" s="7">
        <v>2019</v>
      </c>
      <c r="AE574" s="7" t="s">
        <v>68</v>
      </c>
      <c r="AF574" s="7" t="s">
        <v>128</v>
      </c>
      <c r="AG574" s="7" t="s">
        <v>130</v>
      </c>
      <c r="AH574" s="7"/>
      <c r="AI574" s="7"/>
      <c r="AJ574" s="7"/>
      <c r="AK574" s="7"/>
      <c r="AL574" s="8" t="str">
        <f t="shared" si="96"/>
        <v>JXNC2018J060）@录播</v>
      </c>
      <c r="AM574" s="8">
        <f>IF(AL574="","",COUNTIFS(AL$1:AL574,AL574))</f>
        <v>1</v>
      </c>
      <c r="AN574" s="8" t="str">
        <f t="shared" si="97"/>
        <v>[省本级]江西精信工程造价咨询有限公司关于江西外语外贸职业学院智慧教室升级改造建设项目(竞标编号:JXNC2018J060)竞争性谈判结果公示@录播</v>
      </c>
      <c r="AO574" s="9">
        <f>IF(AN574="","",COUNTIFS(AN$1:AN574,AN574))</f>
        <v>1</v>
      </c>
      <c r="AP574" s="10" t="str">
        <f t="shared" si="98"/>
        <v>是</v>
      </c>
      <c r="AQ574" s="11" t="str">
        <f t="shared" si="99"/>
        <v/>
      </c>
      <c r="AR574" s="11" t="str">
        <f t="shared" si="100"/>
        <v/>
      </c>
      <c r="AS574" s="11" t="str">
        <f t="shared" si="101"/>
        <v/>
      </c>
      <c r="AT574" s="11" t="str">
        <f t="shared" si="102"/>
        <v/>
      </c>
      <c r="AU574" s="11" t="str">
        <f t="shared" si="103"/>
        <v/>
      </c>
      <c r="AV574" s="11" t="str">
        <f t="shared" si="104"/>
        <v/>
      </c>
      <c r="AW574" s="11" t="str">
        <f>IF(ISERROR(IF(FIND("拾",O574,1)&lt;FIND("万",O574,1),IF(ISERROR(FIND("拾",O574,FIND("万",O574,1))),"零",(MID(O,FIND("拾",O574,FIND("万",O574,1))-1,1))),MID(O574,FIND("拾",O574,1)-1,1))),"",IF(FIND("拾",O574,1)&lt;FIND("万",O574,1),IF(ISERROR(FIND("拾",O574,FIND("万",O574,1))),"",(MID(O574,FIND("拾",O574,FIND("万",O574,1))-1,1))),MID(O574,FIND("拾",O574,1)-1,1)))</f>
        <v/>
      </c>
      <c r="AX574" s="12">
        <f>IF(O574="",0,IF(ISERROR(MIDB(O574,SEARCHB("?",O574),2*LEN(O574)-LENB(O574))),IF(AQ574="",0,INDEX([1]大小写对照表!A:B,MATCH(AQ574,[1]大小写对照表!A:A,0),2)*100000000)+IF(AR574="",0,INDEX([1]大小写对照表!A:B,MATCH(AR574,[1]大小写对照表!A:A,0),2)*1000000)+IF(AS574="",0,INDEX([1]大小写对照表!A:B,MATCH(AS574,[1]大小写对照表!A:A,0),2)*100000)+IF(AT574="",0,INDEX([1]大小写对照表!A:B,MATCH(AT574,[1]大小写对照表!A:A,0),2)*10000)+IF(AU574="",0,INDEX([1]大小写对照表!A:B,MATCH(AU574,[1]大小写对照表!A:A,0),2)*1000)+IF(AV574="",0,INDEX([1]大小写对照表!A:B,MATCH(AV574,[1]大小写对照表!A:A,0),2)*100)+IF(AW574="",0,INDEX([1]大小写对照表!A:B,MATCH(AW574,[1]大小写对照表!A:A,0),2)*10),IF(ISERROR(FIND("万",O574,1)),MIDB(O574,SEARCHB("?",O574),2*LEN(O574)-LENB(O574))*1,MIDB(O574,SEARCHB("?",O574),2*LEN(O574)-LENB(O574))*10000)))</f>
        <v>0</v>
      </c>
      <c r="AY574" s="13" t="str">
        <f t="shared" si="105"/>
        <v>1月份</v>
      </c>
      <c r="AZ574" s="11" t="str">
        <f t="shared" si="106"/>
        <v>录播</v>
      </c>
      <c r="BA574" s="11" t="str">
        <f t="shared" si="107"/>
        <v/>
      </c>
    </row>
    <row r="575" spans="1:53">
      <c r="A575" s="14" t="s">
        <v>1084</v>
      </c>
      <c r="B575" s="14" t="s">
        <v>684</v>
      </c>
      <c r="C575" s="14" t="s">
        <v>55</v>
      </c>
      <c r="D575" s="14"/>
      <c r="E575" s="14" t="s">
        <v>56</v>
      </c>
      <c r="F575" s="14" t="s">
        <v>302</v>
      </c>
      <c r="G575" s="14" t="s">
        <v>669</v>
      </c>
      <c r="H575" s="14"/>
      <c r="I575" s="14"/>
      <c r="J575" s="14"/>
      <c r="K575" s="14"/>
      <c r="L575" s="14" t="s">
        <v>685</v>
      </c>
      <c r="M575" s="14" t="s">
        <v>686</v>
      </c>
      <c r="N575" s="14" t="s">
        <v>687</v>
      </c>
      <c r="O575" s="14" t="s">
        <v>688</v>
      </c>
      <c r="P575" s="14"/>
      <c r="Q575" s="14" t="s">
        <v>689</v>
      </c>
      <c r="R575" s="14" t="s">
        <v>690</v>
      </c>
      <c r="S575" s="14" t="s">
        <v>691</v>
      </c>
      <c r="T575" s="14"/>
      <c r="U575" s="14"/>
      <c r="V575" s="14"/>
      <c r="W575" s="14"/>
      <c r="X575" s="14" t="s">
        <v>326</v>
      </c>
      <c r="Y575" s="14" t="s">
        <v>692</v>
      </c>
      <c r="Z575" s="14">
        <v>5</v>
      </c>
      <c r="AA575" s="14">
        <v>14971</v>
      </c>
      <c r="AB575" s="14" t="s">
        <v>317</v>
      </c>
      <c r="AC575" s="14" t="s">
        <v>1084</v>
      </c>
      <c r="AD575" s="14">
        <v>2019</v>
      </c>
      <c r="AE575" s="14" t="s">
        <v>68</v>
      </c>
      <c r="AF575" s="14" t="s">
        <v>693</v>
      </c>
      <c r="AG575" s="14" t="s">
        <v>69</v>
      </c>
      <c r="AH575" s="14"/>
      <c r="AI575" s="14"/>
      <c r="AJ575" s="14"/>
      <c r="AK575" s="14"/>
      <c r="AL575" s="8" t="str">
        <f t="shared" si="96"/>
        <v/>
      </c>
      <c r="AM575" s="8" t="str">
        <f>IF(AL575="","",COUNTIFS(AL$1:AL575,AL575))</f>
        <v/>
      </c>
      <c r="AN575" s="8" t="str">
        <f t="shared" si="97"/>
        <v>河南农业大学教务处数字数码互动及精品录播教室采购项目中标结果公告@录播</v>
      </c>
      <c r="AO575" s="9">
        <f>IF(AN575="","",COUNTIFS(AN$1:AN575,AN575))</f>
        <v>1</v>
      </c>
      <c r="AP575" s="10" t="str">
        <f t="shared" si="98"/>
        <v>是</v>
      </c>
      <c r="AQ575" s="11" t="str">
        <f t="shared" si="99"/>
        <v/>
      </c>
      <c r="AR575" s="11" t="str">
        <f t="shared" si="100"/>
        <v/>
      </c>
      <c r="AS575" s="11" t="str">
        <f t="shared" si="101"/>
        <v/>
      </c>
      <c r="AT575" s="11" t="str">
        <f t="shared" si="102"/>
        <v/>
      </c>
      <c r="AU575" s="11" t="str">
        <f t="shared" si="103"/>
        <v/>
      </c>
      <c r="AV575" s="11" t="str">
        <f t="shared" si="104"/>
        <v/>
      </c>
      <c r="AW575" s="11" t="str">
        <f>IF(ISERROR(IF(FIND("拾",O575,1)&lt;FIND("万",O575,1),IF(ISERROR(FIND("拾",O575,FIND("万",O575,1))),"零",(MID(O,FIND("拾",O575,FIND("万",O575,1))-1,1))),MID(O575,FIND("拾",O575,1)-1,1))),"",IF(FIND("拾",O575,1)&lt;FIND("万",O575,1),IF(ISERROR(FIND("拾",O575,FIND("万",O575,1))),"",(MID(O575,FIND("拾",O575,FIND("万",O575,1))-1,1))),MID(O575,FIND("拾",O575,1)-1,1)))</f>
        <v/>
      </c>
      <c r="AX575" s="12">
        <f>IF(O575="",0,IF(ISERROR(MIDB(O575,SEARCHB("?",O575),2*LEN(O575)-LENB(O575))),IF(AQ575="",0,INDEX([1]大小写对照表!A:B,MATCH(AQ575,[1]大小写对照表!A:A,0),2)*100000000)+IF(AR575="",0,INDEX([1]大小写对照表!A:B,MATCH(AR575,[1]大小写对照表!A:A,0),2)*1000000)+IF(AS575="",0,INDEX([1]大小写对照表!A:B,MATCH(AS575,[1]大小写对照表!A:A,0),2)*100000)+IF(AT575="",0,INDEX([1]大小写对照表!A:B,MATCH(AT575,[1]大小写对照表!A:A,0),2)*10000)+IF(AU575="",0,INDEX([1]大小写对照表!A:B,MATCH(AU575,[1]大小写对照表!A:A,0),2)*1000)+IF(AV575="",0,INDEX([1]大小写对照表!A:B,MATCH(AV575,[1]大小写对照表!A:A,0),2)*100)+IF(AW575="",0,INDEX([1]大小写对照表!A:B,MATCH(AW575,[1]大小写对照表!A:A,0),2)*10),IF(ISERROR(FIND("万",O575,1)),MIDB(O575,SEARCHB("?",O575),2*LEN(O575)-LENB(O575))*1,MIDB(O575,SEARCHB("?",O575),2*LEN(O575)-LENB(O575))*10000)))</f>
        <v>1080000</v>
      </c>
      <c r="AY575" s="13" t="str">
        <f t="shared" si="105"/>
        <v>1月份</v>
      </c>
      <c r="AZ575" s="11" t="str">
        <f t="shared" si="106"/>
        <v>录播</v>
      </c>
      <c r="BA575" s="11" t="str">
        <f t="shared" si="107"/>
        <v/>
      </c>
    </row>
    <row r="576" spans="1:53">
      <c r="A576" s="7" t="s">
        <v>1084</v>
      </c>
      <c r="B576" s="7" t="s">
        <v>3700</v>
      </c>
      <c r="C576" s="7" t="s">
        <v>55</v>
      </c>
      <c r="D576" s="7"/>
      <c r="E576" s="7" t="s">
        <v>1192</v>
      </c>
      <c r="F576" s="7" t="s">
        <v>3701</v>
      </c>
      <c r="G576" s="7" t="s">
        <v>669</v>
      </c>
      <c r="H576" s="7"/>
      <c r="I576" s="7"/>
      <c r="J576" s="7"/>
      <c r="K576" s="7"/>
      <c r="L576" s="7" t="s">
        <v>3702</v>
      </c>
      <c r="M576" s="7" t="s">
        <v>3703</v>
      </c>
      <c r="N576" s="7" t="s">
        <v>3704</v>
      </c>
      <c r="O576" s="7"/>
      <c r="P576" s="7"/>
      <c r="Q576" s="7" t="s">
        <v>3705</v>
      </c>
      <c r="R576" s="7" t="s">
        <v>3706</v>
      </c>
      <c r="S576" s="7" t="s">
        <v>3707</v>
      </c>
      <c r="T576" s="7"/>
      <c r="U576" s="7"/>
      <c r="V576" s="7"/>
      <c r="W576" s="7"/>
      <c r="X576" s="7" t="s">
        <v>65</v>
      </c>
      <c r="Y576" s="7" t="s">
        <v>3708</v>
      </c>
      <c r="Z576" s="7">
        <v>2</v>
      </c>
      <c r="AA576" s="7">
        <v>14971</v>
      </c>
      <c r="AB576" s="7" t="s">
        <v>317</v>
      </c>
      <c r="AC576" s="7" t="s">
        <v>1084</v>
      </c>
      <c r="AD576" s="7">
        <v>2019</v>
      </c>
      <c r="AE576" s="7" t="s">
        <v>68</v>
      </c>
      <c r="AF576" s="7"/>
      <c r="AG576" s="7"/>
      <c r="AH576" s="7"/>
      <c r="AI576" s="7"/>
      <c r="AJ576" s="7"/>
      <c r="AK576" s="7"/>
      <c r="AL576" s="8" t="str">
        <f t="shared" si="96"/>
        <v/>
      </c>
      <c r="AM576" s="8" t="str">
        <f>IF(AL576="","",COUNTIFS(AL$1:AL576,AL576))</f>
        <v/>
      </c>
      <c r="AN576" s="8" t="str">
        <f t="shared" si="97"/>
        <v>岳阳市直中小学十间录播教室设备采购项目公开招标中标公告@录播</v>
      </c>
      <c r="AO576" s="9">
        <f>IF(AN576="","",COUNTIFS(AN$1:AN576,AN576))</f>
        <v>1</v>
      </c>
      <c r="AP576" s="10" t="str">
        <f t="shared" si="98"/>
        <v>是</v>
      </c>
      <c r="AQ576" s="11" t="str">
        <f t="shared" si="99"/>
        <v/>
      </c>
      <c r="AR576" s="11" t="str">
        <f t="shared" si="100"/>
        <v/>
      </c>
      <c r="AS576" s="11" t="str">
        <f t="shared" si="101"/>
        <v/>
      </c>
      <c r="AT576" s="11" t="str">
        <f t="shared" si="102"/>
        <v/>
      </c>
      <c r="AU576" s="11" t="str">
        <f t="shared" si="103"/>
        <v/>
      </c>
      <c r="AV576" s="11" t="str">
        <f t="shared" si="104"/>
        <v/>
      </c>
      <c r="AW576" s="11" t="str">
        <f>IF(ISERROR(IF(FIND("拾",O576,1)&lt;FIND("万",O576,1),IF(ISERROR(FIND("拾",O576,FIND("万",O576,1))),"零",(MID(O,FIND("拾",O576,FIND("万",O576,1))-1,1))),MID(O576,FIND("拾",O576,1)-1,1))),"",IF(FIND("拾",O576,1)&lt;FIND("万",O576,1),IF(ISERROR(FIND("拾",O576,FIND("万",O576,1))),"",(MID(O576,FIND("拾",O576,FIND("万",O576,1))-1,1))),MID(O576,FIND("拾",O576,1)-1,1)))</f>
        <v/>
      </c>
      <c r="AX576" s="12">
        <f>IF(O576="",0,IF(ISERROR(MIDB(O576,SEARCHB("?",O576),2*LEN(O576)-LENB(O576))),IF(AQ576="",0,INDEX([1]大小写对照表!A:B,MATCH(AQ576,[1]大小写对照表!A:A,0),2)*100000000)+IF(AR576="",0,INDEX([1]大小写对照表!A:B,MATCH(AR576,[1]大小写对照表!A:A,0),2)*1000000)+IF(AS576="",0,INDEX([1]大小写对照表!A:B,MATCH(AS576,[1]大小写对照表!A:A,0),2)*100000)+IF(AT576="",0,INDEX([1]大小写对照表!A:B,MATCH(AT576,[1]大小写对照表!A:A,0),2)*10000)+IF(AU576="",0,INDEX([1]大小写对照表!A:B,MATCH(AU576,[1]大小写对照表!A:A,0),2)*1000)+IF(AV576="",0,INDEX([1]大小写对照表!A:B,MATCH(AV576,[1]大小写对照表!A:A,0),2)*100)+IF(AW576="",0,INDEX([1]大小写对照表!A:B,MATCH(AW576,[1]大小写对照表!A:A,0),2)*10),IF(ISERROR(FIND("万",O576,1)),MIDB(O576,SEARCHB("?",O576),2*LEN(O576)-LENB(O576))*1,MIDB(O576,SEARCHB("?",O576),2*LEN(O576)-LENB(O576))*10000)))</f>
        <v>0</v>
      </c>
      <c r="AY576" s="13" t="str">
        <f t="shared" si="105"/>
        <v>1月份</v>
      </c>
      <c r="AZ576" s="11" t="str">
        <f t="shared" si="106"/>
        <v>录播</v>
      </c>
      <c r="BA576" s="11" t="str">
        <f t="shared" si="107"/>
        <v/>
      </c>
    </row>
    <row r="577" spans="1:53">
      <c r="A577" s="14" t="s">
        <v>1084</v>
      </c>
      <c r="B577" s="14" t="s">
        <v>3387</v>
      </c>
      <c r="C577" s="14" t="s">
        <v>55</v>
      </c>
      <c r="D577" s="14" t="s">
        <v>3388</v>
      </c>
      <c r="E577" s="14" t="s">
        <v>1125</v>
      </c>
      <c r="F577" s="14" t="s">
        <v>3389</v>
      </c>
      <c r="G577" s="14" t="s">
        <v>669</v>
      </c>
      <c r="H577" s="14"/>
      <c r="I577" s="14"/>
      <c r="J577" s="14"/>
      <c r="K577" s="14"/>
      <c r="L577" s="14" t="s">
        <v>3390</v>
      </c>
      <c r="M577" s="14" t="s">
        <v>3391</v>
      </c>
      <c r="N577" s="14" t="s">
        <v>3392</v>
      </c>
      <c r="O577" s="14"/>
      <c r="P577" s="14"/>
      <c r="Q577" s="14" t="s">
        <v>3709</v>
      </c>
      <c r="R577" s="14" t="s">
        <v>3395</v>
      </c>
      <c r="S577" s="14"/>
      <c r="T577" s="14"/>
      <c r="U577" s="14"/>
      <c r="V577" s="14"/>
      <c r="W577" s="14"/>
      <c r="X577" s="14" t="s">
        <v>194</v>
      </c>
      <c r="Y577" s="14" t="s">
        <v>3396</v>
      </c>
      <c r="Z577" s="14">
        <v>4</v>
      </c>
      <c r="AA577" s="14">
        <v>4</v>
      </c>
      <c r="AB577" s="14" t="s">
        <v>317</v>
      </c>
      <c r="AC577" s="14" t="s">
        <v>1084</v>
      </c>
      <c r="AD577" s="14">
        <v>2019</v>
      </c>
      <c r="AE577" s="14" t="s">
        <v>68</v>
      </c>
      <c r="AF577" s="14"/>
      <c r="AG577" s="14"/>
      <c r="AH577" s="14"/>
      <c r="AI577" s="14"/>
      <c r="AJ577" s="14"/>
      <c r="AK577" s="14"/>
      <c r="AL577" s="8" t="str">
        <f t="shared" si="96"/>
        <v>Q18-XJ-073@录播</v>
      </c>
      <c r="AM577" s="8">
        <f>IF(AL577="","",COUNTIFS(AL$1:AL577,AL577))</f>
        <v>2</v>
      </c>
      <c r="AN577" s="8" t="str">
        <f t="shared" si="97"/>
        <v>关于富平县广播电视管理中心录播设备采购项目的采购结果公告@录播</v>
      </c>
      <c r="AO577" s="9">
        <f>IF(AN577="","",COUNTIFS(AN$1:AN577,AN577))</f>
        <v>2</v>
      </c>
      <c r="AP577" s="10" t="str">
        <f t="shared" si="98"/>
        <v/>
      </c>
      <c r="AQ577" s="11" t="str">
        <f t="shared" si="99"/>
        <v/>
      </c>
      <c r="AR577" s="11" t="str">
        <f t="shared" si="100"/>
        <v/>
      </c>
      <c r="AS577" s="11" t="str">
        <f t="shared" si="101"/>
        <v/>
      </c>
      <c r="AT577" s="11" t="str">
        <f t="shared" si="102"/>
        <v/>
      </c>
      <c r="AU577" s="11" t="str">
        <f t="shared" si="103"/>
        <v/>
      </c>
      <c r="AV577" s="11" t="str">
        <f t="shared" si="104"/>
        <v/>
      </c>
      <c r="AW577" s="11" t="str">
        <f>IF(ISERROR(IF(FIND("拾",O577,1)&lt;FIND("万",O577,1),IF(ISERROR(FIND("拾",O577,FIND("万",O577,1))),"零",(MID(O,FIND("拾",O577,FIND("万",O577,1))-1,1))),MID(O577,FIND("拾",O577,1)-1,1))),"",IF(FIND("拾",O577,1)&lt;FIND("万",O577,1),IF(ISERROR(FIND("拾",O577,FIND("万",O577,1))),"",(MID(O577,FIND("拾",O577,FIND("万",O577,1))-1,1))),MID(O577,FIND("拾",O577,1)-1,1)))</f>
        <v/>
      </c>
      <c r="AX577" s="12">
        <f>IF(O577="",0,IF(ISERROR(MIDB(O577,SEARCHB("?",O577),2*LEN(O577)-LENB(O577))),IF(AQ577="",0,INDEX([1]大小写对照表!A:B,MATCH(AQ577,[1]大小写对照表!A:A,0),2)*100000000)+IF(AR577="",0,INDEX([1]大小写对照表!A:B,MATCH(AR577,[1]大小写对照表!A:A,0),2)*1000000)+IF(AS577="",0,INDEX([1]大小写对照表!A:B,MATCH(AS577,[1]大小写对照表!A:A,0),2)*100000)+IF(AT577="",0,INDEX([1]大小写对照表!A:B,MATCH(AT577,[1]大小写对照表!A:A,0),2)*10000)+IF(AU577="",0,INDEX([1]大小写对照表!A:B,MATCH(AU577,[1]大小写对照表!A:A,0),2)*1000)+IF(AV577="",0,INDEX([1]大小写对照表!A:B,MATCH(AV577,[1]大小写对照表!A:A,0),2)*100)+IF(AW577="",0,INDEX([1]大小写对照表!A:B,MATCH(AW577,[1]大小写对照表!A:A,0),2)*10),IF(ISERROR(FIND("万",O577,1)),MIDB(O577,SEARCHB("?",O577),2*LEN(O577)-LENB(O577))*1,MIDB(O577,SEARCHB("?",O577),2*LEN(O577)-LENB(O577))*10000)))</f>
        <v>0</v>
      </c>
      <c r="AY577" s="13" t="str">
        <f t="shared" si="105"/>
        <v>1月份</v>
      </c>
      <c r="AZ577" s="11" t="str">
        <f t="shared" si="106"/>
        <v>录播</v>
      </c>
      <c r="BA577" s="11" t="str">
        <f t="shared" si="107"/>
        <v/>
      </c>
    </row>
    <row r="578" spans="1:53">
      <c r="A578" s="7" t="s">
        <v>1084</v>
      </c>
      <c r="B578" s="7" t="s">
        <v>3710</v>
      </c>
      <c r="C578" s="7" t="s">
        <v>55</v>
      </c>
      <c r="D578" s="7" t="s">
        <v>3711</v>
      </c>
      <c r="E578" s="7" t="s">
        <v>627</v>
      </c>
      <c r="F578" s="7" t="s">
        <v>628</v>
      </c>
      <c r="G578" s="7" t="s">
        <v>669</v>
      </c>
      <c r="H578" s="7"/>
      <c r="I578" s="7"/>
      <c r="J578" s="7"/>
      <c r="K578" s="7"/>
      <c r="L578" s="7"/>
      <c r="M578" s="7"/>
      <c r="N578" s="7"/>
      <c r="O578" s="7"/>
      <c r="P578" s="7"/>
      <c r="Q578" s="7" t="s">
        <v>3712</v>
      </c>
      <c r="R578" s="7"/>
      <c r="S578" s="7"/>
      <c r="T578" s="7"/>
      <c r="U578" s="7"/>
      <c r="V578" s="7"/>
      <c r="W578" s="7"/>
      <c r="X578" s="7" t="s">
        <v>65</v>
      </c>
      <c r="Y578" s="7" t="s">
        <v>3713</v>
      </c>
      <c r="Z578" s="7">
        <v>3</v>
      </c>
      <c r="AA578" s="7">
        <v>6</v>
      </c>
      <c r="AB578" s="7" t="s">
        <v>317</v>
      </c>
      <c r="AC578" s="7" t="s">
        <v>1084</v>
      </c>
      <c r="AD578" s="7">
        <v>2019</v>
      </c>
      <c r="AE578" s="7" t="s">
        <v>68</v>
      </c>
      <c r="AF578" s="7"/>
      <c r="AG578" s="7"/>
      <c r="AH578" s="7"/>
      <c r="AI578" s="7"/>
      <c r="AJ578" s="7"/>
      <c r="AK578" s="7"/>
      <c r="AL578" s="8" t="str">
        <f t="shared" si="96"/>
        <v>ZSZJCS2019010031@录播</v>
      </c>
      <c r="AM578" s="8">
        <f>IF(AL578="","",COUNTIFS(AL$1:AL578,AL578))</f>
        <v>1</v>
      </c>
      <c r="AN578" s="8" t="str">
        <f t="shared" si="97"/>
        <v>关于【中山市龙山中学录播室和校园电视台设备及室内改造项目监理】选取结果的公告@录播</v>
      </c>
      <c r="AO578" s="9">
        <f>IF(AN578="","",COUNTIFS(AN$1:AN578,AN578))</f>
        <v>1</v>
      </c>
      <c r="AP578" s="10" t="str">
        <f t="shared" si="98"/>
        <v>是</v>
      </c>
      <c r="AQ578" s="11" t="str">
        <f t="shared" si="99"/>
        <v/>
      </c>
      <c r="AR578" s="11" t="str">
        <f t="shared" si="100"/>
        <v/>
      </c>
      <c r="AS578" s="11" t="str">
        <f t="shared" si="101"/>
        <v/>
      </c>
      <c r="AT578" s="11" t="str">
        <f t="shared" si="102"/>
        <v/>
      </c>
      <c r="AU578" s="11" t="str">
        <f t="shared" si="103"/>
        <v/>
      </c>
      <c r="AV578" s="11" t="str">
        <f t="shared" si="104"/>
        <v/>
      </c>
      <c r="AW578" s="11" t="str">
        <f>IF(ISERROR(IF(FIND("拾",O578,1)&lt;FIND("万",O578,1),IF(ISERROR(FIND("拾",O578,FIND("万",O578,1))),"零",(MID(O,FIND("拾",O578,FIND("万",O578,1))-1,1))),MID(O578,FIND("拾",O578,1)-1,1))),"",IF(FIND("拾",O578,1)&lt;FIND("万",O578,1),IF(ISERROR(FIND("拾",O578,FIND("万",O578,1))),"",(MID(O578,FIND("拾",O578,FIND("万",O578,1))-1,1))),MID(O578,FIND("拾",O578,1)-1,1)))</f>
        <v/>
      </c>
      <c r="AX578" s="12">
        <f>IF(O578="",0,IF(ISERROR(MIDB(O578,SEARCHB("?",O578),2*LEN(O578)-LENB(O578))),IF(AQ578="",0,INDEX([1]大小写对照表!A:B,MATCH(AQ578,[1]大小写对照表!A:A,0),2)*100000000)+IF(AR578="",0,INDEX([1]大小写对照表!A:B,MATCH(AR578,[1]大小写对照表!A:A,0),2)*1000000)+IF(AS578="",0,INDEX([1]大小写对照表!A:B,MATCH(AS578,[1]大小写对照表!A:A,0),2)*100000)+IF(AT578="",0,INDEX([1]大小写对照表!A:B,MATCH(AT578,[1]大小写对照表!A:A,0),2)*10000)+IF(AU578="",0,INDEX([1]大小写对照表!A:B,MATCH(AU578,[1]大小写对照表!A:A,0),2)*1000)+IF(AV578="",0,INDEX([1]大小写对照表!A:B,MATCH(AV578,[1]大小写对照表!A:A,0),2)*100)+IF(AW578="",0,INDEX([1]大小写对照表!A:B,MATCH(AW578,[1]大小写对照表!A:A,0),2)*10),IF(ISERROR(FIND("万",O578,1)),MIDB(O578,SEARCHB("?",O578),2*LEN(O578)-LENB(O578))*1,MIDB(O578,SEARCHB("?",O578),2*LEN(O578)-LENB(O578))*10000)))</f>
        <v>0</v>
      </c>
      <c r="AY578" s="13" t="str">
        <f t="shared" si="105"/>
        <v>1月份</v>
      </c>
      <c r="AZ578" s="11" t="str">
        <f t="shared" si="106"/>
        <v>录播</v>
      </c>
      <c r="BA578" s="11" t="str">
        <f t="shared" si="107"/>
        <v/>
      </c>
    </row>
    <row r="579" spans="1:53">
      <c r="A579" s="14" t="s">
        <v>1084</v>
      </c>
      <c r="B579" s="14" t="s">
        <v>3714</v>
      </c>
      <c r="C579" s="14" t="s">
        <v>55</v>
      </c>
      <c r="D579" s="14"/>
      <c r="E579" s="14" t="s">
        <v>809</v>
      </c>
      <c r="F579" s="14" t="s">
        <v>2925</v>
      </c>
      <c r="G579" s="14" t="s">
        <v>669</v>
      </c>
      <c r="H579" s="14"/>
      <c r="I579" s="14"/>
      <c r="J579" s="14"/>
      <c r="K579" s="14"/>
      <c r="L579" s="14"/>
      <c r="M579" s="14"/>
      <c r="N579" s="14" t="s">
        <v>3715</v>
      </c>
      <c r="O579" s="14"/>
      <c r="P579" s="14"/>
      <c r="Q579" s="14" t="s">
        <v>3716</v>
      </c>
      <c r="R579" s="14" t="s">
        <v>3717</v>
      </c>
      <c r="S579" s="14" t="s">
        <v>3718</v>
      </c>
      <c r="T579" s="14"/>
      <c r="U579" s="14"/>
      <c r="V579" s="14"/>
      <c r="W579" s="14"/>
      <c r="X579" s="14" t="s">
        <v>65</v>
      </c>
      <c r="Y579" s="14" t="s">
        <v>3719</v>
      </c>
      <c r="Z579" s="14">
        <v>4</v>
      </c>
      <c r="AA579" s="14">
        <v>14971</v>
      </c>
      <c r="AB579" s="14" t="s">
        <v>317</v>
      </c>
      <c r="AC579" s="14" t="s">
        <v>1084</v>
      </c>
      <c r="AD579" s="14">
        <v>2019</v>
      </c>
      <c r="AE579" s="14" t="s">
        <v>68</v>
      </c>
      <c r="AF579" s="14"/>
      <c r="AG579" s="14"/>
      <c r="AH579" s="14"/>
      <c r="AI579" s="14"/>
      <c r="AJ579" s="14"/>
      <c r="AK579" s="14"/>
      <c r="AL579" s="8" t="str">
        <f t="shared" ref="AL579:AL642" si="108">IF(D579="NA","",IF(D579="","",D579&amp;"@"&amp;A579))</f>
        <v/>
      </c>
      <c r="AM579" s="8" t="str">
        <f>IF(AL579="","",COUNTIFS(AL$1:AL579,AL579))</f>
        <v/>
      </c>
      <c r="AN579" s="8" t="str">
        <f t="shared" ref="AN579:AN642" si="109">IF(B579="NA","",B579&amp;"@"&amp;A579)</f>
        <v>双滦区教育局数字视讯录播设备、监控设备、电子屏设备采购成交结果公告@录播</v>
      </c>
      <c r="AO579" s="9">
        <f>IF(AN579="","",COUNTIFS(AN$1:AN579,AN579))</f>
        <v>1</v>
      </c>
      <c r="AP579" s="10" t="str">
        <f t="shared" ref="AP579:AP642" si="110">IF(AM579="",IF(AO579=1,"是",""),IF(AM579=1,"是",""))</f>
        <v>是</v>
      </c>
      <c r="AQ579" s="11" t="str">
        <f t="shared" ref="AQ579:AQ642" si="111">IF(ISERROR(IF(FIND("仟",O579,1)&lt;FIND("万",O579,1),MID(O579,FIND("仟",O579,1)-1,1),"")),"",IF(FIND("仟",O579,1)&lt;FIND("万",O579,1),MID(O579,FIND("仟",O579,1)-1,1),""))</f>
        <v/>
      </c>
      <c r="AR579" s="11" t="str">
        <f t="shared" ref="AR579:AR642" si="112">IF(ISERROR(IF(FIND("佰",O579,1)&lt;FIND("万",O579,1),MID(O579,FIND("佰",O579,1)-1,1),"")),"",IF(FIND("佰",O579,1)&lt;FIND("万",O579,1),MID(O579,FIND("佰",O579,1)-1,1),""))</f>
        <v/>
      </c>
      <c r="AS579" s="11" t="str">
        <f t="shared" ref="AS579:AS642" si="113">IF(ISERROR(IF(FIND("拾",O579,1)&lt;FIND("万",O579,1),MID(O579,FIND("拾",O579,1)-1,1),"")),"",IF(FIND("拾",O579,1)&lt;FIND("万",O579,1),MID(O579,FIND("拾",O579,1)-1,1),""))</f>
        <v/>
      </c>
      <c r="AT579" s="11" t="str">
        <f t="shared" ref="AT579:AT642" si="114">IF(ISERROR(MIDB(O579,SEARCHB("?",O579),2*LEN(O579)-LENB(O579))),IF(ISERROR(MID(O579,FIND("万",O579,1)-1,1)),"",IF(MID(O579,FIND("万",O579,1)-1,1)="拾","",IF(MID(O579,FIND("万",O579,1)-1,1)="佰","",IF(MID(O579,FIND("万",O579,1)-1,1)="仟","",MID(O579,FIND("万",O579,1)-1,1))))),"")</f>
        <v/>
      </c>
      <c r="AU579" s="11" t="str">
        <f t="shared" ref="AU579:AU642" si="115">IF(ISERROR(IF(FIND("仟",O579,1)&lt;FIND("万",O579,1),MID(O579,FIND("仟",O579,FIND("万",O579,1))-1,1),MID(O579,FIND("仟",O579,1)-1,1))),"",IF(FIND("仟",O579,1)&lt;FIND("万",O579,1),MID(O579,FIND("仟",O579,FIND("万",O579,1))-1,1),MID(O579,FIND("仟",O579,1)-1,1)))</f>
        <v/>
      </c>
      <c r="AV579" s="11" t="str">
        <f t="shared" ref="AV579:AV642" si="116">IF(ISERROR(IF(FIND("佰",O579,1)&lt;FIND("万",O579,1),MID(O579,FIND("佰",O579,FIND("万",O579,1))-1,1),MID(O579,FIND("佰",O579,1)-1,1))),"",IF(FIND("佰",O579,1)&lt;FIND("万",O579,1),MID(O579,FIND("佰",O579,FIND("万",O579,1))-1,1),MID(O579,FIND("佰",O579,1)-1,1)))</f>
        <v/>
      </c>
      <c r="AW579" s="11" t="str">
        <f>IF(ISERROR(IF(FIND("拾",O579,1)&lt;FIND("万",O579,1),IF(ISERROR(FIND("拾",O579,FIND("万",O579,1))),"零",(MID(O,FIND("拾",O579,FIND("万",O579,1))-1,1))),MID(O579,FIND("拾",O579,1)-1,1))),"",IF(FIND("拾",O579,1)&lt;FIND("万",O579,1),IF(ISERROR(FIND("拾",O579,FIND("万",O579,1))),"",(MID(O579,FIND("拾",O579,FIND("万",O579,1))-1,1))),MID(O579,FIND("拾",O579,1)-1,1)))</f>
        <v/>
      </c>
      <c r="AX579" s="12">
        <f>IF(O579="",0,IF(ISERROR(MIDB(O579,SEARCHB("?",O579),2*LEN(O579)-LENB(O579))),IF(AQ579="",0,INDEX([1]大小写对照表!A:B,MATCH(AQ579,[1]大小写对照表!A:A,0),2)*100000000)+IF(AR579="",0,INDEX([1]大小写对照表!A:B,MATCH(AR579,[1]大小写对照表!A:A,0),2)*1000000)+IF(AS579="",0,INDEX([1]大小写对照表!A:B,MATCH(AS579,[1]大小写对照表!A:A,0),2)*100000)+IF(AT579="",0,INDEX([1]大小写对照表!A:B,MATCH(AT579,[1]大小写对照表!A:A,0),2)*10000)+IF(AU579="",0,INDEX([1]大小写对照表!A:B,MATCH(AU579,[1]大小写对照表!A:A,0),2)*1000)+IF(AV579="",0,INDEX([1]大小写对照表!A:B,MATCH(AV579,[1]大小写对照表!A:A,0),2)*100)+IF(AW579="",0,INDEX([1]大小写对照表!A:B,MATCH(AW579,[1]大小写对照表!A:A,0),2)*10),IF(ISERROR(FIND("万",O579,1)),MIDB(O579,SEARCHB("?",O579),2*LEN(O579)-LENB(O579))*1,MIDB(O579,SEARCHB("?",O579),2*LEN(O579)-LENB(O579))*10000)))</f>
        <v>0</v>
      </c>
      <c r="AY579" s="13" t="str">
        <f t="shared" ref="AY579:AY642" si="117">MONTH(G579)&amp;"月份"</f>
        <v>1月份</v>
      </c>
      <c r="AZ579" s="11" t="str">
        <f t="shared" ref="AZ579:AZ642" si="118">IF(ISERROR(FIND(",",A579,1)),A579,LEFT(A579,FIND(",",A579,1)-1))</f>
        <v>录播</v>
      </c>
      <c r="BA579" s="11" t="str">
        <f t="shared" ref="BA579:BA642" si="119">IF(ISERROR(FIND(",",A579,1)),"",MID(A579,FIND(",",A579,1)+1,50))</f>
        <v/>
      </c>
    </row>
    <row r="580" spans="1:53">
      <c r="A580" s="7" t="s">
        <v>1084</v>
      </c>
      <c r="B580" s="7" t="s">
        <v>3720</v>
      </c>
      <c r="C580" s="7" t="s">
        <v>55</v>
      </c>
      <c r="D580" s="7" t="s">
        <v>3721</v>
      </c>
      <c r="E580" s="7" t="s">
        <v>168</v>
      </c>
      <c r="F580" s="7" t="s">
        <v>225</v>
      </c>
      <c r="G580" s="7" t="s">
        <v>669</v>
      </c>
      <c r="H580" s="7"/>
      <c r="I580" s="7"/>
      <c r="J580" s="7"/>
      <c r="K580" s="7"/>
      <c r="L580" s="7" t="s">
        <v>3024</v>
      </c>
      <c r="M580" s="7" t="s">
        <v>3722</v>
      </c>
      <c r="N580" s="7" t="s">
        <v>3723</v>
      </c>
      <c r="O580" s="7" t="s">
        <v>3724</v>
      </c>
      <c r="P580" s="7"/>
      <c r="Q580" s="7" t="s">
        <v>3725</v>
      </c>
      <c r="R580" s="7" t="s">
        <v>3726</v>
      </c>
      <c r="S580" s="7"/>
      <c r="T580" s="7"/>
      <c r="U580" s="7"/>
      <c r="V580" s="7"/>
      <c r="W580" s="7"/>
      <c r="X580" s="7" t="s">
        <v>65</v>
      </c>
      <c r="Y580" s="7" t="s">
        <v>3727</v>
      </c>
      <c r="Z580" s="7">
        <v>4</v>
      </c>
      <c r="AA580" s="7">
        <v>4</v>
      </c>
      <c r="AB580" s="7" t="s">
        <v>317</v>
      </c>
      <c r="AC580" s="7" t="s">
        <v>1084</v>
      </c>
      <c r="AD580" s="7">
        <v>2019</v>
      </c>
      <c r="AE580" s="7" t="s">
        <v>68</v>
      </c>
      <c r="AF580" s="7"/>
      <c r="AG580" s="7"/>
      <c r="AH580" s="7"/>
      <c r="AI580" s="7"/>
      <c r="AJ580" s="7"/>
      <c r="AK580" s="7"/>
      <c r="AL580" s="8" t="str">
        <f t="shared" si="108"/>
        <v>[350181]FJZS[GK]2018008@录播</v>
      </c>
      <c r="AM580" s="8">
        <f>IF(AL580="","",COUNTIFS(AL$1:AL580,AL580))</f>
        <v>1</v>
      </c>
      <c r="AN580" s="8" t="str">
        <f t="shared" si="109"/>
        <v>福清康辉中学高清录播系统及配置采购项目结果公告@录播</v>
      </c>
      <c r="AO580" s="9">
        <f>IF(AN580="","",COUNTIFS(AN$1:AN580,AN580))</f>
        <v>1</v>
      </c>
      <c r="AP580" s="10" t="str">
        <f t="shared" si="110"/>
        <v>是</v>
      </c>
      <c r="AQ580" s="11" t="str">
        <f t="shared" si="111"/>
        <v/>
      </c>
      <c r="AR580" s="11" t="str">
        <f t="shared" si="112"/>
        <v/>
      </c>
      <c r="AS580" s="11" t="str">
        <f t="shared" si="113"/>
        <v/>
      </c>
      <c r="AT580" s="11" t="str">
        <f t="shared" si="114"/>
        <v/>
      </c>
      <c r="AU580" s="11" t="str">
        <f t="shared" si="115"/>
        <v/>
      </c>
      <c r="AV580" s="11" t="str">
        <f t="shared" si="116"/>
        <v/>
      </c>
      <c r="AW580" s="11" t="str">
        <f>IF(ISERROR(IF(FIND("拾",O580,1)&lt;FIND("万",O580,1),IF(ISERROR(FIND("拾",O580,FIND("万",O580,1))),"零",(MID(O,FIND("拾",O580,FIND("万",O580,1))-1,1))),MID(O580,FIND("拾",O580,1)-1,1))),"",IF(FIND("拾",O580,1)&lt;FIND("万",O580,1),IF(ISERROR(FIND("拾",O580,FIND("万",O580,1))),"",(MID(O580,FIND("拾",O580,FIND("万",O580,1))-1,1))),MID(O580,FIND("拾",O580,1)-1,1)))</f>
        <v/>
      </c>
      <c r="AX580" s="12">
        <f>IF(O580="",0,IF(ISERROR(MIDB(O580,SEARCHB("?",O580),2*LEN(O580)-LENB(O580))),IF(AQ580="",0,INDEX([1]大小写对照表!A:B,MATCH(AQ580,[1]大小写对照表!A:A,0),2)*100000000)+IF(AR580="",0,INDEX([1]大小写对照表!A:B,MATCH(AR580,[1]大小写对照表!A:A,0),2)*1000000)+IF(AS580="",0,INDEX([1]大小写对照表!A:B,MATCH(AS580,[1]大小写对照表!A:A,0),2)*100000)+IF(AT580="",0,INDEX([1]大小写对照表!A:B,MATCH(AT580,[1]大小写对照表!A:A,0),2)*10000)+IF(AU580="",0,INDEX([1]大小写对照表!A:B,MATCH(AU580,[1]大小写对照表!A:A,0),2)*1000)+IF(AV580="",0,INDEX([1]大小写对照表!A:B,MATCH(AV580,[1]大小写对照表!A:A,0),2)*100)+IF(AW580="",0,INDEX([1]大小写对照表!A:B,MATCH(AW580,[1]大小写对照表!A:A,0),2)*10),IF(ISERROR(FIND("万",O580,1)),MIDB(O580,SEARCHB("?",O580),2*LEN(O580)-LENB(O580))*1,MIDB(O580,SEARCHB("?",O580),2*LEN(O580)-LENB(O580))*10000)))</f>
        <v>341168</v>
      </c>
      <c r="AY580" s="13" t="str">
        <f t="shared" si="117"/>
        <v>1月份</v>
      </c>
      <c r="AZ580" s="11" t="str">
        <f t="shared" si="118"/>
        <v>录播</v>
      </c>
      <c r="BA580" s="11" t="str">
        <f t="shared" si="119"/>
        <v/>
      </c>
    </row>
    <row r="581" spans="1:53">
      <c r="A581" s="14" t="s">
        <v>1084</v>
      </c>
      <c r="B581" s="14" t="s">
        <v>3728</v>
      </c>
      <c r="C581" s="14" t="s">
        <v>55</v>
      </c>
      <c r="D581" s="14" t="s">
        <v>3729</v>
      </c>
      <c r="E581" s="14" t="s">
        <v>168</v>
      </c>
      <c r="F581" s="14" t="s">
        <v>1824</v>
      </c>
      <c r="G581" s="14" t="s">
        <v>669</v>
      </c>
      <c r="H581" s="14"/>
      <c r="I581" s="14"/>
      <c r="J581" s="14"/>
      <c r="K581" s="14"/>
      <c r="L581" s="14" t="s">
        <v>3730</v>
      </c>
      <c r="M581" s="14" t="s">
        <v>3731</v>
      </c>
      <c r="N581" s="14" t="s">
        <v>3696</v>
      </c>
      <c r="O581" s="14" t="s">
        <v>3732</v>
      </c>
      <c r="P581" s="14"/>
      <c r="Q581" s="14" t="s">
        <v>3733</v>
      </c>
      <c r="R581" s="14" t="s">
        <v>3698</v>
      </c>
      <c r="S581" s="14"/>
      <c r="T581" s="14"/>
      <c r="U581" s="14"/>
      <c r="V581" s="14"/>
      <c r="W581" s="14"/>
      <c r="X581" s="14" t="s">
        <v>65</v>
      </c>
      <c r="Y581" s="14" t="s">
        <v>3734</v>
      </c>
      <c r="Z581" s="14">
        <v>6</v>
      </c>
      <c r="AA581" s="14">
        <v>3</v>
      </c>
      <c r="AB581" s="14" t="s">
        <v>317</v>
      </c>
      <c r="AC581" s="14" t="s">
        <v>1084</v>
      </c>
      <c r="AD581" s="14">
        <v>2019</v>
      </c>
      <c r="AE581" s="14" t="s">
        <v>68</v>
      </c>
      <c r="AF581" s="14"/>
      <c r="AG581" s="14"/>
      <c r="AH581" s="14"/>
      <c r="AI581" s="14"/>
      <c r="AJ581" s="14"/>
      <c r="AK581" s="14" t="s">
        <v>652</v>
      </c>
      <c r="AL581" s="8" t="str">
        <f t="shared" si="108"/>
        <v>[350302]PZS[GK]2018069@录播</v>
      </c>
      <c r="AM581" s="8">
        <f>IF(AL581="","",COUNTIFS(AL$1:AL581,AL581))</f>
        <v>1</v>
      </c>
      <c r="AN581" s="8" t="str">
        <f t="shared" si="109"/>
        <v>莆田第五中学教室高清录播设备项目结果公告@录播</v>
      </c>
      <c r="AO581" s="9">
        <f>IF(AN581="","",COUNTIFS(AN$1:AN581,AN581))</f>
        <v>1</v>
      </c>
      <c r="AP581" s="10" t="str">
        <f t="shared" si="110"/>
        <v>是</v>
      </c>
      <c r="AQ581" s="11" t="str">
        <f t="shared" si="111"/>
        <v/>
      </c>
      <c r="AR581" s="11" t="str">
        <f t="shared" si="112"/>
        <v/>
      </c>
      <c r="AS581" s="11" t="str">
        <f t="shared" si="113"/>
        <v/>
      </c>
      <c r="AT581" s="11" t="str">
        <f t="shared" si="114"/>
        <v/>
      </c>
      <c r="AU581" s="11" t="str">
        <f t="shared" si="115"/>
        <v/>
      </c>
      <c r="AV581" s="11" t="str">
        <f t="shared" si="116"/>
        <v/>
      </c>
      <c r="AW581" s="11" t="str">
        <f>IF(ISERROR(IF(FIND("拾",O581,1)&lt;FIND("万",O581,1),IF(ISERROR(FIND("拾",O581,FIND("万",O581,1))),"零",(MID(O,FIND("拾",O581,FIND("万",O581,1))-1,1))),MID(O581,FIND("拾",O581,1)-1,1))),"",IF(FIND("拾",O581,1)&lt;FIND("万",O581,1),IF(ISERROR(FIND("拾",O581,FIND("万",O581,1))),"",(MID(O581,FIND("拾",O581,FIND("万",O581,1))-1,1))),MID(O581,FIND("拾",O581,1)-1,1)))</f>
        <v/>
      </c>
      <c r="AX581" s="12">
        <f>IF(O581="",0,IF(ISERROR(MIDB(O581,SEARCHB("?",O581),2*LEN(O581)-LENB(O581))),IF(AQ581="",0,INDEX([1]大小写对照表!A:B,MATCH(AQ581,[1]大小写对照表!A:A,0),2)*100000000)+IF(AR581="",0,INDEX([1]大小写对照表!A:B,MATCH(AR581,[1]大小写对照表!A:A,0),2)*1000000)+IF(AS581="",0,INDEX([1]大小写对照表!A:B,MATCH(AS581,[1]大小写对照表!A:A,0),2)*100000)+IF(AT581="",0,INDEX([1]大小写对照表!A:B,MATCH(AT581,[1]大小写对照表!A:A,0),2)*10000)+IF(AU581="",0,INDEX([1]大小写对照表!A:B,MATCH(AU581,[1]大小写对照表!A:A,0),2)*1000)+IF(AV581="",0,INDEX([1]大小写对照表!A:B,MATCH(AV581,[1]大小写对照表!A:A,0),2)*100)+IF(AW581="",0,INDEX([1]大小写对照表!A:B,MATCH(AW581,[1]大小写对照表!A:A,0),2)*10),IF(ISERROR(FIND("万",O581,1)),MIDB(O581,SEARCHB("?",O581),2*LEN(O581)-LENB(O581))*1,MIDB(O581,SEARCHB("?",O581),2*LEN(O581)-LENB(O581))*10000)))</f>
        <v>915920</v>
      </c>
      <c r="AY581" s="13" t="str">
        <f t="shared" si="117"/>
        <v>1月份</v>
      </c>
      <c r="AZ581" s="11" t="str">
        <f t="shared" si="118"/>
        <v>录播</v>
      </c>
      <c r="BA581" s="11" t="str">
        <f t="shared" si="119"/>
        <v/>
      </c>
    </row>
    <row r="582" spans="1:53">
      <c r="A582" s="7" t="s">
        <v>1084</v>
      </c>
      <c r="B582" s="7" t="s">
        <v>3735</v>
      </c>
      <c r="C582" s="7" t="s">
        <v>55</v>
      </c>
      <c r="D582" s="7" t="s">
        <v>3736</v>
      </c>
      <c r="E582" s="7" t="s">
        <v>83</v>
      </c>
      <c r="F582" s="7" t="s">
        <v>141</v>
      </c>
      <c r="G582" s="7" t="s">
        <v>669</v>
      </c>
      <c r="H582" s="7"/>
      <c r="I582" s="7"/>
      <c r="J582" s="7"/>
      <c r="K582" s="7"/>
      <c r="L582" s="7" t="s">
        <v>3737</v>
      </c>
      <c r="M582" s="7" t="s">
        <v>3738</v>
      </c>
      <c r="N582" s="7"/>
      <c r="O582" s="7"/>
      <c r="P582" s="7"/>
      <c r="Q582" s="7" t="s">
        <v>3739</v>
      </c>
      <c r="R582" s="7"/>
      <c r="S582" s="7"/>
      <c r="T582" s="7"/>
      <c r="U582" s="7"/>
      <c r="V582" s="7"/>
      <c r="W582" s="7"/>
      <c r="X582" s="7" t="s">
        <v>65</v>
      </c>
      <c r="Y582" s="7" t="s">
        <v>3740</v>
      </c>
      <c r="Z582" s="7">
        <v>2</v>
      </c>
      <c r="AA582" s="7">
        <v>2</v>
      </c>
      <c r="AB582" s="7" t="s">
        <v>67</v>
      </c>
      <c r="AC582" s="7"/>
      <c r="AD582" s="7">
        <v>2019</v>
      </c>
      <c r="AE582" s="7" t="s">
        <v>68</v>
      </c>
      <c r="AF582" s="7"/>
      <c r="AG582" s="7"/>
      <c r="AH582" s="7"/>
      <c r="AI582" s="7"/>
      <c r="AJ582" s="7"/>
      <c r="AK582" s="7"/>
      <c r="AL582" s="8" t="str">
        <f t="shared" si="108"/>
        <v>AYJYZX2018-G007@录播</v>
      </c>
      <c r="AM582" s="8">
        <f>IF(AL582="","",COUNTIFS(AL$1:AL582,AL582))</f>
        <v>1</v>
      </c>
      <c r="AN582" s="8" t="str">
        <f t="shared" si="109"/>
        <v>[安远县]安远县公共资源交易中心关于安远县第二中学多功能报告厅及舞台音响项目（项目编号：AYJYZX2018-G007）电子化公开招标的成交结果公告@录播</v>
      </c>
      <c r="AO582" s="9">
        <f>IF(AN582="","",COUNTIFS(AN$1:AN582,AN582))</f>
        <v>1</v>
      </c>
      <c r="AP582" s="10" t="str">
        <f t="shared" si="110"/>
        <v>是</v>
      </c>
      <c r="AQ582" s="11" t="str">
        <f t="shared" si="111"/>
        <v/>
      </c>
      <c r="AR582" s="11" t="str">
        <f t="shared" si="112"/>
        <v/>
      </c>
      <c r="AS582" s="11" t="str">
        <f t="shared" si="113"/>
        <v/>
      </c>
      <c r="AT582" s="11" t="str">
        <f t="shared" si="114"/>
        <v/>
      </c>
      <c r="AU582" s="11" t="str">
        <f t="shared" si="115"/>
        <v/>
      </c>
      <c r="AV582" s="11" t="str">
        <f t="shared" si="116"/>
        <v/>
      </c>
      <c r="AW582" s="11" t="str">
        <f>IF(ISERROR(IF(FIND("拾",O582,1)&lt;FIND("万",O582,1),IF(ISERROR(FIND("拾",O582,FIND("万",O582,1))),"零",(MID(O,FIND("拾",O582,FIND("万",O582,1))-1,1))),MID(O582,FIND("拾",O582,1)-1,1))),"",IF(FIND("拾",O582,1)&lt;FIND("万",O582,1),IF(ISERROR(FIND("拾",O582,FIND("万",O582,1))),"",(MID(O582,FIND("拾",O582,FIND("万",O582,1))-1,1))),MID(O582,FIND("拾",O582,1)-1,1)))</f>
        <v/>
      </c>
      <c r="AX582" s="12">
        <f>IF(O582="",0,IF(ISERROR(MIDB(O582,SEARCHB("?",O582),2*LEN(O582)-LENB(O582))),IF(AQ582="",0,INDEX([1]大小写对照表!A:B,MATCH(AQ582,[1]大小写对照表!A:A,0),2)*100000000)+IF(AR582="",0,INDEX([1]大小写对照表!A:B,MATCH(AR582,[1]大小写对照表!A:A,0),2)*1000000)+IF(AS582="",0,INDEX([1]大小写对照表!A:B,MATCH(AS582,[1]大小写对照表!A:A,0),2)*100000)+IF(AT582="",0,INDEX([1]大小写对照表!A:B,MATCH(AT582,[1]大小写对照表!A:A,0),2)*10000)+IF(AU582="",0,INDEX([1]大小写对照表!A:B,MATCH(AU582,[1]大小写对照表!A:A,0),2)*1000)+IF(AV582="",0,INDEX([1]大小写对照表!A:B,MATCH(AV582,[1]大小写对照表!A:A,0),2)*100)+IF(AW582="",0,INDEX([1]大小写对照表!A:B,MATCH(AW582,[1]大小写对照表!A:A,0),2)*10),IF(ISERROR(FIND("万",O582,1)),MIDB(O582,SEARCHB("?",O582),2*LEN(O582)-LENB(O582))*1,MIDB(O582,SEARCHB("?",O582),2*LEN(O582)-LENB(O582))*10000)))</f>
        <v>0</v>
      </c>
      <c r="AY582" s="13" t="str">
        <f t="shared" si="117"/>
        <v>1月份</v>
      </c>
      <c r="AZ582" s="11" t="str">
        <f t="shared" si="118"/>
        <v>录播</v>
      </c>
      <c r="BA582" s="11" t="str">
        <f t="shared" si="119"/>
        <v/>
      </c>
    </row>
    <row r="583" spans="1:53">
      <c r="A583" s="14" t="s">
        <v>1084</v>
      </c>
      <c r="B583" s="14" t="s">
        <v>3741</v>
      </c>
      <c r="C583" s="14" t="s">
        <v>55</v>
      </c>
      <c r="D583" s="14" t="s">
        <v>3742</v>
      </c>
      <c r="E583" s="14" t="s">
        <v>1308</v>
      </c>
      <c r="F583" s="14" t="s">
        <v>3743</v>
      </c>
      <c r="G583" s="14" t="s">
        <v>669</v>
      </c>
      <c r="H583" s="14"/>
      <c r="I583" s="14"/>
      <c r="J583" s="14"/>
      <c r="K583" s="14"/>
      <c r="L583" s="14" t="s">
        <v>3744</v>
      </c>
      <c r="M583" s="14" t="s">
        <v>3745</v>
      </c>
      <c r="N583" s="14" t="s">
        <v>3746</v>
      </c>
      <c r="O583" s="14" t="s">
        <v>3747</v>
      </c>
      <c r="P583" s="14"/>
      <c r="Q583" s="14" t="s">
        <v>3748</v>
      </c>
      <c r="R583" s="14" t="s">
        <v>3749</v>
      </c>
      <c r="S583" s="14"/>
      <c r="T583" s="14"/>
      <c r="U583" s="14"/>
      <c r="V583" s="14"/>
      <c r="W583" s="14"/>
      <c r="X583" s="14" t="s">
        <v>65</v>
      </c>
      <c r="Y583" s="14" t="s">
        <v>3750</v>
      </c>
      <c r="Z583" s="14">
        <v>2</v>
      </c>
      <c r="AA583" s="14">
        <v>2</v>
      </c>
      <c r="AB583" s="14" t="s">
        <v>317</v>
      </c>
      <c r="AC583" s="14" t="s">
        <v>1084</v>
      </c>
      <c r="AD583" s="14">
        <v>2019</v>
      </c>
      <c r="AE583" s="14" t="s">
        <v>68</v>
      </c>
      <c r="AF583" s="14"/>
      <c r="AG583" s="14"/>
      <c r="AH583" s="14"/>
      <c r="AI583" s="14"/>
      <c r="AJ583" s="14"/>
      <c r="AK583" s="14"/>
      <c r="AL583" s="8" t="str">
        <f t="shared" si="108"/>
        <v>LACGZX-H2018468@录播</v>
      </c>
      <c r="AM583" s="8">
        <f>IF(AL583="","",COUNTIFS(AL$1:AL583,AL583))</f>
        <v>1</v>
      </c>
      <c r="AN583" s="8" t="str">
        <f t="shared" si="109"/>
        <v>安徽六安技师学院精品录播教室建设项目竞争性谈判成交公告@录播</v>
      </c>
      <c r="AO583" s="9">
        <f>IF(AN583="","",COUNTIFS(AN$1:AN583,AN583))</f>
        <v>1</v>
      </c>
      <c r="AP583" s="10" t="str">
        <f t="shared" si="110"/>
        <v>是</v>
      </c>
      <c r="AQ583" s="11" t="str">
        <f t="shared" si="111"/>
        <v/>
      </c>
      <c r="AR583" s="11" t="str">
        <f t="shared" si="112"/>
        <v/>
      </c>
      <c r="AS583" s="11" t="str">
        <f t="shared" si="113"/>
        <v>柒</v>
      </c>
      <c r="AT583" s="11" t="str">
        <f t="shared" si="114"/>
        <v>玖</v>
      </c>
      <c r="AU583" s="11" t="str">
        <f t="shared" si="115"/>
        <v/>
      </c>
      <c r="AV583" s="11" t="str">
        <f t="shared" si="116"/>
        <v/>
      </c>
      <c r="AW583" s="11" t="str">
        <f>IF(ISERROR(IF(FIND("拾",O583,1)&lt;FIND("万",O583,1),IF(ISERROR(FIND("拾",O583,FIND("万",O583,1))),"零",(MID(O,FIND("拾",O583,FIND("万",O583,1))-1,1))),MID(O583,FIND("拾",O583,1)-1,1))),"",IF(FIND("拾",O583,1)&lt;FIND("万",O583,1),IF(ISERROR(FIND("拾",O583,FIND("万",O583,1))),"",(MID(O583,FIND("拾",O583,FIND("万",O583,1))-1,1))),MID(O583,FIND("拾",O583,1)-1,1)))</f>
        <v/>
      </c>
      <c r="AX583" s="12">
        <f>IF(O583="",0,IF(ISERROR(MIDB(O583,SEARCHB("?",O583),2*LEN(O583)-LENB(O583))),IF(AQ583="",0,INDEX([1]大小写对照表!A:B,MATCH(AQ583,[1]大小写对照表!A:A,0),2)*100000000)+IF(AR583="",0,INDEX([1]大小写对照表!A:B,MATCH(AR583,[1]大小写对照表!A:A,0),2)*1000000)+IF(AS583="",0,INDEX([1]大小写对照表!A:B,MATCH(AS583,[1]大小写对照表!A:A,0),2)*100000)+IF(AT583="",0,INDEX([1]大小写对照表!A:B,MATCH(AT583,[1]大小写对照表!A:A,0),2)*10000)+IF(AU583="",0,INDEX([1]大小写对照表!A:B,MATCH(AU583,[1]大小写对照表!A:A,0),2)*1000)+IF(AV583="",0,INDEX([1]大小写对照表!A:B,MATCH(AV583,[1]大小写对照表!A:A,0),2)*100)+IF(AW583="",0,INDEX([1]大小写对照表!A:B,MATCH(AW583,[1]大小写对照表!A:A,0),2)*10),IF(ISERROR(FIND("万",O583,1)),MIDB(O583,SEARCHB("?",O583),2*LEN(O583)-LENB(O583))*1,MIDB(O583,SEARCHB("?",O583),2*LEN(O583)-LENB(O583))*10000)))</f>
        <v>790000</v>
      </c>
      <c r="AY583" s="13" t="str">
        <f t="shared" si="117"/>
        <v>1月份</v>
      </c>
      <c r="AZ583" s="11" t="str">
        <f t="shared" si="118"/>
        <v>录播</v>
      </c>
      <c r="BA583" s="11" t="str">
        <f t="shared" si="119"/>
        <v/>
      </c>
    </row>
    <row r="584" spans="1:53">
      <c r="A584" s="7" t="s">
        <v>1084</v>
      </c>
      <c r="B584" s="7" t="s">
        <v>3751</v>
      </c>
      <c r="C584" s="7" t="s">
        <v>55</v>
      </c>
      <c r="D584" s="7"/>
      <c r="E584" s="7" t="s">
        <v>602</v>
      </c>
      <c r="F584" s="7" t="s">
        <v>1188</v>
      </c>
      <c r="G584" s="7" t="s">
        <v>669</v>
      </c>
      <c r="H584" s="7"/>
      <c r="I584" s="7"/>
      <c r="J584" s="7"/>
      <c r="K584" s="7"/>
      <c r="L584" s="7"/>
      <c r="M584" s="7"/>
      <c r="N584" s="7"/>
      <c r="O584" s="7"/>
      <c r="P584" s="7"/>
      <c r="Q584" s="7" t="s">
        <v>3752</v>
      </c>
      <c r="R584" s="7"/>
      <c r="S584" s="7"/>
      <c r="T584" s="7"/>
      <c r="U584" s="7"/>
      <c r="V584" s="7"/>
      <c r="W584" s="7"/>
      <c r="X584" s="7" t="s">
        <v>315</v>
      </c>
      <c r="Y584" s="7" t="s">
        <v>3753</v>
      </c>
      <c r="Z584" s="7">
        <v>2</v>
      </c>
      <c r="AA584" s="7">
        <v>14971</v>
      </c>
      <c r="AB584" s="7" t="s">
        <v>317</v>
      </c>
      <c r="AC584" s="7" t="s">
        <v>1084</v>
      </c>
      <c r="AD584" s="7" t="s">
        <v>1746</v>
      </c>
      <c r="AE584" s="7"/>
      <c r="AF584" s="7"/>
      <c r="AG584" s="7"/>
      <c r="AH584" s="7"/>
      <c r="AI584" s="7"/>
      <c r="AJ584" s="7"/>
      <c r="AK584" s="7"/>
      <c r="AL584" s="8" t="str">
        <f t="shared" si="108"/>
        <v/>
      </c>
      <c r="AM584" s="8" t="str">
        <f>IF(AL584="","",COUNTIFS(AL$1:AL584,AL584))</f>
        <v/>
      </c>
      <c r="AN584" s="8" t="str">
        <f t="shared" si="109"/>
        <v>肇基小学、葛武初中录播教室采购项目@录播</v>
      </c>
      <c r="AO584" s="9">
        <f>IF(AN584="","",COUNTIFS(AN$1:AN584,AN584))</f>
        <v>1</v>
      </c>
      <c r="AP584" s="10" t="str">
        <f t="shared" si="110"/>
        <v>是</v>
      </c>
      <c r="AQ584" s="11" t="str">
        <f t="shared" si="111"/>
        <v/>
      </c>
      <c r="AR584" s="11" t="str">
        <f t="shared" si="112"/>
        <v/>
      </c>
      <c r="AS584" s="11" t="str">
        <f t="shared" si="113"/>
        <v/>
      </c>
      <c r="AT584" s="11" t="str">
        <f t="shared" si="114"/>
        <v/>
      </c>
      <c r="AU584" s="11" t="str">
        <f t="shared" si="115"/>
        <v/>
      </c>
      <c r="AV584" s="11" t="str">
        <f t="shared" si="116"/>
        <v/>
      </c>
      <c r="AW584" s="11" t="str">
        <f>IF(ISERROR(IF(FIND("拾",O584,1)&lt;FIND("万",O584,1),IF(ISERROR(FIND("拾",O584,FIND("万",O584,1))),"零",(MID(O,FIND("拾",O584,FIND("万",O584,1))-1,1))),MID(O584,FIND("拾",O584,1)-1,1))),"",IF(FIND("拾",O584,1)&lt;FIND("万",O584,1),IF(ISERROR(FIND("拾",O584,FIND("万",O584,1))),"",(MID(O584,FIND("拾",O584,FIND("万",O584,1))-1,1))),MID(O584,FIND("拾",O584,1)-1,1)))</f>
        <v/>
      </c>
      <c r="AX584" s="12">
        <f>IF(O584="",0,IF(ISERROR(MIDB(O584,SEARCHB("?",O584),2*LEN(O584)-LENB(O584))),IF(AQ584="",0,INDEX([1]大小写对照表!A:B,MATCH(AQ584,[1]大小写对照表!A:A,0),2)*100000000)+IF(AR584="",0,INDEX([1]大小写对照表!A:B,MATCH(AR584,[1]大小写对照表!A:A,0),2)*1000000)+IF(AS584="",0,INDEX([1]大小写对照表!A:B,MATCH(AS584,[1]大小写对照表!A:A,0),2)*100000)+IF(AT584="",0,INDEX([1]大小写对照表!A:B,MATCH(AT584,[1]大小写对照表!A:A,0),2)*10000)+IF(AU584="",0,INDEX([1]大小写对照表!A:B,MATCH(AU584,[1]大小写对照表!A:A,0),2)*1000)+IF(AV584="",0,INDEX([1]大小写对照表!A:B,MATCH(AV584,[1]大小写对照表!A:A,0),2)*100)+IF(AW584="",0,INDEX([1]大小写对照表!A:B,MATCH(AW584,[1]大小写对照表!A:A,0),2)*10),IF(ISERROR(FIND("万",O584,1)),MIDB(O584,SEARCHB("?",O584),2*LEN(O584)-LENB(O584))*1,MIDB(O584,SEARCHB("?",O584),2*LEN(O584)-LENB(O584))*10000)))</f>
        <v>0</v>
      </c>
      <c r="AY584" s="13" t="str">
        <f t="shared" si="117"/>
        <v>1月份</v>
      </c>
      <c r="AZ584" s="11" t="str">
        <f t="shared" si="118"/>
        <v>录播</v>
      </c>
      <c r="BA584" s="11" t="str">
        <f t="shared" si="119"/>
        <v/>
      </c>
    </row>
    <row r="585" spans="1:53">
      <c r="A585" s="14" t="s">
        <v>1084</v>
      </c>
      <c r="B585" s="14" t="s">
        <v>3754</v>
      </c>
      <c r="C585" s="14" t="s">
        <v>55</v>
      </c>
      <c r="D585" s="14"/>
      <c r="E585" s="14" t="s">
        <v>56</v>
      </c>
      <c r="F585" s="14" t="s">
        <v>1443</v>
      </c>
      <c r="G585" s="14" t="s">
        <v>717</v>
      </c>
      <c r="H585" s="14"/>
      <c r="I585" s="14"/>
      <c r="J585" s="14"/>
      <c r="K585" s="14"/>
      <c r="L585" s="14"/>
      <c r="M585" s="14"/>
      <c r="N585" s="14" t="s">
        <v>3755</v>
      </c>
      <c r="O585" s="14"/>
      <c r="P585" s="14"/>
      <c r="Q585" s="14" t="s">
        <v>3756</v>
      </c>
      <c r="R585" s="14" t="s">
        <v>3757</v>
      </c>
      <c r="S585" s="14"/>
      <c r="T585" s="14"/>
      <c r="U585" s="14"/>
      <c r="V585" s="14"/>
      <c r="W585" s="14"/>
      <c r="X585" s="14" t="s">
        <v>65</v>
      </c>
      <c r="Y585" s="14" t="s">
        <v>3758</v>
      </c>
      <c r="Z585" s="14">
        <v>14</v>
      </c>
      <c r="AA585" s="14">
        <v>14971</v>
      </c>
      <c r="AB585" s="14" t="s">
        <v>317</v>
      </c>
      <c r="AC585" s="14" t="s">
        <v>1084</v>
      </c>
      <c r="AD585" s="14">
        <v>2019</v>
      </c>
      <c r="AE585" s="14" t="s">
        <v>68</v>
      </c>
      <c r="AF585" s="14"/>
      <c r="AG585" s="14"/>
      <c r="AH585" s="14"/>
      <c r="AI585" s="14"/>
      <c r="AJ585" s="14"/>
      <c r="AK585" s="14"/>
      <c r="AL585" s="8" t="str">
        <f t="shared" si="108"/>
        <v/>
      </c>
      <c r="AM585" s="8" t="str">
        <f>IF(AL585="","",COUNTIFS(AL$1:AL585,AL585))</f>
        <v/>
      </c>
      <c r="AN585" s="8" t="str">
        <f t="shared" si="109"/>
        <v>新乡市铁路第二中学录播教室装修@录播</v>
      </c>
      <c r="AO585" s="9">
        <f>IF(AN585="","",COUNTIFS(AN$1:AN585,AN585))</f>
        <v>1</v>
      </c>
      <c r="AP585" s="10" t="str">
        <f t="shared" si="110"/>
        <v>是</v>
      </c>
      <c r="AQ585" s="11" t="str">
        <f t="shared" si="111"/>
        <v/>
      </c>
      <c r="AR585" s="11" t="str">
        <f t="shared" si="112"/>
        <v/>
      </c>
      <c r="AS585" s="11" t="str">
        <f t="shared" si="113"/>
        <v/>
      </c>
      <c r="AT585" s="11" t="str">
        <f t="shared" si="114"/>
        <v/>
      </c>
      <c r="AU585" s="11" t="str">
        <f t="shared" si="115"/>
        <v/>
      </c>
      <c r="AV585" s="11" t="str">
        <f t="shared" si="116"/>
        <v/>
      </c>
      <c r="AW585" s="11" t="str">
        <f>IF(ISERROR(IF(FIND("拾",O585,1)&lt;FIND("万",O585,1),IF(ISERROR(FIND("拾",O585,FIND("万",O585,1))),"零",(MID(O,FIND("拾",O585,FIND("万",O585,1))-1,1))),MID(O585,FIND("拾",O585,1)-1,1))),"",IF(FIND("拾",O585,1)&lt;FIND("万",O585,1),IF(ISERROR(FIND("拾",O585,FIND("万",O585,1))),"",(MID(O585,FIND("拾",O585,FIND("万",O585,1))-1,1))),MID(O585,FIND("拾",O585,1)-1,1)))</f>
        <v/>
      </c>
      <c r="AX585" s="12">
        <f>IF(O585="",0,IF(ISERROR(MIDB(O585,SEARCHB("?",O585),2*LEN(O585)-LENB(O585))),IF(AQ585="",0,INDEX([1]大小写对照表!A:B,MATCH(AQ585,[1]大小写对照表!A:A,0),2)*100000000)+IF(AR585="",0,INDEX([1]大小写对照表!A:B,MATCH(AR585,[1]大小写对照表!A:A,0),2)*1000000)+IF(AS585="",0,INDEX([1]大小写对照表!A:B,MATCH(AS585,[1]大小写对照表!A:A,0),2)*100000)+IF(AT585="",0,INDEX([1]大小写对照表!A:B,MATCH(AT585,[1]大小写对照表!A:A,0),2)*10000)+IF(AU585="",0,INDEX([1]大小写对照表!A:B,MATCH(AU585,[1]大小写对照表!A:A,0),2)*1000)+IF(AV585="",0,INDEX([1]大小写对照表!A:B,MATCH(AV585,[1]大小写对照表!A:A,0),2)*100)+IF(AW585="",0,INDEX([1]大小写对照表!A:B,MATCH(AW585,[1]大小写对照表!A:A,0),2)*10),IF(ISERROR(FIND("万",O585,1)),MIDB(O585,SEARCHB("?",O585),2*LEN(O585)-LENB(O585))*1,MIDB(O585,SEARCHB("?",O585),2*LEN(O585)-LENB(O585))*10000)))</f>
        <v>0</v>
      </c>
      <c r="AY585" s="13" t="str">
        <f t="shared" si="117"/>
        <v>1月份</v>
      </c>
      <c r="AZ585" s="11" t="str">
        <f t="shared" si="118"/>
        <v>录播</v>
      </c>
      <c r="BA585" s="11" t="str">
        <f t="shared" si="119"/>
        <v/>
      </c>
    </row>
    <row r="586" spans="1:53">
      <c r="A586" s="7" t="s">
        <v>1084</v>
      </c>
      <c r="B586" s="7" t="s">
        <v>3759</v>
      </c>
      <c r="C586" s="7" t="s">
        <v>55</v>
      </c>
      <c r="D586" s="7"/>
      <c r="E586" s="7" t="s">
        <v>56</v>
      </c>
      <c r="F586" s="7" t="s">
        <v>1520</v>
      </c>
      <c r="G586" s="7" t="s">
        <v>717</v>
      </c>
      <c r="H586" s="7"/>
      <c r="I586" s="7"/>
      <c r="J586" s="7"/>
      <c r="K586" s="7"/>
      <c r="L586" s="7"/>
      <c r="M586" s="7"/>
      <c r="N586" s="7" t="s">
        <v>3463</v>
      </c>
      <c r="O586" s="7"/>
      <c r="P586" s="7"/>
      <c r="Q586" s="7" t="s">
        <v>3760</v>
      </c>
      <c r="R586" s="7" t="s">
        <v>3465</v>
      </c>
      <c r="S586" s="7"/>
      <c r="T586" s="7"/>
      <c r="U586" s="7"/>
      <c r="V586" s="7"/>
      <c r="W586" s="7"/>
      <c r="X586" s="7" t="s">
        <v>65</v>
      </c>
      <c r="Y586" s="7" t="s">
        <v>3761</v>
      </c>
      <c r="Z586" s="7">
        <v>6</v>
      </c>
      <c r="AA586" s="7">
        <v>14971</v>
      </c>
      <c r="AB586" s="7" t="s">
        <v>317</v>
      </c>
      <c r="AC586" s="7" t="s">
        <v>1084</v>
      </c>
      <c r="AD586" s="7">
        <v>2019</v>
      </c>
      <c r="AE586" s="7" t="s">
        <v>68</v>
      </c>
      <c r="AF586" s="7"/>
      <c r="AG586" s="7"/>
      <c r="AH586" s="7"/>
      <c r="AI586" s="7"/>
      <c r="AJ586" s="7"/>
      <c r="AK586" s="7"/>
      <c r="AL586" s="8" t="str">
        <f t="shared" si="108"/>
        <v/>
      </c>
      <c r="AM586" s="8" t="str">
        <f>IF(AL586="","",COUNTIFS(AL$1:AL586,AL586))</f>
        <v/>
      </c>
      <c r="AN586" s="8" t="str">
        <f t="shared" si="109"/>
        <v>学区录播教室及校园电视台合同公告@录播</v>
      </c>
      <c r="AO586" s="9">
        <f>IF(AN586="","",COUNTIFS(AN$1:AN586,AN586))</f>
        <v>1</v>
      </c>
      <c r="AP586" s="10" t="str">
        <f t="shared" si="110"/>
        <v>是</v>
      </c>
      <c r="AQ586" s="11" t="str">
        <f t="shared" si="111"/>
        <v/>
      </c>
      <c r="AR586" s="11" t="str">
        <f t="shared" si="112"/>
        <v/>
      </c>
      <c r="AS586" s="11" t="str">
        <f t="shared" si="113"/>
        <v/>
      </c>
      <c r="AT586" s="11" t="str">
        <f t="shared" si="114"/>
        <v/>
      </c>
      <c r="AU586" s="11" t="str">
        <f t="shared" si="115"/>
        <v/>
      </c>
      <c r="AV586" s="11" t="str">
        <f t="shared" si="116"/>
        <v/>
      </c>
      <c r="AW586" s="11" t="str">
        <f>IF(ISERROR(IF(FIND("拾",O586,1)&lt;FIND("万",O586,1),IF(ISERROR(FIND("拾",O586,FIND("万",O586,1))),"零",(MID(O,FIND("拾",O586,FIND("万",O586,1))-1,1))),MID(O586,FIND("拾",O586,1)-1,1))),"",IF(FIND("拾",O586,1)&lt;FIND("万",O586,1),IF(ISERROR(FIND("拾",O586,FIND("万",O586,1))),"",(MID(O586,FIND("拾",O586,FIND("万",O586,1))-1,1))),MID(O586,FIND("拾",O586,1)-1,1)))</f>
        <v/>
      </c>
      <c r="AX586" s="12">
        <f>IF(O586="",0,IF(ISERROR(MIDB(O586,SEARCHB("?",O586),2*LEN(O586)-LENB(O586))),IF(AQ586="",0,INDEX([1]大小写对照表!A:B,MATCH(AQ586,[1]大小写对照表!A:A,0),2)*100000000)+IF(AR586="",0,INDEX([1]大小写对照表!A:B,MATCH(AR586,[1]大小写对照表!A:A,0),2)*1000000)+IF(AS586="",0,INDEX([1]大小写对照表!A:B,MATCH(AS586,[1]大小写对照表!A:A,0),2)*100000)+IF(AT586="",0,INDEX([1]大小写对照表!A:B,MATCH(AT586,[1]大小写对照表!A:A,0),2)*10000)+IF(AU586="",0,INDEX([1]大小写对照表!A:B,MATCH(AU586,[1]大小写对照表!A:A,0),2)*1000)+IF(AV586="",0,INDEX([1]大小写对照表!A:B,MATCH(AV586,[1]大小写对照表!A:A,0),2)*100)+IF(AW586="",0,INDEX([1]大小写对照表!A:B,MATCH(AW586,[1]大小写对照表!A:A,0),2)*10),IF(ISERROR(FIND("万",O586,1)),MIDB(O586,SEARCHB("?",O586),2*LEN(O586)-LENB(O586))*1,MIDB(O586,SEARCHB("?",O586),2*LEN(O586)-LENB(O586))*10000)))</f>
        <v>0</v>
      </c>
      <c r="AY586" s="13" t="str">
        <f t="shared" si="117"/>
        <v>1月份</v>
      </c>
      <c r="AZ586" s="11" t="str">
        <f t="shared" si="118"/>
        <v>录播</v>
      </c>
      <c r="BA586" s="11" t="str">
        <f t="shared" si="119"/>
        <v/>
      </c>
    </row>
    <row r="587" spans="1:53">
      <c r="A587" s="14" t="s">
        <v>1084</v>
      </c>
      <c r="B587" s="14" t="s">
        <v>738</v>
      </c>
      <c r="C587" s="14" t="s">
        <v>55</v>
      </c>
      <c r="D587" s="14" t="s">
        <v>739</v>
      </c>
      <c r="E587" s="14" t="s">
        <v>236</v>
      </c>
      <c r="F587" s="14" t="s">
        <v>237</v>
      </c>
      <c r="G587" s="14" t="s">
        <v>717</v>
      </c>
      <c r="H587" s="14"/>
      <c r="I587" s="14"/>
      <c r="J587" s="14"/>
      <c r="K587" s="14"/>
      <c r="L587" s="14" t="s">
        <v>740</v>
      </c>
      <c r="M587" s="14" t="s">
        <v>741</v>
      </c>
      <c r="N587" s="14"/>
      <c r="O587" s="14"/>
      <c r="P587" s="14"/>
      <c r="Q587" s="14" t="s">
        <v>742</v>
      </c>
      <c r="R587" s="14"/>
      <c r="S587" s="14"/>
      <c r="T587" s="14"/>
      <c r="U587" s="14"/>
      <c r="V587" s="14"/>
      <c r="W587" s="14"/>
      <c r="X587" s="14" t="s">
        <v>326</v>
      </c>
      <c r="Y587" s="14" t="s">
        <v>743</v>
      </c>
      <c r="Z587" s="14">
        <v>9</v>
      </c>
      <c r="AA587" s="14">
        <v>7</v>
      </c>
      <c r="AB587" s="14" t="s">
        <v>67</v>
      </c>
      <c r="AC587" s="14"/>
      <c r="AD587" s="14">
        <v>2019</v>
      </c>
      <c r="AE587" s="14" t="s">
        <v>68</v>
      </c>
      <c r="AF587" s="14" t="s">
        <v>744</v>
      </c>
      <c r="AG587" s="14"/>
      <c r="AH587" s="14"/>
      <c r="AI587" s="14"/>
      <c r="AJ587" s="14"/>
      <c r="AK587" s="14"/>
      <c r="AL587" s="8" t="str">
        <f t="shared" si="108"/>
        <v>TC180RABM@录播</v>
      </c>
      <c r="AM587" s="8">
        <f>IF(AL587="","",COUNTIFS(AL$1:AL587,AL587))</f>
        <v>2</v>
      </c>
      <c r="AN587" s="8" t="str">
        <f t="shared" si="109"/>
        <v>中国科学院大学经济与管理学院智慧教室建设项目中标结果更正公告@录播</v>
      </c>
      <c r="AO587" s="9">
        <f>IF(AN587="","",COUNTIFS(AN$1:AN587,AN587))</f>
        <v>2</v>
      </c>
      <c r="AP587" s="10" t="str">
        <f t="shared" si="110"/>
        <v/>
      </c>
      <c r="AQ587" s="11" t="str">
        <f t="shared" si="111"/>
        <v/>
      </c>
      <c r="AR587" s="11" t="str">
        <f t="shared" si="112"/>
        <v/>
      </c>
      <c r="AS587" s="11" t="str">
        <f t="shared" si="113"/>
        <v/>
      </c>
      <c r="AT587" s="11" t="str">
        <f t="shared" si="114"/>
        <v/>
      </c>
      <c r="AU587" s="11" t="str">
        <f t="shared" si="115"/>
        <v/>
      </c>
      <c r="AV587" s="11" t="str">
        <f t="shared" si="116"/>
        <v/>
      </c>
      <c r="AW587" s="11" t="str">
        <f>IF(ISERROR(IF(FIND("拾",O587,1)&lt;FIND("万",O587,1),IF(ISERROR(FIND("拾",O587,FIND("万",O587,1))),"零",(MID(O,FIND("拾",O587,FIND("万",O587,1))-1,1))),MID(O587,FIND("拾",O587,1)-1,1))),"",IF(FIND("拾",O587,1)&lt;FIND("万",O587,1),IF(ISERROR(FIND("拾",O587,FIND("万",O587,1))),"",(MID(O587,FIND("拾",O587,FIND("万",O587,1))-1,1))),MID(O587,FIND("拾",O587,1)-1,1)))</f>
        <v/>
      </c>
      <c r="AX587" s="12">
        <f>IF(O587="",0,IF(ISERROR(MIDB(O587,SEARCHB("?",O587),2*LEN(O587)-LENB(O587))),IF(AQ587="",0,INDEX([1]大小写对照表!A:B,MATCH(AQ587,[1]大小写对照表!A:A,0),2)*100000000)+IF(AR587="",0,INDEX([1]大小写对照表!A:B,MATCH(AR587,[1]大小写对照表!A:A,0),2)*1000000)+IF(AS587="",0,INDEX([1]大小写对照表!A:B,MATCH(AS587,[1]大小写对照表!A:A,0),2)*100000)+IF(AT587="",0,INDEX([1]大小写对照表!A:B,MATCH(AT587,[1]大小写对照表!A:A,0),2)*10000)+IF(AU587="",0,INDEX([1]大小写对照表!A:B,MATCH(AU587,[1]大小写对照表!A:A,0),2)*1000)+IF(AV587="",0,INDEX([1]大小写对照表!A:B,MATCH(AV587,[1]大小写对照表!A:A,0),2)*100)+IF(AW587="",0,INDEX([1]大小写对照表!A:B,MATCH(AW587,[1]大小写对照表!A:A,0),2)*10),IF(ISERROR(FIND("万",O587,1)),MIDB(O587,SEARCHB("?",O587),2*LEN(O587)-LENB(O587))*1,MIDB(O587,SEARCHB("?",O587),2*LEN(O587)-LENB(O587))*10000)))</f>
        <v>0</v>
      </c>
      <c r="AY587" s="13" t="str">
        <f t="shared" si="117"/>
        <v>1月份</v>
      </c>
      <c r="AZ587" s="11" t="str">
        <f t="shared" si="118"/>
        <v>录播</v>
      </c>
      <c r="BA587" s="11" t="str">
        <f t="shared" si="119"/>
        <v/>
      </c>
    </row>
    <row r="588" spans="1:53">
      <c r="A588" s="7" t="s">
        <v>1084</v>
      </c>
      <c r="B588" s="7" t="s">
        <v>3762</v>
      </c>
      <c r="C588" s="7" t="s">
        <v>55</v>
      </c>
      <c r="D588" s="7" t="s">
        <v>3763</v>
      </c>
      <c r="E588" s="7" t="s">
        <v>71</v>
      </c>
      <c r="F588" s="7" t="s">
        <v>1551</v>
      </c>
      <c r="G588" s="7" t="s">
        <v>717</v>
      </c>
      <c r="H588" s="7"/>
      <c r="I588" s="7"/>
      <c r="J588" s="7"/>
      <c r="K588" s="7"/>
      <c r="L588" s="7"/>
      <c r="M588" s="7"/>
      <c r="N588" s="7" t="s">
        <v>3764</v>
      </c>
      <c r="O588" s="7"/>
      <c r="P588" s="7"/>
      <c r="Q588" s="7" t="s">
        <v>3765</v>
      </c>
      <c r="R588" s="7" t="s">
        <v>3766</v>
      </c>
      <c r="S588" s="7"/>
      <c r="T588" s="7"/>
      <c r="U588" s="7"/>
      <c r="V588" s="7"/>
      <c r="W588" s="7"/>
      <c r="X588" s="7" t="s">
        <v>65</v>
      </c>
      <c r="Y588" s="7" t="s">
        <v>3767</v>
      </c>
      <c r="Z588" s="7">
        <v>2</v>
      </c>
      <c r="AA588" s="7">
        <v>2</v>
      </c>
      <c r="AB588" s="7" t="s">
        <v>317</v>
      </c>
      <c r="AC588" s="7" t="s">
        <v>1084</v>
      </c>
      <c r="AD588" s="7">
        <v>2019</v>
      </c>
      <c r="AE588" s="7" t="s">
        <v>68</v>
      </c>
      <c r="AF588" s="7"/>
      <c r="AG588" s="7"/>
      <c r="AH588" s="7"/>
      <c r="AI588" s="7"/>
      <c r="AJ588" s="7"/>
      <c r="AK588" s="7"/>
      <c r="AL588" s="8" t="str">
        <f t="shared" si="108"/>
        <v>GXKLG20181378@录播</v>
      </c>
      <c r="AM588" s="8">
        <f>IF(AL588="","",COUNTIFS(AL$1:AL588,AL588))</f>
        <v>1</v>
      </c>
      <c r="AN588" s="8" t="str">
        <f t="shared" si="109"/>
        <v>云机房及录播教室设备采购（GXKLG20181378）合同@录播</v>
      </c>
      <c r="AO588" s="9">
        <f>IF(AN588="","",COUNTIFS(AN$1:AN588,AN588))</f>
        <v>1</v>
      </c>
      <c r="AP588" s="10" t="str">
        <f t="shared" si="110"/>
        <v>是</v>
      </c>
      <c r="AQ588" s="11" t="str">
        <f t="shared" si="111"/>
        <v/>
      </c>
      <c r="AR588" s="11" t="str">
        <f t="shared" si="112"/>
        <v/>
      </c>
      <c r="AS588" s="11" t="str">
        <f t="shared" si="113"/>
        <v/>
      </c>
      <c r="AT588" s="11" t="str">
        <f t="shared" si="114"/>
        <v/>
      </c>
      <c r="AU588" s="11" t="str">
        <f t="shared" si="115"/>
        <v/>
      </c>
      <c r="AV588" s="11" t="str">
        <f t="shared" si="116"/>
        <v/>
      </c>
      <c r="AW588" s="11" t="str">
        <f>IF(ISERROR(IF(FIND("拾",O588,1)&lt;FIND("万",O588,1),IF(ISERROR(FIND("拾",O588,FIND("万",O588,1))),"零",(MID(O,FIND("拾",O588,FIND("万",O588,1))-1,1))),MID(O588,FIND("拾",O588,1)-1,1))),"",IF(FIND("拾",O588,1)&lt;FIND("万",O588,1),IF(ISERROR(FIND("拾",O588,FIND("万",O588,1))),"",(MID(O588,FIND("拾",O588,FIND("万",O588,1))-1,1))),MID(O588,FIND("拾",O588,1)-1,1)))</f>
        <v/>
      </c>
      <c r="AX588" s="12">
        <f>IF(O588="",0,IF(ISERROR(MIDB(O588,SEARCHB("?",O588),2*LEN(O588)-LENB(O588))),IF(AQ588="",0,INDEX([1]大小写对照表!A:B,MATCH(AQ588,[1]大小写对照表!A:A,0),2)*100000000)+IF(AR588="",0,INDEX([1]大小写对照表!A:B,MATCH(AR588,[1]大小写对照表!A:A,0),2)*1000000)+IF(AS588="",0,INDEX([1]大小写对照表!A:B,MATCH(AS588,[1]大小写对照表!A:A,0),2)*100000)+IF(AT588="",0,INDEX([1]大小写对照表!A:B,MATCH(AT588,[1]大小写对照表!A:A,0),2)*10000)+IF(AU588="",0,INDEX([1]大小写对照表!A:B,MATCH(AU588,[1]大小写对照表!A:A,0),2)*1000)+IF(AV588="",0,INDEX([1]大小写对照表!A:B,MATCH(AV588,[1]大小写对照表!A:A,0),2)*100)+IF(AW588="",0,INDEX([1]大小写对照表!A:B,MATCH(AW588,[1]大小写对照表!A:A,0),2)*10),IF(ISERROR(FIND("万",O588,1)),MIDB(O588,SEARCHB("?",O588),2*LEN(O588)-LENB(O588))*1,MIDB(O588,SEARCHB("?",O588),2*LEN(O588)-LENB(O588))*10000)))</f>
        <v>0</v>
      </c>
      <c r="AY588" s="13" t="str">
        <f t="shared" si="117"/>
        <v>1月份</v>
      </c>
      <c r="AZ588" s="11" t="str">
        <f t="shared" si="118"/>
        <v>录播</v>
      </c>
      <c r="BA588" s="11" t="str">
        <f t="shared" si="119"/>
        <v/>
      </c>
    </row>
    <row r="589" spans="1:53">
      <c r="A589" s="14" t="s">
        <v>1084</v>
      </c>
      <c r="B589" s="14" t="s">
        <v>3768</v>
      </c>
      <c r="C589" s="14" t="s">
        <v>55</v>
      </c>
      <c r="D589" s="14" t="s">
        <v>3769</v>
      </c>
      <c r="E589" s="14" t="s">
        <v>83</v>
      </c>
      <c r="F589" s="14" t="s">
        <v>3770</v>
      </c>
      <c r="G589" s="14" t="s">
        <v>717</v>
      </c>
      <c r="H589" s="14"/>
      <c r="I589" s="14"/>
      <c r="J589" s="14"/>
      <c r="K589" s="14"/>
      <c r="L589" s="14" t="s">
        <v>958</v>
      </c>
      <c r="M589" s="14" t="s">
        <v>3771</v>
      </c>
      <c r="N589" s="14" t="s">
        <v>3772</v>
      </c>
      <c r="O589" s="14"/>
      <c r="P589" s="14"/>
      <c r="Q589" s="14" t="s">
        <v>3773</v>
      </c>
      <c r="R589" s="14" t="s">
        <v>3774</v>
      </c>
      <c r="S589" s="14" t="s">
        <v>3775</v>
      </c>
      <c r="T589" s="14"/>
      <c r="U589" s="14"/>
      <c r="V589" s="14"/>
      <c r="W589" s="14"/>
      <c r="X589" s="14" t="s">
        <v>65</v>
      </c>
      <c r="Y589" s="14" t="s">
        <v>3776</v>
      </c>
      <c r="Z589" s="14">
        <v>4</v>
      </c>
      <c r="AA589" s="14">
        <v>6</v>
      </c>
      <c r="AB589" s="14" t="s">
        <v>317</v>
      </c>
      <c r="AC589" s="14" t="s">
        <v>1084</v>
      </c>
      <c r="AD589" s="14">
        <v>2019</v>
      </c>
      <c r="AE589" s="14" t="s">
        <v>68</v>
      </c>
      <c r="AF589" s="14"/>
      <c r="AG589" s="14"/>
      <c r="AH589" s="14"/>
      <c r="AI589" s="14"/>
      <c r="AJ589" s="14"/>
      <c r="AK589" s="14"/>
      <c r="AL589" s="8" t="str">
        <f t="shared" si="108"/>
        <v>GZJD2018-DY-G007-2）@录播</v>
      </c>
      <c r="AM589" s="8">
        <f>IF(AL589="","",COUNTIFS(AL$1:AL589,AL589))</f>
        <v>1</v>
      </c>
      <c r="AN589" s="8" t="str">
        <f t="shared" si="109"/>
        <v>关于江西省大余县职业中等专业学校录播教室等设备项目（项目编号：GZJD2018-DY-G007-2）电子化公开招标的中标结果公告@录播</v>
      </c>
      <c r="AO589" s="9">
        <f>IF(AN589="","",COUNTIFS(AN$1:AN589,AN589))</f>
        <v>1</v>
      </c>
      <c r="AP589" s="10" t="str">
        <f t="shared" si="110"/>
        <v>是</v>
      </c>
      <c r="AQ589" s="11" t="str">
        <f t="shared" si="111"/>
        <v/>
      </c>
      <c r="AR589" s="11" t="str">
        <f t="shared" si="112"/>
        <v/>
      </c>
      <c r="AS589" s="11" t="str">
        <f t="shared" si="113"/>
        <v/>
      </c>
      <c r="AT589" s="11" t="str">
        <f t="shared" si="114"/>
        <v/>
      </c>
      <c r="AU589" s="11" t="str">
        <f t="shared" si="115"/>
        <v/>
      </c>
      <c r="AV589" s="11" t="str">
        <f t="shared" si="116"/>
        <v/>
      </c>
      <c r="AW589" s="11" t="str">
        <f>IF(ISERROR(IF(FIND("拾",O589,1)&lt;FIND("万",O589,1),IF(ISERROR(FIND("拾",O589,FIND("万",O589,1))),"零",(MID(O,FIND("拾",O589,FIND("万",O589,1))-1,1))),MID(O589,FIND("拾",O589,1)-1,1))),"",IF(FIND("拾",O589,1)&lt;FIND("万",O589,1),IF(ISERROR(FIND("拾",O589,FIND("万",O589,1))),"",(MID(O589,FIND("拾",O589,FIND("万",O589,1))-1,1))),MID(O589,FIND("拾",O589,1)-1,1)))</f>
        <v/>
      </c>
      <c r="AX589" s="12">
        <f>IF(O589="",0,IF(ISERROR(MIDB(O589,SEARCHB("?",O589),2*LEN(O589)-LENB(O589))),IF(AQ589="",0,INDEX([1]大小写对照表!A:B,MATCH(AQ589,[1]大小写对照表!A:A,0),2)*100000000)+IF(AR589="",0,INDEX([1]大小写对照表!A:B,MATCH(AR589,[1]大小写对照表!A:A,0),2)*1000000)+IF(AS589="",0,INDEX([1]大小写对照表!A:B,MATCH(AS589,[1]大小写对照表!A:A,0),2)*100000)+IF(AT589="",0,INDEX([1]大小写对照表!A:B,MATCH(AT589,[1]大小写对照表!A:A,0),2)*10000)+IF(AU589="",0,INDEX([1]大小写对照表!A:B,MATCH(AU589,[1]大小写对照表!A:A,0),2)*1000)+IF(AV589="",0,INDEX([1]大小写对照表!A:B,MATCH(AV589,[1]大小写对照表!A:A,0),2)*100)+IF(AW589="",0,INDEX([1]大小写对照表!A:B,MATCH(AW589,[1]大小写对照表!A:A,0),2)*10),IF(ISERROR(FIND("万",O589,1)),MIDB(O589,SEARCHB("?",O589),2*LEN(O589)-LENB(O589))*1,MIDB(O589,SEARCHB("?",O589),2*LEN(O589)-LENB(O589))*10000)))</f>
        <v>0</v>
      </c>
      <c r="AY589" s="13" t="str">
        <f t="shared" si="117"/>
        <v>1月份</v>
      </c>
      <c r="AZ589" s="11" t="str">
        <f t="shared" si="118"/>
        <v>录播</v>
      </c>
      <c r="BA589" s="11" t="str">
        <f t="shared" si="119"/>
        <v/>
      </c>
    </row>
    <row r="590" spans="1:53">
      <c r="A590" s="7" t="s">
        <v>1084</v>
      </c>
      <c r="B590" s="7" t="s">
        <v>3777</v>
      </c>
      <c r="C590" s="7" t="s">
        <v>55</v>
      </c>
      <c r="D590" s="7" t="s">
        <v>3769</v>
      </c>
      <c r="E590" s="7" t="s">
        <v>83</v>
      </c>
      <c r="F590" s="7" t="s">
        <v>3770</v>
      </c>
      <c r="G590" s="7" t="s">
        <v>717</v>
      </c>
      <c r="H590" s="7"/>
      <c r="I590" s="7"/>
      <c r="J590" s="7"/>
      <c r="K590" s="7"/>
      <c r="L590" s="7" t="s">
        <v>958</v>
      </c>
      <c r="M590" s="7" t="s">
        <v>3771</v>
      </c>
      <c r="N590" s="7" t="s">
        <v>3772</v>
      </c>
      <c r="O590" s="7"/>
      <c r="P590" s="7"/>
      <c r="Q590" s="7" t="s">
        <v>3778</v>
      </c>
      <c r="R590" s="7" t="s">
        <v>3774</v>
      </c>
      <c r="S590" s="7" t="s">
        <v>3775</v>
      </c>
      <c r="T590" s="7"/>
      <c r="U590" s="7"/>
      <c r="V590" s="7"/>
      <c r="W590" s="7"/>
      <c r="X590" s="7" t="s">
        <v>65</v>
      </c>
      <c r="Y590" s="7" t="s">
        <v>3779</v>
      </c>
      <c r="Z590" s="7">
        <v>2</v>
      </c>
      <c r="AA590" s="7">
        <v>6</v>
      </c>
      <c r="AB590" s="7" t="s">
        <v>317</v>
      </c>
      <c r="AC590" s="7" t="s">
        <v>1084</v>
      </c>
      <c r="AD590" s="7">
        <v>2019</v>
      </c>
      <c r="AE590" s="7" t="s">
        <v>68</v>
      </c>
      <c r="AF590" s="7"/>
      <c r="AG590" s="7"/>
      <c r="AH590" s="7"/>
      <c r="AI590" s="7"/>
      <c r="AJ590" s="7"/>
      <c r="AK590" s="7"/>
      <c r="AL590" s="8" t="str">
        <f t="shared" si="108"/>
        <v>GZJD2018-DY-G007-2）@录播</v>
      </c>
      <c r="AM590" s="8">
        <f>IF(AL590="","",COUNTIFS(AL$1:AL590,AL590))</f>
        <v>2</v>
      </c>
      <c r="AN590" s="8" t="str">
        <f t="shared" si="109"/>
        <v>九鼎赣饶中介服务咨询有限公司江西省大余县职业中等专业学校录播教室等设备项目（项目编号：GZJD2018-DY-G007-2）电子化公开招标的中标结果公告@录播</v>
      </c>
      <c r="AO590" s="9">
        <f>IF(AN590="","",COUNTIFS(AN$1:AN590,AN590))</f>
        <v>1</v>
      </c>
      <c r="AP590" s="10" t="str">
        <f t="shared" si="110"/>
        <v/>
      </c>
      <c r="AQ590" s="11" t="str">
        <f t="shared" si="111"/>
        <v/>
      </c>
      <c r="AR590" s="11" t="str">
        <f t="shared" si="112"/>
        <v/>
      </c>
      <c r="AS590" s="11" t="str">
        <f t="shared" si="113"/>
        <v/>
      </c>
      <c r="AT590" s="11" t="str">
        <f t="shared" si="114"/>
        <v/>
      </c>
      <c r="AU590" s="11" t="str">
        <f t="shared" si="115"/>
        <v/>
      </c>
      <c r="AV590" s="11" t="str">
        <f t="shared" si="116"/>
        <v/>
      </c>
      <c r="AW590" s="11" t="str">
        <f>IF(ISERROR(IF(FIND("拾",O590,1)&lt;FIND("万",O590,1),IF(ISERROR(FIND("拾",O590,FIND("万",O590,1))),"零",(MID(O,FIND("拾",O590,FIND("万",O590,1))-1,1))),MID(O590,FIND("拾",O590,1)-1,1))),"",IF(FIND("拾",O590,1)&lt;FIND("万",O590,1),IF(ISERROR(FIND("拾",O590,FIND("万",O590,1))),"",(MID(O590,FIND("拾",O590,FIND("万",O590,1))-1,1))),MID(O590,FIND("拾",O590,1)-1,1)))</f>
        <v/>
      </c>
      <c r="AX590" s="12">
        <f>IF(O590="",0,IF(ISERROR(MIDB(O590,SEARCHB("?",O590),2*LEN(O590)-LENB(O590))),IF(AQ590="",0,INDEX([1]大小写对照表!A:B,MATCH(AQ590,[1]大小写对照表!A:A,0),2)*100000000)+IF(AR590="",0,INDEX([1]大小写对照表!A:B,MATCH(AR590,[1]大小写对照表!A:A,0),2)*1000000)+IF(AS590="",0,INDEX([1]大小写对照表!A:B,MATCH(AS590,[1]大小写对照表!A:A,0),2)*100000)+IF(AT590="",0,INDEX([1]大小写对照表!A:B,MATCH(AT590,[1]大小写对照表!A:A,0),2)*10000)+IF(AU590="",0,INDEX([1]大小写对照表!A:B,MATCH(AU590,[1]大小写对照表!A:A,0),2)*1000)+IF(AV590="",0,INDEX([1]大小写对照表!A:B,MATCH(AV590,[1]大小写对照表!A:A,0),2)*100)+IF(AW590="",0,INDEX([1]大小写对照表!A:B,MATCH(AW590,[1]大小写对照表!A:A,0),2)*10),IF(ISERROR(FIND("万",O590,1)),MIDB(O590,SEARCHB("?",O590),2*LEN(O590)-LENB(O590))*1,MIDB(O590,SEARCHB("?",O590),2*LEN(O590)-LENB(O590))*10000)))</f>
        <v>0</v>
      </c>
      <c r="AY590" s="13" t="str">
        <f t="shared" si="117"/>
        <v>1月份</v>
      </c>
      <c r="AZ590" s="11" t="str">
        <f t="shared" si="118"/>
        <v>录播</v>
      </c>
      <c r="BA590" s="11" t="str">
        <f t="shared" si="119"/>
        <v/>
      </c>
    </row>
    <row r="591" spans="1:53">
      <c r="A591" s="14" t="s">
        <v>1084</v>
      </c>
      <c r="B591" s="14" t="s">
        <v>3780</v>
      </c>
      <c r="C591" s="14" t="s">
        <v>55</v>
      </c>
      <c r="D591" s="14"/>
      <c r="E591" s="14" t="s">
        <v>311</v>
      </c>
      <c r="F591" s="14" t="s">
        <v>1457</v>
      </c>
      <c r="G591" s="14" t="s">
        <v>717</v>
      </c>
      <c r="H591" s="14"/>
      <c r="I591" s="14"/>
      <c r="J591" s="14"/>
      <c r="K591" s="14"/>
      <c r="L591" s="14"/>
      <c r="M591" s="14"/>
      <c r="N591" s="14" t="s">
        <v>3781</v>
      </c>
      <c r="O591" s="14" t="s">
        <v>3782</v>
      </c>
      <c r="P591" s="14"/>
      <c r="Q591" s="14" t="s">
        <v>3783</v>
      </c>
      <c r="R591" s="14" t="s">
        <v>3784</v>
      </c>
      <c r="S591" s="14"/>
      <c r="T591" s="14"/>
      <c r="U591" s="14"/>
      <c r="V591" s="14"/>
      <c r="W591" s="14"/>
      <c r="X591" s="14" t="s">
        <v>315</v>
      </c>
      <c r="Y591" s="14" t="s">
        <v>3785</v>
      </c>
      <c r="Z591" s="14">
        <v>2</v>
      </c>
      <c r="AA591" s="14">
        <v>14971</v>
      </c>
      <c r="AB591" s="14" t="s">
        <v>317</v>
      </c>
      <c r="AC591" s="14" t="s">
        <v>1084</v>
      </c>
      <c r="AD591" s="14">
        <v>2018</v>
      </c>
      <c r="AE591" s="14" t="s">
        <v>643</v>
      </c>
      <c r="AF591" s="14"/>
      <c r="AG591" s="14"/>
      <c r="AH591" s="14"/>
      <c r="AI591" s="14"/>
      <c r="AJ591" s="14"/>
      <c r="AK591" s="14"/>
      <c r="AL591" s="8" t="str">
        <f t="shared" si="108"/>
        <v/>
      </c>
      <c r="AM591" s="8" t="str">
        <f>IF(AL591="","",COUNTIFS(AL$1:AL591,AL591))</f>
        <v/>
      </c>
      <c r="AN591" s="8" t="str">
        <f t="shared" si="109"/>
        <v>江夏区2018年改薄录播教室及互动终端设备-供应商武汉中兴力博高新技术有限公司@录播</v>
      </c>
      <c r="AO591" s="9">
        <f>IF(AN591="","",COUNTIFS(AN$1:AN591,AN591))</f>
        <v>1</v>
      </c>
      <c r="AP591" s="10" t="str">
        <f t="shared" si="110"/>
        <v>是</v>
      </c>
      <c r="AQ591" s="11" t="str">
        <f t="shared" si="111"/>
        <v/>
      </c>
      <c r="AR591" s="11" t="str">
        <f t="shared" si="112"/>
        <v/>
      </c>
      <c r="AS591" s="11" t="str">
        <f t="shared" si="113"/>
        <v/>
      </c>
      <c r="AT591" s="11" t="str">
        <f t="shared" si="114"/>
        <v/>
      </c>
      <c r="AU591" s="11" t="str">
        <f t="shared" si="115"/>
        <v/>
      </c>
      <c r="AV591" s="11" t="str">
        <f t="shared" si="116"/>
        <v/>
      </c>
      <c r="AW591" s="11" t="str">
        <f>IF(ISERROR(IF(FIND("拾",O591,1)&lt;FIND("万",O591,1),IF(ISERROR(FIND("拾",O591,FIND("万",O591,1))),"零",(MID(O,FIND("拾",O591,FIND("万",O591,1))-1,1))),MID(O591,FIND("拾",O591,1)-1,1))),"",IF(FIND("拾",O591,1)&lt;FIND("万",O591,1),IF(ISERROR(FIND("拾",O591,FIND("万",O591,1))),"",(MID(O591,FIND("拾",O591,FIND("万",O591,1))-1,1))),MID(O591,FIND("拾",O591,1)-1,1)))</f>
        <v/>
      </c>
      <c r="AX591" s="12">
        <f>IF(O591="",0,IF(ISERROR(MIDB(O591,SEARCHB("?",O591),2*LEN(O591)-LENB(O591))),IF(AQ591="",0,INDEX([1]大小写对照表!A:B,MATCH(AQ591,[1]大小写对照表!A:A,0),2)*100000000)+IF(AR591="",0,INDEX([1]大小写对照表!A:B,MATCH(AR591,[1]大小写对照表!A:A,0),2)*1000000)+IF(AS591="",0,INDEX([1]大小写对照表!A:B,MATCH(AS591,[1]大小写对照表!A:A,0),2)*100000)+IF(AT591="",0,INDEX([1]大小写对照表!A:B,MATCH(AT591,[1]大小写对照表!A:A,0),2)*10000)+IF(AU591="",0,INDEX([1]大小写对照表!A:B,MATCH(AU591,[1]大小写对照表!A:A,0),2)*1000)+IF(AV591="",0,INDEX([1]大小写对照表!A:B,MATCH(AV591,[1]大小写对照表!A:A,0),2)*100)+IF(AW591="",0,INDEX([1]大小写对照表!A:B,MATCH(AW591,[1]大小写对照表!A:A,0),2)*10),IF(ISERROR(FIND("万",O591,1)),MIDB(O591,SEARCHB("?",O591),2*LEN(O591)-LENB(O591))*1,MIDB(O591,SEARCHB("?",O591),2*LEN(O591)-LENB(O591))*10000)))</f>
        <v>572600</v>
      </c>
      <c r="AY591" s="13" t="str">
        <f t="shared" si="117"/>
        <v>1月份</v>
      </c>
      <c r="AZ591" s="11" t="str">
        <f t="shared" si="118"/>
        <v>录播</v>
      </c>
      <c r="BA591" s="11" t="str">
        <f t="shared" si="119"/>
        <v/>
      </c>
    </row>
    <row r="592" spans="1:53">
      <c r="A592" s="7" t="s">
        <v>1084</v>
      </c>
      <c r="B592" s="7" t="s">
        <v>3786</v>
      </c>
      <c r="C592" s="7" t="s">
        <v>55</v>
      </c>
      <c r="D592" s="7"/>
      <c r="E592" s="7" t="s">
        <v>311</v>
      </c>
      <c r="F592" s="7" t="s">
        <v>2533</v>
      </c>
      <c r="G592" s="7" t="s">
        <v>717</v>
      </c>
      <c r="H592" s="7"/>
      <c r="I592" s="7"/>
      <c r="J592" s="7"/>
      <c r="K592" s="7"/>
      <c r="L592" s="7"/>
      <c r="M592" s="7"/>
      <c r="N592" s="7" t="s">
        <v>3787</v>
      </c>
      <c r="O592" s="7" t="s">
        <v>3788</v>
      </c>
      <c r="P592" s="7"/>
      <c r="Q592" s="7" t="s">
        <v>3789</v>
      </c>
      <c r="R592" s="7" t="s">
        <v>3790</v>
      </c>
      <c r="S592" s="7"/>
      <c r="T592" s="7"/>
      <c r="U592" s="7"/>
      <c r="V592" s="7"/>
      <c r="W592" s="7"/>
      <c r="X592" s="7" t="s">
        <v>65</v>
      </c>
      <c r="Y592" s="7" t="s">
        <v>3791</v>
      </c>
      <c r="Z592" s="7">
        <v>2</v>
      </c>
      <c r="AA592" s="7">
        <v>14971</v>
      </c>
      <c r="AB592" s="7" t="s">
        <v>317</v>
      </c>
      <c r="AC592" s="7" t="s">
        <v>1084</v>
      </c>
      <c r="AD592" s="7">
        <v>2018</v>
      </c>
      <c r="AE592" s="7" t="s">
        <v>643</v>
      </c>
      <c r="AF592" s="7"/>
      <c r="AG592" s="7"/>
      <c r="AH592" s="7"/>
      <c r="AI592" s="7"/>
      <c r="AJ592" s="7"/>
      <c r="AK592" s="7"/>
      <c r="AL592" s="8" t="str">
        <f t="shared" si="108"/>
        <v/>
      </c>
      <c r="AM592" s="8" t="str">
        <f>IF(AL592="","",COUNTIFS(AL$1:AL592,AL592))</f>
        <v/>
      </c>
      <c r="AN592" s="8" t="str">
        <f t="shared" si="109"/>
        <v>江夏区2018年现代化学校录播教室及互动终端-供应商湖北谷泉科技有限公司@录播</v>
      </c>
      <c r="AO592" s="9">
        <f>IF(AN592="","",COUNTIFS(AN$1:AN592,AN592))</f>
        <v>1</v>
      </c>
      <c r="AP592" s="10" t="str">
        <f t="shared" si="110"/>
        <v>是</v>
      </c>
      <c r="AQ592" s="11" t="str">
        <f t="shared" si="111"/>
        <v/>
      </c>
      <c r="AR592" s="11" t="str">
        <f t="shared" si="112"/>
        <v/>
      </c>
      <c r="AS592" s="11" t="str">
        <f t="shared" si="113"/>
        <v/>
      </c>
      <c r="AT592" s="11" t="str">
        <f t="shared" si="114"/>
        <v/>
      </c>
      <c r="AU592" s="11" t="str">
        <f t="shared" si="115"/>
        <v/>
      </c>
      <c r="AV592" s="11" t="str">
        <f t="shared" si="116"/>
        <v/>
      </c>
      <c r="AW592" s="11" t="str">
        <f>IF(ISERROR(IF(FIND("拾",O592,1)&lt;FIND("万",O592,1),IF(ISERROR(FIND("拾",O592,FIND("万",O592,1))),"零",(MID(O,FIND("拾",O592,FIND("万",O592,1))-1,1))),MID(O592,FIND("拾",O592,1)-1,1))),"",IF(FIND("拾",O592,1)&lt;FIND("万",O592,1),IF(ISERROR(FIND("拾",O592,FIND("万",O592,1))),"",(MID(O592,FIND("拾",O592,FIND("万",O592,1))-1,1))),MID(O592,FIND("拾",O592,1)-1,1)))</f>
        <v/>
      </c>
      <c r="AX592" s="12">
        <f>IF(O592="",0,IF(ISERROR(MIDB(O592,SEARCHB("?",O592),2*LEN(O592)-LENB(O592))),IF(AQ592="",0,INDEX([1]大小写对照表!A:B,MATCH(AQ592,[1]大小写对照表!A:A,0),2)*100000000)+IF(AR592="",0,INDEX([1]大小写对照表!A:B,MATCH(AR592,[1]大小写对照表!A:A,0),2)*1000000)+IF(AS592="",0,INDEX([1]大小写对照表!A:B,MATCH(AS592,[1]大小写对照表!A:A,0),2)*100000)+IF(AT592="",0,INDEX([1]大小写对照表!A:B,MATCH(AT592,[1]大小写对照表!A:A,0),2)*10000)+IF(AU592="",0,INDEX([1]大小写对照表!A:B,MATCH(AU592,[1]大小写对照表!A:A,0),2)*1000)+IF(AV592="",0,INDEX([1]大小写对照表!A:B,MATCH(AV592,[1]大小写对照表!A:A,0),2)*100)+IF(AW592="",0,INDEX([1]大小写对照表!A:B,MATCH(AW592,[1]大小写对照表!A:A,0),2)*10),IF(ISERROR(FIND("万",O592,1)),MIDB(O592,SEARCHB("?",O592),2*LEN(O592)-LENB(O592))*1,MIDB(O592,SEARCHB("?",O592),2*LEN(O592)-LENB(O592))*10000)))</f>
        <v>575720</v>
      </c>
      <c r="AY592" s="13" t="str">
        <f t="shared" si="117"/>
        <v>1月份</v>
      </c>
      <c r="AZ592" s="11" t="str">
        <f t="shared" si="118"/>
        <v>录播</v>
      </c>
      <c r="BA592" s="11" t="str">
        <f t="shared" si="119"/>
        <v/>
      </c>
    </row>
    <row r="593" spans="1:53">
      <c r="A593" s="14" t="s">
        <v>1084</v>
      </c>
      <c r="B593" s="14" t="s">
        <v>3792</v>
      </c>
      <c r="C593" s="14" t="s">
        <v>55</v>
      </c>
      <c r="D593" s="14" t="s">
        <v>3769</v>
      </c>
      <c r="E593" s="14" t="s">
        <v>83</v>
      </c>
      <c r="F593" s="14" t="s">
        <v>3770</v>
      </c>
      <c r="G593" s="14" t="s">
        <v>717</v>
      </c>
      <c r="H593" s="14"/>
      <c r="I593" s="14"/>
      <c r="J593" s="14"/>
      <c r="K593" s="14"/>
      <c r="L593" s="14" t="s">
        <v>958</v>
      </c>
      <c r="M593" s="14" t="s">
        <v>3771</v>
      </c>
      <c r="N593" s="14"/>
      <c r="O593" s="14"/>
      <c r="P593" s="14"/>
      <c r="Q593" s="14" t="s">
        <v>3793</v>
      </c>
      <c r="R593" s="14"/>
      <c r="S593" s="14"/>
      <c r="T593" s="14"/>
      <c r="U593" s="14"/>
      <c r="V593" s="14"/>
      <c r="W593" s="14"/>
      <c r="X593" s="14" t="s">
        <v>65</v>
      </c>
      <c r="Y593" s="14" t="s">
        <v>3794</v>
      </c>
      <c r="Z593" s="14">
        <v>2</v>
      </c>
      <c r="AA593" s="14">
        <v>6</v>
      </c>
      <c r="AB593" s="14" t="s">
        <v>317</v>
      </c>
      <c r="AC593" s="14" t="s">
        <v>1084</v>
      </c>
      <c r="AD593" s="14">
        <v>2019</v>
      </c>
      <c r="AE593" s="14" t="s">
        <v>68</v>
      </c>
      <c r="AF593" s="14"/>
      <c r="AG593" s="14"/>
      <c r="AH593" s="14"/>
      <c r="AI593" s="14"/>
      <c r="AJ593" s="14"/>
      <c r="AK593" s="14"/>
      <c r="AL593" s="8" t="str">
        <f t="shared" si="108"/>
        <v>GZJD2018-DY-G007-2）@录播</v>
      </c>
      <c r="AM593" s="8">
        <f>IF(AL593="","",COUNTIFS(AL$1:AL593,AL593))</f>
        <v>3</v>
      </c>
      <c r="AN593" s="8" t="str">
        <f t="shared" si="109"/>
        <v>[大余县]九鼎赣饶中介服务咨询有限公司关于江西省大余县职业中等专业学校录播教室等设备项目（项目编号：GZJD2018-DY-G007-2）电子化公开招标的中标结果公告@录播</v>
      </c>
      <c r="AO593" s="9">
        <f>IF(AN593="","",COUNTIFS(AN$1:AN593,AN593))</f>
        <v>1</v>
      </c>
      <c r="AP593" s="10" t="str">
        <f t="shared" si="110"/>
        <v/>
      </c>
      <c r="AQ593" s="11" t="str">
        <f t="shared" si="111"/>
        <v/>
      </c>
      <c r="AR593" s="11" t="str">
        <f t="shared" si="112"/>
        <v/>
      </c>
      <c r="AS593" s="11" t="str">
        <f t="shared" si="113"/>
        <v/>
      </c>
      <c r="AT593" s="11" t="str">
        <f t="shared" si="114"/>
        <v/>
      </c>
      <c r="AU593" s="11" t="str">
        <f t="shared" si="115"/>
        <v/>
      </c>
      <c r="AV593" s="11" t="str">
        <f t="shared" si="116"/>
        <v/>
      </c>
      <c r="AW593" s="11" t="str">
        <f>IF(ISERROR(IF(FIND("拾",O593,1)&lt;FIND("万",O593,1),IF(ISERROR(FIND("拾",O593,FIND("万",O593,1))),"零",(MID(O,FIND("拾",O593,FIND("万",O593,1))-1,1))),MID(O593,FIND("拾",O593,1)-1,1))),"",IF(FIND("拾",O593,1)&lt;FIND("万",O593,1),IF(ISERROR(FIND("拾",O593,FIND("万",O593,1))),"",(MID(O593,FIND("拾",O593,FIND("万",O593,1))-1,1))),MID(O593,FIND("拾",O593,1)-1,1)))</f>
        <v/>
      </c>
      <c r="AX593" s="12">
        <f>IF(O593="",0,IF(ISERROR(MIDB(O593,SEARCHB("?",O593),2*LEN(O593)-LENB(O593))),IF(AQ593="",0,INDEX([1]大小写对照表!A:B,MATCH(AQ593,[1]大小写对照表!A:A,0),2)*100000000)+IF(AR593="",0,INDEX([1]大小写对照表!A:B,MATCH(AR593,[1]大小写对照表!A:A,0),2)*1000000)+IF(AS593="",0,INDEX([1]大小写对照表!A:B,MATCH(AS593,[1]大小写对照表!A:A,0),2)*100000)+IF(AT593="",0,INDEX([1]大小写对照表!A:B,MATCH(AT593,[1]大小写对照表!A:A,0),2)*10000)+IF(AU593="",0,INDEX([1]大小写对照表!A:B,MATCH(AU593,[1]大小写对照表!A:A,0),2)*1000)+IF(AV593="",0,INDEX([1]大小写对照表!A:B,MATCH(AV593,[1]大小写对照表!A:A,0),2)*100)+IF(AW593="",0,INDEX([1]大小写对照表!A:B,MATCH(AW593,[1]大小写对照表!A:A,0),2)*10),IF(ISERROR(FIND("万",O593,1)),MIDB(O593,SEARCHB("?",O593),2*LEN(O593)-LENB(O593))*1,MIDB(O593,SEARCHB("?",O593),2*LEN(O593)-LENB(O593))*10000)))</f>
        <v>0</v>
      </c>
      <c r="AY593" s="13" t="str">
        <f t="shared" si="117"/>
        <v>1月份</v>
      </c>
      <c r="AZ593" s="11" t="str">
        <f t="shared" si="118"/>
        <v>录播</v>
      </c>
      <c r="BA593" s="11" t="str">
        <f t="shared" si="119"/>
        <v/>
      </c>
    </row>
    <row r="594" spans="1:53">
      <c r="A594" s="7" t="s">
        <v>1084</v>
      </c>
      <c r="B594" s="7" t="s">
        <v>3795</v>
      </c>
      <c r="C594" s="7" t="s">
        <v>55</v>
      </c>
      <c r="D594" s="7"/>
      <c r="E594" s="7" t="s">
        <v>215</v>
      </c>
      <c r="F594" s="7" t="s">
        <v>2606</v>
      </c>
      <c r="G594" s="7" t="s">
        <v>717</v>
      </c>
      <c r="H594" s="7"/>
      <c r="I594" s="7"/>
      <c r="J594" s="7"/>
      <c r="K594" s="7"/>
      <c r="L594" s="7" t="s">
        <v>3796</v>
      </c>
      <c r="M594" s="7" t="s">
        <v>3797</v>
      </c>
      <c r="N594" s="7" t="s">
        <v>3798</v>
      </c>
      <c r="O594" s="7"/>
      <c r="P594" s="7"/>
      <c r="Q594" s="7" t="s">
        <v>3799</v>
      </c>
      <c r="R594" s="7" t="s">
        <v>3800</v>
      </c>
      <c r="S594" s="7" t="s">
        <v>3801</v>
      </c>
      <c r="T594" s="7"/>
      <c r="U594" s="7"/>
      <c r="V594" s="7"/>
      <c r="W594" s="7"/>
      <c r="X594" s="7" t="s">
        <v>65</v>
      </c>
      <c r="Y594" s="7" t="s">
        <v>3802</v>
      </c>
      <c r="Z594" s="7">
        <v>5</v>
      </c>
      <c r="AA594" s="7">
        <v>14971</v>
      </c>
      <c r="AB594" s="7" t="s">
        <v>317</v>
      </c>
      <c r="AC594" s="7" t="s">
        <v>1084</v>
      </c>
      <c r="AD594" s="7">
        <v>2019</v>
      </c>
      <c r="AE594" s="7" t="s">
        <v>68</v>
      </c>
      <c r="AF594" s="7"/>
      <c r="AG594" s="7"/>
      <c r="AH594" s="7"/>
      <c r="AI594" s="7"/>
      <c r="AJ594" s="7"/>
      <c r="AK594" s="7"/>
      <c r="AL594" s="8" t="str">
        <f t="shared" si="108"/>
        <v/>
      </c>
      <c r="AM594" s="8" t="str">
        <f>IF(AL594="","",COUNTIFS(AL$1:AL594,AL594))</f>
        <v/>
      </c>
      <c r="AN594" s="8" t="str">
        <f t="shared" si="109"/>
        <v>山东省枣庄市市中区特殊教育中心创建学校录播教室采购项目中标公告@录播</v>
      </c>
      <c r="AO594" s="9">
        <f>IF(AN594="","",COUNTIFS(AN$1:AN594,AN594))</f>
        <v>1</v>
      </c>
      <c r="AP594" s="10" t="str">
        <f t="shared" si="110"/>
        <v>是</v>
      </c>
      <c r="AQ594" s="11" t="str">
        <f t="shared" si="111"/>
        <v/>
      </c>
      <c r="AR594" s="11" t="str">
        <f t="shared" si="112"/>
        <v/>
      </c>
      <c r="AS594" s="11" t="str">
        <f t="shared" si="113"/>
        <v/>
      </c>
      <c r="AT594" s="11" t="str">
        <f t="shared" si="114"/>
        <v/>
      </c>
      <c r="AU594" s="11" t="str">
        <f t="shared" si="115"/>
        <v/>
      </c>
      <c r="AV594" s="11" t="str">
        <f t="shared" si="116"/>
        <v/>
      </c>
      <c r="AW594" s="11" t="str">
        <f>IF(ISERROR(IF(FIND("拾",O594,1)&lt;FIND("万",O594,1),IF(ISERROR(FIND("拾",O594,FIND("万",O594,1))),"零",(MID(O,FIND("拾",O594,FIND("万",O594,1))-1,1))),MID(O594,FIND("拾",O594,1)-1,1))),"",IF(FIND("拾",O594,1)&lt;FIND("万",O594,1),IF(ISERROR(FIND("拾",O594,FIND("万",O594,1))),"",(MID(O594,FIND("拾",O594,FIND("万",O594,1))-1,1))),MID(O594,FIND("拾",O594,1)-1,1)))</f>
        <v/>
      </c>
      <c r="AX594" s="12">
        <f>IF(O594="",0,IF(ISERROR(MIDB(O594,SEARCHB("?",O594),2*LEN(O594)-LENB(O594))),IF(AQ594="",0,INDEX([1]大小写对照表!A:B,MATCH(AQ594,[1]大小写对照表!A:A,0),2)*100000000)+IF(AR594="",0,INDEX([1]大小写对照表!A:B,MATCH(AR594,[1]大小写对照表!A:A,0),2)*1000000)+IF(AS594="",0,INDEX([1]大小写对照表!A:B,MATCH(AS594,[1]大小写对照表!A:A,0),2)*100000)+IF(AT594="",0,INDEX([1]大小写对照表!A:B,MATCH(AT594,[1]大小写对照表!A:A,0),2)*10000)+IF(AU594="",0,INDEX([1]大小写对照表!A:B,MATCH(AU594,[1]大小写对照表!A:A,0),2)*1000)+IF(AV594="",0,INDEX([1]大小写对照表!A:B,MATCH(AV594,[1]大小写对照表!A:A,0),2)*100)+IF(AW594="",0,INDEX([1]大小写对照表!A:B,MATCH(AW594,[1]大小写对照表!A:A,0),2)*10),IF(ISERROR(FIND("万",O594,1)),MIDB(O594,SEARCHB("?",O594),2*LEN(O594)-LENB(O594))*1,MIDB(O594,SEARCHB("?",O594),2*LEN(O594)-LENB(O594))*10000)))</f>
        <v>0</v>
      </c>
      <c r="AY594" s="13" t="str">
        <f t="shared" si="117"/>
        <v>1月份</v>
      </c>
      <c r="AZ594" s="11" t="str">
        <f t="shared" si="118"/>
        <v>录播</v>
      </c>
      <c r="BA594" s="11" t="str">
        <f t="shared" si="119"/>
        <v/>
      </c>
    </row>
    <row r="595" spans="1:53">
      <c r="A595" s="14" t="s">
        <v>1084</v>
      </c>
      <c r="B595" s="14" t="s">
        <v>745</v>
      </c>
      <c r="C595" s="14" t="s">
        <v>55</v>
      </c>
      <c r="D595" s="14"/>
      <c r="E595" s="14" t="s">
        <v>582</v>
      </c>
      <c r="F595" s="14" t="s">
        <v>746</v>
      </c>
      <c r="G595" s="14" t="s">
        <v>717</v>
      </c>
      <c r="H595" s="14"/>
      <c r="I595" s="14"/>
      <c r="J595" s="14"/>
      <c r="K595" s="14"/>
      <c r="L595" s="14"/>
      <c r="M595" s="14"/>
      <c r="N595" s="14" t="s">
        <v>747</v>
      </c>
      <c r="O595" s="14"/>
      <c r="P595" s="14"/>
      <c r="Q595" s="14" t="s">
        <v>748</v>
      </c>
      <c r="R595" s="14" t="s">
        <v>749</v>
      </c>
      <c r="S595" s="14"/>
      <c r="T595" s="14"/>
      <c r="U595" s="14"/>
      <c r="V595" s="14"/>
      <c r="W595" s="14"/>
      <c r="X595" s="14" t="s">
        <v>65</v>
      </c>
      <c r="Y595" s="14" t="s">
        <v>750</v>
      </c>
      <c r="Z595" s="14">
        <v>4</v>
      </c>
      <c r="AA595" s="14">
        <v>14971</v>
      </c>
      <c r="AB595" s="14" t="s">
        <v>317</v>
      </c>
      <c r="AC595" s="14" t="s">
        <v>1084</v>
      </c>
      <c r="AD595" s="14">
        <v>2018</v>
      </c>
      <c r="AE595" s="14" t="s">
        <v>643</v>
      </c>
      <c r="AF595" s="14" t="s">
        <v>128</v>
      </c>
      <c r="AG595" s="14"/>
      <c r="AH595" s="14"/>
      <c r="AI595" s="14"/>
      <c r="AJ595" s="14"/>
      <c r="AK595" s="14"/>
      <c r="AL595" s="8" t="str">
        <f t="shared" si="108"/>
        <v/>
      </c>
      <c r="AM595" s="8" t="str">
        <f>IF(AL595="","",COUNTIFS(AL$1:AL595,AL595))</f>
        <v/>
      </c>
      <c r="AN595" s="8" t="str">
        <f t="shared" si="109"/>
        <v>绍兴市马山镇中心小学移动录播系统的在线询价结果@录播</v>
      </c>
      <c r="AO595" s="9">
        <f>IF(AN595="","",COUNTIFS(AN$1:AN595,AN595))</f>
        <v>1</v>
      </c>
      <c r="AP595" s="10" t="str">
        <f t="shared" si="110"/>
        <v>是</v>
      </c>
      <c r="AQ595" s="11" t="str">
        <f t="shared" si="111"/>
        <v/>
      </c>
      <c r="AR595" s="11" t="str">
        <f t="shared" si="112"/>
        <v/>
      </c>
      <c r="AS595" s="11" t="str">
        <f t="shared" si="113"/>
        <v/>
      </c>
      <c r="AT595" s="11" t="str">
        <f t="shared" si="114"/>
        <v/>
      </c>
      <c r="AU595" s="11" t="str">
        <f t="shared" si="115"/>
        <v/>
      </c>
      <c r="AV595" s="11" t="str">
        <f t="shared" si="116"/>
        <v/>
      </c>
      <c r="AW595" s="11" t="str">
        <f>IF(ISERROR(IF(FIND("拾",O595,1)&lt;FIND("万",O595,1),IF(ISERROR(FIND("拾",O595,FIND("万",O595,1))),"零",(MID(O,FIND("拾",O595,FIND("万",O595,1))-1,1))),MID(O595,FIND("拾",O595,1)-1,1))),"",IF(FIND("拾",O595,1)&lt;FIND("万",O595,1),IF(ISERROR(FIND("拾",O595,FIND("万",O595,1))),"",(MID(O595,FIND("拾",O595,FIND("万",O595,1))-1,1))),MID(O595,FIND("拾",O595,1)-1,1)))</f>
        <v/>
      </c>
      <c r="AX595" s="12">
        <f>IF(O595="",0,IF(ISERROR(MIDB(O595,SEARCHB("?",O595),2*LEN(O595)-LENB(O595))),IF(AQ595="",0,INDEX([1]大小写对照表!A:B,MATCH(AQ595,[1]大小写对照表!A:A,0),2)*100000000)+IF(AR595="",0,INDEX([1]大小写对照表!A:B,MATCH(AR595,[1]大小写对照表!A:A,0),2)*1000000)+IF(AS595="",0,INDEX([1]大小写对照表!A:B,MATCH(AS595,[1]大小写对照表!A:A,0),2)*100000)+IF(AT595="",0,INDEX([1]大小写对照表!A:B,MATCH(AT595,[1]大小写对照表!A:A,0),2)*10000)+IF(AU595="",0,INDEX([1]大小写对照表!A:B,MATCH(AU595,[1]大小写对照表!A:A,0),2)*1000)+IF(AV595="",0,INDEX([1]大小写对照表!A:B,MATCH(AV595,[1]大小写对照表!A:A,0),2)*100)+IF(AW595="",0,INDEX([1]大小写对照表!A:B,MATCH(AW595,[1]大小写对照表!A:A,0),2)*10),IF(ISERROR(FIND("万",O595,1)),MIDB(O595,SEARCHB("?",O595),2*LEN(O595)-LENB(O595))*1,MIDB(O595,SEARCHB("?",O595),2*LEN(O595)-LENB(O595))*10000)))</f>
        <v>0</v>
      </c>
      <c r="AY595" s="13" t="str">
        <f t="shared" si="117"/>
        <v>1月份</v>
      </c>
      <c r="AZ595" s="11" t="str">
        <f t="shared" si="118"/>
        <v>录播</v>
      </c>
      <c r="BA595" s="11" t="str">
        <f t="shared" si="119"/>
        <v/>
      </c>
    </row>
    <row r="596" spans="1:53">
      <c r="A596" s="7" t="s">
        <v>1084</v>
      </c>
      <c r="B596" s="7" t="s">
        <v>3803</v>
      </c>
      <c r="C596" s="7" t="s">
        <v>55</v>
      </c>
      <c r="D596" s="7" t="s">
        <v>3804</v>
      </c>
      <c r="E596" s="7" t="s">
        <v>168</v>
      </c>
      <c r="F596" s="7" t="s">
        <v>1701</v>
      </c>
      <c r="G596" s="7" t="s">
        <v>717</v>
      </c>
      <c r="H596" s="7"/>
      <c r="I596" s="7"/>
      <c r="J596" s="7"/>
      <c r="K596" s="7"/>
      <c r="L596" s="7" t="s">
        <v>3805</v>
      </c>
      <c r="M596" s="7" t="s">
        <v>3806</v>
      </c>
      <c r="N596" s="7" t="s">
        <v>3807</v>
      </c>
      <c r="O596" s="7" t="s">
        <v>3808</v>
      </c>
      <c r="P596" s="7"/>
      <c r="Q596" s="7" t="s">
        <v>3809</v>
      </c>
      <c r="R596" s="7" t="s">
        <v>3810</v>
      </c>
      <c r="S596" s="7" t="s">
        <v>3811</v>
      </c>
      <c r="T596" s="7" t="s">
        <v>3812</v>
      </c>
      <c r="U596" s="7"/>
      <c r="V596" s="7"/>
      <c r="W596" s="7"/>
      <c r="X596" s="7" t="s">
        <v>65</v>
      </c>
      <c r="Y596" s="7" t="s">
        <v>3813</v>
      </c>
      <c r="Z596" s="7">
        <v>2</v>
      </c>
      <c r="AA596" s="7">
        <v>2</v>
      </c>
      <c r="AB596" s="7" t="s">
        <v>67</v>
      </c>
      <c r="AC596" s="7"/>
      <c r="AD596" s="7">
        <v>2019</v>
      </c>
      <c r="AE596" s="7" t="s">
        <v>68</v>
      </c>
      <c r="AF596" s="7"/>
      <c r="AG596" s="7"/>
      <c r="AH596" s="7"/>
      <c r="AI596" s="7"/>
      <c r="AJ596" s="7"/>
      <c r="AK596" s="7"/>
      <c r="AL596" s="8" t="str">
        <f t="shared" si="108"/>
        <v>[350900]HF[GK]2018015）@录播</v>
      </c>
      <c r="AM596" s="8">
        <f>IF(AL596="","",COUNTIFS(AL$1:AL596,AL596))</f>
        <v>1</v>
      </c>
      <c r="AN596" s="8" t="str">
        <f t="shared" si="109"/>
        <v>福建省宁德第一中学宁德一中智慧校园建设项目中标公告@录播</v>
      </c>
      <c r="AO596" s="9">
        <f>IF(AN596="","",COUNTIFS(AN$1:AN596,AN596))</f>
        <v>1</v>
      </c>
      <c r="AP596" s="10" t="str">
        <f t="shared" si="110"/>
        <v>是</v>
      </c>
      <c r="AQ596" s="11" t="str">
        <f t="shared" si="111"/>
        <v/>
      </c>
      <c r="AR596" s="11" t="str">
        <f t="shared" si="112"/>
        <v/>
      </c>
      <c r="AS596" s="11" t="str">
        <f t="shared" si="113"/>
        <v/>
      </c>
      <c r="AT596" s="11" t="str">
        <f t="shared" si="114"/>
        <v/>
      </c>
      <c r="AU596" s="11" t="str">
        <f t="shared" si="115"/>
        <v/>
      </c>
      <c r="AV596" s="11" t="str">
        <f t="shared" si="116"/>
        <v/>
      </c>
      <c r="AW596" s="11" t="str">
        <f>IF(ISERROR(IF(FIND("拾",O596,1)&lt;FIND("万",O596,1),IF(ISERROR(FIND("拾",O596,FIND("万",O596,1))),"零",(MID(O,FIND("拾",O596,FIND("万",O596,1))-1,1))),MID(O596,FIND("拾",O596,1)-1,1))),"",IF(FIND("拾",O596,1)&lt;FIND("万",O596,1),IF(ISERROR(FIND("拾",O596,FIND("万",O596,1))),"",(MID(O596,FIND("拾",O596,FIND("万",O596,1))-1,1))),MID(O596,FIND("拾",O596,1)-1,1)))</f>
        <v/>
      </c>
      <c r="AX596" s="12">
        <f>IF(O596="",0,IF(ISERROR(MIDB(O596,SEARCHB("?",O596),2*LEN(O596)-LENB(O596))),IF(AQ596="",0,INDEX([1]大小写对照表!A:B,MATCH(AQ596,[1]大小写对照表!A:A,0),2)*100000000)+IF(AR596="",0,INDEX([1]大小写对照表!A:B,MATCH(AR596,[1]大小写对照表!A:A,0),2)*1000000)+IF(AS596="",0,INDEX([1]大小写对照表!A:B,MATCH(AS596,[1]大小写对照表!A:A,0),2)*100000)+IF(AT596="",0,INDEX([1]大小写对照表!A:B,MATCH(AT596,[1]大小写对照表!A:A,0),2)*10000)+IF(AU596="",0,INDEX([1]大小写对照表!A:B,MATCH(AU596,[1]大小写对照表!A:A,0),2)*1000)+IF(AV596="",0,INDEX([1]大小写对照表!A:B,MATCH(AV596,[1]大小写对照表!A:A,0),2)*100)+IF(AW596="",0,INDEX([1]大小写对照表!A:B,MATCH(AW596,[1]大小写对照表!A:A,0),2)*10),IF(ISERROR(FIND("万",O596,1)),MIDB(O596,SEARCHB("?",O596),2*LEN(O596)-LENB(O596))*1,MIDB(O596,SEARCHB("?",O596),2*LEN(O596)-LENB(O596))*10000)))</f>
        <v>2655700</v>
      </c>
      <c r="AY596" s="13" t="str">
        <f t="shared" si="117"/>
        <v>1月份</v>
      </c>
      <c r="AZ596" s="11" t="str">
        <f t="shared" si="118"/>
        <v>录播</v>
      </c>
      <c r="BA596" s="11" t="str">
        <f t="shared" si="119"/>
        <v/>
      </c>
    </row>
    <row r="597" spans="1:53">
      <c r="A597" s="14" t="s">
        <v>1084</v>
      </c>
      <c r="B597" s="14" t="s">
        <v>3814</v>
      </c>
      <c r="C597" s="14" t="s">
        <v>55</v>
      </c>
      <c r="D597" s="14" t="s">
        <v>2762</v>
      </c>
      <c r="E597" s="14" t="s">
        <v>627</v>
      </c>
      <c r="F597" s="14" t="s">
        <v>1775</v>
      </c>
      <c r="G597" s="14" t="s">
        <v>717</v>
      </c>
      <c r="H597" s="14"/>
      <c r="I597" s="14"/>
      <c r="J597" s="14"/>
      <c r="K597" s="14"/>
      <c r="L597" s="14" t="s">
        <v>2763</v>
      </c>
      <c r="M597" s="14" t="s">
        <v>2764</v>
      </c>
      <c r="N597" s="14" t="s">
        <v>2765</v>
      </c>
      <c r="O597" s="14"/>
      <c r="P597" s="14"/>
      <c r="Q597" s="14" t="s">
        <v>3815</v>
      </c>
      <c r="R597" s="14" t="s">
        <v>2767</v>
      </c>
      <c r="S597" s="14"/>
      <c r="T597" s="14"/>
      <c r="U597" s="14"/>
      <c r="V597" s="14"/>
      <c r="W597" s="14"/>
      <c r="X597" s="14" t="s">
        <v>79</v>
      </c>
      <c r="Y597" s="14" t="s">
        <v>3816</v>
      </c>
      <c r="Z597" s="14">
        <v>2</v>
      </c>
      <c r="AA597" s="14">
        <v>4</v>
      </c>
      <c r="AB597" s="14" t="s">
        <v>317</v>
      </c>
      <c r="AC597" s="14" t="s">
        <v>1084</v>
      </c>
      <c r="AD597" s="14">
        <v>2019</v>
      </c>
      <c r="AE597" s="14" t="s">
        <v>68</v>
      </c>
      <c r="AF597" s="14"/>
      <c r="AG597" s="14"/>
      <c r="AH597" s="14"/>
      <c r="AI597" s="14"/>
      <c r="AJ597" s="14"/>
      <c r="AK597" s="14"/>
      <c r="AL597" s="8" t="str">
        <f t="shared" si="108"/>
        <v>445100-201812-CZS125-0017@录播</v>
      </c>
      <c r="AM597" s="8">
        <f>IF(AL597="","",COUNTIFS(AL$1:AL597,AL597))</f>
        <v>2</v>
      </c>
      <c r="AN597" s="8" t="str">
        <f t="shared" si="109"/>
        <v>档案数字化及档案数字化录播系统采购项目（第二次）（项目编号：GZSKCZ18/152）的最低价法成交公告@录播</v>
      </c>
      <c r="AO597" s="9">
        <f>IF(AN597="","",COUNTIFS(AN$1:AN597,AN597))</f>
        <v>1</v>
      </c>
      <c r="AP597" s="10" t="str">
        <f t="shared" si="110"/>
        <v/>
      </c>
      <c r="AQ597" s="11" t="str">
        <f t="shared" si="111"/>
        <v/>
      </c>
      <c r="AR597" s="11" t="str">
        <f t="shared" si="112"/>
        <v/>
      </c>
      <c r="AS597" s="11" t="str">
        <f t="shared" si="113"/>
        <v/>
      </c>
      <c r="AT597" s="11" t="str">
        <f t="shared" si="114"/>
        <v/>
      </c>
      <c r="AU597" s="11" t="str">
        <f t="shared" si="115"/>
        <v/>
      </c>
      <c r="AV597" s="11" t="str">
        <f t="shared" si="116"/>
        <v/>
      </c>
      <c r="AW597" s="11" t="str">
        <f>IF(ISERROR(IF(FIND("拾",O597,1)&lt;FIND("万",O597,1),IF(ISERROR(FIND("拾",O597,FIND("万",O597,1))),"零",(MID(O,FIND("拾",O597,FIND("万",O597,1))-1,1))),MID(O597,FIND("拾",O597,1)-1,1))),"",IF(FIND("拾",O597,1)&lt;FIND("万",O597,1),IF(ISERROR(FIND("拾",O597,FIND("万",O597,1))),"",(MID(O597,FIND("拾",O597,FIND("万",O597,1))-1,1))),MID(O597,FIND("拾",O597,1)-1,1)))</f>
        <v/>
      </c>
      <c r="AX597" s="12">
        <f>IF(O597="",0,IF(ISERROR(MIDB(O597,SEARCHB("?",O597),2*LEN(O597)-LENB(O597))),IF(AQ597="",0,INDEX([1]大小写对照表!A:B,MATCH(AQ597,[1]大小写对照表!A:A,0),2)*100000000)+IF(AR597="",0,INDEX([1]大小写对照表!A:B,MATCH(AR597,[1]大小写对照表!A:A,0),2)*1000000)+IF(AS597="",0,INDEX([1]大小写对照表!A:B,MATCH(AS597,[1]大小写对照表!A:A,0),2)*100000)+IF(AT597="",0,INDEX([1]大小写对照表!A:B,MATCH(AT597,[1]大小写对照表!A:A,0),2)*10000)+IF(AU597="",0,INDEX([1]大小写对照表!A:B,MATCH(AU597,[1]大小写对照表!A:A,0),2)*1000)+IF(AV597="",0,INDEX([1]大小写对照表!A:B,MATCH(AV597,[1]大小写对照表!A:A,0),2)*100)+IF(AW597="",0,INDEX([1]大小写对照表!A:B,MATCH(AW597,[1]大小写对照表!A:A,0),2)*10),IF(ISERROR(FIND("万",O597,1)),MIDB(O597,SEARCHB("?",O597),2*LEN(O597)-LENB(O597))*1,MIDB(O597,SEARCHB("?",O597),2*LEN(O597)-LENB(O597))*10000)))</f>
        <v>0</v>
      </c>
      <c r="AY597" s="13" t="str">
        <f t="shared" si="117"/>
        <v>1月份</v>
      </c>
      <c r="AZ597" s="11" t="str">
        <f t="shared" si="118"/>
        <v>录播</v>
      </c>
      <c r="BA597" s="11" t="str">
        <f t="shared" si="119"/>
        <v/>
      </c>
    </row>
    <row r="598" spans="1:53">
      <c r="A598" s="7" t="s">
        <v>1084</v>
      </c>
      <c r="B598" s="7" t="s">
        <v>3817</v>
      </c>
      <c r="C598" s="7" t="s">
        <v>55</v>
      </c>
      <c r="D598" s="7" t="s">
        <v>3818</v>
      </c>
      <c r="E598" s="7" t="s">
        <v>215</v>
      </c>
      <c r="F598" s="7" t="s">
        <v>2606</v>
      </c>
      <c r="G598" s="7" t="s">
        <v>717</v>
      </c>
      <c r="H598" s="7"/>
      <c r="I598" s="7"/>
      <c r="J598" s="7"/>
      <c r="K598" s="7"/>
      <c r="L598" s="7" t="s">
        <v>3796</v>
      </c>
      <c r="M598" s="7" t="s">
        <v>3797</v>
      </c>
      <c r="N598" s="7" t="s">
        <v>3798</v>
      </c>
      <c r="O598" s="7"/>
      <c r="P598" s="7"/>
      <c r="Q598" s="7" t="s">
        <v>3819</v>
      </c>
      <c r="R598" s="7" t="s">
        <v>3800</v>
      </c>
      <c r="S598" s="7" t="s">
        <v>3801</v>
      </c>
      <c r="T598" s="7"/>
      <c r="U598" s="7"/>
      <c r="V598" s="7"/>
      <c r="W598" s="7"/>
      <c r="X598" s="7" t="s">
        <v>65</v>
      </c>
      <c r="Y598" s="7" t="s">
        <v>3820</v>
      </c>
      <c r="Z598" s="7">
        <v>2</v>
      </c>
      <c r="AA598" s="7">
        <v>3</v>
      </c>
      <c r="AB598" s="7" t="s">
        <v>317</v>
      </c>
      <c r="AC598" s="7" t="s">
        <v>1084</v>
      </c>
      <c r="AD598" s="7">
        <v>2019</v>
      </c>
      <c r="AE598" s="7" t="s">
        <v>68</v>
      </c>
      <c r="AF598" s="7"/>
      <c r="AG598" s="7"/>
      <c r="AH598" s="7"/>
      <c r="AI598" s="7"/>
      <c r="AJ598" s="7"/>
      <c r="AK598" s="7"/>
      <c r="AL598" s="8" t="str">
        <f t="shared" si="108"/>
        <v>SDGP370402201802000024@录播</v>
      </c>
      <c r="AM598" s="8">
        <f>IF(AL598="","",COUNTIFS(AL$1:AL598,AL598))</f>
        <v>1</v>
      </c>
      <c r="AN598" s="8" t="str">
        <f t="shared" si="109"/>
        <v>【枣庄】山东省枣庄市市中区特殊教育中心创建学校录播教室采购项目中标公告@录播</v>
      </c>
      <c r="AO598" s="9">
        <f>IF(AN598="","",COUNTIFS(AN$1:AN598,AN598))</f>
        <v>1</v>
      </c>
      <c r="AP598" s="10" t="str">
        <f t="shared" si="110"/>
        <v>是</v>
      </c>
      <c r="AQ598" s="11" t="str">
        <f t="shared" si="111"/>
        <v/>
      </c>
      <c r="AR598" s="11" t="str">
        <f t="shared" si="112"/>
        <v/>
      </c>
      <c r="AS598" s="11" t="str">
        <f t="shared" si="113"/>
        <v/>
      </c>
      <c r="AT598" s="11" t="str">
        <f t="shared" si="114"/>
        <v/>
      </c>
      <c r="AU598" s="11" t="str">
        <f t="shared" si="115"/>
        <v/>
      </c>
      <c r="AV598" s="11" t="str">
        <f t="shared" si="116"/>
        <v/>
      </c>
      <c r="AW598" s="11" t="str">
        <f>IF(ISERROR(IF(FIND("拾",O598,1)&lt;FIND("万",O598,1),IF(ISERROR(FIND("拾",O598,FIND("万",O598,1))),"零",(MID(O,FIND("拾",O598,FIND("万",O598,1))-1,1))),MID(O598,FIND("拾",O598,1)-1,1))),"",IF(FIND("拾",O598,1)&lt;FIND("万",O598,1),IF(ISERROR(FIND("拾",O598,FIND("万",O598,1))),"",(MID(O598,FIND("拾",O598,FIND("万",O598,1))-1,1))),MID(O598,FIND("拾",O598,1)-1,1)))</f>
        <v/>
      </c>
      <c r="AX598" s="12">
        <f>IF(O598="",0,IF(ISERROR(MIDB(O598,SEARCHB("?",O598),2*LEN(O598)-LENB(O598))),IF(AQ598="",0,INDEX([1]大小写对照表!A:B,MATCH(AQ598,[1]大小写对照表!A:A,0),2)*100000000)+IF(AR598="",0,INDEX([1]大小写对照表!A:B,MATCH(AR598,[1]大小写对照表!A:A,0),2)*1000000)+IF(AS598="",0,INDEX([1]大小写对照表!A:B,MATCH(AS598,[1]大小写对照表!A:A,0),2)*100000)+IF(AT598="",0,INDEX([1]大小写对照表!A:B,MATCH(AT598,[1]大小写对照表!A:A,0),2)*10000)+IF(AU598="",0,INDEX([1]大小写对照表!A:B,MATCH(AU598,[1]大小写对照表!A:A,0),2)*1000)+IF(AV598="",0,INDEX([1]大小写对照表!A:B,MATCH(AV598,[1]大小写对照表!A:A,0),2)*100)+IF(AW598="",0,INDEX([1]大小写对照表!A:B,MATCH(AW598,[1]大小写对照表!A:A,0),2)*10),IF(ISERROR(FIND("万",O598,1)),MIDB(O598,SEARCHB("?",O598),2*LEN(O598)-LENB(O598))*1,MIDB(O598,SEARCHB("?",O598),2*LEN(O598)-LENB(O598))*10000)))</f>
        <v>0</v>
      </c>
      <c r="AY598" s="13" t="str">
        <f t="shared" si="117"/>
        <v>1月份</v>
      </c>
      <c r="AZ598" s="11" t="str">
        <f t="shared" si="118"/>
        <v>录播</v>
      </c>
      <c r="BA598" s="11" t="str">
        <f t="shared" si="119"/>
        <v/>
      </c>
    </row>
    <row r="599" spans="1:53">
      <c r="A599" s="14" t="s">
        <v>1084</v>
      </c>
      <c r="B599" s="14" t="s">
        <v>3821</v>
      </c>
      <c r="C599" s="14" t="s">
        <v>55</v>
      </c>
      <c r="D599" s="14" t="s">
        <v>3822</v>
      </c>
      <c r="E599" s="14" t="s">
        <v>276</v>
      </c>
      <c r="F599" s="14" t="s">
        <v>3823</v>
      </c>
      <c r="G599" s="14" t="s">
        <v>717</v>
      </c>
      <c r="H599" s="14"/>
      <c r="I599" s="14"/>
      <c r="J599" s="14"/>
      <c r="K599" s="14"/>
      <c r="L599" s="14" t="s">
        <v>3824</v>
      </c>
      <c r="M599" s="14" t="s">
        <v>3825</v>
      </c>
      <c r="N599" s="14" t="s">
        <v>3826</v>
      </c>
      <c r="O599" s="14" t="s">
        <v>3827</v>
      </c>
      <c r="P599" s="14"/>
      <c r="Q599" s="14" t="s">
        <v>3828</v>
      </c>
      <c r="R599" s="14" t="s">
        <v>3829</v>
      </c>
      <c r="S599" s="14"/>
      <c r="T599" s="14"/>
      <c r="U599" s="14"/>
      <c r="V599" s="14"/>
      <c r="W599" s="14"/>
      <c r="X599" s="14" t="s">
        <v>65</v>
      </c>
      <c r="Y599" s="14" t="s">
        <v>3830</v>
      </c>
      <c r="Z599" s="14">
        <v>2</v>
      </c>
      <c r="AA599" s="14">
        <v>2</v>
      </c>
      <c r="AB599" s="14" t="s">
        <v>317</v>
      </c>
      <c r="AC599" s="14" t="s">
        <v>1084</v>
      </c>
      <c r="AD599" s="14">
        <v>2019</v>
      </c>
      <c r="AE599" s="14" t="s">
        <v>68</v>
      </c>
      <c r="AF599" s="14"/>
      <c r="AG599" s="14"/>
      <c r="AH599" s="14"/>
      <c r="AI599" s="14"/>
      <c r="AJ599" s="14"/>
      <c r="AK599" s="14"/>
      <c r="AL599" s="8" t="str">
        <f t="shared" si="108"/>
        <v>JPZFCG-GKZB-2018-112）@录播</v>
      </c>
      <c r="AM599" s="8">
        <f>IF(AL599="","",COUNTIFS(AL$1:AL599,AL599))</f>
        <v>1</v>
      </c>
      <c r="AN599" s="8" t="str">
        <f t="shared" si="109"/>
        <v>建平县高级中学关于装备录播教室项目中标公示@录播</v>
      </c>
      <c r="AO599" s="9">
        <f>IF(AN599="","",COUNTIFS(AN$1:AN599,AN599))</f>
        <v>1</v>
      </c>
      <c r="AP599" s="10" t="str">
        <f t="shared" si="110"/>
        <v>是</v>
      </c>
      <c r="AQ599" s="11" t="str">
        <f t="shared" si="111"/>
        <v/>
      </c>
      <c r="AR599" s="11" t="str">
        <f t="shared" si="112"/>
        <v/>
      </c>
      <c r="AS599" s="11" t="str">
        <f t="shared" si="113"/>
        <v/>
      </c>
      <c r="AT599" s="11" t="str">
        <f t="shared" si="114"/>
        <v/>
      </c>
      <c r="AU599" s="11" t="str">
        <f t="shared" si="115"/>
        <v/>
      </c>
      <c r="AV599" s="11" t="str">
        <f t="shared" si="116"/>
        <v/>
      </c>
      <c r="AW599" s="11" t="str">
        <f>IF(ISERROR(IF(FIND("拾",O599,1)&lt;FIND("万",O599,1),IF(ISERROR(FIND("拾",O599,FIND("万",O599,1))),"零",(MID(O,FIND("拾",O599,FIND("万",O599,1))-1,1))),MID(O599,FIND("拾",O599,1)-1,1))),"",IF(FIND("拾",O599,1)&lt;FIND("万",O599,1),IF(ISERROR(FIND("拾",O599,FIND("万",O599,1))),"",(MID(O599,FIND("拾",O599,FIND("万",O599,1))-1,1))),MID(O599,FIND("拾",O599,1)-1,1)))</f>
        <v/>
      </c>
      <c r="AX599" s="12">
        <f>IF(O599="",0,IF(ISERROR(MIDB(O599,SEARCHB("?",O599),2*LEN(O599)-LENB(O599))),IF(AQ599="",0,INDEX([1]大小写对照表!A:B,MATCH(AQ599,[1]大小写对照表!A:A,0),2)*100000000)+IF(AR599="",0,INDEX([1]大小写对照表!A:B,MATCH(AR599,[1]大小写对照表!A:A,0),2)*1000000)+IF(AS599="",0,INDEX([1]大小写对照表!A:B,MATCH(AS599,[1]大小写对照表!A:A,0),2)*100000)+IF(AT599="",0,INDEX([1]大小写对照表!A:B,MATCH(AT599,[1]大小写对照表!A:A,0),2)*10000)+IF(AU599="",0,INDEX([1]大小写对照表!A:B,MATCH(AU599,[1]大小写对照表!A:A,0),2)*1000)+IF(AV599="",0,INDEX([1]大小写对照表!A:B,MATCH(AV599,[1]大小写对照表!A:A,0),2)*100)+IF(AW599="",0,INDEX([1]大小写对照表!A:B,MATCH(AW599,[1]大小写对照表!A:A,0),2)*10),IF(ISERROR(FIND("万",O599,1)),MIDB(O599,SEARCHB("?",O599),2*LEN(O599)-LENB(O599))*1,MIDB(O599,SEARCHB("?",O599),2*LEN(O599)-LENB(O599))*10000)))</f>
        <v>749700</v>
      </c>
      <c r="AY599" s="13" t="str">
        <f t="shared" si="117"/>
        <v>1月份</v>
      </c>
      <c r="AZ599" s="11" t="str">
        <f t="shared" si="118"/>
        <v>录播</v>
      </c>
      <c r="BA599" s="11" t="str">
        <f t="shared" si="119"/>
        <v/>
      </c>
    </row>
    <row r="600" spans="1:53">
      <c r="A600" s="7" t="s">
        <v>1084</v>
      </c>
      <c r="B600" s="7" t="s">
        <v>3831</v>
      </c>
      <c r="C600" s="7" t="s">
        <v>55</v>
      </c>
      <c r="D600" s="7"/>
      <c r="E600" s="7" t="s">
        <v>830</v>
      </c>
      <c r="F600" s="7" t="s">
        <v>2917</v>
      </c>
      <c r="G600" s="7" t="s">
        <v>717</v>
      </c>
      <c r="H600" s="7"/>
      <c r="I600" s="7"/>
      <c r="J600" s="7"/>
      <c r="K600" s="7"/>
      <c r="L600" s="7"/>
      <c r="M600" s="7"/>
      <c r="N600" s="7"/>
      <c r="O600" s="7"/>
      <c r="P600" s="7"/>
      <c r="Q600" s="7"/>
      <c r="R600" s="7"/>
      <c r="S600" s="7"/>
      <c r="T600" s="7"/>
      <c r="U600" s="7"/>
      <c r="V600" s="7"/>
      <c r="W600" s="7"/>
      <c r="X600" s="7" t="s">
        <v>315</v>
      </c>
      <c r="Y600" s="7" t="s">
        <v>3832</v>
      </c>
      <c r="Z600" s="7">
        <v>4</v>
      </c>
      <c r="AA600" s="7">
        <v>14971</v>
      </c>
      <c r="AB600" s="7" t="s">
        <v>317</v>
      </c>
      <c r="AC600" s="7" t="s">
        <v>1084</v>
      </c>
      <c r="AD600" s="7" t="s">
        <v>1746</v>
      </c>
      <c r="AE600" s="7"/>
      <c r="AF600" s="7"/>
      <c r="AG600" s="7"/>
      <c r="AH600" s="7"/>
      <c r="AI600" s="7"/>
      <c r="AJ600" s="7"/>
      <c r="AK600" s="7"/>
      <c r="AL600" s="8" t="str">
        <f t="shared" si="108"/>
        <v/>
      </c>
      <c r="AM600" s="8" t="str">
        <f>IF(AL600="","",COUNTIFS(AL$1:AL600,AL600))</f>
        <v/>
      </c>
      <c r="AN600" s="8" t="str">
        <f t="shared" si="109"/>
        <v>铜仁市实验小学智慧录播室设备采购及装修中标公示@录播</v>
      </c>
      <c r="AO600" s="9">
        <f>IF(AN600="","",COUNTIFS(AN$1:AN600,AN600))</f>
        <v>1</v>
      </c>
      <c r="AP600" s="10" t="str">
        <f t="shared" si="110"/>
        <v>是</v>
      </c>
      <c r="AQ600" s="11" t="str">
        <f t="shared" si="111"/>
        <v/>
      </c>
      <c r="AR600" s="11" t="str">
        <f t="shared" si="112"/>
        <v/>
      </c>
      <c r="AS600" s="11" t="str">
        <f t="shared" si="113"/>
        <v/>
      </c>
      <c r="AT600" s="11" t="str">
        <f t="shared" si="114"/>
        <v/>
      </c>
      <c r="AU600" s="11" t="str">
        <f t="shared" si="115"/>
        <v/>
      </c>
      <c r="AV600" s="11" t="str">
        <f t="shared" si="116"/>
        <v/>
      </c>
      <c r="AW600" s="11" t="str">
        <f>IF(ISERROR(IF(FIND("拾",O600,1)&lt;FIND("万",O600,1),IF(ISERROR(FIND("拾",O600,FIND("万",O600,1))),"零",(MID(O,FIND("拾",O600,FIND("万",O600,1))-1,1))),MID(O600,FIND("拾",O600,1)-1,1))),"",IF(FIND("拾",O600,1)&lt;FIND("万",O600,1),IF(ISERROR(FIND("拾",O600,FIND("万",O600,1))),"",(MID(O600,FIND("拾",O600,FIND("万",O600,1))-1,1))),MID(O600,FIND("拾",O600,1)-1,1)))</f>
        <v/>
      </c>
      <c r="AX600" s="12">
        <f>IF(O600="",0,IF(ISERROR(MIDB(O600,SEARCHB("?",O600),2*LEN(O600)-LENB(O600))),IF(AQ600="",0,INDEX([1]大小写对照表!A:B,MATCH(AQ600,[1]大小写对照表!A:A,0),2)*100000000)+IF(AR600="",0,INDEX([1]大小写对照表!A:B,MATCH(AR600,[1]大小写对照表!A:A,0),2)*1000000)+IF(AS600="",0,INDEX([1]大小写对照表!A:B,MATCH(AS600,[1]大小写对照表!A:A,0),2)*100000)+IF(AT600="",0,INDEX([1]大小写对照表!A:B,MATCH(AT600,[1]大小写对照表!A:A,0),2)*10000)+IF(AU600="",0,INDEX([1]大小写对照表!A:B,MATCH(AU600,[1]大小写对照表!A:A,0),2)*1000)+IF(AV600="",0,INDEX([1]大小写对照表!A:B,MATCH(AV600,[1]大小写对照表!A:A,0),2)*100)+IF(AW600="",0,INDEX([1]大小写对照表!A:B,MATCH(AW600,[1]大小写对照表!A:A,0),2)*10),IF(ISERROR(FIND("万",O600,1)),MIDB(O600,SEARCHB("?",O600),2*LEN(O600)-LENB(O600))*1,MIDB(O600,SEARCHB("?",O600),2*LEN(O600)-LENB(O600))*10000)))</f>
        <v>0</v>
      </c>
      <c r="AY600" s="13" t="str">
        <f t="shared" si="117"/>
        <v>1月份</v>
      </c>
      <c r="AZ600" s="11" t="str">
        <f t="shared" si="118"/>
        <v>录播</v>
      </c>
      <c r="BA600" s="11" t="str">
        <f t="shared" si="119"/>
        <v/>
      </c>
    </row>
    <row r="601" spans="1:53">
      <c r="A601" s="14" t="s">
        <v>1084</v>
      </c>
      <c r="B601" s="14" t="s">
        <v>3833</v>
      </c>
      <c r="C601" s="14" t="s">
        <v>55</v>
      </c>
      <c r="D601" s="14" t="s">
        <v>3834</v>
      </c>
      <c r="E601" s="14" t="s">
        <v>696</v>
      </c>
      <c r="F601" s="14" t="s">
        <v>697</v>
      </c>
      <c r="G601" s="14" t="s">
        <v>717</v>
      </c>
      <c r="H601" s="14"/>
      <c r="I601" s="14"/>
      <c r="J601" s="14"/>
      <c r="K601" s="14"/>
      <c r="L601" s="14"/>
      <c r="M601" s="14"/>
      <c r="N601" s="14" t="s">
        <v>3835</v>
      </c>
      <c r="O601" s="14"/>
      <c r="P601" s="14"/>
      <c r="Q601" s="14" t="s">
        <v>3836</v>
      </c>
      <c r="R601" s="14" t="s">
        <v>3837</v>
      </c>
      <c r="S601" s="14" t="s">
        <v>3838</v>
      </c>
      <c r="T601" s="14" t="s">
        <v>3839</v>
      </c>
      <c r="U601" s="14"/>
      <c r="V601" s="14"/>
      <c r="W601" s="14"/>
      <c r="X601" s="14" t="s">
        <v>65</v>
      </c>
      <c r="Y601" s="14" t="s">
        <v>3840</v>
      </c>
      <c r="Z601" s="14">
        <v>2</v>
      </c>
      <c r="AA601" s="14">
        <v>2</v>
      </c>
      <c r="AB601" s="14" t="s">
        <v>67</v>
      </c>
      <c r="AC601" s="14"/>
      <c r="AD601" s="14">
        <v>2019</v>
      </c>
      <c r="AE601" s="14" t="s">
        <v>68</v>
      </c>
      <c r="AF601" s="14"/>
      <c r="AG601" s="14"/>
      <c r="AH601" s="14"/>
      <c r="AI601" s="14"/>
      <c r="AJ601" s="14"/>
      <c r="AK601" s="14"/>
      <c r="AL601" s="8" t="str">
        <f t="shared" si="108"/>
        <v>SC[2018]5848@录播</v>
      </c>
      <c r="AM601" s="8">
        <f>IF(AL601="","",COUNTIFS(AL$1:AL601,AL601))</f>
        <v>1</v>
      </c>
      <c r="AN601" s="8" t="str">
        <f t="shared" si="109"/>
        <v>黑龙江护理高等专科学校_校园信息化建设采购及服务_SC[2018]5848中标公告@录播</v>
      </c>
      <c r="AO601" s="9">
        <f>IF(AN601="","",COUNTIFS(AN$1:AN601,AN601))</f>
        <v>1</v>
      </c>
      <c r="AP601" s="10" t="str">
        <f t="shared" si="110"/>
        <v>是</v>
      </c>
      <c r="AQ601" s="11" t="str">
        <f t="shared" si="111"/>
        <v/>
      </c>
      <c r="AR601" s="11" t="str">
        <f t="shared" si="112"/>
        <v/>
      </c>
      <c r="AS601" s="11" t="str">
        <f t="shared" si="113"/>
        <v/>
      </c>
      <c r="AT601" s="11" t="str">
        <f t="shared" si="114"/>
        <v/>
      </c>
      <c r="AU601" s="11" t="str">
        <f t="shared" si="115"/>
        <v/>
      </c>
      <c r="AV601" s="11" t="str">
        <f t="shared" si="116"/>
        <v/>
      </c>
      <c r="AW601" s="11" t="str">
        <f>IF(ISERROR(IF(FIND("拾",O601,1)&lt;FIND("万",O601,1),IF(ISERROR(FIND("拾",O601,FIND("万",O601,1))),"零",(MID(O,FIND("拾",O601,FIND("万",O601,1))-1,1))),MID(O601,FIND("拾",O601,1)-1,1))),"",IF(FIND("拾",O601,1)&lt;FIND("万",O601,1),IF(ISERROR(FIND("拾",O601,FIND("万",O601,1))),"",(MID(O601,FIND("拾",O601,FIND("万",O601,1))-1,1))),MID(O601,FIND("拾",O601,1)-1,1)))</f>
        <v/>
      </c>
      <c r="AX601" s="12">
        <f>IF(O601="",0,IF(ISERROR(MIDB(O601,SEARCHB("?",O601),2*LEN(O601)-LENB(O601))),IF(AQ601="",0,INDEX([1]大小写对照表!A:B,MATCH(AQ601,[1]大小写对照表!A:A,0),2)*100000000)+IF(AR601="",0,INDEX([1]大小写对照表!A:B,MATCH(AR601,[1]大小写对照表!A:A,0),2)*1000000)+IF(AS601="",0,INDEX([1]大小写对照表!A:B,MATCH(AS601,[1]大小写对照表!A:A,0),2)*100000)+IF(AT601="",0,INDEX([1]大小写对照表!A:B,MATCH(AT601,[1]大小写对照表!A:A,0),2)*10000)+IF(AU601="",0,INDEX([1]大小写对照表!A:B,MATCH(AU601,[1]大小写对照表!A:A,0),2)*1000)+IF(AV601="",0,INDEX([1]大小写对照表!A:B,MATCH(AV601,[1]大小写对照表!A:A,0),2)*100)+IF(AW601="",0,INDEX([1]大小写对照表!A:B,MATCH(AW601,[1]大小写对照表!A:A,0),2)*10),IF(ISERROR(FIND("万",O601,1)),MIDB(O601,SEARCHB("?",O601),2*LEN(O601)-LENB(O601))*1,MIDB(O601,SEARCHB("?",O601),2*LEN(O601)-LENB(O601))*10000)))</f>
        <v>0</v>
      </c>
      <c r="AY601" s="13" t="str">
        <f t="shared" si="117"/>
        <v>1月份</v>
      </c>
      <c r="AZ601" s="11" t="str">
        <f t="shared" si="118"/>
        <v>录播</v>
      </c>
      <c r="BA601" s="11" t="str">
        <f t="shared" si="119"/>
        <v/>
      </c>
    </row>
    <row r="602" spans="1:53">
      <c r="A602" s="7" t="s">
        <v>1084</v>
      </c>
      <c r="B602" s="7" t="s">
        <v>3841</v>
      </c>
      <c r="C602" s="7" t="s">
        <v>55</v>
      </c>
      <c r="D602" s="7" t="s">
        <v>3842</v>
      </c>
      <c r="E602" s="7" t="s">
        <v>582</v>
      </c>
      <c r="F602" s="7" t="s">
        <v>3843</v>
      </c>
      <c r="G602" s="7" t="s">
        <v>717</v>
      </c>
      <c r="H602" s="7"/>
      <c r="I602" s="7"/>
      <c r="J602" s="7"/>
      <c r="K602" s="7"/>
      <c r="L602" s="7"/>
      <c r="M602" s="7" t="s">
        <v>3844</v>
      </c>
      <c r="N602" s="7"/>
      <c r="O602" s="7"/>
      <c r="P602" s="7"/>
      <c r="Q602" s="7" t="s">
        <v>3845</v>
      </c>
      <c r="R602" s="7"/>
      <c r="S602" s="7"/>
      <c r="T602" s="7"/>
      <c r="U602" s="7"/>
      <c r="V602" s="7"/>
      <c r="W602" s="7"/>
      <c r="X602" s="7" t="s">
        <v>326</v>
      </c>
      <c r="Y602" s="7" t="s">
        <v>3846</v>
      </c>
      <c r="Z602" s="7">
        <v>2</v>
      </c>
      <c r="AA602" s="7">
        <v>4</v>
      </c>
      <c r="AB602" s="7" t="s">
        <v>317</v>
      </c>
      <c r="AC602" s="7" t="s">
        <v>1084</v>
      </c>
      <c r="AD602" s="7">
        <v>2019</v>
      </c>
      <c r="AE602" s="7" t="s">
        <v>68</v>
      </c>
      <c r="AF602" s="7"/>
      <c r="AG602" s="7"/>
      <c r="AH602" s="7"/>
      <c r="AI602" s="7"/>
      <c r="AJ602" s="7"/>
      <c r="AK602" s="7"/>
      <c r="AL602" s="8" t="str">
        <f t="shared" si="108"/>
        <v>WMU-2018037@录播</v>
      </c>
      <c r="AM602" s="8">
        <f>IF(AL602="","",COUNTIFS(AL$1:AL602,AL602))</f>
        <v>1</v>
      </c>
      <c r="AN602" s="8" t="str">
        <f t="shared" si="109"/>
        <v>中标结果公告-WMU-2018037录播系统、智慧教室建设@录播</v>
      </c>
      <c r="AO602" s="9">
        <f>IF(AN602="","",COUNTIFS(AN$1:AN602,AN602))</f>
        <v>1</v>
      </c>
      <c r="AP602" s="10" t="str">
        <f t="shared" si="110"/>
        <v>是</v>
      </c>
      <c r="AQ602" s="11" t="str">
        <f t="shared" si="111"/>
        <v/>
      </c>
      <c r="AR602" s="11" t="str">
        <f t="shared" si="112"/>
        <v/>
      </c>
      <c r="AS602" s="11" t="str">
        <f t="shared" si="113"/>
        <v/>
      </c>
      <c r="AT602" s="11" t="str">
        <f t="shared" si="114"/>
        <v/>
      </c>
      <c r="AU602" s="11" t="str">
        <f t="shared" si="115"/>
        <v/>
      </c>
      <c r="AV602" s="11" t="str">
        <f t="shared" si="116"/>
        <v/>
      </c>
      <c r="AW602" s="11" t="str">
        <f>IF(ISERROR(IF(FIND("拾",O602,1)&lt;FIND("万",O602,1),IF(ISERROR(FIND("拾",O602,FIND("万",O602,1))),"零",(MID(O,FIND("拾",O602,FIND("万",O602,1))-1,1))),MID(O602,FIND("拾",O602,1)-1,1))),"",IF(FIND("拾",O602,1)&lt;FIND("万",O602,1),IF(ISERROR(FIND("拾",O602,FIND("万",O602,1))),"",(MID(O602,FIND("拾",O602,FIND("万",O602,1))-1,1))),MID(O602,FIND("拾",O602,1)-1,1)))</f>
        <v/>
      </c>
      <c r="AX602" s="12">
        <f>IF(O602="",0,IF(ISERROR(MIDB(O602,SEARCHB("?",O602),2*LEN(O602)-LENB(O602))),IF(AQ602="",0,INDEX([1]大小写对照表!A:B,MATCH(AQ602,[1]大小写对照表!A:A,0),2)*100000000)+IF(AR602="",0,INDEX([1]大小写对照表!A:B,MATCH(AR602,[1]大小写对照表!A:A,0),2)*1000000)+IF(AS602="",0,INDEX([1]大小写对照表!A:B,MATCH(AS602,[1]大小写对照表!A:A,0),2)*100000)+IF(AT602="",0,INDEX([1]大小写对照表!A:B,MATCH(AT602,[1]大小写对照表!A:A,0),2)*10000)+IF(AU602="",0,INDEX([1]大小写对照表!A:B,MATCH(AU602,[1]大小写对照表!A:A,0),2)*1000)+IF(AV602="",0,INDEX([1]大小写对照表!A:B,MATCH(AV602,[1]大小写对照表!A:A,0),2)*100)+IF(AW602="",0,INDEX([1]大小写对照表!A:B,MATCH(AW602,[1]大小写对照表!A:A,0),2)*10),IF(ISERROR(FIND("万",O602,1)),MIDB(O602,SEARCHB("?",O602),2*LEN(O602)-LENB(O602))*1,MIDB(O602,SEARCHB("?",O602),2*LEN(O602)-LENB(O602))*10000)))</f>
        <v>0</v>
      </c>
      <c r="AY602" s="13" t="str">
        <f t="shared" si="117"/>
        <v>1月份</v>
      </c>
      <c r="AZ602" s="11" t="str">
        <f t="shared" si="118"/>
        <v>录播</v>
      </c>
      <c r="BA602" s="11" t="str">
        <f t="shared" si="119"/>
        <v/>
      </c>
    </row>
    <row r="603" spans="1:53">
      <c r="A603" s="14" t="s">
        <v>1084</v>
      </c>
      <c r="B603" s="14" t="s">
        <v>3847</v>
      </c>
      <c r="C603" s="14" t="s">
        <v>55</v>
      </c>
      <c r="D603" s="14" t="s">
        <v>3848</v>
      </c>
      <c r="E603" s="14" t="s">
        <v>1427</v>
      </c>
      <c r="F603" s="14" t="s">
        <v>3849</v>
      </c>
      <c r="G603" s="14" t="s">
        <v>717</v>
      </c>
      <c r="H603" s="14"/>
      <c r="I603" s="14"/>
      <c r="J603" s="14"/>
      <c r="K603" s="14"/>
      <c r="L603" s="14"/>
      <c r="M603" s="14"/>
      <c r="N603" s="14" t="s">
        <v>3850</v>
      </c>
      <c r="O603" s="14">
        <v>114400</v>
      </c>
      <c r="P603" s="14"/>
      <c r="Q603" s="14" t="s">
        <v>3851</v>
      </c>
      <c r="R603" s="14" t="s">
        <v>3852</v>
      </c>
      <c r="S603" s="14"/>
      <c r="T603" s="14"/>
      <c r="U603" s="14"/>
      <c r="V603" s="14"/>
      <c r="W603" s="14"/>
      <c r="X603" s="14" t="s">
        <v>65</v>
      </c>
      <c r="Y603" s="14" t="s">
        <v>3853</v>
      </c>
      <c r="Z603" s="14">
        <v>2</v>
      </c>
      <c r="AA603" s="14">
        <v>2</v>
      </c>
      <c r="AB603" s="14" t="s">
        <v>67</v>
      </c>
      <c r="AC603" s="14"/>
      <c r="AD603" s="14">
        <v>2019</v>
      </c>
      <c r="AE603" s="14" t="s">
        <v>68</v>
      </c>
      <c r="AF603" s="14" t="s">
        <v>693</v>
      </c>
      <c r="AG603" s="14"/>
      <c r="AH603" s="14"/>
      <c r="AI603" s="14"/>
      <c r="AJ603" s="14"/>
      <c r="AK603" s="14"/>
      <c r="AL603" s="8" t="str">
        <f t="shared" si="108"/>
        <v>5107012018001047@录播</v>
      </c>
      <c r="AM603" s="8">
        <f>IF(AL603="","",COUNTIFS(AL$1:AL603,AL603))</f>
        <v>1</v>
      </c>
      <c r="AN603" s="8" t="str">
        <f t="shared" si="109"/>
        <v>四川省绵阳市教育技术和信息管理中心远程互动教学系统（二期）设备采购竞争性谈判成交公告@录播</v>
      </c>
      <c r="AO603" s="9">
        <f>IF(AN603="","",COUNTIFS(AN$1:AN603,AN603))</f>
        <v>1</v>
      </c>
      <c r="AP603" s="10" t="str">
        <f t="shared" si="110"/>
        <v>是</v>
      </c>
      <c r="AQ603" s="11" t="str">
        <f t="shared" si="111"/>
        <v/>
      </c>
      <c r="AR603" s="11" t="str">
        <f t="shared" si="112"/>
        <v/>
      </c>
      <c r="AS603" s="11" t="str">
        <f t="shared" si="113"/>
        <v/>
      </c>
      <c r="AT603" s="11" t="str">
        <f t="shared" si="114"/>
        <v/>
      </c>
      <c r="AU603" s="11" t="str">
        <f t="shared" si="115"/>
        <v/>
      </c>
      <c r="AV603" s="11" t="str">
        <f t="shared" si="116"/>
        <v/>
      </c>
      <c r="AW603" s="11" t="str">
        <f>IF(ISERROR(IF(FIND("拾",O603,1)&lt;FIND("万",O603,1),IF(ISERROR(FIND("拾",O603,FIND("万",O603,1))),"零",(MID(O,FIND("拾",O603,FIND("万",O603,1))-1,1))),MID(O603,FIND("拾",O603,1)-1,1))),"",IF(FIND("拾",O603,1)&lt;FIND("万",O603,1),IF(ISERROR(FIND("拾",O603,FIND("万",O603,1))),"",(MID(O603,FIND("拾",O603,FIND("万",O603,1))-1,1))),MID(O603,FIND("拾",O603,1)-1,1)))</f>
        <v/>
      </c>
      <c r="AX603" s="12">
        <f>IF(O603="",0,IF(ISERROR(MIDB(O603,SEARCHB("?",O603),2*LEN(O603)-LENB(O603))),IF(AQ603="",0,INDEX([1]大小写对照表!A:B,MATCH(AQ603,[1]大小写对照表!A:A,0),2)*100000000)+IF(AR603="",0,INDEX([1]大小写对照表!A:B,MATCH(AR603,[1]大小写对照表!A:A,0),2)*1000000)+IF(AS603="",0,INDEX([1]大小写对照表!A:B,MATCH(AS603,[1]大小写对照表!A:A,0),2)*100000)+IF(AT603="",0,INDEX([1]大小写对照表!A:B,MATCH(AT603,[1]大小写对照表!A:A,0),2)*10000)+IF(AU603="",0,INDEX([1]大小写对照表!A:B,MATCH(AU603,[1]大小写对照表!A:A,0),2)*1000)+IF(AV603="",0,INDEX([1]大小写对照表!A:B,MATCH(AV603,[1]大小写对照表!A:A,0),2)*100)+IF(AW603="",0,INDEX([1]大小写对照表!A:B,MATCH(AW603,[1]大小写对照表!A:A,0),2)*10),IF(ISERROR(FIND("万",O603,1)),MIDB(O603,SEARCHB("?",O603),2*LEN(O603)-LENB(O603))*1,MIDB(O603,SEARCHB("?",O603),2*LEN(O603)-LENB(O603))*10000)))</f>
        <v>114400</v>
      </c>
      <c r="AY603" s="13" t="str">
        <f t="shared" si="117"/>
        <v>1月份</v>
      </c>
      <c r="AZ603" s="11" t="str">
        <f t="shared" si="118"/>
        <v>录播</v>
      </c>
      <c r="BA603" s="11" t="str">
        <f t="shared" si="119"/>
        <v/>
      </c>
    </row>
    <row r="604" spans="1:53">
      <c r="A604" s="7" t="s">
        <v>1084</v>
      </c>
      <c r="B604" s="7" t="s">
        <v>3854</v>
      </c>
      <c r="C604" s="7" t="s">
        <v>55</v>
      </c>
      <c r="D604" s="7" t="s">
        <v>3855</v>
      </c>
      <c r="E604" s="7" t="s">
        <v>627</v>
      </c>
      <c r="F604" s="7" t="s">
        <v>3856</v>
      </c>
      <c r="G604" s="7" t="s">
        <v>717</v>
      </c>
      <c r="H604" s="7"/>
      <c r="I604" s="7"/>
      <c r="J604" s="7"/>
      <c r="K604" s="7"/>
      <c r="L604" s="7" t="s">
        <v>3857</v>
      </c>
      <c r="M604" s="7" t="s">
        <v>3858</v>
      </c>
      <c r="N604" s="7" t="s">
        <v>3859</v>
      </c>
      <c r="O604" s="7" t="s">
        <v>3860</v>
      </c>
      <c r="P604" s="7"/>
      <c r="Q604" s="7" t="s">
        <v>3861</v>
      </c>
      <c r="R604" s="7" t="s">
        <v>3862</v>
      </c>
      <c r="S604" s="7"/>
      <c r="T604" s="7"/>
      <c r="U604" s="7"/>
      <c r="V604" s="7"/>
      <c r="W604" s="7"/>
      <c r="X604" s="7" t="s">
        <v>65</v>
      </c>
      <c r="Y604" s="7" t="s">
        <v>3863</v>
      </c>
      <c r="Z604" s="7">
        <v>2</v>
      </c>
      <c r="AA604" s="7">
        <v>2</v>
      </c>
      <c r="AB604" s="7" t="s">
        <v>317</v>
      </c>
      <c r="AC604" s="7" t="s">
        <v>1084</v>
      </c>
      <c r="AD604" s="7">
        <v>2019</v>
      </c>
      <c r="AE604" s="7" t="s">
        <v>68</v>
      </c>
      <c r="AF604" s="7"/>
      <c r="AG604" s="7"/>
      <c r="AH604" s="7"/>
      <c r="AI604" s="7"/>
      <c r="AJ604" s="7"/>
      <c r="AK604" s="7"/>
      <c r="AL604" s="8" t="str">
        <f t="shared" si="108"/>
        <v>GDQCZB18H091）@录播</v>
      </c>
      <c r="AM604" s="8">
        <f>IF(AL604="","",COUNTIFS(AL$1:AL604,AL604))</f>
        <v>1</v>
      </c>
      <c r="AN604" s="8" t="str">
        <f t="shared" si="109"/>
        <v>兴宁市龙田中心小学录播室升级改造项目成交公告@录播</v>
      </c>
      <c r="AO604" s="9">
        <f>IF(AN604="","",COUNTIFS(AN$1:AN604,AN604))</f>
        <v>1</v>
      </c>
      <c r="AP604" s="10" t="str">
        <f t="shared" si="110"/>
        <v>是</v>
      </c>
      <c r="AQ604" s="11" t="str">
        <f t="shared" si="111"/>
        <v/>
      </c>
      <c r="AR604" s="11" t="str">
        <f t="shared" si="112"/>
        <v/>
      </c>
      <c r="AS604" s="11" t="str">
        <f t="shared" si="113"/>
        <v/>
      </c>
      <c r="AT604" s="11" t="str">
        <f t="shared" si="114"/>
        <v/>
      </c>
      <c r="AU604" s="11" t="str">
        <f t="shared" si="115"/>
        <v/>
      </c>
      <c r="AV604" s="11" t="str">
        <f t="shared" si="116"/>
        <v/>
      </c>
      <c r="AW604" s="11" t="str">
        <f>IF(ISERROR(IF(FIND("拾",O604,1)&lt;FIND("万",O604,1),IF(ISERROR(FIND("拾",O604,FIND("万",O604,1))),"零",(MID(O,FIND("拾",O604,FIND("万",O604,1))-1,1))),MID(O604,FIND("拾",O604,1)-1,1))),"",IF(FIND("拾",O604,1)&lt;FIND("万",O604,1),IF(ISERROR(FIND("拾",O604,FIND("万",O604,1))),"",(MID(O604,FIND("拾",O604,FIND("万",O604,1))-1,1))),MID(O604,FIND("拾",O604,1)-1,1)))</f>
        <v/>
      </c>
      <c r="AX604" s="12">
        <f>IF(O604="",0,IF(ISERROR(MIDB(O604,SEARCHB("?",O604),2*LEN(O604)-LENB(O604))),IF(AQ604="",0,INDEX([1]大小写对照表!A:B,MATCH(AQ604,[1]大小写对照表!A:A,0),2)*100000000)+IF(AR604="",0,INDEX([1]大小写对照表!A:B,MATCH(AR604,[1]大小写对照表!A:A,0),2)*1000000)+IF(AS604="",0,INDEX([1]大小写对照表!A:B,MATCH(AS604,[1]大小写对照表!A:A,0),2)*100000)+IF(AT604="",0,INDEX([1]大小写对照表!A:B,MATCH(AT604,[1]大小写对照表!A:A,0),2)*10000)+IF(AU604="",0,INDEX([1]大小写对照表!A:B,MATCH(AU604,[1]大小写对照表!A:A,0),2)*1000)+IF(AV604="",0,INDEX([1]大小写对照表!A:B,MATCH(AV604,[1]大小写对照表!A:A,0),2)*100)+IF(AW604="",0,INDEX([1]大小写对照表!A:B,MATCH(AW604,[1]大小写对照表!A:A,0),2)*10),IF(ISERROR(FIND("万",O604,1)),MIDB(O604,SEARCHB("?",O604),2*LEN(O604)-LENB(O604))*1,MIDB(O604,SEARCHB("?",O604),2*LEN(O604)-LENB(O604))*10000)))</f>
        <v>367990</v>
      </c>
      <c r="AY604" s="13" t="str">
        <f t="shared" si="117"/>
        <v>1月份</v>
      </c>
      <c r="AZ604" s="11" t="str">
        <f t="shared" si="118"/>
        <v>录播</v>
      </c>
      <c r="BA604" s="11" t="str">
        <f t="shared" si="119"/>
        <v/>
      </c>
    </row>
    <row r="605" spans="1:53">
      <c r="A605" s="14" t="s">
        <v>1084</v>
      </c>
      <c r="B605" s="14" t="s">
        <v>3864</v>
      </c>
      <c r="C605" s="14" t="s">
        <v>55</v>
      </c>
      <c r="D605" s="14" t="s">
        <v>3842</v>
      </c>
      <c r="E605" s="14" t="s">
        <v>582</v>
      </c>
      <c r="F605" s="14" t="s">
        <v>3843</v>
      </c>
      <c r="G605" s="14" t="s">
        <v>717</v>
      </c>
      <c r="H605" s="14"/>
      <c r="I605" s="14"/>
      <c r="J605" s="14"/>
      <c r="K605" s="14"/>
      <c r="L605" s="14"/>
      <c r="M605" s="14" t="s">
        <v>3844</v>
      </c>
      <c r="N605" s="14"/>
      <c r="O605" s="14"/>
      <c r="P605" s="14"/>
      <c r="Q605" s="14" t="s">
        <v>3865</v>
      </c>
      <c r="R605" s="14"/>
      <c r="S605" s="14"/>
      <c r="T605" s="14"/>
      <c r="U605" s="14"/>
      <c r="V605" s="14"/>
      <c r="W605" s="14"/>
      <c r="X605" s="14" t="s">
        <v>326</v>
      </c>
      <c r="Y605" s="14" t="s">
        <v>3866</v>
      </c>
      <c r="Z605" s="14">
        <v>2</v>
      </c>
      <c r="AA605" s="14">
        <v>4</v>
      </c>
      <c r="AB605" s="14" t="s">
        <v>317</v>
      </c>
      <c r="AC605" s="14" t="s">
        <v>1084</v>
      </c>
      <c r="AD605" s="14">
        <v>2019</v>
      </c>
      <c r="AE605" s="14" t="s">
        <v>68</v>
      </c>
      <c r="AF605" s="14"/>
      <c r="AG605" s="14"/>
      <c r="AH605" s="14"/>
      <c r="AI605" s="14"/>
      <c r="AJ605" s="14"/>
      <c r="AK605" s="14"/>
      <c r="AL605" s="8" t="str">
        <f t="shared" si="108"/>
        <v>WMU-2018037@录播</v>
      </c>
      <c r="AM605" s="8">
        <f>IF(AL605="","",COUNTIFS(AL$1:AL605,AL605))</f>
        <v>2</v>
      </c>
      <c r="AN605" s="8" t="str">
        <f t="shared" si="109"/>
        <v>温州医科大学关于录播系统、智慧教室建设项目的结果公告@录播</v>
      </c>
      <c r="AO605" s="9">
        <f>IF(AN605="","",COUNTIFS(AN$1:AN605,AN605))</f>
        <v>1</v>
      </c>
      <c r="AP605" s="10" t="str">
        <f t="shared" si="110"/>
        <v/>
      </c>
      <c r="AQ605" s="11" t="str">
        <f t="shared" si="111"/>
        <v/>
      </c>
      <c r="AR605" s="11" t="str">
        <f t="shared" si="112"/>
        <v/>
      </c>
      <c r="AS605" s="11" t="str">
        <f t="shared" si="113"/>
        <v/>
      </c>
      <c r="AT605" s="11" t="str">
        <f t="shared" si="114"/>
        <v/>
      </c>
      <c r="AU605" s="11" t="str">
        <f t="shared" si="115"/>
        <v/>
      </c>
      <c r="AV605" s="11" t="str">
        <f t="shared" si="116"/>
        <v/>
      </c>
      <c r="AW605" s="11" t="str">
        <f>IF(ISERROR(IF(FIND("拾",O605,1)&lt;FIND("万",O605,1),IF(ISERROR(FIND("拾",O605,FIND("万",O605,1))),"零",(MID(O,FIND("拾",O605,FIND("万",O605,1))-1,1))),MID(O605,FIND("拾",O605,1)-1,1))),"",IF(FIND("拾",O605,1)&lt;FIND("万",O605,1),IF(ISERROR(FIND("拾",O605,FIND("万",O605,1))),"",(MID(O605,FIND("拾",O605,FIND("万",O605,1))-1,1))),MID(O605,FIND("拾",O605,1)-1,1)))</f>
        <v/>
      </c>
      <c r="AX605" s="12">
        <f>IF(O605="",0,IF(ISERROR(MIDB(O605,SEARCHB("?",O605),2*LEN(O605)-LENB(O605))),IF(AQ605="",0,INDEX([1]大小写对照表!A:B,MATCH(AQ605,[1]大小写对照表!A:A,0),2)*100000000)+IF(AR605="",0,INDEX([1]大小写对照表!A:B,MATCH(AR605,[1]大小写对照表!A:A,0),2)*1000000)+IF(AS605="",0,INDEX([1]大小写对照表!A:B,MATCH(AS605,[1]大小写对照表!A:A,0),2)*100000)+IF(AT605="",0,INDEX([1]大小写对照表!A:B,MATCH(AT605,[1]大小写对照表!A:A,0),2)*10000)+IF(AU605="",0,INDEX([1]大小写对照表!A:B,MATCH(AU605,[1]大小写对照表!A:A,0),2)*1000)+IF(AV605="",0,INDEX([1]大小写对照表!A:B,MATCH(AV605,[1]大小写对照表!A:A,0),2)*100)+IF(AW605="",0,INDEX([1]大小写对照表!A:B,MATCH(AW605,[1]大小写对照表!A:A,0),2)*10),IF(ISERROR(FIND("万",O605,1)),MIDB(O605,SEARCHB("?",O605),2*LEN(O605)-LENB(O605))*1,MIDB(O605,SEARCHB("?",O605),2*LEN(O605)-LENB(O605))*10000)))</f>
        <v>0</v>
      </c>
      <c r="AY605" s="13" t="str">
        <f t="shared" si="117"/>
        <v>1月份</v>
      </c>
      <c r="AZ605" s="11" t="str">
        <f t="shared" si="118"/>
        <v>录播</v>
      </c>
      <c r="BA605" s="11" t="str">
        <f t="shared" si="119"/>
        <v/>
      </c>
    </row>
    <row r="606" spans="1:53">
      <c r="A606" s="7" t="s">
        <v>1084</v>
      </c>
      <c r="B606" s="7" t="s">
        <v>3867</v>
      </c>
      <c r="C606" s="7" t="s">
        <v>55</v>
      </c>
      <c r="D606" s="7"/>
      <c r="E606" s="7" t="s">
        <v>71</v>
      </c>
      <c r="F606" s="7" t="s">
        <v>72</v>
      </c>
      <c r="G606" s="7" t="s">
        <v>717</v>
      </c>
      <c r="H606" s="7"/>
      <c r="I606" s="7"/>
      <c r="J606" s="7"/>
      <c r="K606" s="7"/>
      <c r="L606" s="7" t="s">
        <v>73</v>
      </c>
      <c r="M606" s="7" t="s">
        <v>3868</v>
      </c>
      <c r="N606" s="7" t="s">
        <v>3869</v>
      </c>
      <c r="O606" s="7" t="s">
        <v>3870</v>
      </c>
      <c r="P606" s="7"/>
      <c r="Q606" s="7" t="s">
        <v>3871</v>
      </c>
      <c r="R606" s="7" t="s">
        <v>3872</v>
      </c>
      <c r="S606" s="7"/>
      <c r="T606" s="7"/>
      <c r="U606" s="7"/>
      <c r="V606" s="7"/>
      <c r="W606" s="7"/>
      <c r="X606" s="7" t="s">
        <v>79</v>
      </c>
      <c r="Y606" s="7" t="s">
        <v>3873</v>
      </c>
      <c r="Z606" s="7">
        <v>2</v>
      </c>
      <c r="AA606" s="7">
        <v>14971</v>
      </c>
      <c r="AB606" s="7" t="s">
        <v>67</v>
      </c>
      <c r="AC606" s="7"/>
      <c r="AD606" s="7">
        <v>2018</v>
      </c>
      <c r="AE606" s="7" t="s">
        <v>643</v>
      </c>
      <c r="AF606" s="7"/>
      <c r="AG606" s="7"/>
      <c r="AH606" s="7"/>
      <c r="AI606" s="7"/>
      <c r="AJ606" s="7"/>
      <c r="AK606" s="7"/>
      <c r="AL606" s="8" t="str">
        <f t="shared" si="108"/>
        <v/>
      </c>
      <c r="AM606" s="8" t="str">
        <f>IF(AL606="","",COUNTIFS(AL$1:AL606,AL606))</f>
        <v/>
      </c>
      <c r="AN606" s="8" t="str">
        <f t="shared" si="109"/>
        <v>广西科联招标中心关于龙胜教育局远程视频互动教学平台系统（GLZC2018-X1-14027-KLZB）成交公告@录播</v>
      </c>
      <c r="AO606" s="9">
        <f>IF(AN606="","",COUNTIFS(AN$1:AN606,AN606))</f>
        <v>1</v>
      </c>
      <c r="AP606" s="10" t="str">
        <f t="shared" si="110"/>
        <v>是</v>
      </c>
      <c r="AQ606" s="11" t="str">
        <f t="shared" si="111"/>
        <v/>
      </c>
      <c r="AR606" s="11" t="str">
        <f t="shared" si="112"/>
        <v/>
      </c>
      <c r="AS606" s="11" t="str">
        <f t="shared" si="113"/>
        <v>玖</v>
      </c>
      <c r="AT606" s="11" t="str">
        <f t="shared" si="114"/>
        <v>玖</v>
      </c>
      <c r="AU606" s="11" t="str">
        <f t="shared" si="115"/>
        <v>捌</v>
      </c>
      <c r="AV606" s="11" t="str">
        <f t="shared" si="116"/>
        <v>柒</v>
      </c>
      <c r="AW606" s="11" t="str">
        <f>IF(ISERROR(IF(FIND("拾",O606,1)&lt;FIND("万",O606,1),IF(ISERROR(FIND("拾",O606,FIND("万",O606,1))),"零",(MID(O,FIND("拾",O606,FIND("万",O606,1))-1,1))),MID(O606,FIND("拾",O606,1)-1,1))),"",IF(FIND("拾",O606,1)&lt;FIND("万",O606,1),IF(ISERROR(FIND("拾",O606,FIND("万",O606,1))),"",(MID(O606,FIND("拾",O606,FIND("万",O606,1))-1,1))),MID(O606,FIND("拾",O606,1)-1,1)))</f>
        <v/>
      </c>
      <c r="AX606" s="12">
        <f>IF(O606="",0,IF(ISERROR(MIDB(O606,SEARCHB("?",O606),2*LEN(O606)-LENB(O606))),IF(AQ606="",0,INDEX([1]大小写对照表!A:B,MATCH(AQ606,[1]大小写对照表!A:A,0),2)*100000000)+IF(AR606="",0,INDEX([1]大小写对照表!A:B,MATCH(AR606,[1]大小写对照表!A:A,0),2)*1000000)+IF(AS606="",0,INDEX([1]大小写对照表!A:B,MATCH(AS606,[1]大小写对照表!A:A,0),2)*100000)+IF(AT606="",0,INDEX([1]大小写对照表!A:B,MATCH(AT606,[1]大小写对照表!A:A,0),2)*10000)+IF(AU606="",0,INDEX([1]大小写对照表!A:B,MATCH(AU606,[1]大小写对照表!A:A,0),2)*1000)+IF(AV606="",0,INDEX([1]大小写对照表!A:B,MATCH(AV606,[1]大小写对照表!A:A,0),2)*100)+IF(AW606="",0,INDEX([1]大小写对照表!A:B,MATCH(AW606,[1]大小写对照表!A:A,0),2)*10),IF(ISERROR(FIND("万",O606,1)),MIDB(O606,SEARCHB("?",O606),2*LEN(O606)-LENB(O606))*1,MIDB(O606,SEARCHB("?",O606),2*LEN(O606)-LENB(O606))*10000)))</f>
        <v>998700</v>
      </c>
      <c r="AY606" s="13" t="str">
        <f t="shared" si="117"/>
        <v>1月份</v>
      </c>
      <c r="AZ606" s="11" t="str">
        <f t="shared" si="118"/>
        <v>录播</v>
      </c>
      <c r="BA606" s="11" t="str">
        <f t="shared" si="119"/>
        <v/>
      </c>
    </row>
    <row r="607" spans="1:53">
      <c r="A607" s="14" t="s">
        <v>1084</v>
      </c>
      <c r="B607" s="14" t="s">
        <v>760</v>
      </c>
      <c r="C607" s="14" t="s">
        <v>55</v>
      </c>
      <c r="D607" s="14" t="s">
        <v>761</v>
      </c>
      <c r="E607" s="14" t="s">
        <v>627</v>
      </c>
      <c r="F607" s="14" t="s">
        <v>762</v>
      </c>
      <c r="G607" s="14" t="s">
        <v>717</v>
      </c>
      <c r="H607" s="14"/>
      <c r="I607" s="14"/>
      <c r="J607" s="14"/>
      <c r="K607" s="14"/>
      <c r="L607" s="14" t="s">
        <v>763</v>
      </c>
      <c r="M607" s="14" t="s">
        <v>764</v>
      </c>
      <c r="N607" s="14" t="s">
        <v>765</v>
      </c>
      <c r="O607" s="14"/>
      <c r="P607" s="14"/>
      <c r="Q607" s="14" t="s">
        <v>766</v>
      </c>
      <c r="R607" s="14" t="s">
        <v>767</v>
      </c>
      <c r="S607" s="14"/>
      <c r="T607" s="14"/>
      <c r="U607" s="14"/>
      <c r="V607" s="14"/>
      <c r="W607" s="14"/>
      <c r="X607" s="14" t="s">
        <v>65</v>
      </c>
      <c r="Y607" s="14" t="s">
        <v>768</v>
      </c>
      <c r="Z607" s="14">
        <v>7</v>
      </c>
      <c r="AA607" s="14">
        <v>6</v>
      </c>
      <c r="AB607" s="14" t="s">
        <v>317</v>
      </c>
      <c r="AC607" s="14" t="s">
        <v>1084</v>
      </c>
      <c r="AD607" s="14">
        <v>2019</v>
      </c>
      <c r="AE607" s="14" t="s">
        <v>68</v>
      </c>
      <c r="AF607" s="14" t="s">
        <v>769</v>
      </c>
      <c r="AG607" s="14"/>
      <c r="AH607" s="14"/>
      <c r="AI607" s="14"/>
      <c r="AJ607" s="14"/>
      <c r="AK607" s="14"/>
      <c r="AL607" s="8" t="str">
        <f t="shared" si="108"/>
        <v>440800-201812-906-0020@录播</v>
      </c>
      <c r="AM607" s="8">
        <f>IF(AL607="","",COUNTIFS(AL$1:AL607,AL607))</f>
        <v>2</v>
      </c>
      <c r="AN607" s="8" t="str">
        <f t="shared" si="109"/>
        <v>湛江市实验中学云课堂录播系统建设项目中标公告@录播</v>
      </c>
      <c r="AO607" s="9">
        <f>IF(AN607="","",COUNTIFS(AN$1:AN607,AN607))</f>
        <v>1</v>
      </c>
      <c r="AP607" s="10" t="str">
        <f t="shared" si="110"/>
        <v/>
      </c>
      <c r="AQ607" s="11" t="str">
        <f t="shared" si="111"/>
        <v/>
      </c>
      <c r="AR607" s="11" t="str">
        <f t="shared" si="112"/>
        <v/>
      </c>
      <c r="AS607" s="11" t="str">
        <f t="shared" si="113"/>
        <v/>
      </c>
      <c r="AT607" s="11" t="str">
        <f t="shared" si="114"/>
        <v/>
      </c>
      <c r="AU607" s="11" t="str">
        <f t="shared" si="115"/>
        <v/>
      </c>
      <c r="AV607" s="11" t="str">
        <f t="shared" si="116"/>
        <v/>
      </c>
      <c r="AW607" s="11" t="str">
        <f>IF(ISERROR(IF(FIND("拾",O607,1)&lt;FIND("万",O607,1),IF(ISERROR(FIND("拾",O607,FIND("万",O607,1))),"零",(MID(O,FIND("拾",O607,FIND("万",O607,1))-1,1))),MID(O607,FIND("拾",O607,1)-1,1))),"",IF(FIND("拾",O607,1)&lt;FIND("万",O607,1),IF(ISERROR(FIND("拾",O607,FIND("万",O607,1))),"",(MID(O607,FIND("拾",O607,FIND("万",O607,1))-1,1))),MID(O607,FIND("拾",O607,1)-1,1)))</f>
        <v/>
      </c>
      <c r="AX607" s="12">
        <f>IF(O607="",0,IF(ISERROR(MIDB(O607,SEARCHB("?",O607),2*LEN(O607)-LENB(O607))),IF(AQ607="",0,INDEX([1]大小写对照表!A:B,MATCH(AQ607,[1]大小写对照表!A:A,0),2)*100000000)+IF(AR607="",0,INDEX([1]大小写对照表!A:B,MATCH(AR607,[1]大小写对照表!A:A,0),2)*1000000)+IF(AS607="",0,INDEX([1]大小写对照表!A:B,MATCH(AS607,[1]大小写对照表!A:A,0),2)*100000)+IF(AT607="",0,INDEX([1]大小写对照表!A:B,MATCH(AT607,[1]大小写对照表!A:A,0),2)*10000)+IF(AU607="",0,INDEX([1]大小写对照表!A:B,MATCH(AU607,[1]大小写对照表!A:A,0),2)*1000)+IF(AV607="",0,INDEX([1]大小写对照表!A:B,MATCH(AV607,[1]大小写对照表!A:A,0),2)*100)+IF(AW607="",0,INDEX([1]大小写对照表!A:B,MATCH(AW607,[1]大小写对照表!A:A,0),2)*10),IF(ISERROR(FIND("万",O607,1)),MIDB(O607,SEARCHB("?",O607),2*LEN(O607)-LENB(O607))*1,MIDB(O607,SEARCHB("?",O607),2*LEN(O607)-LENB(O607))*10000)))</f>
        <v>0</v>
      </c>
      <c r="AY607" s="13" t="str">
        <f t="shared" si="117"/>
        <v>1月份</v>
      </c>
      <c r="AZ607" s="11" t="str">
        <f t="shared" si="118"/>
        <v>录播</v>
      </c>
      <c r="BA607" s="11" t="str">
        <f t="shared" si="119"/>
        <v/>
      </c>
    </row>
    <row r="608" spans="1:53">
      <c r="A608" s="7" t="s">
        <v>1084</v>
      </c>
      <c r="B608" s="7" t="s">
        <v>3874</v>
      </c>
      <c r="C608" s="7" t="s">
        <v>55</v>
      </c>
      <c r="D608" s="7" t="s">
        <v>3875</v>
      </c>
      <c r="E608" s="7" t="s">
        <v>168</v>
      </c>
      <c r="F608" s="7" t="s">
        <v>1381</v>
      </c>
      <c r="G608" s="7" t="s">
        <v>717</v>
      </c>
      <c r="H608" s="7"/>
      <c r="I608" s="7"/>
      <c r="J608" s="7"/>
      <c r="K608" s="7"/>
      <c r="L608" s="7" t="s">
        <v>1849</v>
      </c>
      <c r="M608" s="7" t="s">
        <v>3876</v>
      </c>
      <c r="N608" s="7" t="s">
        <v>3877</v>
      </c>
      <c r="O608" s="7" t="s">
        <v>3878</v>
      </c>
      <c r="P608" s="7"/>
      <c r="Q608" s="7" t="s">
        <v>3879</v>
      </c>
      <c r="R608" s="7" t="s">
        <v>3880</v>
      </c>
      <c r="S608" s="7"/>
      <c r="T608" s="7"/>
      <c r="U608" s="7"/>
      <c r="V608" s="7"/>
      <c r="W608" s="7"/>
      <c r="X608" s="7" t="s">
        <v>79</v>
      </c>
      <c r="Y608" s="7" t="s">
        <v>3881</v>
      </c>
      <c r="Z608" s="7">
        <v>2</v>
      </c>
      <c r="AA608" s="7">
        <v>2</v>
      </c>
      <c r="AB608" s="7" t="s">
        <v>317</v>
      </c>
      <c r="AC608" s="7" t="s">
        <v>1084</v>
      </c>
      <c r="AD608" s="7">
        <v>2019</v>
      </c>
      <c r="AE608" s="7" t="s">
        <v>68</v>
      </c>
      <c r="AF608" s="7" t="s">
        <v>128</v>
      </c>
      <c r="AG608" s="7"/>
      <c r="AH608" s="7"/>
      <c r="AI608" s="7"/>
      <c r="AJ608" s="7"/>
      <c r="AK608" s="7"/>
      <c r="AL608" s="8" t="str">
        <f t="shared" si="108"/>
        <v>[350402]SMGX[GK]2018098@录播</v>
      </c>
      <c r="AM608" s="8">
        <f>IF(AL608="","",COUNTIFS(AL$1:AL608,AL608))</f>
        <v>1</v>
      </c>
      <c r="AN608" s="8" t="str">
        <f t="shared" si="109"/>
        <v>梅列区农村小学办公云设备及机房改造与录播室采购项目结果公告@录播</v>
      </c>
      <c r="AO608" s="9">
        <f>IF(AN608="","",COUNTIFS(AN$1:AN608,AN608))</f>
        <v>1</v>
      </c>
      <c r="AP608" s="10" t="str">
        <f t="shared" si="110"/>
        <v>是</v>
      </c>
      <c r="AQ608" s="11" t="str">
        <f t="shared" si="111"/>
        <v/>
      </c>
      <c r="AR608" s="11" t="str">
        <f t="shared" si="112"/>
        <v/>
      </c>
      <c r="AS608" s="11" t="str">
        <f t="shared" si="113"/>
        <v/>
      </c>
      <c r="AT608" s="11" t="str">
        <f t="shared" si="114"/>
        <v/>
      </c>
      <c r="AU608" s="11" t="str">
        <f t="shared" si="115"/>
        <v/>
      </c>
      <c r="AV608" s="11" t="str">
        <f t="shared" si="116"/>
        <v/>
      </c>
      <c r="AW608" s="11" t="str">
        <f>IF(ISERROR(IF(FIND("拾",O608,1)&lt;FIND("万",O608,1),IF(ISERROR(FIND("拾",O608,FIND("万",O608,1))),"零",(MID(O,FIND("拾",O608,FIND("万",O608,1))-1,1))),MID(O608,FIND("拾",O608,1)-1,1))),"",IF(FIND("拾",O608,1)&lt;FIND("万",O608,1),IF(ISERROR(FIND("拾",O608,FIND("万",O608,1))),"",(MID(O608,FIND("拾",O608,FIND("万",O608,1))-1,1))),MID(O608,FIND("拾",O608,1)-1,1)))</f>
        <v/>
      </c>
      <c r="AX608" s="12">
        <f>IF(O608="",0,IF(ISERROR(MIDB(O608,SEARCHB("?",O608),2*LEN(O608)-LENB(O608))),IF(AQ608="",0,INDEX([1]大小写对照表!A:B,MATCH(AQ608,[1]大小写对照表!A:A,0),2)*100000000)+IF(AR608="",0,INDEX([1]大小写对照表!A:B,MATCH(AR608,[1]大小写对照表!A:A,0),2)*1000000)+IF(AS608="",0,INDEX([1]大小写对照表!A:B,MATCH(AS608,[1]大小写对照表!A:A,0),2)*100000)+IF(AT608="",0,INDEX([1]大小写对照表!A:B,MATCH(AT608,[1]大小写对照表!A:A,0),2)*10000)+IF(AU608="",0,INDEX([1]大小写对照表!A:B,MATCH(AU608,[1]大小写对照表!A:A,0),2)*1000)+IF(AV608="",0,INDEX([1]大小写对照表!A:B,MATCH(AV608,[1]大小写对照表!A:A,0),2)*100)+IF(AW608="",0,INDEX([1]大小写对照表!A:B,MATCH(AW608,[1]大小写对照表!A:A,0),2)*10),IF(ISERROR(FIND("万",O608,1)),MIDB(O608,SEARCHB("?",O608),2*LEN(O608)-LENB(O608))*1,MIDB(O608,SEARCHB("?",O608),2*LEN(O608)-LENB(O608))*10000)))</f>
        <v>767800</v>
      </c>
      <c r="AY608" s="13" t="str">
        <f t="shared" si="117"/>
        <v>1月份</v>
      </c>
      <c r="AZ608" s="11" t="str">
        <f t="shared" si="118"/>
        <v>录播</v>
      </c>
      <c r="BA608" s="11" t="str">
        <f t="shared" si="119"/>
        <v/>
      </c>
    </row>
    <row r="609" spans="1:53">
      <c r="A609" s="14" t="s">
        <v>1084</v>
      </c>
      <c r="B609" s="14" t="s">
        <v>3882</v>
      </c>
      <c r="C609" s="14" t="s">
        <v>55</v>
      </c>
      <c r="D609" s="14" t="s">
        <v>3883</v>
      </c>
      <c r="E609" s="14" t="s">
        <v>94</v>
      </c>
      <c r="F609" s="14" t="s">
        <v>3060</v>
      </c>
      <c r="G609" s="14" t="s">
        <v>717</v>
      </c>
      <c r="H609" s="14"/>
      <c r="I609" s="14"/>
      <c r="J609" s="14"/>
      <c r="K609" s="14"/>
      <c r="L609" s="14" t="s">
        <v>3884</v>
      </c>
      <c r="M609" s="14" t="s">
        <v>3885</v>
      </c>
      <c r="N609" s="14" t="s">
        <v>3886</v>
      </c>
      <c r="O609" s="14" t="s">
        <v>3887</v>
      </c>
      <c r="P609" s="14"/>
      <c r="Q609" s="14" t="s">
        <v>3888</v>
      </c>
      <c r="R609" s="14" t="s">
        <v>3889</v>
      </c>
      <c r="S609" s="14"/>
      <c r="T609" s="14"/>
      <c r="U609" s="14"/>
      <c r="V609" s="14"/>
      <c r="W609" s="14"/>
      <c r="X609" s="14" t="s">
        <v>79</v>
      </c>
      <c r="Y609" s="14" t="s">
        <v>3890</v>
      </c>
      <c r="Z609" s="14">
        <v>6</v>
      </c>
      <c r="AA609" s="14">
        <v>4</v>
      </c>
      <c r="AB609" s="14" t="s">
        <v>317</v>
      </c>
      <c r="AC609" s="14" t="s">
        <v>1084</v>
      </c>
      <c r="AD609" s="14">
        <v>2019</v>
      </c>
      <c r="AE609" s="14" t="s">
        <v>68</v>
      </c>
      <c r="AF609" s="14"/>
      <c r="AG609" s="14"/>
      <c r="AH609" s="14"/>
      <c r="AI609" s="14"/>
      <c r="AJ609" s="14"/>
      <c r="AK609" s="14"/>
      <c r="AL609" s="8" t="str">
        <f t="shared" si="108"/>
        <v>Z14080001591827032401@录播</v>
      </c>
      <c r="AM609" s="8">
        <f>IF(AL609="","",COUNTIFS(AL$1:AL609,AL609))</f>
        <v>1</v>
      </c>
      <c r="AN609" s="8" t="str">
        <f t="shared" si="109"/>
        <v>稷山县教育科技局综合录播、直播项目中标公告@录播</v>
      </c>
      <c r="AO609" s="9">
        <f>IF(AN609="","",COUNTIFS(AN$1:AN609,AN609))</f>
        <v>1</v>
      </c>
      <c r="AP609" s="10" t="str">
        <f t="shared" si="110"/>
        <v>是</v>
      </c>
      <c r="AQ609" s="11" t="str">
        <f t="shared" si="111"/>
        <v/>
      </c>
      <c r="AR609" s="11" t="str">
        <f t="shared" si="112"/>
        <v/>
      </c>
      <c r="AS609" s="11" t="str">
        <f t="shared" si="113"/>
        <v/>
      </c>
      <c r="AT609" s="11" t="str">
        <f t="shared" si="114"/>
        <v/>
      </c>
      <c r="AU609" s="11" t="str">
        <f t="shared" si="115"/>
        <v/>
      </c>
      <c r="AV609" s="11" t="str">
        <f t="shared" si="116"/>
        <v/>
      </c>
      <c r="AW609" s="11" t="str">
        <f>IF(ISERROR(IF(FIND("拾",O609,1)&lt;FIND("万",O609,1),IF(ISERROR(FIND("拾",O609,FIND("万",O609,1))),"零",(MID(O,FIND("拾",O609,FIND("万",O609,1))-1,1))),MID(O609,FIND("拾",O609,1)-1,1))),"",IF(FIND("拾",O609,1)&lt;FIND("万",O609,1),IF(ISERROR(FIND("拾",O609,FIND("万",O609,1))),"",(MID(O609,FIND("拾",O609,FIND("万",O609,1))-1,1))),MID(O609,FIND("拾",O609,1)-1,1)))</f>
        <v/>
      </c>
      <c r="AX609" s="12">
        <f>IF(O609="",0,IF(ISERROR(MIDB(O609,SEARCHB("?",O609),2*LEN(O609)-LENB(O609))),IF(AQ609="",0,INDEX([1]大小写对照表!A:B,MATCH(AQ609,[1]大小写对照表!A:A,0),2)*100000000)+IF(AR609="",0,INDEX([1]大小写对照表!A:B,MATCH(AR609,[1]大小写对照表!A:A,0),2)*1000000)+IF(AS609="",0,INDEX([1]大小写对照表!A:B,MATCH(AS609,[1]大小写对照表!A:A,0),2)*100000)+IF(AT609="",0,INDEX([1]大小写对照表!A:B,MATCH(AT609,[1]大小写对照表!A:A,0),2)*10000)+IF(AU609="",0,INDEX([1]大小写对照表!A:B,MATCH(AU609,[1]大小写对照表!A:A,0),2)*1000)+IF(AV609="",0,INDEX([1]大小写对照表!A:B,MATCH(AV609,[1]大小写对照表!A:A,0),2)*100)+IF(AW609="",0,INDEX([1]大小写对照表!A:B,MATCH(AW609,[1]大小写对照表!A:A,0),2)*10),IF(ISERROR(FIND("万",O609,1)),MIDB(O609,SEARCHB("?",O609),2*LEN(O609)-LENB(O609))*1,MIDB(O609,SEARCHB("?",O609),2*LEN(O609)-LENB(O609))*10000)))</f>
        <v>2398958</v>
      </c>
      <c r="AY609" s="13" t="str">
        <f t="shared" si="117"/>
        <v>1月份</v>
      </c>
      <c r="AZ609" s="11" t="str">
        <f t="shared" si="118"/>
        <v>录播</v>
      </c>
      <c r="BA609" s="11" t="str">
        <f t="shared" si="119"/>
        <v/>
      </c>
    </row>
    <row r="610" spans="1:53">
      <c r="A610" s="7" t="s">
        <v>1084</v>
      </c>
      <c r="B610" s="7" t="s">
        <v>3891</v>
      </c>
      <c r="C610" s="7" t="s">
        <v>55</v>
      </c>
      <c r="D610" s="7" t="s">
        <v>3883</v>
      </c>
      <c r="E610" s="7" t="s">
        <v>94</v>
      </c>
      <c r="F610" s="7" t="s">
        <v>3060</v>
      </c>
      <c r="G610" s="7" t="s">
        <v>717</v>
      </c>
      <c r="H610" s="7"/>
      <c r="I610" s="7"/>
      <c r="J610" s="7"/>
      <c r="K610" s="7"/>
      <c r="L610" s="7" t="s">
        <v>3884</v>
      </c>
      <c r="M610" s="7" t="s">
        <v>3885</v>
      </c>
      <c r="N610" s="7" t="s">
        <v>3886</v>
      </c>
      <c r="O610" s="7" t="s">
        <v>3887</v>
      </c>
      <c r="P610" s="7"/>
      <c r="Q610" s="7" t="s">
        <v>3892</v>
      </c>
      <c r="R610" s="7" t="s">
        <v>3889</v>
      </c>
      <c r="S610" s="7"/>
      <c r="T610" s="7"/>
      <c r="U610" s="7"/>
      <c r="V610" s="7"/>
      <c r="W610" s="7"/>
      <c r="X610" s="7" t="s">
        <v>79</v>
      </c>
      <c r="Y610" s="7" t="s">
        <v>3890</v>
      </c>
      <c r="Z610" s="7">
        <v>6</v>
      </c>
      <c r="AA610" s="7">
        <v>4</v>
      </c>
      <c r="AB610" s="7" t="s">
        <v>317</v>
      </c>
      <c r="AC610" s="7" t="s">
        <v>1084</v>
      </c>
      <c r="AD610" s="7">
        <v>2019</v>
      </c>
      <c r="AE610" s="7" t="s">
        <v>68</v>
      </c>
      <c r="AF610" s="7"/>
      <c r="AG610" s="7"/>
      <c r="AH610" s="7"/>
      <c r="AI610" s="7"/>
      <c r="AJ610" s="7"/>
      <c r="AK610" s="7"/>
      <c r="AL610" s="8" t="str">
        <f t="shared" si="108"/>
        <v>Z14080001591827032401@录播</v>
      </c>
      <c r="AM610" s="8">
        <f>IF(AL610="","",COUNTIFS(AL$1:AL610,AL610))</f>
        <v>2</v>
      </c>
      <c r="AN610" s="8" t="str">
        <f t="shared" si="109"/>
        <v>稷山县教育科技局综合录播、直播项目中标公示@录播</v>
      </c>
      <c r="AO610" s="9">
        <f>IF(AN610="","",COUNTIFS(AN$1:AN610,AN610))</f>
        <v>1</v>
      </c>
      <c r="AP610" s="10" t="str">
        <f t="shared" si="110"/>
        <v/>
      </c>
      <c r="AQ610" s="11" t="str">
        <f t="shared" si="111"/>
        <v/>
      </c>
      <c r="AR610" s="11" t="str">
        <f t="shared" si="112"/>
        <v/>
      </c>
      <c r="AS610" s="11" t="str">
        <f t="shared" si="113"/>
        <v/>
      </c>
      <c r="AT610" s="11" t="str">
        <f t="shared" si="114"/>
        <v/>
      </c>
      <c r="AU610" s="11" t="str">
        <f t="shared" si="115"/>
        <v/>
      </c>
      <c r="AV610" s="11" t="str">
        <f t="shared" si="116"/>
        <v/>
      </c>
      <c r="AW610" s="11" t="str">
        <f>IF(ISERROR(IF(FIND("拾",O610,1)&lt;FIND("万",O610,1),IF(ISERROR(FIND("拾",O610,FIND("万",O610,1))),"零",(MID(O,FIND("拾",O610,FIND("万",O610,1))-1,1))),MID(O610,FIND("拾",O610,1)-1,1))),"",IF(FIND("拾",O610,1)&lt;FIND("万",O610,1),IF(ISERROR(FIND("拾",O610,FIND("万",O610,1))),"",(MID(O610,FIND("拾",O610,FIND("万",O610,1))-1,1))),MID(O610,FIND("拾",O610,1)-1,1)))</f>
        <v/>
      </c>
      <c r="AX610" s="12">
        <f>IF(O610="",0,IF(ISERROR(MIDB(O610,SEARCHB("?",O610),2*LEN(O610)-LENB(O610))),IF(AQ610="",0,INDEX([1]大小写对照表!A:B,MATCH(AQ610,[1]大小写对照表!A:A,0),2)*100000000)+IF(AR610="",0,INDEX([1]大小写对照表!A:B,MATCH(AR610,[1]大小写对照表!A:A,0),2)*1000000)+IF(AS610="",0,INDEX([1]大小写对照表!A:B,MATCH(AS610,[1]大小写对照表!A:A,0),2)*100000)+IF(AT610="",0,INDEX([1]大小写对照表!A:B,MATCH(AT610,[1]大小写对照表!A:A,0),2)*10000)+IF(AU610="",0,INDEX([1]大小写对照表!A:B,MATCH(AU610,[1]大小写对照表!A:A,0),2)*1000)+IF(AV610="",0,INDEX([1]大小写对照表!A:B,MATCH(AV610,[1]大小写对照表!A:A,0),2)*100)+IF(AW610="",0,INDEX([1]大小写对照表!A:B,MATCH(AW610,[1]大小写对照表!A:A,0),2)*10),IF(ISERROR(FIND("万",O610,1)),MIDB(O610,SEARCHB("?",O610),2*LEN(O610)-LENB(O610))*1,MIDB(O610,SEARCHB("?",O610),2*LEN(O610)-LENB(O610))*10000)))</f>
        <v>2398958</v>
      </c>
      <c r="AY610" s="13" t="str">
        <f t="shared" si="117"/>
        <v>1月份</v>
      </c>
      <c r="AZ610" s="11" t="str">
        <f t="shared" si="118"/>
        <v>录播</v>
      </c>
      <c r="BA610" s="11" t="str">
        <f t="shared" si="119"/>
        <v/>
      </c>
    </row>
    <row r="611" spans="1:53">
      <c r="A611" s="14" t="s">
        <v>1084</v>
      </c>
      <c r="B611" s="14" t="s">
        <v>3316</v>
      </c>
      <c r="C611" s="14" t="s">
        <v>55</v>
      </c>
      <c r="D611" s="14" t="s">
        <v>3317</v>
      </c>
      <c r="E611" s="14" t="s">
        <v>627</v>
      </c>
      <c r="F611" s="14" t="s">
        <v>3318</v>
      </c>
      <c r="G611" s="14" t="s">
        <v>717</v>
      </c>
      <c r="H611" s="14"/>
      <c r="I611" s="14"/>
      <c r="J611" s="14"/>
      <c r="K611" s="14"/>
      <c r="L611" s="14"/>
      <c r="M611" s="14" t="s">
        <v>3319</v>
      </c>
      <c r="N611" s="14" t="s">
        <v>3320</v>
      </c>
      <c r="O611" s="14"/>
      <c r="P611" s="14"/>
      <c r="Q611" s="14" t="s">
        <v>3893</v>
      </c>
      <c r="R611" s="14" t="s">
        <v>3322</v>
      </c>
      <c r="S611" s="14"/>
      <c r="T611" s="14"/>
      <c r="U611" s="14"/>
      <c r="V611" s="14"/>
      <c r="W611" s="14"/>
      <c r="X611" s="14" t="s">
        <v>65</v>
      </c>
      <c r="Y611" s="14" t="s">
        <v>3323</v>
      </c>
      <c r="Z611" s="14">
        <v>4</v>
      </c>
      <c r="AA611" s="14">
        <v>4</v>
      </c>
      <c r="AB611" s="14" t="s">
        <v>67</v>
      </c>
      <c r="AC611" s="14"/>
      <c r="AD611" s="14">
        <v>2019</v>
      </c>
      <c r="AE611" s="14" t="s">
        <v>68</v>
      </c>
      <c r="AF611" s="14"/>
      <c r="AG611" s="14"/>
      <c r="AH611" s="14"/>
      <c r="AI611" s="14"/>
      <c r="AJ611" s="14"/>
      <c r="AK611" s="14"/>
      <c r="AL611" s="8" t="str">
        <f t="shared" si="108"/>
        <v>440515-201812-732-0010@录播</v>
      </c>
      <c r="AM611" s="8">
        <f>IF(AL611="","",COUNTIFS(AL$1:AL611,AL611))</f>
        <v>2</v>
      </c>
      <c r="AN611" s="8" t="str">
        <f t="shared" si="109"/>
        <v>汕头市澄海澄华中学汕头市澄海澄华中学空调机等网上商城合同采购合同@录播</v>
      </c>
      <c r="AO611" s="9">
        <f>IF(AN611="","",COUNTIFS(AN$1:AN611,AN611))</f>
        <v>2</v>
      </c>
      <c r="AP611" s="10" t="str">
        <f t="shared" si="110"/>
        <v/>
      </c>
      <c r="AQ611" s="11" t="str">
        <f t="shared" si="111"/>
        <v/>
      </c>
      <c r="AR611" s="11" t="str">
        <f t="shared" si="112"/>
        <v/>
      </c>
      <c r="AS611" s="11" t="str">
        <f t="shared" si="113"/>
        <v/>
      </c>
      <c r="AT611" s="11" t="str">
        <f t="shared" si="114"/>
        <v/>
      </c>
      <c r="AU611" s="11" t="str">
        <f t="shared" si="115"/>
        <v/>
      </c>
      <c r="AV611" s="11" t="str">
        <f t="shared" si="116"/>
        <v/>
      </c>
      <c r="AW611" s="11" t="str">
        <f>IF(ISERROR(IF(FIND("拾",O611,1)&lt;FIND("万",O611,1),IF(ISERROR(FIND("拾",O611,FIND("万",O611,1))),"零",(MID(O,FIND("拾",O611,FIND("万",O611,1))-1,1))),MID(O611,FIND("拾",O611,1)-1,1))),"",IF(FIND("拾",O611,1)&lt;FIND("万",O611,1),IF(ISERROR(FIND("拾",O611,FIND("万",O611,1))),"",(MID(O611,FIND("拾",O611,FIND("万",O611,1))-1,1))),MID(O611,FIND("拾",O611,1)-1,1)))</f>
        <v/>
      </c>
      <c r="AX611" s="12">
        <f>IF(O611="",0,IF(ISERROR(MIDB(O611,SEARCHB("?",O611),2*LEN(O611)-LENB(O611))),IF(AQ611="",0,INDEX([1]大小写对照表!A:B,MATCH(AQ611,[1]大小写对照表!A:A,0),2)*100000000)+IF(AR611="",0,INDEX([1]大小写对照表!A:B,MATCH(AR611,[1]大小写对照表!A:A,0),2)*1000000)+IF(AS611="",0,INDEX([1]大小写对照表!A:B,MATCH(AS611,[1]大小写对照表!A:A,0),2)*100000)+IF(AT611="",0,INDEX([1]大小写对照表!A:B,MATCH(AT611,[1]大小写对照表!A:A,0),2)*10000)+IF(AU611="",0,INDEX([1]大小写对照表!A:B,MATCH(AU611,[1]大小写对照表!A:A,0),2)*1000)+IF(AV611="",0,INDEX([1]大小写对照表!A:B,MATCH(AV611,[1]大小写对照表!A:A,0),2)*100)+IF(AW611="",0,INDEX([1]大小写对照表!A:B,MATCH(AW611,[1]大小写对照表!A:A,0),2)*10),IF(ISERROR(FIND("万",O611,1)),MIDB(O611,SEARCHB("?",O611),2*LEN(O611)-LENB(O611))*1,MIDB(O611,SEARCHB("?",O611),2*LEN(O611)-LENB(O611))*10000)))</f>
        <v>0</v>
      </c>
      <c r="AY611" s="13" t="str">
        <f t="shared" si="117"/>
        <v>1月份</v>
      </c>
      <c r="AZ611" s="11" t="str">
        <f t="shared" si="118"/>
        <v>录播</v>
      </c>
      <c r="BA611" s="11" t="str">
        <f t="shared" si="119"/>
        <v/>
      </c>
    </row>
    <row r="612" spans="1:53">
      <c r="A612" s="7" t="s">
        <v>1084</v>
      </c>
      <c r="B612" s="7" t="s">
        <v>3894</v>
      </c>
      <c r="C612" s="7" t="s">
        <v>55</v>
      </c>
      <c r="D612" s="7" t="s">
        <v>3895</v>
      </c>
      <c r="E612" s="7" t="s">
        <v>582</v>
      </c>
      <c r="F612" s="7" t="s">
        <v>3843</v>
      </c>
      <c r="G612" s="7" t="s">
        <v>778</v>
      </c>
      <c r="H612" s="7"/>
      <c r="I612" s="7"/>
      <c r="J612" s="7"/>
      <c r="K612" s="7"/>
      <c r="L612" s="7" t="s">
        <v>3896</v>
      </c>
      <c r="M612" s="7"/>
      <c r="N612" s="7" t="s">
        <v>3897</v>
      </c>
      <c r="O612" s="7"/>
      <c r="P612" s="7"/>
      <c r="Q612" s="7" t="s">
        <v>3898</v>
      </c>
      <c r="R612" s="7" t="s">
        <v>3899</v>
      </c>
      <c r="S612" s="7"/>
      <c r="T612" s="7"/>
      <c r="U612" s="7"/>
      <c r="V612" s="7"/>
      <c r="W612" s="7"/>
      <c r="X612" s="7" t="s">
        <v>65</v>
      </c>
      <c r="Y612" s="7" t="s">
        <v>3900</v>
      </c>
      <c r="Z612" s="7">
        <v>4</v>
      </c>
      <c r="AA612" s="7">
        <v>4</v>
      </c>
      <c r="AB612" s="7" t="s">
        <v>317</v>
      </c>
      <c r="AC612" s="7" t="s">
        <v>1084</v>
      </c>
      <c r="AD612" s="7">
        <v>2018</v>
      </c>
      <c r="AE612" s="7" t="s">
        <v>643</v>
      </c>
      <c r="AF612" s="7" t="s">
        <v>222</v>
      </c>
      <c r="AG612" s="7"/>
      <c r="AH612" s="7"/>
      <c r="AI612" s="7"/>
      <c r="AJ612" s="7"/>
      <c r="AK612" s="7"/>
      <c r="AL612" s="8" t="str">
        <f t="shared" si="108"/>
        <v>CNDL2018574@录播</v>
      </c>
      <c r="AM612" s="8">
        <f>IF(AL612="","",COUNTIFS(AL$1:AL612,AL612))</f>
        <v>1</v>
      </c>
      <c r="AN612" s="8" t="str">
        <f t="shared" si="109"/>
        <v>龙港高级中学录播平板教室、生物综合探究实验室设备及装潢采购项目的合同公示@录播</v>
      </c>
      <c r="AO612" s="9">
        <f>IF(AN612="","",COUNTIFS(AN$1:AN612,AN612))</f>
        <v>1</v>
      </c>
      <c r="AP612" s="10" t="str">
        <f t="shared" si="110"/>
        <v>是</v>
      </c>
      <c r="AQ612" s="11" t="str">
        <f t="shared" si="111"/>
        <v/>
      </c>
      <c r="AR612" s="11" t="str">
        <f t="shared" si="112"/>
        <v/>
      </c>
      <c r="AS612" s="11" t="str">
        <f t="shared" si="113"/>
        <v/>
      </c>
      <c r="AT612" s="11" t="str">
        <f t="shared" si="114"/>
        <v/>
      </c>
      <c r="AU612" s="11" t="str">
        <f t="shared" si="115"/>
        <v/>
      </c>
      <c r="AV612" s="11" t="str">
        <f t="shared" si="116"/>
        <v/>
      </c>
      <c r="AW612" s="11" t="str">
        <f>IF(ISERROR(IF(FIND("拾",O612,1)&lt;FIND("万",O612,1),IF(ISERROR(FIND("拾",O612,FIND("万",O612,1))),"零",(MID(O,FIND("拾",O612,FIND("万",O612,1))-1,1))),MID(O612,FIND("拾",O612,1)-1,1))),"",IF(FIND("拾",O612,1)&lt;FIND("万",O612,1),IF(ISERROR(FIND("拾",O612,FIND("万",O612,1))),"",(MID(O612,FIND("拾",O612,FIND("万",O612,1))-1,1))),MID(O612,FIND("拾",O612,1)-1,1)))</f>
        <v/>
      </c>
      <c r="AX612" s="12">
        <f>IF(O612="",0,IF(ISERROR(MIDB(O612,SEARCHB("?",O612),2*LEN(O612)-LENB(O612))),IF(AQ612="",0,INDEX([1]大小写对照表!A:B,MATCH(AQ612,[1]大小写对照表!A:A,0),2)*100000000)+IF(AR612="",0,INDEX([1]大小写对照表!A:B,MATCH(AR612,[1]大小写对照表!A:A,0),2)*1000000)+IF(AS612="",0,INDEX([1]大小写对照表!A:B,MATCH(AS612,[1]大小写对照表!A:A,0),2)*100000)+IF(AT612="",0,INDEX([1]大小写对照表!A:B,MATCH(AT612,[1]大小写对照表!A:A,0),2)*10000)+IF(AU612="",0,INDEX([1]大小写对照表!A:B,MATCH(AU612,[1]大小写对照表!A:A,0),2)*1000)+IF(AV612="",0,INDEX([1]大小写对照表!A:B,MATCH(AV612,[1]大小写对照表!A:A,0),2)*100)+IF(AW612="",0,INDEX([1]大小写对照表!A:B,MATCH(AW612,[1]大小写对照表!A:A,0),2)*10),IF(ISERROR(FIND("万",O612,1)),MIDB(O612,SEARCHB("?",O612),2*LEN(O612)-LENB(O612))*1,MIDB(O612,SEARCHB("?",O612),2*LEN(O612)-LENB(O612))*10000)))</f>
        <v>0</v>
      </c>
      <c r="AY612" s="13" t="str">
        <f t="shared" si="117"/>
        <v>1月份</v>
      </c>
      <c r="AZ612" s="11" t="str">
        <f t="shared" si="118"/>
        <v>录播</v>
      </c>
      <c r="BA612" s="11" t="str">
        <f t="shared" si="119"/>
        <v/>
      </c>
    </row>
    <row r="613" spans="1:53">
      <c r="A613" s="14" t="s">
        <v>1084</v>
      </c>
      <c r="B613" s="14" t="s">
        <v>3894</v>
      </c>
      <c r="C613" s="14" t="s">
        <v>55</v>
      </c>
      <c r="D613" s="14" t="s">
        <v>3895</v>
      </c>
      <c r="E613" s="14" t="s">
        <v>582</v>
      </c>
      <c r="F613" s="14" t="s">
        <v>3843</v>
      </c>
      <c r="G613" s="14" t="s">
        <v>778</v>
      </c>
      <c r="H613" s="14"/>
      <c r="I613" s="14"/>
      <c r="J613" s="14"/>
      <c r="K613" s="14"/>
      <c r="L613" s="14" t="s">
        <v>3896</v>
      </c>
      <c r="M613" s="14"/>
      <c r="N613" s="14" t="s">
        <v>3897</v>
      </c>
      <c r="O613" s="14"/>
      <c r="P613" s="14"/>
      <c r="Q613" s="14" t="s">
        <v>3901</v>
      </c>
      <c r="R613" s="14" t="s">
        <v>3899</v>
      </c>
      <c r="S613" s="14"/>
      <c r="T613" s="14"/>
      <c r="U613" s="14"/>
      <c r="V613" s="14"/>
      <c r="W613" s="14"/>
      <c r="X613" s="14" t="s">
        <v>65</v>
      </c>
      <c r="Y613" s="14" t="s">
        <v>3900</v>
      </c>
      <c r="Z613" s="14">
        <v>4</v>
      </c>
      <c r="AA613" s="14">
        <v>4</v>
      </c>
      <c r="AB613" s="14" t="s">
        <v>317</v>
      </c>
      <c r="AC613" s="14" t="s">
        <v>1084</v>
      </c>
      <c r="AD613" s="14">
        <v>2018</v>
      </c>
      <c r="AE613" s="14" t="s">
        <v>643</v>
      </c>
      <c r="AF613" s="14" t="s">
        <v>222</v>
      </c>
      <c r="AG613" s="14"/>
      <c r="AH613" s="14"/>
      <c r="AI613" s="14"/>
      <c r="AJ613" s="14"/>
      <c r="AK613" s="14"/>
      <c r="AL613" s="8" t="str">
        <f t="shared" si="108"/>
        <v>CNDL2018574@录播</v>
      </c>
      <c r="AM613" s="8">
        <f>IF(AL613="","",COUNTIFS(AL$1:AL613,AL613))</f>
        <v>2</v>
      </c>
      <c r="AN613" s="8" t="str">
        <f t="shared" si="109"/>
        <v>龙港高级中学录播平板教室、生物综合探究实验室设备及装潢采购项目的合同公示@录播</v>
      </c>
      <c r="AO613" s="9">
        <f>IF(AN613="","",COUNTIFS(AN$1:AN613,AN613))</f>
        <v>2</v>
      </c>
      <c r="AP613" s="10" t="str">
        <f t="shared" si="110"/>
        <v/>
      </c>
      <c r="AQ613" s="11" t="str">
        <f t="shared" si="111"/>
        <v/>
      </c>
      <c r="AR613" s="11" t="str">
        <f t="shared" si="112"/>
        <v/>
      </c>
      <c r="AS613" s="11" t="str">
        <f t="shared" si="113"/>
        <v/>
      </c>
      <c r="AT613" s="11" t="str">
        <f t="shared" si="114"/>
        <v/>
      </c>
      <c r="AU613" s="11" t="str">
        <f t="shared" si="115"/>
        <v/>
      </c>
      <c r="AV613" s="11" t="str">
        <f t="shared" si="116"/>
        <v/>
      </c>
      <c r="AW613" s="11" t="str">
        <f>IF(ISERROR(IF(FIND("拾",O613,1)&lt;FIND("万",O613,1),IF(ISERROR(FIND("拾",O613,FIND("万",O613,1))),"零",(MID(O,FIND("拾",O613,FIND("万",O613,1))-1,1))),MID(O613,FIND("拾",O613,1)-1,1))),"",IF(FIND("拾",O613,1)&lt;FIND("万",O613,1),IF(ISERROR(FIND("拾",O613,FIND("万",O613,1))),"",(MID(O613,FIND("拾",O613,FIND("万",O613,1))-1,1))),MID(O613,FIND("拾",O613,1)-1,1)))</f>
        <v/>
      </c>
      <c r="AX613" s="12">
        <f>IF(O613="",0,IF(ISERROR(MIDB(O613,SEARCHB("?",O613),2*LEN(O613)-LENB(O613))),IF(AQ613="",0,INDEX([1]大小写对照表!A:B,MATCH(AQ613,[1]大小写对照表!A:A,0),2)*100000000)+IF(AR613="",0,INDEX([1]大小写对照表!A:B,MATCH(AR613,[1]大小写对照表!A:A,0),2)*1000000)+IF(AS613="",0,INDEX([1]大小写对照表!A:B,MATCH(AS613,[1]大小写对照表!A:A,0),2)*100000)+IF(AT613="",0,INDEX([1]大小写对照表!A:B,MATCH(AT613,[1]大小写对照表!A:A,0),2)*10000)+IF(AU613="",0,INDEX([1]大小写对照表!A:B,MATCH(AU613,[1]大小写对照表!A:A,0),2)*1000)+IF(AV613="",0,INDEX([1]大小写对照表!A:B,MATCH(AV613,[1]大小写对照表!A:A,0),2)*100)+IF(AW613="",0,INDEX([1]大小写对照表!A:B,MATCH(AW613,[1]大小写对照表!A:A,0),2)*10),IF(ISERROR(FIND("万",O613,1)),MIDB(O613,SEARCHB("?",O613),2*LEN(O613)-LENB(O613))*1,MIDB(O613,SEARCHB("?",O613),2*LEN(O613)-LENB(O613))*10000)))</f>
        <v>0</v>
      </c>
      <c r="AY613" s="13" t="str">
        <f t="shared" si="117"/>
        <v>1月份</v>
      </c>
      <c r="AZ613" s="11" t="str">
        <f t="shared" si="118"/>
        <v>录播</v>
      </c>
      <c r="BA613" s="11" t="str">
        <f t="shared" si="119"/>
        <v/>
      </c>
    </row>
    <row r="614" spans="1:53">
      <c r="A614" s="7" t="s">
        <v>1084</v>
      </c>
      <c r="B614" s="7" t="s">
        <v>3902</v>
      </c>
      <c r="C614" s="7" t="s">
        <v>55</v>
      </c>
      <c r="D614" s="7"/>
      <c r="E614" s="7" t="s">
        <v>1244</v>
      </c>
      <c r="F614" s="7" t="s">
        <v>3626</v>
      </c>
      <c r="G614" s="7" t="s">
        <v>778</v>
      </c>
      <c r="H614" s="7"/>
      <c r="I614" s="7"/>
      <c r="J614" s="7"/>
      <c r="K614" s="7"/>
      <c r="L614" s="7"/>
      <c r="M614" s="7"/>
      <c r="N614" s="7" t="s">
        <v>3903</v>
      </c>
      <c r="O614" s="7"/>
      <c r="P614" s="7"/>
      <c r="Q614" s="7" t="s">
        <v>3904</v>
      </c>
      <c r="R614" s="7" t="s">
        <v>3905</v>
      </c>
      <c r="S614" s="7"/>
      <c r="T614" s="7"/>
      <c r="U614" s="7"/>
      <c r="V614" s="7"/>
      <c r="W614" s="7"/>
      <c r="X614" s="7" t="s">
        <v>315</v>
      </c>
      <c r="Y614" s="7" t="s">
        <v>3906</v>
      </c>
      <c r="Z614" s="7">
        <v>2</v>
      </c>
      <c r="AA614" s="7">
        <v>14971</v>
      </c>
      <c r="AB614" s="7" t="s">
        <v>67</v>
      </c>
      <c r="AC614" s="7"/>
      <c r="AD614" s="7">
        <v>2018</v>
      </c>
      <c r="AE614" s="7" t="s">
        <v>643</v>
      </c>
      <c r="AF614" s="7"/>
      <c r="AG614" s="7"/>
      <c r="AH614" s="7"/>
      <c r="AI614" s="7"/>
      <c r="AJ614" s="7"/>
      <c r="AK614" s="7"/>
      <c r="AL614" s="8" t="str">
        <f t="shared" si="108"/>
        <v/>
      </c>
      <c r="AM614" s="8" t="str">
        <f>IF(AL614="","",COUNTIFS(AL$1:AL614,AL614))</f>
        <v/>
      </c>
      <c r="AN614" s="8" t="str">
        <f t="shared" si="109"/>
        <v>长寿区2018年危险化学品管道泄漏事故应急演练场地布置及拍摄中标结果@录播</v>
      </c>
      <c r="AO614" s="9">
        <f>IF(AN614="","",COUNTIFS(AN$1:AN614,AN614))</f>
        <v>1</v>
      </c>
      <c r="AP614" s="10" t="str">
        <f t="shared" si="110"/>
        <v>是</v>
      </c>
      <c r="AQ614" s="11" t="str">
        <f t="shared" si="111"/>
        <v/>
      </c>
      <c r="AR614" s="11" t="str">
        <f t="shared" si="112"/>
        <v/>
      </c>
      <c r="AS614" s="11" t="str">
        <f t="shared" si="113"/>
        <v/>
      </c>
      <c r="AT614" s="11" t="str">
        <f t="shared" si="114"/>
        <v/>
      </c>
      <c r="AU614" s="11" t="str">
        <f t="shared" si="115"/>
        <v/>
      </c>
      <c r="AV614" s="11" t="str">
        <f t="shared" si="116"/>
        <v/>
      </c>
      <c r="AW614" s="11" t="str">
        <f>IF(ISERROR(IF(FIND("拾",O614,1)&lt;FIND("万",O614,1),IF(ISERROR(FIND("拾",O614,FIND("万",O614,1))),"零",(MID(O,FIND("拾",O614,FIND("万",O614,1))-1,1))),MID(O614,FIND("拾",O614,1)-1,1))),"",IF(FIND("拾",O614,1)&lt;FIND("万",O614,1),IF(ISERROR(FIND("拾",O614,FIND("万",O614,1))),"",(MID(O614,FIND("拾",O614,FIND("万",O614,1))-1,1))),MID(O614,FIND("拾",O614,1)-1,1)))</f>
        <v/>
      </c>
      <c r="AX614" s="12">
        <f>IF(O614="",0,IF(ISERROR(MIDB(O614,SEARCHB("?",O614),2*LEN(O614)-LENB(O614))),IF(AQ614="",0,INDEX([1]大小写对照表!A:B,MATCH(AQ614,[1]大小写对照表!A:A,0),2)*100000000)+IF(AR614="",0,INDEX([1]大小写对照表!A:B,MATCH(AR614,[1]大小写对照表!A:A,0),2)*1000000)+IF(AS614="",0,INDEX([1]大小写对照表!A:B,MATCH(AS614,[1]大小写对照表!A:A,0),2)*100000)+IF(AT614="",0,INDEX([1]大小写对照表!A:B,MATCH(AT614,[1]大小写对照表!A:A,0),2)*10000)+IF(AU614="",0,INDEX([1]大小写对照表!A:B,MATCH(AU614,[1]大小写对照表!A:A,0),2)*1000)+IF(AV614="",0,INDEX([1]大小写对照表!A:B,MATCH(AV614,[1]大小写对照表!A:A,0),2)*100)+IF(AW614="",0,INDEX([1]大小写对照表!A:B,MATCH(AW614,[1]大小写对照表!A:A,0),2)*10),IF(ISERROR(FIND("万",O614,1)),MIDB(O614,SEARCHB("?",O614),2*LEN(O614)-LENB(O614))*1,MIDB(O614,SEARCHB("?",O614),2*LEN(O614)-LENB(O614))*10000)))</f>
        <v>0</v>
      </c>
      <c r="AY614" s="13" t="str">
        <f t="shared" si="117"/>
        <v>1月份</v>
      </c>
      <c r="AZ614" s="11" t="str">
        <f t="shared" si="118"/>
        <v>录播</v>
      </c>
      <c r="BA614" s="11" t="str">
        <f t="shared" si="119"/>
        <v/>
      </c>
    </row>
    <row r="615" spans="1:53">
      <c r="A615" s="14" t="s">
        <v>1084</v>
      </c>
      <c r="B615" s="14" t="s">
        <v>3907</v>
      </c>
      <c r="C615" s="14" t="s">
        <v>55</v>
      </c>
      <c r="D615" s="14" t="s">
        <v>3908</v>
      </c>
      <c r="E615" s="14" t="s">
        <v>236</v>
      </c>
      <c r="F615" s="14" t="s">
        <v>237</v>
      </c>
      <c r="G615" s="14" t="s">
        <v>778</v>
      </c>
      <c r="H615" s="14"/>
      <c r="I615" s="14"/>
      <c r="J615" s="14"/>
      <c r="K615" s="14"/>
      <c r="L615" s="14" t="s">
        <v>740</v>
      </c>
      <c r="M615" s="14" t="s">
        <v>741</v>
      </c>
      <c r="N615" s="14" t="s">
        <v>3909</v>
      </c>
      <c r="O615" s="14" t="s">
        <v>3910</v>
      </c>
      <c r="P615" s="14"/>
      <c r="Q615" s="14" t="s">
        <v>3911</v>
      </c>
      <c r="R615" s="14" t="s">
        <v>3912</v>
      </c>
      <c r="S615" s="14"/>
      <c r="T615" s="14"/>
      <c r="U615" s="14"/>
      <c r="V615" s="14"/>
      <c r="W615" s="14"/>
      <c r="X615" s="14" t="s">
        <v>326</v>
      </c>
      <c r="Y615" s="14" t="s">
        <v>3913</v>
      </c>
      <c r="Z615" s="14">
        <v>9</v>
      </c>
      <c r="AA615" s="14">
        <v>2</v>
      </c>
      <c r="AB615" s="14" t="s">
        <v>67</v>
      </c>
      <c r="AC615" s="14"/>
      <c r="AD615" s="14">
        <v>2019</v>
      </c>
      <c r="AE615" s="14" t="s">
        <v>68</v>
      </c>
      <c r="AF615" s="14"/>
      <c r="AG615" s="14"/>
      <c r="AH615" s="14"/>
      <c r="AI615" s="14"/>
      <c r="AJ615" s="14"/>
      <c r="AK615" s="14"/>
      <c r="AL615" s="8" t="str">
        <f t="shared" si="108"/>
        <v>TC180RABM）@录播</v>
      </c>
      <c r="AM615" s="8">
        <f>IF(AL615="","",COUNTIFS(AL$1:AL615,AL615))</f>
        <v>1</v>
      </c>
      <c r="AN615" s="8" t="str">
        <f t="shared" si="109"/>
        <v>中国科学院大学经济与管理学院智慧教室建设项目中标公告@录播</v>
      </c>
      <c r="AO615" s="9">
        <f>IF(AN615="","",COUNTIFS(AN$1:AN615,AN615))</f>
        <v>1</v>
      </c>
      <c r="AP615" s="10" t="str">
        <f t="shared" si="110"/>
        <v>是</v>
      </c>
      <c r="AQ615" s="11" t="str">
        <f t="shared" si="111"/>
        <v/>
      </c>
      <c r="AR615" s="11" t="str">
        <f t="shared" si="112"/>
        <v/>
      </c>
      <c r="AS615" s="11" t="str">
        <f t="shared" si="113"/>
        <v/>
      </c>
      <c r="AT615" s="11" t="str">
        <f t="shared" si="114"/>
        <v/>
      </c>
      <c r="AU615" s="11" t="str">
        <f t="shared" si="115"/>
        <v/>
      </c>
      <c r="AV615" s="11" t="str">
        <f t="shared" si="116"/>
        <v/>
      </c>
      <c r="AW615" s="11" t="str">
        <f>IF(ISERROR(IF(FIND("拾",O615,1)&lt;FIND("万",O615,1),IF(ISERROR(FIND("拾",O615,FIND("万",O615,1))),"零",(MID(O,FIND("拾",O615,FIND("万",O615,1))-1,1))),MID(O615,FIND("拾",O615,1)-1,1))),"",IF(FIND("拾",O615,1)&lt;FIND("万",O615,1),IF(ISERROR(FIND("拾",O615,FIND("万",O615,1))),"",(MID(O615,FIND("拾",O615,FIND("万",O615,1))-1,1))),MID(O615,FIND("拾",O615,1)-1,1)))</f>
        <v/>
      </c>
      <c r="AX615" s="12">
        <f>IF(O615="",0,IF(ISERROR(MIDB(O615,SEARCHB("?",O615),2*LEN(O615)-LENB(O615))),IF(AQ615="",0,INDEX([1]大小写对照表!A:B,MATCH(AQ615,[1]大小写对照表!A:A,0),2)*100000000)+IF(AR615="",0,INDEX([1]大小写对照表!A:B,MATCH(AR615,[1]大小写对照表!A:A,0),2)*1000000)+IF(AS615="",0,INDEX([1]大小写对照表!A:B,MATCH(AS615,[1]大小写对照表!A:A,0),2)*100000)+IF(AT615="",0,INDEX([1]大小写对照表!A:B,MATCH(AT615,[1]大小写对照表!A:A,0),2)*10000)+IF(AU615="",0,INDEX([1]大小写对照表!A:B,MATCH(AU615,[1]大小写对照表!A:A,0),2)*1000)+IF(AV615="",0,INDEX([1]大小写对照表!A:B,MATCH(AV615,[1]大小写对照表!A:A,0),2)*100)+IF(AW615="",0,INDEX([1]大小写对照表!A:B,MATCH(AW615,[1]大小写对照表!A:A,0),2)*10),IF(ISERROR(FIND("万",O615,1)),MIDB(O615,SEARCHB("?",O615),2*LEN(O615)-LENB(O615))*1,MIDB(O615,SEARCHB("?",O615),2*LEN(O615)-LENB(O615))*10000)))</f>
        <v>2995299.9999999995</v>
      </c>
      <c r="AY615" s="13" t="str">
        <f t="shared" si="117"/>
        <v>1月份</v>
      </c>
      <c r="AZ615" s="11" t="str">
        <f t="shared" si="118"/>
        <v>录播</v>
      </c>
      <c r="BA615" s="11" t="str">
        <f t="shared" si="119"/>
        <v/>
      </c>
    </row>
    <row r="616" spans="1:53">
      <c r="A616" s="7" t="s">
        <v>1084</v>
      </c>
      <c r="B616" s="7" t="s">
        <v>786</v>
      </c>
      <c r="C616" s="7" t="s">
        <v>55</v>
      </c>
      <c r="D616" s="7" t="s">
        <v>787</v>
      </c>
      <c r="E616" s="7" t="s">
        <v>236</v>
      </c>
      <c r="F616" s="7" t="s">
        <v>237</v>
      </c>
      <c r="G616" s="7" t="s">
        <v>778</v>
      </c>
      <c r="H616" s="7"/>
      <c r="I616" s="7"/>
      <c r="J616" s="7"/>
      <c r="K616" s="7"/>
      <c r="L616" s="7"/>
      <c r="M616" s="7" t="s">
        <v>788</v>
      </c>
      <c r="N616" s="7" t="s">
        <v>789</v>
      </c>
      <c r="O616" s="7" t="s">
        <v>790</v>
      </c>
      <c r="P616" s="7"/>
      <c r="Q616" s="7" t="s">
        <v>791</v>
      </c>
      <c r="R616" s="7" t="s">
        <v>474</v>
      </c>
      <c r="S616" s="7" t="s">
        <v>792</v>
      </c>
      <c r="T616" s="7"/>
      <c r="U616" s="7"/>
      <c r="V616" s="7"/>
      <c r="W616" s="7"/>
      <c r="X616" s="7" t="s">
        <v>326</v>
      </c>
      <c r="Y616" s="7" t="s">
        <v>793</v>
      </c>
      <c r="Z616" s="7">
        <v>6</v>
      </c>
      <c r="AA616" s="7">
        <v>6</v>
      </c>
      <c r="AB616" s="7" t="s">
        <v>67</v>
      </c>
      <c r="AC616" s="7"/>
      <c r="AD616" s="7">
        <v>2019</v>
      </c>
      <c r="AE616" s="7" t="s">
        <v>68</v>
      </c>
      <c r="AF616" s="7" t="s">
        <v>794</v>
      </c>
      <c r="AG616" s="7" t="s">
        <v>795</v>
      </c>
      <c r="AH616" s="7"/>
      <c r="AI616" s="7"/>
      <c r="AJ616" s="7"/>
      <c r="AK616" s="7"/>
      <c r="AL616" s="8" t="str">
        <f t="shared" si="108"/>
        <v>GC-HG4181076@录播</v>
      </c>
      <c r="AM616" s="8">
        <f>IF(AL616="","",COUNTIFS(AL$1:AL616,AL616))</f>
        <v>1</v>
      </c>
      <c r="AN616" s="8" t="str">
        <f t="shared" si="109"/>
        <v>北京外国语大学智能教室样板间采购项目中标公告@录播</v>
      </c>
      <c r="AO616" s="9">
        <f>IF(AN616="","",COUNTIFS(AN$1:AN616,AN616))</f>
        <v>1</v>
      </c>
      <c r="AP616" s="10" t="str">
        <f t="shared" si="110"/>
        <v>是</v>
      </c>
      <c r="AQ616" s="11" t="str">
        <f t="shared" si="111"/>
        <v/>
      </c>
      <c r="AR616" s="11" t="str">
        <f t="shared" si="112"/>
        <v/>
      </c>
      <c r="AS616" s="11" t="str">
        <f t="shared" si="113"/>
        <v/>
      </c>
      <c r="AT616" s="11" t="str">
        <f t="shared" si="114"/>
        <v/>
      </c>
      <c r="AU616" s="11" t="str">
        <f t="shared" si="115"/>
        <v/>
      </c>
      <c r="AV616" s="11" t="str">
        <f t="shared" si="116"/>
        <v/>
      </c>
      <c r="AW616" s="11" t="str">
        <f>IF(ISERROR(IF(FIND("拾",O616,1)&lt;FIND("万",O616,1),IF(ISERROR(FIND("拾",O616,FIND("万",O616,1))),"零",(MID(O,FIND("拾",O616,FIND("万",O616,1))-1,1))),MID(O616,FIND("拾",O616,1)-1,1))),"",IF(FIND("拾",O616,1)&lt;FIND("万",O616,1),IF(ISERROR(FIND("拾",O616,FIND("万",O616,1))),"",(MID(O616,FIND("拾",O616,FIND("万",O616,1))-1,1))),MID(O616,FIND("拾",O616,1)-1,1)))</f>
        <v/>
      </c>
      <c r="AX616" s="12">
        <f>IF(O616="",0,IF(ISERROR(MIDB(O616,SEARCHB("?",O616),2*LEN(O616)-LENB(O616))),IF(AQ616="",0,INDEX([1]大小写对照表!A:B,MATCH(AQ616,[1]大小写对照表!A:A,0),2)*100000000)+IF(AR616="",0,INDEX([1]大小写对照表!A:B,MATCH(AR616,[1]大小写对照表!A:A,0),2)*1000000)+IF(AS616="",0,INDEX([1]大小写对照表!A:B,MATCH(AS616,[1]大小写对照表!A:A,0),2)*100000)+IF(AT616="",0,INDEX([1]大小写对照表!A:B,MATCH(AT616,[1]大小写对照表!A:A,0),2)*10000)+IF(AU616="",0,INDEX([1]大小写对照表!A:B,MATCH(AU616,[1]大小写对照表!A:A,0),2)*1000)+IF(AV616="",0,INDEX([1]大小写对照表!A:B,MATCH(AV616,[1]大小写对照表!A:A,0),2)*100)+IF(AW616="",0,INDEX([1]大小写对照表!A:B,MATCH(AW616,[1]大小写对照表!A:A,0),2)*10),IF(ISERROR(FIND("万",O616,1)),MIDB(O616,SEARCHB("?",O616),2*LEN(O616)-LENB(O616))*1,MIDB(O616,SEARCHB("?",O616),2*LEN(O616)-LENB(O616))*10000)))</f>
        <v>788000</v>
      </c>
      <c r="AY616" s="13" t="str">
        <f t="shared" si="117"/>
        <v>1月份</v>
      </c>
      <c r="AZ616" s="11" t="str">
        <f t="shared" si="118"/>
        <v>录播</v>
      </c>
      <c r="BA616" s="11" t="str">
        <f t="shared" si="119"/>
        <v/>
      </c>
    </row>
    <row r="617" spans="1:53">
      <c r="A617" s="14" t="s">
        <v>1084</v>
      </c>
      <c r="B617" s="14" t="s">
        <v>3914</v>
      </c>
      <c r="C617" s="14" t="s">
        <v>55</v>
      </c>
      <c r="D617" s="14"/>
      <c r="E617" s="14" t="s">
        <v>56</v>
      </c>
      <c r="F617" s="14" t="s">
        <v>1443</v>
      </c>
      <c r="G617" s="14" t="s">
        <v>778</v>
      </c>
      <c r="H617" s="14"/>
      <c r="I617" s="14"/>
      <c r="J617" s="14"/>
      <c r="K617" s="14"/>
      <c r="L617" s="14"/>
      <c r="M617" s="14"/>
      <c r="N617" s="14" t="s">
        <v>3755</v>
      </c>
      <c r="O617" s="14"/>
      <c r="P617" s="14"/>
      <c r="Q617" s="14" t="s">
        <v>3915</v>
      </c>
      <c r="R617" s="14" t="s">
        <v>3757</v>
      </c>
      <c r="S617" s="14"/>
      <c r="T617" s="14"/>
      <c r="U617" s="14"/>
      <c r="V617" s="14"/>
      <c r="W617" s="14"/>
      <c r="X617" s="14" t="s">
        <v>65</v>
      </c>
      <c r="Y617" s="14" t="s">
        <v>3754</v>
      </c>
      <c r="Z617" s="14">
        <v>4</v>
      </c>
      <c r="AA617" s="14">
        <v>14971</v>
      </c>
      <c r="AB617" s="14" t="s">
        <v>317</v>
      </c>
      <c r="AC617" s="14" t="s">
        <v>1084</v>
      </c>
      <c r="AD617" s="14">
        <v>2019</v>
      </c>
      <c r="AE617" s="14" t="s">
        <v>68</v>
      </c>
      <c r="AF617" s="14"/>
      <c r="AG617" s="14"/>
      <c r="AH617" s="14"/>
      <c r="AI617" s="14"/>
      <c r="AJ617" s="14"/>
      <c r="AK617" s="14"/>
      <c r="AL617" s="8" t="str">
        <f t="shared" si="108"/>
        <v/>
      </c>
      <c r="AM617" s="8" t="str">
        <f>IF(AL617="","",COUNTIFS(AL$1:AL617,AL617))</f>
        <v/>
      </c>
      <c r="AN617" s="8" t="str">
        <f t="shared" si="109"/>
        <v>新乡市铁路第二中学录播教室装修项目合同公告@录播</v>
      </c>
      <c r="AO617" s="9">
        <f>IF(AN617="","",COUNTIFS(AN$1:AN617,AN617))</f>
        <v>1</v>
      </c>
      <c r="AP617" s="10" t="str">
        <f t="shared" si="110"/>
        <v>是</v>
      </c>
      <c r="AQ617" s="11" t="str">
        <f t="shared" si="111"/>
        <v/>
      </c>
      <c r="AR617" s="11" t="str">
        <f t="shared" si="112"/>
        <v/>
      </c>
      <c r="AS617" s="11" t="str">
        <f t="shared" si="113"/>
        <v/>
      </c>
      <c r="AT617" s="11" t="str">
        <f t="shared" si="114"/>
        <v/>
      </c>
      <c r="AU617" s="11" t="str">
        <f t="shared" si="115"/>
        <v/>
      </c>
      <c r="AV617" s="11" t="str">
        <f t="shared" si="116"/>
        <v/>
      </c>
      <c r="AW617" s="11" t="str">
        <f>IF(ISERROR(IF(FIND("拾",O617,1)&lt;FIND("万",O617,1),IF(ISERROR(FIND("拾",O617,FIND("万",O617,1))),"零",(MID(O,FIND("拾",O617,FIND("万",O617,1))-1,1))),MID(O617,FIND("拾",O617,1)-1,1))),"",IF(FIND("拾",O617,1)&lt;FIND("万",O617,1),IF(ISERROR(FIND("拾",O617,FIND("万",O617,1))),"",(MID(O617,FIND("拾",O617,FIND("万",O617,1))-1,1))),MID(O617,FIND("拾",O617,1)-1,1)))</f>
        <v/>
      </c>
      <c r="AX617" s="12">
        <f>IF(O617="",0,IF(ISERROR(MIDB(O617,SEARCHB("?",O617),2*LEN(O617)-LENB(O617))),IF(AQ617="",0,INDEX([1]大小写对照表!A:B,MATCH(AQ617,[1]大小写对照表!A:A,0),2)*100000000)+IF(AR617="",0,INDEX([1]大小写对照表!A:B,MATCH(AR617,[1]大小写对照表!A:A,0),2)*1000000)+IF(AS617="",0,INDEX([1]大小写对照表!A:B,MATCH(AS617,[1]大小写对照表!A:A,0),2)*100000)+IF(AT617="",0,INDEX([1]大小写对照表!A:B,MATCH(AT617,[1]大小写对照表!A:A,0),2)*10000)+IF(AU617="",0,INDEX([1]大小写对照表!A:B,MATCH(AU617,[1]大小写对照表!A:A,0),2)*1000)+IF(AV617="",0,INDEX([1]大小写对照表!A:B,MATCH(AV617,[1]大小写对照表!A:A,0),2)*100)+IF(AW617="",0,INDEX([1]大小写对照表!A:B,MATCH(AW617,[1]大小写对照表!A:A,0),2)*10),IF(ISERROR(FIND("万",O617,1)),MIDB(O617,SEARCHB("?",O617),2*LEN(O617)-LENB(O617))*1,MIDB(O617,SEARCHB("?",O617),2*LEN(O617)-LENB(O617))*10000)))</f>
        <v>0</v>
      </c>
      <c r="AY617" s="13" t="str">
        <f t="shared" si="117"/>
        <v>1月份</v>
      </c>
      <c r="AZ617" s="11" t="str">
        <f t="shared" si="118"/>
        <v>录播</v>
      </c>
      <c r="BA617" s="11" t="str">
        <f t="shared" si="119"/>
        <v/>
      </c>
    </row>
    <row r="618" spans="1:53">
      <c r="A618" s="7" t="s">
        <v>1084</v>
      </c>
      <c r="B618" s="7" t="s">
        <v>3916</v>
      </c>
      <c r="C618" s="7" t="s">
        <v>55</v>
      </c>
      <c r="D618" s="7"/>
      <c r="E618" s="7" t="s">
        <v>1308</v>
      </c>
      <c r="F618" s="7" t="s">
        <v>3431</v>
      </c>
      <c r="G618" s="7" t="s">
        <v>778</v>
      </c>
      <c r="H618" s="7"/>
      <c r="I618" s="7"/>
      <c r="J618" s="7"/>
      <c r="K618" s="7"/>
      <c r="L618" s="7" t="s">
        <v>3917</v>
      </c>
      <c r="M618" s="7"/>
      <c r="N618" s="7" t="s">
        <v>3918</v>
      </c>
      <c r="O618" s="7" t="s">
        <v>3919</v>
      </c>
      <c r="P618" s="7"/>
      <c r="Q618" s="7" t="s">
        <v>3920</v>
      </c>
      <c r="R618" s="7" t="s">
        <v>3921</v>
      </c>
      <c r="S618" s="7" t="s">
        <v>3922</v>
      </c>
      <c r="T618" s="7"/>
      <c r="U618" s="7"/>
      <c r="V618" s="7"/>
      <c r="W618" s="7"/>
      <c r="X618" s="7" t="s">
        <v>65</v>
      </c>
      <c r="Y618" s="7" t="s">
        <v>3923</v>
      </c>
      <c r="Z618" s="7">
        <v>2</v>
      </c>
      <c r="AA618" s="7">
        <v>14971</v>
      </c>
      <c r="AB618" s="7" t="s">
        <v>317</v>
      </c>
      <c r="AC618" s="7" t="s">
        <v>1084</v>
      </c>
      <c r="AD618" s="7">
        <v>2019</v>
      </c>
      <c r="AE618" s="7" t="s">
        <v>68</v>
      </c>
      <c r="AF618" s="7"/>
      <c r="AG618" s="7"/>
      <c r="AH618" s="7"/>
      <c r="AI618" s="7"/>
      <c r="AJ618" s="7"/>
      <c r="AK618" s="7"/>
      <c r="AL618" s="8" t="str">
        <f t="shared" si="108"/>
        <v/>
      </c>
      <c r="AM618" s="8" t="str">
        <f>IF(AL618="","",COUNTIFS(AL$1:AL618,AL618))</f>
        <v/>
      </c>
      <c r="AN618" s="8" t="str">
        <f t="shared" si="109"/>
        <v>蚌山区2018年录播教室设备采购项目中标公告皖C-2018-ZF-CG-Z-538@录播</v>
      </c>
      <c r="AO618" s="9">
        <f>IF(AN618="","",COUNTIFS(AN$1:AN618,AN618))</f>
        <v>1</v>
      </c>
      <c r="AP618" s="10" t="str">
        <f t="shared" si="110"/>
        <v>是</v>
      </c>
      <c r="AQ618" s="11" t="str">
        <f t="shared" si="111"/>
        <v/>
      </c>
      <c r="AR618" s="11" t="str">
        <f t="shared" si="112"/>
        <v/>
      </c>
      <c r="AS618" s="11" t="str">
        <f t="shared" si="113"/>
        <v/>
      </c>
      <c r="AT618" s="11" t="str">
        <f t="shared" si="114"/>
        <v/>
      </c>
      <c r="AU618" s="11" t="str">
        <f t="shared" si="115"/>
        <v/>
      </c>
      <c r="AV618" s="11" t="str">
        <f t="shared" si="116"/>
        <v/>
      </c>
      <c r="AW618" s="11" t="str">
        <f>IF(ISERROR(IF(FIND("拾",O618,1)&lt;FIND("万",O618,1),IF(ISERROR(FIND("拾",O618,FIND("万",O618,1))),"零",(MID(O,FIND("拾",O618,FIND("万",O618,1))-1,1))),MID(O618,FIND("拾",O618,1)-1,1))),"",IF(FIND("拾",O618,1)&lt;FIND("万",O618,1),IF(ISERROR(FIND("拾",O618,FIND("万",O618,1))),"",(MID(O618,FIND("拾",O618,FIND("万",O618,1))-1,1))),MID(O618,FIND("拾",O618,1)-1,1)))</f>
        <v/>
      </c>
      <c r="AX618" s="12">
        <f>IF(O618="",0,IF(ISERROR(MIDB(O618,SEARCHB("?",O618),2*LEN(O618)-LENB(O618))),IF(AQ618="",0,INDEX([1]大小写对照表!A:B,MATCH(AQ618,[1]大小写对照表!A:A,0),2)*100000000)+IF(AR618="",0,INDEX([1]大小写对照表!A:B,MATCH(AR618,[1]大小写对照表!A:A,0),2)*1000000)+IF(AS618="",0,INDEX([1]大小写对照表!A:B,MATCH(AS618,[1]大小写对照表!A:A,0),2)*100000)+IF(AT618="",0,INDEX([1]大小写对照表!A:B,MATCH(AT618,[1]大小写对照表!A:A,0),2)*10000)+IF(AU618="",0,INDEX([1]大小写对照表!A:B,MATCH(AU618,[1]大小写对照表!A:A,0),2)*1000)+IF(AV618="",0,INDEX([1]大小写对照表!A:B,MATCH(AV618,[1]大小写对照表!A:A,0),2)*100)+IF(AW618="",0,INDEX([1]大小写对照表!A:B,MATCH(AW618,[1]大小写对照表!A:A,0),2)*10),IF(ISERROR(FIND("万",O618,1)),MIDB(O618,SEARCHB("?",O618),2*LEN(O618)-LENB(O618))*1,MIDB(O618,SEARCHB("?",O618),2*LEN(O618)-LENB(O618))*10000)))</f>
        <v>1933899.9999999998</v>
      </c>
      <c r="AY618" s="13" t="str">
        <f t="shared" si="117"/>
        <v>1月份</v>
      </c>
      <c r="AZ618" s="11" t="str">
        <f t="shared" si="118"/>
        <v>录播</v>
      </c>
      <c r="BA618" s="11" t="str">
        <f t="shared" si="119"/>
        <v/>
      </c>
    </row>
    <row r="619" spans="1:53">
      <c r="A619" s="14" t="s">
        <v>1084</v>
      </c>
      <c r="B619" s="14" t="s">
        <v>3924</v>
      </c>
      <c r="C619" s="14" t="s">
        <v>55</v>
      </c>
      <c r="D619" s="14" t="s">
        <v>3925</v>
      </c>
      <c r="E619" s="14" t="s">
        <v>71</v>
      </c>
      <c r="F619" s="14" t="s">
        <v>1551</v>
      </c>
      <c r="G619" s="14" t="s">
        <v>778</v>
      </c>
      <c r="H619" s="14"/>
      <c r="I619" s="14"/>
      <c r="J619" s="14"/>
      <c r="K619" s="14"/>
      <c r="L619" s="14" t="s">
        <v>3926</v>
      </c>
      <c r="M619" s="14" t="s">
        <v>3927</v>
      </c>
      <c r="N619" s="14" t="s">
        <v>3928</v>
      </c>
      <c r="O619" s="14" t="s">
        <v>3929</v>
      </c>
      <c r="P619" s="14"/>
      <c r="Q619" s="14" t="s">
        <v>3930</v>
      </c>
      <c r="R619" s="14" t="s">
        <v>3931</v>
      </c>
      <c r="S619" s="14" t="s">
        <v>3932</v>
      </c>
      <c r="T619" s="14"/>
      <c r="U619" s="14"/>
      <c r="V619" s="14"/>
      <c r="W619" s="14"/>
      <c r="X619" s="14" t="s">
        <v>65</v>
      </c>
      <c r="Y619" s="14" t="s">
        <v>3933</v>
      </c>
      <c r="Z619" s="14">
        <v>4</v>
      </c>
      <c r="AA619" s="14">
        <v>4</v>
      </c>
      <c r="AB619" s="14" t="s">
        <v>67</v>
      </c>
      <c r="AC619" s="14"/>
      <c r="AD619" s="14">
        <v>2019</v>
      </c>
      <c r="AE619" s="14" t="s">
        <v>68</v>
      </c>
      <c r="AF619" s="14"/>
      <c r="AG619" s="14"/>
      <c r="AH619" s="14"/>
      <c r="AI619" s="14"/>
      <c r="AJ619" s="14"/>
      <c r="AK619" s="14"/>
      <c r="AL619" s="8" t="str">
        <f t="shared" si="108"/>
        <v>GXDTCG-2018-002-NN）@录播</v>
      </c>
      <c r="AM619" s="8">
        <f>IF(AL619="","",COUNTIFS(AL$1:AL619,AL619))</f>
        <v>1</v>
      </c>
      <c r="AN619" s="8" t="str">
        <f t="shared" si="109"/>
        <v>广西大通建设监理咨询管理有限公司平果高级中学学生食堂原材料采购（项目编号：GXDTCG-2018-002-NN）中标公告@录播</v>
      </c>
      <c r="AO619" s="9">
        <f>IF(AN619="","",COUNTIFS(AN$1:AN619,AN619))</f>
        <v>1</v>
      </c>
      <c r="AP619" s="10" t="str">
        <f t="shared" si="110"/>
        <v>是</v>
      </c>
      <c r="AQ619" s="11" t="str">
        <f t="shared" si="111"/>
        <v/>
      </c>
      <c r="AR619" s="11" t="str">
        <f t="shared" si="112"/>
        <v>壹</v>
      </c>
      <c r="AS619" s="11" t="str">
        <f t="shared" si="113"/>
        <v>贰</v>
      </c>
      <c r="AT619" s="11" t="str">
        <f t="shared" si="114"/>
        <v/>
      </c>
      <c r="AU619" s="11" t="str">
        <f t="shared" si="115"/>
        <v>伍</v>
      </c>
      <c r="AV619" s="11" t="str">
        <f t="shared" si="116"/>
        <v/>
      </c>
      <c r="AW619" s="11" t="str">
        <f>IF(ISERROR(IF(FIND("拾",O619,1)&lt;FIND("万",O619,1),IF(ISERROR(FIND("拾",O619,FIND("万",O619,1))),"零",(MID(O,FIND("拾",O619,FIND("万",O619,1))-1,1))),MID(O619,FIND("拾",O619,1)-1,1))),"",IF(FIND("拾",O619,1)&lt;FIND("万",O619,1),IF(ISERROR(FIND("拾",O619,FIND("万",O619,1))),"",(MID(O619,FIND("拾",O619,FIND("万",O619,1))-1,1))),MID(O619,FIND("拾",O619,1)-1,1)))</f>
        <v/>
      </c>
      <c r="AX619" s="12">
        <f>IF(O619="",0,IF(ISERROR(MIDB(O619,SEARCHB("?",O619),2*LEN(O619)-LENB(O619))),IF(AQ619="",0,INDEX([1]大小写对照表!A:B,MATCH(AQ619,[1]大小写对照表!A:A,0),2)*100000000)+IF(AR619="",0,INDEX([1]大小写对照表!A:B,MATCH(AR619,[1]大小写对照表!A:A,0),2)*1000000)+IF(AS619="",0,INDEX([1]大小写对照表!A:B,MATCH(AS619,[1]大小写对照表!A:A,0),2)*100000)+IF(AT619="",0,INDEX([1]大小写对照表!A:B,MATCH(AT619,[1]大小写对照表!A:A,0),2)*10000)+IF(AU619="",0,INDEX([1]大小写对照表!A:B,MATCH(AU619,[1]大小写对照表!A:A,0),2)*1000)+IF(AV619="",0,INDEX([1]大小写对照表!A:B,MATCH(AV619,[1]大小写对照表!A:A,0),2)*100)+IF(AW619="",0,INDEX([1]大小写对照表!A:B,MATCH(AW619,[1]大小写对照表!A:A,0),2)*10),IF(ISERROR(FIND("万",O619,1)),MIDB(O619,SEARCHB("?",O619),2*LEN(O619)-LENB(O619))*1,MIDB(O619,SEARCHB("?",O619),2*LEN(O619)-LENB(O619))*10000)))</f>
        <v>1205000</v>
      </c>
      <c r="AY619" s="13" t="str">
        <f t="shared" si="117"/>
        <v>1月份</v>
      </c>
      <c r="AZ619" s="11" t="str">
        <f t="shared" si="118"/>
        <v>录播</v>
      </c>
      <c r="BA619" s="11" t="str">
        <f t="shared" si="119"/>
        <v/>
      </c>
    </row>
    <row r="620" spans="1:53">
      <c r="A620" s="7" t="s">
        <v>1084</v>
      </c>
      <c r="B620" s="7" t="s">
        <v>3934</v>
      </c>
      <c r="C620" s="7" t="s">
        <v>55</v>
      </c>
      <c r="D620" s="7" t="s">
        <v>3935</v>
      </c>
      <c r="E620" s="7" t="s">
        <v>168</v>
      </c>
      <c r="F620" s="7" t="s">
        <v>1701</v>
      </c>
      <c r="G620" s="7" t="s">
        <v>778</v>
      </c>
      <c r="H620" s="7"/>
      <c r="I620" s="7"/>
      <c r="J620" s="7"/>
      <c r="K620" s="7"/>
      <c r="L620" s="7" t="s">
        <v>3936</v>
      </c>
      <c r="M620" s="7" t="s">
        <v>3937</v>
      </c>
      <c r="N620" s="7" t="s">
        <v>3938</v>
      </c>
      <c r="O620" s="7" t="s">
        <v>3939</v>
      </c>
      <c r="P620" s="7"/>
      <c r="Q620" s="7" t="s">
        <v>3940</v>
      </c>
      <c r="R620" s="7" t="s">
        <v>3941</v>
      </c>
      <c r="S620" s="7"/>
      <c r="T620" s="7"/>
      <c r="U620" s="7"/>
      <c r="V620" s="7"/>
      <c r="W620" s="7"/>
      <c r="X620" s="7" t="s">
        <v>79</v>
      </c>
      <c r="Y620" s="7" t="s">
        <v>3942</v>
      </c>
      <c r="Z620" s="7">
        <v>2</v>
      </c>
      <c r="AA620" s="7">
        <v>2</v>
      </c>
      <c r="AB620" s="7" t="s">
        <v>317</v>
      </c>
      <c r="AC620" s="7" t="s">
        <v>1084</v>
      </c>
      <c r="AD620" s="7">
        <v>2019</v>
      </c>
      <c r="AE620" s="7" t="s">
        <v>68</v>
      </c>
      <c r="AF620" s="7" t="s">
        <v>2433</v>
      </c>
      <c r="AG620" s="7"/>
      <c r="AH620" s="7"/>
      <c r="AI620" s="7"/>
      <c r="AJ620" s="7"/>
      <c r="AK620" s="7"/>
      <c r="AL620" s="8" t="str">
        <f t="shared" si="108"/>
        <v>[350900]NDCG[XJ]2018031@录播</v>
      </c>
      <c r="AM620" s="8">
        <f>IF(AL620="","",COUNTIFS(AL$1:AL620,AL620))</f>
        <v>1</v>
      </c>
      <c r="AN620" s="8" t="str">
        <f t="shared" si="109"/>
        <v>宁德市中医院临床经验示教诊室录播系统货物类采购项目结果公告@录播</v>
      </c>
      <c r="AO620" s="9">
        <f>IF(AN620="","",COUNTIFS(AN$1:AN620,AN620))</f>
        <v>1</v>
      </c>
      <c r="AP620" s="10" t="str">
        <f t="shared" si="110"/>
        <v>是</v>
      </c>
      <c r="AQ620" s="11" t="str">
        <f t="shared" si="111"/>
        <v/>
      </c>
      <c r="AR620" s="11" t="str">
        <f t="shared" si="112"/>
        <v/>
      </c>
      <c r="AS620" s="11" t="str">
        <f t="shared" si="113"/>
        <v/>
      </c>
      <c r="AT620" s="11" t="str">
        <f t="shared" si="114"/>
        <v/>
      </c>
      <c r="AU620" s="11" t="str">
        <f t="shared" si="115"/>
        <v/>
      </c>
      <c r="AV620" s="11" t="str">
        <f t="shared" si="116"/>
        <v/>
      </c>
      <c r="AW620" s="11" t="str">
        <f>IF(ISERROR(IF(FIND("拾",O620,1)&lt;FIND("万",O620,1),IF(ISERROR(FIND("拾",O620,FIND("万",O620,1))),"零",(MID(O,FIND("拾",O620,FIND("万",O620,1))-1,1))),MID(O620,FIND("拾",O620,1)-1,1))),"",IF(FIND("拾",O620,1)&lt;FIND("万",O620,1),IF(ISERROR(FIND("拾",O620,FIND("万",O620,1))),"",(MID(O620,FIND("拾",O620,FIND("万",O620,1))-1,1))),MID(O620,FIND("拾",O620,1)-1,1)))</f>
        <v/>
      </c>
      <c r="AX620" s="12">
        <f>IF(O620="",0,IF(ISERROR(MIDB(O620,SEARCHB("?",O620),2*LEN(O620)-LENB(O620))),IF(AQ620="",0,INDEX([1]大小写对照表!A:B,MATCH(AQ620,[1]大小写对照表!A:A,0),2)*100000000)+IF(AR620="",0,INDEX([1]大小写对照表!A:B,MATCH(AR620,[1]大小写对照表!A:A,0),2)*1000000)+IF(AS620="",0,INDEX([1]大小写对照表!A:B,MATCH(AS620,[1]大小写对照表!A:A,0),2)*100000)+IF(AT620="",0,INDEX([1]大小写对照表!A:B,MATCH(AT620,[1]大小写对照表!A:A,0),2)*10000)+IF(AU620="",0,INDEX([1]大小写对照表!A:B,MATCH(AU620,[1]大小写对照表!A:A,0),2)*1000)+IF(AV620="",0,INDEX([1]大小写对照表!A:B,MATCH(AV620,[1]大小写对照表!A:A,0),2)*100)+IF(AW620="",0,INDEX([1]大小写对照表!A:B,MATCH(AW620,[1]大小写对照表!A:A,0),2)*10),IF(ISERROR(FIND("万",O620,1)),MIDB(O620,SEARCHB("?",O620),2*LEN(O620)-LENB(O620))*1,MIDB(O620,SEARCHB("?",O620),2*LEN(O620)-LENB(O620))*10000)))</f>
        <v>94560</v>
      </c>
      <c r="AY620" s="13" t="str">
        <f t="shared" si="117"/>
        <v>1月份</v>
      </c>
      <c r="AZ620" s="11" t="str">
        <f t="shared" si="118"/>
        <v>录播</v>
      </c>
      <c r="BA620" s="11" t="str">
        <f t="shared" si="119"/>
        <v/>
      </c>
    </row>
    <row r="621" spans="1:53">
      <c r="A621" s="14" t="s">
        <v>1084</v>
      </c>
      <c r="B621" s="14" t="s">
        <v>786</v>
      </c>
      <c r="C621" s="14" t="s">
        <v>55</v>
      </c>
      <c r="D621" s="14" t="s">
        <v>787</v>
      </c>
      <c r="E621" s="14" t="s">
        <v>236</v>
      </c>
      <c r="F621" s="14" t="s">
        <v>237</v>
      </c>
      <c r="G621" s="14" t="s">
        <v>778</v>
      </c>
      <c r="H621" s="14"/>
      <c r="I621" s="14"/>
      <c r="J621" s="14"/>
      <c r="K621" s="14"/>
      <c r="L621" s="14"/>
      <c r="M621" s="14" t="s">
        <v>788</v>
      </c>
      <c r="N621" s="14" t="s">
        <v>789</v>
      </c>
      <c r="O621" s="14" t="s">
        <v>790</v>
      </c>
      <c r="P621" s="14"/>
      <c r="Q621" s="14" t="s">
        <v>796</v>
      </c>
      <c r="R621" s="14" t="s">
        <v>474</v>
      </c>
      <c r="S621" s="14" t="s">
        <v>792</v>
      </c>
      <c r="T621" s="14"/>
      <c r="U621" s="14"/>
      <c r="V621" s="14"/>
      <c r="W621" s="14"/>
      <c r="X621" s="14" t="s">
        <v>326</v>
      </c>
      <c r="Y621" s="14" t="s">
        <v>793</v>
      </c>
      <c r="Z621" s="14">
        <v>6</v>
      </c>
      <c r="AA621" s="14">
        <v>6</v>
      </c>
      <c r="AB621" s="14" t="s">
        <v>67</v>
      </c>
      <c r="AC621" s="14"/>
      <c r="AD621" s="14">
        <v>2019</v>
      </c>
      <c r="AE621" s="14" t="s">
        <v>68</v>
      </c>
      <c r="AF621" s="14" t="s">
        <v>794</v>
      </c>
      <c r="AG621" s="14" t="s">
        <v>795</v>
      </c>
      <c r="AH621" s="14"/>
      <c r="AI621" s="14"/>
      <c r="AJ621" s="14"/>
      <c r="AK621" s="14"/>
      <c r="AL621" s="8" t="str">
        <f t="shared" si="108"/>
        <v>GC-HG4181076@录播</v>
      </c>
      <c r="AM621" s="8">
        <f>IF(AL621="","",COUNTIFS(AL$1:AL621,AL621))</f>
        <v>2</v>
      </c>
      <c r="AN621" s="8" t="str">
        <f t="shared" si="109"/>
        <v>北京外国语大学智能教室样板间采购项目中标公告@录播</v>
      </c>
      <c r="AO621" s="9">
        <f>IF(AN621="","",COUNTIFS(AN$1:AN621,AN621))</f>
        <v>2</v>
      </c>
      <c r="AP621" s="10" t="str">
        <f t="shared" si="110"/>
        <v/>
      </c>
      <c r="AQ621" s="11" t="str">
        <f t="shared" si="111"/>
        <v/>
      </c>
      <c r="AR621" s="11" t="str">
        <f t="shared" si="112"/>
        <v/>
      </c>
      <c r="AS621" s="11" t="str">
        <f t="shared" si="113"/>
        <v/>
      </c>
      <c r="AT621" s="11" t="str">
        <f t="shared" si="114"/>
        <v/>
      </c>
      <c r="AU621" s="11" t="str">
        <f t="shared" si="115"/>
        <v/>
      </c>
      <c r="AV621" s="11" t="str">
        <f t="shared" si="116"/>
        <v/>
      </c>
      <c r="AW621" s="11" t="str">
        <f>IF(ISERROR(IF(FIND("拾",O621,1)&lt;FIND("万",O621,1),IF(ISERROR(FIND("拾",O621,FIND("万",O621,1))),"零",(MID(O,FIND("拾",O621,FIND("万",O621,1))-1,1))),MID(O621,FIND("拾",O621,1)-1,1))),"",IF(FIND("拾",O621,1)&lt;FIND("万",O621,1),IF(ISERROR(FIND("拾",O621,FIND("万",O621,1))),"",(MID(O621,FIND("拾",O621,FIND("万",O621,1))-1,1))),MID(O621,FIND("拾",O621,1)-1,1)))</f>
        <v/>
      </c>
      <c r="AX621" s="12">
        <f>IF(O621="",0,IF(ISERROR(MIDB(O621,SEARCHB("?",O621),2*LEN(O621)-LENB(O621))),IF(AQ621="",0,INDEX([1]大小写对照表!A:B,MATCH(AQ621,[1]大小写对照表!A:A,0),2)*100000000)+IF(AR621="",0,INDEX([1]大小写对照表!A:B,MATCH(AR621,[1]大小写对照表!A:A,0),2)*1000000)+IF(AS621="",0,INDEX([1]大小写对照表!A:B,MATCH(AS621,[1]大小写对照表!A:A,0),2)*100000)+IF(AT621="",0,INDEX([1]大小写对照表!A:B,MATCH(AT621,[1]大小写对照表!A:A,0),2)*10000)+IF(AU621="",0,INDEX([1]大小写对照表!A:B,MATCH(AU621,[1]大小写对照表!A:A,0),2)*1000)+IF(AV621="",0,INDEX([1]大小写对照表!A:B,MATCH(AV621,[1]大小写对照表!A:A,0),2)*100)+IF(AW621="",0,INDEX([1]大小写对照表!A:B,MATCH(AW621,[1]大小写对照表!A:A,0),2)*10),IF(ISERROR(FIND("万",O621,1)),MIDB(O621,SEARCHB("?",O621),2*LEN(O621)-LENB(O621))*1,MIDB(O621,SEARCHB("?",O621),2*LEN(O621)-LENB(O621))*10000)))</f>
        <v>788000</v>
      </c>
      <c r="AY621" s="13" t="str">
        <f t="shared" si="117"/>
        <v>1月份</v>
      </c>
      <c r="AZ621" s="11" t="str">
        <f t="shared" si="118"/>
        <v>录播</v>
      </c>
      <c r="BA621" s="11" t="str">
        <f t="shared" si="119"/>
        <v/>
      </c>
    </row>
    <row r="622" spans="1:53">
      <c r="A622" s="7" t="s">
        <v>1084</v>
      </c>
      <c r="B622" s="7" t="s">
        <v>3943</v>
      </c>
      <c r="C622" s="7" t="s">
        <v>55</v>
      </c>
      <c r="D622" s="7" t="s">
        <v>3944</v>
      </c>
      <c r="E622" s="7" t="s">
        <v>215</v>
      </c>
      <c r="F622" s="7" t="s">
        <v>3945</v>
      </c>
      <c r="G622" s="7" t="s">
        <v>778</v>
      </c>
      <c r="H622" s="7"/>
      <c r="I622" s="7"/>
      <c r="J622" s="7"/>
      <c r="K622" s="7"/>
      <c r="L622" s="7" t="s">
        <v>3946</v>
      </c>
      <c r="M622" s="7" t="s">
        <v>3947</v>
      </c>
      <c r="N622" s="7"/>
      <c r="O622" s="7" t="s">
        <v>3948</v>
      </c>
      <c r="P622" s="7"/>
      <c r="Q622" s="7" t="s">
        <v>3949</v>
      </c>
      <c r="R622" s="7"/>
      <c r="S622" s="7"/>
      <c r="T622" s="7"/>
      <c r="U622" s="7"/>
      <c r="V622" s="7"/>
      <c r="W622" s="7"/>
      <c r="X622" s="7" t="s">
        <v>79</v>
      </c>
      <c r="Y622" s="7" t="s">
        <v>3950</v>
      </c>
      <c r="Z622" s="7">
        <v>2</v>
      </c>
      <c r="AA622" s="7">
        <v>2</v>
      </c>
      <c r="AB622" s="7" t="s">
        <v>317</v>
      </c>
      <c r="AC622" s="7" t="s">
        <v>1084</v>
      </c>
      <c r="AD622" s="7">
        <v>2019</v>
      </c>
      <c r="AE622" s="7" t="s">
        <v>68</v>
      </c>
      <c r="AF622" s="7"/>
      <c r="AG622" s="7"/>
      <c r="AH622" s="7"/>
      <c r="AI622" s="7"/>
      <c r="AJ622" s="7"/>
      <c r="AK622" s="7"/>
      <c r="AL622" s="8" t="str">
        <f t="shared" si="108"/>
        <v>SDGP371324201802000018@录播</v>
      </c>
      <c r="AM622" s="8">
        <f>IF(AL622="","",COUNTIFS(AL$1:AL622,AL622))</f>
        <v>1</v>
      </c>
      <c r="AN622" s="8" t="str">
        <f t="shared" si="109"/>
        <v>山东省临沂市兰陵县兰陵县教育体育局兰陵县30处中小学同城课堂（录播教室）设备采购项目合同公示@录播</v>
      </c>
      <c r="AO622" s="9">
        <f>IF(AN622="","",COUNTIFS(AN$1:AN622,AN622))</f>
        <v>1</v>
      </c>
      <c r="AP622" s="10" t="str">
        <f t="shared" si="110"/>
        <v>是</v>
      </c>
      <c r="AQ622" s="11" t="str">
        <f t="shared" si="111"/>
        <v/>
      </c>
      <c r="AR622" s="11" t="str">
        <f t="shared" si="112"/>
        <v/>
      </c>
      <c r="AS622" s="11" t="str">
        <f t="shared" si="113"/>
        <v/>
      </c>
      <c r="AT622" s="11" t="str">
        <f t="shared" si="114"/>
        <v/>
      </c>
      <c r="AU622" s="11" t="str">
        <f t="shared" si="115"/>
        <v/>
      </c>
      <c r="AV622" s="11" t="str">
        <f t="shared" si="116"/>
        <v/>
      </c>
      <c r="AW622" s="11" t="str">
        <f>IF(ISERROR(IF(FIND("拾",O622,1)&lt;FIND("万",O622,1),IF(ISERROR(FIND("拾",O622,FIND("万",O622,1))),"零",(MID(O,FIND("拾",O622,FIND("万",O622,1))-1,1))),MID(O622,FIND("拾",O622,1)-1,1))),"",IF(FIND("拾",O622,1)&lt;FIND("万",O622,1),IF(ISERROR(FIND("拾",O622,FIND("万",O622,1))),"",(MID(O622,FIND("拾",O622,FIND("万",O622,1))-1,1))),MID(O622,FIND("拾",O622,1)-1,1)))</f>
        <v/>
      </c>
      <c r="AX622" s="12">
        <f>IF(O622="",0,IF(ISERROR(MIDB(O622,SEARCHB("?",O622),2*LEN(O622)-LENB(O622))),IF(AQ622="",0,INDEX([1]大小写对照表!A:B,MATCH(AQ622,[1]大小写对照表!A:A,0),2)*100000000)+IF(AR622="",0,INDEX([1]大小写对照表!A:B,MATCH(AR622,[1]大小写对照表!A:A,0),2)*1000000)+IF(AS622="",0,INDEX([1]大小写对照表!A:B,MATCH(AS622,[1]大小写对照表!A:A,0),2)*100000)+IF(AT622="",0,INDEX([1]大小写对照表!A:B,MATCH(AT622,[1]大小写对照表!A:A,0),2)*10000)+IF(AU622="",0,INDEX([1]大小写对照表!A:B,MATCH(AU622,[1]大小写对照表!A:A,0),2)*1000)+IF(AV622="",0,INDEX([1]大小写对照表!A:B,MATCH(AV622,[1]大小写对照表!A:A,0),2)*100)+IF(AW622="",0,INDEX([1]大小写对照表!A:B,MATCH(AW622,[1]大小写对照表!A:A,0),2)*10),IF(ISERROR(FIND("万",O622,1)),MIDB(O622,SEARCHB("?",O622),2*LEN(O622)-LENB(O622))*1,MIDB(O622,SEARCHB("?",O622),2*LEN(O622)-LENB(O622))*10000)))</f>
        <v>4667685</v>
      </c>
      <c r="AY622" s="13" t="str">
        <f t="shared" si="117"/>
        <v>1月份</v>
      </c>
      <c r="AZ622" s="11" t="str">
        <f t="shared" si="118"/>
        <v>录播</v>
      </c>
      <c r="BA622" s="11" t="str">
        <f t="shared" si="119"/>
        <v/>
      </c>
    </row>
    <row r="623" spans="1:53">
      <c r="A623" s="14" t="s">
        <v>1084</v>
      </c>
      <c r="B623" s="14" t="s">
        <v>3951</v>
      </c>
      <c r="C623" s="14" t="s">
        <v>55</v>
      </c>
      <c r="D623" s="14" t="s">
        <v>3952</v>
      </c>
      <c r="E623" s="14" t="s">
        <v>602</v>
      </c>
      <c r="F623" s="14" t="s">
        <v>603</v>
      </c>
      <c r="G623" s="14" t="s">
        <v>778</v>
      </c>
      <c r="H623" s="14"/>
      <c r="I623" s="14"/>
      <c r="J623" s="14"/>
      <c r="K623" s="14"/>
      <c r="L623" s="14"/>
      <c r="M623" s="14" t="s">
        <v>3953</v>
      </c>
      <c r="N623" s="14" t="s">
        <v>3954</v>
      </c>
      <c r="O623" s="14" t="s">
        <v>3955</v>
      </c>
      <c r="P623" s="14"/>
      <c r="Q623" s="14" t="s">
        <v>3956</v>
      </c>
      <c r="R623" s="14" t="s">
        <v>3957</v>
      </c>
      <c r="S623" s="14"/>
      <c r="T623" s="14"/>
      <c r="U623" s="14"/>
      <c r="V623" s="14"/>
      <c r="W623" s="14"/>
      <c r="X623" s="14" t="s">
        <v>79</v>
      </c>
      <c r="Y623" s="14" t="s">
        <v>3958</v>
      </c>
      <c r="Z623" s="14">
        <v>2</v>
      </c>
      <c r="AA623" s="14">
        <v>9</v>
      </c>
      <c r="AB623" s="14" t="s">
        <v>317</v>
      </c>
      <c r="AC623" s="14" t="s">
        <v>1084</v>
      </c>
      <c r="AD623" s="14">
        <v>2018</v>
      </c>
      <c r="AE623" s="14" t="s">
        <v>643</v>
      </c>
      <c r="AF623" s="14"/>
      <c r="AG623" s="14"/>
      <c r="AH623" s="14"/>
      <c r="AI623" s="14"/>
      <c r="AJ623" s="14"/>
      <c r="AK623" s="14"/>
      <c r="AL623" s="8" t="str">
        <f t="shared" si="108"/>
        <v>QJPZC-@录播</v>
      </c>
      <c r="AM623" s="8">
        <f>IF(AL623="","",COUNTIFS(AL$1:AL623,AL623))</f>
        <v>1</v>
      </c>
      <c r="AN623" s="8" t="str">
        <f t="shared" si="109"/>
        <v>清江浦区教育局录播教室采购项目成交公告@录播</v>
      </c>
      <c r="AO623" s="9">
        <f>IF(AN623="","",COUNTIFS(AN$1:AN623,AN623))</f>
        <v>1</v>
      </c>
      <c r="AP623" s="10" t="str">
        <f t="shared" si="110"/>
        <v>是</v>
      </c>
      <c r="AQ623" s="11" t="str">
        <f t="shared" si="111"/>
        <v/>
      </c>
      <c r="AR623" s="11" t="str">
        <f t="shared" si="112"/>
        <v/>
      </c>
      <c r="AS623" s="11" t="str">
        <f t="shared" si="113"/>
        <v>贰</v>
      </c>
      <c r="AT623" s="11" t="str">
        <f t="shared" si="114"/>
        <v>柒</v>
      </c>
      <c r="AU623" s="11" t="str">
        <f t="shared" si="115"/>
        <v>捌</v>
      </c>
      <c r="AV623" s="11" t="str">
        <f t="shared" si="116"/>
        <v>贰</v>
      </c>
      <c r="AW623" s="11" t="str">
        <f>IF(ISERROR(IF(FIND("拾",O623,1)&lt;FIND("万",O623,1),IF(ISERROR(FIND("拾",O623,FIND("万",O623,1))),"零",(MID(O,FIND("拾",O623,FIND("万",O623,1))-1,1))),MID(O623,FIND("拾",O623,1)-1,1))),"",IF(FIND("拾",O623,1)&lt;FIND("万",O623,1),IF(ISERROR(FIND("拾",O623,FIND("万",O623,1))),"",(MID(O623,FIND("拾",O623,FIND("万",O623,1))-1,1))),MID(O623,FIND("拾",O623,1)-1,1)))</f>
        <v/>
      </c>
      <c r="AX623" s="12">
        <f>IF(O623="",0,IF(ISERROR(MIDB(O623,SEARCHB("?",O623),2*LEN(O623)-LENB(O623))),IF(AQ623="",0,INDEX([1]大小写对照表!A:B,MATCH(AQ623,[1]大小写对照表!A:A,0),2)*100000000)+IF(AR623="",0,INDEX([1]大小写对照表!A:B,MATCH(AR623,[1]大小写对照表!A:A,0),2)*1000000)+IF(AS623="",0,INDEX([1]大小写对照表!A:B,MATCH(AS623,[1]大小写对照表!A:A,0),2)*100000)+IF(AT623="",0,INDEX([1]大小写对照表!A:B,MATCH(AT623,[1]大小写对照表!A:A,0),2)*10000)+IF(AU623="",0,INDEX([1]大小写对照表!A:B,MATCH(AU623,[1]大小写对照表!A:A,0),2)*1000)+IF(AV623="",0,INDEX([1]大小写对照表!A:B,MATCH(AV623,[1]大小写对照表!A:A,0),2)*100)+IF(AW623="",0,INDEX([1]大小写对照表!A:B,MATCH(AW623,[1]大小写对照表!A:A,0),2)*10),IF(ISERROR(FIND("万",O623,1)),MIDB(O623,SEARCHB("?",O623),2*LEN(O623)-LENB(O623))*1,MIDB(O623,SEARCHB("?",O623),2*LEN(O623)-LENB(O623))*10000)))</f>
        <v>278200</v>
      </c>
      <c r="AY623" s="13" t="str">
        <f t="shared" si="117"/>
        <v>1月份</v>
      </c>
      <c r="AZ623" s="11" t="str">
        <f t="shared" si="118"/>
        <v>录播</v>
      </c>
      <c r="BA623" s="11" t="str">
        <f t="shared" si="119"/>
        <v/>
      </c>
    </row>
    <row r="624" spans="1:53">
      <c r="A624" s="7" t="s">
        <v>1084</v>
      </c>
      <c r="B624" s="7" t="s">
        <v>3959</v>
      </c>
      <c r="C624" s="7" t="s">
        <v>55</v>
      </c>
      <c r="D624" s="7" t="s">
        <v>3960</v>
      </c>
      <c r="E624" s="7" t="s">
        <v>83</v>
      </c>
      <c r="F624" s="7" t="s">
        <v>141</v>
      </c>
      <c r="G624" s="7" t="s">
        <v>778</v>
      </c>
      <c r="H624" s="7"/>
      <c r="I624" s="7"/>
      <c r="J624" s="7"/>
      <c r="K624" s="7"/>
      <c r="L624" s="7" t="s">
        <v>3961</v>
      </c>
      <c r="M624" s="7" t="s">
        <v>3962</v>
      </c>
      <c r="N624" s="7"/>
      <c r="O624" s="7"/>
      <c r="P624" s="7"/>
      <c r="Q624" s="7" t="s">
        <v>3963</v>
      </c>
      <c r="R624" s="7"/>
      <c r="S624" s="7"/>
      <c r="T624" s="7"/>
      <c r="U624" s="7"/>
      <c r="V624" s="7"/>
      <c r="W624" s="7"/>
      <c r="X624" s="7" t="s">
        <v>79</v>
      </c>
      <c r="Y624" s="7" t="s">
        <v>3964</v>
      </c>
      <c r="Z624" s="7">
        <v>2</v>
      </c>
      <c r="AA624" s="7">
        <v>2</v>
      </c>
      <c r="AB624" s="7" t="s">
        <v>67</v>
      </c>
      <c r="AC624" s="7"/>
      <c r="AD624" s="7">
        <v>2019</v>
      </c>
      <c r="AE624" s="7" t="s">
        <v>68</v>
      </c>
      <c r="AF624" s="7"/>
      <c r="AG624" s="7"/>
      <c r="AH624" s="7"/>
      <c r="AI624" s="7"/>
      <c r="AJ624" s="7"/>
      <c r="AK624" s="7"/>
      <c r="AL624" s="8" t="str">
        <f t="shared" si="108"/>
        <v>GZJSJ2018-C-J009@录播</v>
      </c>
      <c r="AM624" s="8">
        <f>IF(AL624="","",COUNTIFS(AL$1:AL624,AL624))</f>
        <v>1</v>
      </c>
      <c r="AN624" s="8" t="str">
        <f t="shared" si="109"/>
        <v>[石城县]广州金盛建工程项目管理咨询有限公司关于江西省石城县教育局义务教育迎国检设备采购-高清专递课堂建设项目（编号：GZJSJ2018-SC-J009）竞争性谈判的成交结果公告@录播</v>
      </c>
      <c r="AO624" s="9">
        <f>IF(AN624="","",COUNTIFS(AN$1:AN624,AN624))</f>
        <v>1</v>
      </c>
      <c r="AP624" s="10" t="str">
        <f t="shared" si="110"/>
        <v>是</v>
      </c>
      <c r="AQ624" s="11" t="str">
        <f t="shared" si="111"/>
        <v/>
      </c>
      <c r="AR624" s="11" t="str">
        <f t="shared" si="112"/>
        <v/>
      </c>
      <c r="AS624" s="11" t="str">
        <f t="shared" si="113"/>
        <v/>
      </c>
      <c r="AT624" s="11" t="str">
        <f t="shared" si="114"/>
        <v/>
      </c>
      <c r="AU624" s="11" t="str">
        <f t="shared" si="115"/>
        <v/>
      </c>
      <c r="AV624" s="11" t="str">
        <f t="shared" si="116"/>
        <v/>
      </c>
      <c r="AW624" s="11" t="str">
        <f>IF(ISERROR(IF(FIND("拾",O624,1)&lt;FIND("万",O624,1),IF(ISERROR(FIND("拾",O624,FIND("万",O624,1))),"零",(MID(O,FIND("拾",O624,FIND("万",O624,1))-1,1))),MID(O624,FIND("拾",O624,1)-1,1))),"",IF(FIND("拾",O624,1)&lt;FIND("万",O624,1),IF(ISERROR(FIND("拾",O624,FIND("万",O624,1))),"",(MID(O624,FIND("拾",O624,FIND("万",O624,1))-1,1))),MID(O624,FIND("拾",O624,1)-1,1)))</f>
        <v/>
      </c>
      <c r="AX624" s="12">
        <f>IF(O624="",0,IF(ISERROR(MIDB(O624,SEARCHB("?",O624),2*LEN(O624)-LENB(O624))),IF(AQ624="",0,INDEX([1]大小写对照表!A:B,MATCH(AQ624,[1]大小写对照表!A:A,0),2)*100000000)+IF(AR624="",0,INDEX([1]大小写对照表!A:B,MATCH(AR624,[1]大小写对照表!A:A,0),2)*1000000)+IF(AS624="",0,INDEX([1]大小写对照表!A:B,MATCH(AS624,[1]大小写对照表!A:A,0),2)*100000)+IF(AT624="",0,INDEX([1]大小写对照表!A:B,MATCH(AT624,[1]大小写对照表!A:A,0),2)*10000)+IF(AU624="",0,INDEX([1]大小写对照表!A:B,MATCH(AU624,[1]大小写对照表!A:A,0),2)*1000)+IF(AV624="",0,INDEX([1]大小写对照表!A:B,MATCH(AV624,[1]大小写对照表!A:A,0),2)*100)+IF(AW624="",0,INDEX([1]大小写对照表!A:B,MATCH(AW624,[1]大小写对照表!A:A,0),2)*10),IF(ISERROR(FIND("万",O624,1)),MIDB(O624,SEARCHB("?",O624),2*LEN(O624)-LENB(O624))*1,MIDB(O624,SEARCHB("?",O624),2*LEN(O624)-LENB(O624))*10000)))</f>
        <v>0</v>
      </c>
      <c r="AY624" s="13" t="str">
        <f t="shared" si="117"/>
        <v>1月份</v>
      </c>
      <c r="AZ624" s="11" t="str">
        <f t="shared" si="118"/>
        <v>录播</v>
      </c>
      <c r="BA624" s="11" t="str">
        <f t="shared" si="119"/>
        <v/>
      </c>
    </row>
    <row r="625" spans="1:53">
      <c r="A625" s="14" t="s">
        <v>1084</v>
      </c>
      <c r="B625" s="14" t="s">
        <v>3965</v>
      </c>
      <c r="C625" s="14" t="s">
        <v>55</v>
      </c>
      <c r="D625" s="14"/>
      <c r="E625" s="14" t="s">
        <v>1192</v>
      </c>
      <c r="F625" s="14" t="s">
        <v>3966</v>
      </c>
      <c r="G625" s="14" t="s">
        <v>778</v>
      </c>
      <c r="H625" s="14"/>
      <c r="I625" s="14"/>
      <c r="J625" s="14"/>
      <c r="K625" s="14"/>
      <c r="L625" s="14"/>
      <c r="M625" s="14"/>
      <c r="N625" s="14" t="s">
        <v>3967</v>
      </c>
      <c r="O625" s="14"/>
      <c r="P625" s="14"/>
      <c r="Q625" s="14" t="s">
        <v>3968</v>
      </c>
      <c r="R625" s="14" t="s">
        <v>3969</v>
      </c>
      <c r="S625" s="14" t="s">
        <v>3970</v>
      </c>
      <c r="T625" s="14"/>
      <c r="U625" s="14"/>
      <c r="V625" s="14"/>
      <c r="W625" s="14"/>
      <c r="X625" s="14" t="s">
        <v>65</v>
      </c>
      <c r="Y625" s="14" t="s">
        <v>3971</v>
      </c>
      <c r="Z625" s="14">
        <v>2</v>
      </c>
      <c r="AA625" s="14">
        <v>14971</v>
      </c>
      <c r="AB625" s="14" t="s">
        <v>317</v>
      </c>
      <c r="AC625" s="14" t="s">
        <v>1084</v>
      </c>
      <c r="AD625" s="14">
        <v>2019</v>
      </c>
      <c r="AE625" s="14" t="s">
        <v>68</v>
      </c>
      <c r="AF625" s="14"/>
      <c r="AG625" s="14"/>
      <c r="AH625" s="14"/>
      <c r="AI625" s="14"/>
      <c r="AJ625" s="14"/>
      <c r="AK625" s="14"/>
      <c r="AL625" s="8" t="str">
        <f t="shared" si="108"/>
        <v/>
      </c>
      <c r="AM625" s="8" t="str">
        <f>IF(AL625="","",COUNTIFS(AL$1:AL625,AL625))</f>
        <v/>
      </c>
      <c r="AN625" s="8" t="str">
        <f t="shared" si="109"/>
        <v>常德职业技术学院智能录播室建设项目-合同公告@录播</v>
      </c>
      <c r="AO625" s="9">
        <f>IF(AN625="","",COUNTIFS(AN$1:AN625,AN625))</f>
        <v>1</v>
      </c>
      <c r="AP625" s="10" t="str">
        <f t="shared" si="110"/>
        <v>是</v>
      </c>
      <c r="AQ625" s="11" t="str">
        <f t="shared" si="111"/>
        <v/>
      </c>
      <c r="AR625" s="11" t="str">
        <f t="shared" si="112"/>
        <v/>
      </c>
      <c r="AS625" s="11" t="str">
        <f t="shared" si="113"/>
        <v/>
      </c>
      <c r="AT625" s="11" t="str">
        <f t="shared" si="114"/>
        <v/>
      </c>
      <c r="AU625" s="11" t="str">
        <f t="shared" si="115"/>
        <v/>
      </c>
      <c r="AV625" s="11" t="str">
        <f t="shared" si="116"/>
        <v/>
      </c>
      <c r="AW625" s="11" t="str">
        <f>IF(ISERROR(IF(FIND("拾",O625,1)&lt;FIND("万",O625,1),IF(ISERROR(FIND("拾",O625,FIND("万",O625,1))),"零",(MID(O,FIND("拾",O625,FIND("万",O625,1))-1,1))),MID(O625,FIND("拾",O625,1)-1,1))),"",IF(FIND("拾",O625,1)&lt;FIND("万",O625,1),IF(ISERROR(FIND("拾",O625,FIND("万",O625,1))),"",(MID(O625,FIND("拾",O625,FIND("万",O625,1))-1,1))),MID(O625,FIND("拾",O625,1)-1,1)))</f>
        <v/>
      </c>
      <c r="AX625" s="12">
        <f>IF(O625="",0,IF(ISERROR(MIDB(O625,SEARCHB("?",O625),2*LEN(O625)-LENB(O625))),IF(AQ625="",0,INDEX([1]大小写对照表!A:B,MATCH(AQ625,[1]大小写对照表!A:A,0),2)*100000000)+IF(AR625="",0,INDEX([1]大小写对照表!A:B,MATCH(AR625,[1]大小写对照表!A:A,0),2)*1000000)+IF(AS625="",0,INDEX([1]大小写对照表!A:B,MATCH(AS625,[1]大小写对照表!A:A,0),2)*100000)+IF(AT625="",0,INDEX([1]大小写对照表!A:B,MATCH(AT625,[1]大小写对照表!A:A,0),2)*10000)+IF(AU625="",0,INDEX([1]大小写对照表!A:B,MATCH(AU625,[1]大小写对照表!A:A,0),2)*1000)+IF(AV625="",0,INDEX([1]大小写对照表!A:B,MATCH(AV625,[1]大小写对照表!A:A,0),2)*100)+IF(AW625="",0,INDEX([1]大小写对照表!A:B,MATCH(AW625,[1]大小写对照表!A:A,0),2)*10),IF(ISERROR(FIND("万",O625,1)),MIDB(O625,SEARCHB("?",O625),2*LEN(O625)-LENB(O625))*1,MIDB(O625,SEARCHB("?",O625),2*LEN(O625)-LENB(O625))*10000)))</f>
        <v>0</v>
      </c>
      <c r="AY625" s="13" t="str">
        <f t="shared" si="117"/>
        <v>1月份</v>
      </c>
      <c r="AZ625" s="11" t="str">
        <f t="shared" si="118"/>
        <v>录播</v>
      </c>
      <c r="BA625" s="11" t="str">
        <f t="shared" si="119"/>
        <v/>
      </c>
    </row>
    <row r="626" spans="1:53">
      <c r="A626" s="7" t="s">
        <v>1084</v>
      </c>
      <c r="B626" s="7" t="s">
        <v>3972</v>
      </c>
      <c r="C626" s="7" t="s">
        <v>55</v>
      </c>
      <c r="D626" s="7"/>
      <c r="E626" s="7" t="s">
        <v>582</v>
      </c>
      <c r="F626" s="7" t="s">
        <v>2513</v>
      </c>
      <c r="G626" s="7" t="s">
        <v>778</v>
      </c>
      <c r="H626" s="7"/>
      <c r="I626" s="7"/>
      <c r="J626" s="7"/>
      <c r="K626" s="7"/>
      <c r="L626" s="7"/>
      <c r="M626" s="7"/>
      <c r="N626" s="7" t="s">
        <v>3973</v>
      </c>
      <c r="O626" s="7">
        <v>123500</v>
      </c>
      <c r="P626" s="7"/>
      <c r="Q626" s="7" t="s">
        <v>3974</v>
      </c>
      <c r="R626" s="7" t="s">
        <v>3975</v>
      </c>
      <c r="S626" s="7" t="s">
        <v>3976</v>
      </c>
      <c r="T626" s="7" t="s">
        <v>3977</v>
      </c>
      <c r="U626" s="7"/>
      <c r="V626" s="7"/>
      <c r="W626" s="7"/>
      <c r="X626" s="7" t="s">
        <v>79</v>
      </c>
      <c r="Y626" s="7" t="s">
        <v>3978</v>
      </c>
      <c r="Z626" s="7">
        <v>2</v>
      </c>
      <c r="AA626" s="7">
        <v>14971</v>
      </c>
      <c r="AB626" s="7" t="s">
        <v>317</v>
      </c>
      <c r="AC626" s="7" t="s">
        <v>1084</v>
      </c>
      <c r="AD626" s="7">
        <v>2019</v>
      </c>
      <c r="AE626" s="7" t="s">
        <v>68</v>
      </c>
      <c r="AF626" s="7"/>
      <c r="AG626" s="7"/>
      <c r="AH626" s="7"/>
      <c r="AI626" s="7"/>
      <c r="AJ626" s="7"/>
      <c r="AK626" s="7"/>
      <c r="AL626" s="8" t="str">
        <f t="shared" si="108"/>
        <v/>
      </c>
      <c r="AM626" s="8" t="str">
        <f>IF(AL626="","",COUNTIFS(AL$1:AL626,AL626))</f>
        <v/>
      </c>
      <c r="AN626" s="8" t="str">
        <f t="shared" si="109"/>
        <v>国家统计局浙江调查总队视频会议室录播服务器采购项目@录播</v>
      </c>
      <c r="AO626" s="9">
        <f>IF(AN626="","",COUNTIFS(AN$1:AN626,AN626))</f>
        <v>1</v>
      </c>
      <c r="AP626" s="10" t="str">
        <f t="shared" si="110"/>
        <v>是</v>
      </c>
      <c r="AQ626" s="11" t="str">
        <f t="shared" si="111"/>
        <v/>
      </c>
      <c r="AR626" s="11" t="str">
        <f t="shared" si="112"/>
        <v/>
      </c>
      <c r="AS626" s="11" t="str">
        <f t="shared" si="113"/>
        <v/>
      </c>
      <c r="AT626" s="11" t="str">
        <f t="shared" si="114"/>
        <v/>
      </c>
      <c r="AU626" s="11" t="str">
        <f t="shared" si="115"/>
        <v/>
      </c>
      <c r="AV626" s="11" t="str">
        <f t="shared" si="116"/>
        <v/>
      </c>
      <c r="AW626" s="11" t="str">
        <f>IF(ISERROR(IF(FIND("拾",O626,1)&lt;FIND("万",O626,1),IF(ISERROR(FIND("拾",O626,FIND("万",O626,1))),"零",(MID(O,FIND("拾",O626,FIND("万",O626,1))-1,1))),MID(O626,FIND("拾",O626,1)-1,1))),"",IF(FIND("拾",O626,1)&lt;FIND("万",O626,1),IF(ISERROR(FIND("拾",O626,FIND("万",O626,1))),"",(MID(O626,FIND("拾",O626,FIND("万",O626,1))-1,1))),MID(O626,FIND("拾",O626,1)-1,1)))</f>
        <v/>
      </c>
      <c r="AX626" s="12">
        <f>IF(O626="",0,IF(ISERROR(MIDB(O626,SEARCHB("?",O626),2*LEN(O626)-LENB(O626))),IF(AQ626="",0,INDEX([1]大小写对照表!A:B,MATCH(AQ626,[1]大小写对照表!A:A,0),2)*100000000)+IF(AR626="",0,INDEX([1]大小写对照表!A:B,MATCH(AR626,[1]大小写对照表!A:A,0),2)*1000000)+IF(AS626="",0,INDEX([1]大小写对照表!A:B,MATCH(AS626,[1]大小写对照表!A:A,0),2)*100000)+IF(AT626="",0,INDEX([1]大小写对照表!A:B,MATCH(AT626,[1]大小写对照表!A:A,0),2)*10000)+IF(AU626="",0,INDEX([1]大小写对照表!A:B,MATCH(AU626,[1]大小写对照表!A:A,0),2)*1000)+IF(AV626="",0,INDEX([1]大小写对照表!A:B,MATCH(AV626,[1]大小写对照表!A:A,0),2)*100)+IF(AW626="",0,INDEX([1]大小写对照表!A:B,MATCH(AW626,[1]大小写对照表!A:A,0),2)*10),IF(ISERROR(FIND("万",O626,1)),MIDB(O626,SEARCHB("?",O626),2*LEN(O626)-LENB(O626))*1,MIDB(O626,SEARCHB("?",O626),2*LEN(O626)-LENB(O626))*10000)))</f>
        <v>123500</v>
      </c>
      <c r="AY626" s="13" t="str">
        <f t="shared" si="117"/>
        <v>1月份</v>
      </c>
      <c r="AZ626" s="11" t="str">
        <f t="shared" si="118"/>
        <v>录播</v>
      </c>
      <c r="BA626" s="11" t="str">
        <f t="shared" si="119"/>
        <v/>
      </c>
    </row>
    <row r="627" spans="1:53">
      <c r="A627" s="14" t="s">
        <v>1084</v>
      </c>
      <c r="B627" s="14" t="s">
        <v>3979</v>
      </c>
      <c r="C627" s="14" t="s">
        <v>55</v>
      </c>
      <c r="D627" s="14" t="s">
        <v>3980</v>
      </c>
      <c r="E627" s="14" t="s">
        <v>602</v>
      </c>
      <c r="F627" s="14" t="s">
        <v>3325</v>
      </c>
      <c r="G627" s="14" t="s">
        <v>778</v>
      </c>
      <c r="H627" s="14"/>
      <c r="I627" s="14"/>
      <c r="J627" s="14"/>
      <c r="K627" s="14"/>
      <c r="L627" s="14"/>
      <c r="M627" s="14" t="s">
        <v>3981</v>
      </c>
      <c r="N627" s="14" t="s">
        <v>3982</v>
      </c>
      <c r="O627" s="14" t="s">
        <v>3983</v>
      </c>
      <c r="P627" s="14"/>
      <c r="Q627" s="14" t="s">
        <v>3984</v>
      </c>
      <c r="R627" s="14" t="s">
        <v>3985</v>
      </c>
      <c r="S627" s="14"/>
      <c r="T627" s="14"/>
      <c r="U627" s="14"/>
      <c r="V627" s="14"/>
      <c r="W627" s="14"/>
      <c r="X627" s="14" t="s">
        <v>65</v>
      </c>
      <c r="Y627" s="14" t="s">
        <v>3986</v>
      </c>
      <c r="Z627" s="14">
        <v>3</v>
      </c>
      <c r="AA627" s="14">
        <v>2</v>
      </c>
      <c r="AB627" s="14" t="s">
        <v>317</v>
      </c>
      <c r="AC627" s="14" t="s">
        <v>1084</v>
      </c>
      <c r="AD627" s="14">
        <v>2019</v>
      </c>
      <c r="AE627" s="14" t="s">
        <v>68</v>
      </c>
      <c r="AF627" s="14"/>
      <c r="AG627" s="14"/>
      <c r="AH627" s="14"/>
      <c r="AI627" s="14"/>
      <c r="AJ627" s="14"/>
      <c r="AK627" s="14"/>
      <c r="AL627" s="8" t="str">
        <f t="shared" si="108"/>
        <v>NTKFQXJ20181204001@录播</v>
      </c>
      <c r="AM627" s="8">
        <f>IF(AL627="","",COUNTIFS(AL$1:AL627,AL627))</f>
        <v>1</v>
      </c>
      <c r="AN627" s="8" t="str">
        <f t="shared" si="109"/>
        <v>南通市经济技术开发区能达小学、小海小学录播教室设备采购安装项目询价[成交公告]@录播</v>
      </c>
      <c r="AO627" s="9">
        <f>IF(AN627="","",COUNTIFS(AN$1:AN627,AN627))</f>
        <v>1</v>
      </c>
      <c r="AP627" s="10" t="str">
        <f t="shared" si="110"/>
        <v>是</v>
      </c>
      <c r="AQ627" s="11" t="str">
        <f t="shared" si="111"/>
        <v/>
      </c>
      <c r="AR627" s="11" t="str">
        <f t="shared" si="112"/>
        <v/>
      </c>
      <c r="AS627" s="11" t="str">
        <f t="shared" si="113"/>
        <v>伍</v>
      </c>
      <c r="AT627" s="11" t="str">
        <f t="shared" si="114"/>
        <v>陆</v>
      </c>
      <c r="AU627" s="11" t="str">
        <f t="shared" si="115"/>
        <v>叁</v>
      </c>
      <c r="AV627" s="11" t="str">
        <f t="shared" si="116"/>
        <v>叁</v>
      </c>
      <c r="AW627" s="11" t="str">
        <f>IF(ISERROR(IF(FIND("拾",O627,1)&lt;FIND("万",O627,1),IF(ISERROR(FIND("拾",O627,FIND("万",O627,1))),"零",(MID(O,FIND("拾",O627,FIND("万",O627,1))-1,1))),MID(O627,FIND("拾",O627,1)-1,1))),"",IF(FIND("拾",O627,1)&lt;FIND("万",O627,1),IF(ISERROR(FIND("拾",O627,FIND("万",O627,1))),"",(MID(O627,FIND("拾",O627,FIND("万",O627,1))-1,1))),MID(O627,FIND("拾",O627,1)-1,1)))</f>
        <v/>
      </c>
      <c r="AX627" s="12">
        <f>IF(O627="",0,IF(ISERROR(MIDB(O627,SEARCHB("?",O627),2*LEN(O627)-LENB(O627))),IF(AQ627="",0,INDEX([1]大小写对照表!A:B,MATCH(AQ627,[1]大小写对照表!A:A,0),2)*100000000)+IF(AR627="",0,INDEX([1]大小写对照表!A:B,MATCH(AR627,[1]大小写对照表!A:A,0),2)*1000000)+IF(AS627="",0,INDEX([1]大小写对照表!A:B,MATCH(AS627,[1]大小写对照表!A:A,0),2)*100000)+IF(AT627="",0,INDEX([1]大小写对照表!A:B,MATCH(AT627,[1]大小写对照表!A:A,0),2)*10000)+IF(AU627="",0,INDEX([1]大小写对照表!A:B,MATCH(AU627,[1]大小写对照表!A:A,0),2)*1000)+IF(AV627="",0,INDEX([1]大小写对照表!A:B,MATCH(AV627,[1]大小写对照表!A:A,0),2)*100)+IF(AW627="",0,INDEX([1]大小写对照表!A:B,MATCH(AW627,[1]大小写对照表!A:A,0),2)*10),IF(ISERROR(FIND("万",O627,1)),MIDB(O627,SEARCHB("?",O627),2*LEN(O627)-LENB(O627))*1,MIDB(O627,SEARCHB("?",O627),2*LEN(O627)-LENB(O627))*10000)))</f>
        <v>563300</v>
      </c>
      <c r="AY627" s="13" t="str">
        <f t="shared" si="117"/>
        <v>1月份</v>
      </c>
      <c r="AZ627" s="11" t="str">
        <f t="shared" si="118"/>
        <v>录播</v>
      </c>
      <c r="BA627" s="11" t="str">
        <f t="shared" si="119"/>
        <v/>
      </c>
    </row>
    <row r="628" spans="1:53">
      <c r="A628" s="7" t="s">
        <v>1084</v>
      </c>
      <c r="B628" s="7" t="s">
        <v>3987</v>
      </c>
      <c r="C628" s="7" t="s">
        <v>55</v>
      </c>
      <c r="D628" s="7" t="s">
        <v>3925</v>
      </c>
      <c r="E628" s="7" t="s">
        <v>71</v>
      </c>
      <c r="F628" s="7" t="s">
        <v>1551</v>
      </c>
      <c r="G628" s="7" t="s">
        <v>778</v>
      </c>
      <c r="H628" s="7"/>
      <c r="I628" s="7"/>
      <c r="J628" s="7"/>
      <c r="K628" s="7"/>
      <c r="L628" s="7" t="s">
        <v>3926</v>
      </c>
      <c r="M628" s="7" t="s">
        <v>3927</v>
      </c>
      <c r="N628" s="7" t="s">
        <v>3928</v>
      </c>
      <c r="O628" s="7" t="s">
        <v>3929</v>
      </c>
      <c r="P628" s="7"/>
      <c r="Q628" s="7" t="s">
        <v>3930</v>
      </c>
      <c r="R628" s="7" t="s">
        <v>3931</v>
      </c>
      <c r="S628" s="7" t="s">
        <v>3932</v>
      </c>
      <c r="T628" s="7"/>
      <c r="U628" s="7"/>
      <c r="V628" s="7"/>
      <c r="W628" s="7"/>
      <c r="X628" s="7" t="s">
        <v>65</v>
      </c>
      <c r="Y628" s="7" t="s">
        <v>3988</v>
      </c>
      <c r="Z628" s="7">
        <v>4</v>
      </c>
      <c r="AA628" s="7">
        <v>4</v>
      </c>
      <c r="AB628" s="7" t="s">
        <v>67</v>
      </c>
      <c r="AC628" s="7"/>
      <c r="AD628" s="7">
        <v>2019</v>
      </c>
      <c r="AE628" s="7" t="s">
        <v>68</v>
      </c>
      <c r="AF628" s="7"/>
      <c r="AG628" s="7"/>
      <c r="AH628" s="7"/>
      <c r="AI628" s="7"/>
      <c r="AJ628" s="7"/>
      <c r="AK628" s="7"/>
      <c r="AL628" s="8" t="str">
        <f t="shared" si="108"/>
        <v>GXDTCG-2018-002-NN）@录播</v>
      </c>
      <c r="AM628" s="8">
        <f>IF(AL628="","",COUNTIFS(AL$1:AL628,AL628))</f>
        <v>2</v>
      </c>
      <c r="AN628" s="8" t="str">
        <f t="shared" si="109"/>
        <v>广西大通建设监理咨询管理有限公司平果高级中学学生食堂原材料采购（项目编号：GXDTCG-2018-002-NN）公开中标公告@录播</v>
      </c>
      <c r="AO628" s="9">
        <f>IF(AN628="","",COUNTIFS(AN$1:AN628,AN628))</f>
        <v>1</v>
      </c>
      <c r="AP628" s="10" t="str">
        <f t="shared" si="110"/>
        <v/>
      </c>
      <c r="AQ628" s="11" t="str">
        <f t="shared" si="111"/>
        <v/>
      </c>
      <c r="AR628" s="11" t="str">
        <f t="shared" si="112"/>
        <v>壹</v>
      </c>
      <c r="AS628" s="11" t="str">
        <f t="shared" si="113"/>
        <v>贰</v>
      </c>
      <c r="AT628" s="11" t="str">
        <f t="shared" si="114"/>
        <v/>
      </c>
      <c r="AU628" s="11" t="str">
        <f t="shared" si="115"/>
        <v>伍</v>
      </c>
      <c r="AV628" s="11" t="str">
        <f t="shared" si="116"/>
        <v/>
      </c>
      <c r="AW628" s="11" t="str">
        <f>IF(ISERROR(IF(FIND("拾",O628,1)&lt;FIND("万",O628,1),IF(ISERROR(FIND("拾",O628,FIND("万",O628,1))),"零",(MID(O,FIND("拾",O628,FIND("万",O628,1))-1,1))),MID(O628,FIND("拾",O628,1)-1,1))),"",IF(FIND("拾",O628,1)&lt;FIND("万",O628,1),IF(ISERROR(FIND("拾",O628,FIND("万",O628,1))),"",(MID(O628,FIND("拾",O628,FIND("万",O628,1))-1,1))),MID(O628,FIND("拾",O628,1)-1,1)))</f>
        <v/>
      </c>
      <c r="AX628" s="12">
        <f>IF(O628="",0,IF(ISERROR(MIDB(O628,SEARCHB("?",O628),2*LEN(O628)-LENB(O628))),IF(AQ628="",0,INDEX([1]大小写对照表!A:B,MATCH(AQ628,[1]大小写对照表!A:A,0),2)*100000000)+IF(AR628="",0,INDEX([1]大小写对照表!A:B,MATCH(AR628,[1]大小写对照表!A:A,0),2)*1000000)+IF(AS628="",0,INDEX([1]大小写对照表!A:B,MATCH(AS628,[1]大小写对照表!A:A,0),2)*100000)+IF(AT628="",0,INDEX([1]大小写对照表!A:B,MATCH(AT628,[1]大小写对照表!A:A,0),2)*10000)+IF(AU628="",0,INDEX([1]大小写对照表!A:B,MATCH(AU628,[1]大小写对照表!A:A,0),2)*1000)+IF(AV628="",0,INDEX([1]大小写对照表!A:B,MATCH(AV628,[1]大小写对照表!A:A,0),2)*100)+IF(AW628="",0,INDEX([1]大小写对照表!A:B,MATCH(AW628,[1]大小写对照表!A:A,0),2)*10),IF(ISERROR(FIND("万",O628,1)),MIDB(O628,SEARCHB("?",O628),2*LEN(O628)-LENB(O628))*1,MIDB(O628,SEARCHB("?",O628),2*LEN(O628)-LENB(O628))*10000)))</f>
        <v>1205000</v>
      </c>
      <c r="AY628" s="13" t="str">
        <f t="shared" si="117"/>
        <v>1月份</v>
      </c>
      <c r="AZ628" s="11" t="str">
        <f t="shared" si="118"/>
        <v>录播</v>
      </c>
      <c r="BA628" s="11" t="str">
        <f t="shared" si="119"/>
        <v/>
      </c>
    </row>
    <row r="629" spans="1:53">
      <c r="A629" s="14" t="s">
        <v>1084</v>
      </c>
      <c r="B629" s="14" t="s">
        <v>3989</v>
      </c>
      <c r="C629" s="14" t="s">
        <v>55</v>
      </c>
      <c r="D629" s="14" t="s">
        <v>3990</v>
      </c>
      <c r="E629" s="14" t="s">
        <v>1308</v>
      </c>
      <c r="F629" s="14" t="s">
        <v>2904</v>
      </c>
      <c r="G629" s="14" t="s">
        <v>778</v>
      </c>
      <c r="H629" s="14"/>
      <c r="I629" s="14"/>
      <c r="J629" s="14"/>
      <c r="K629" s="14"/>
      <c r="L629" s="14" t="s">
        <v>3991</v>
      </c>
      <c r="M629" s="14" t="s">
        <v>3992</v>
      </c>
      <c r="N629" s="14" t="s">
        <v>3993</v>
      </c>
      <c r="O629" s="14" t="s">
        <v>3994</v>
      </c>
      <c r="P629" s="14"/>
      <c r="Q629" s="14" t="s">
        <v>3995</v>
      </c>
      <c r="R629" s="14" t="s">
        <v>3996</v>
      </c>
      <c r="S629" s="14"/>
      <c r="T629" s="14"/>
      <c r="U629" s="14"/>
      <c r="V629" s="14"/>
      <c r="W629" s="14"/>
      <c r="X629" s="14" t="s">
        <v>79</v>
      </c>
      <c r="Y629" s="14" t="s">
        <v>3997</v>
      </c>
      <c r="Z629" s="14">
        <v>3</v>
      </c>
      <c r="AA629" s="14">
        <v>2</v>
      </c>
      <c r="AB629" s="14" t="s">
        <v>317</v>
      </c>
      <c r="AC629" s="14" t="s">
        <v>1084</v>
      </c>
      <c r="AD629" s="14">
        <v>2019</v>
      </c>
      <c r="AE629" s="14" t="s">
        <v>68</v>
      </c>
      <c r="AF629" s="14"/>
      <c r="AG629" s="14"/>
      <c r="AH629" s="14"/>
      <c r="AI629" s="14"/>
      <c r="AJ629" s="14"/>
      <c r="AK629" s="14"/>
      <c r="AL629" s="8" t="str">
        <f t="shared" si="108"/>
        <v>czcg201811-217@录播</v>
      </c>
      <c r="AM629" s="8">
        <f>IF(AL629="","",COUNTIFS(AL$1:AL629,AL629))</f>
        <v>1</v>
      </c>
      <c r="AN629" s="8" t="str">
        <f t="shared" si="109"/>
        <v>2018年天长市教体局常态录播教室招标采购项目中标公告@录播</v>
      </c>
      <c r="AO629" s="9">
        <f>IF(AN629="","",COUNTIFS(AN$1:AN629,AN629))</f>
        <v>1</v>
      </c>
      <c r="AP629" s="10" t="str">
        <f t="shared" si="110"/>
        <v>是</v>
      </c>
      <c r="AQ629" s="11" t="str">
        <f t="shared" si="111"/>
        <v/>
      </c>
      <c r="AR629" s="11" t="str">
        <f t="shared" si="112"/>
        <v/>
      </c>
      <c r="AS629" s="11" t="str">
        <f t="shared" si="113"/>
        <v>伍</v>
      </c>
      <c r="AT629" s="11" t="str">
        <f t="shared" si="114"/>
        <v>叁</v>
      </c>
      <c r="AU629" s="11" t="str">
        <f t="shared" si="115"/>
        <v>伍</v>
      </c>
      <c r="AV629" s="11" t="str">
        <f t="shared" si="116"/>
        <v>伍</v>
      </c>
      <c r="AW629" s="11" t="str">
        <f>IF(ISERROR(IF(FIND("拾",O629,1)&lt;FIND("万",O629,1),IF(ISERROR(FIND("拾",O629,FIND("万",O629,1))),"零",(MID(O,FIND("拾",O629,FIND("万",O629,1))-1,1))),MID(O629,FIND("拾",O629,1)-1,1))),"",IF(FIND("拾",O629,1)&lt;FIND("万",O629,1),IF(ISERROR(FIND("拾",O629,FIND("万",O629,1))),"",(MID(O629,FIND("拾",O629,FIND("万",O629,1))-1,1))),MID(O629,FIND("拾",O629,1)-1,1)))</f>
        <v/>
      </c>
      <c r="AX629" s="12">
        <f>IF(O629="",0,IF(ISERROR(MIDB(O629,SEARCHB("?",O629),2*LEN(O629)-LENB(O629))),IF(AQ629="",0,INDEX([1]大小写对照表!A:B,MATCH(AQ629,[1]大小写对照表!A:A,0),2)*100000000)+IF(AR629="",0,INDEX([1]大小写对照表!A:B,MATCH(AR629,[1]大小写对照表!A:A,0),2)*1000000)+IF(AS629="",0,INDEX([1]大小写对照表!A:B,MATCH(AS629,[1]大小写对照表!A:A,0),2)*100000)+IF(AT629="",0,INDEX([1]大小写对照表!A:B,MATCH(AT629,[1]大小写对照表!A:A,0),2)*10000)+IF(AU629="",0,INDEX([1]大小写对照表!A:B,MATCH(AU629,[1]大小写对照表!A:A,0),2)*1000)+IF(AV629="",0,INDEX([1]大小写对照表!A:B,MATCH(AV629,[1]大小写对照表!A:A,0),2)*100)+IF(AW629="",0,INDEX([1]大小写对照表!A:B,MATCH(AW629,[1]大小写对照表!A:A,0),2)*10),IF(ISERROR(FIND("万",O629,1)),MIDB(O629,SEARCHB("?",O629),2*LEN(O629)-LENB(O629))*1,MIDB(O629,SEARCHB("?",O629),2*LEN(O629)-LENB(O629))*10000)))</f>
        <v>535500</v>
      </c>
      <c r="AY629" s="13" t="str">
        <f t="shared" si="117"/>
        <v>1月份</v>
      </c>
      <c r="AZ629" s="11" t="str">
        <f t="shared" si="118"/>
        <v>录播</v>
      </c>
      <c r="BA629" s="11" t="str">
        <f t="shared" si="119"/>
        <v/>
      </c>
    </row>
    <row r="630" spans="1:53">
      <c r="A630" s="7" t="s">
        <v>1084</v>
      </c>
      <c r="B630" s="7" t="s">
        <v>3998</v>
      </c>
      <c r="C630" s="7" t="s">
        <v>55</v>
      </c>
      <c r="D630" s="7"/>
      <c r="E630" s="7" t="s">
        <v>602</v>
      </c>
      <c r="F630" s="7" t="s">
        <v>3999</v>
      </c>
      <c r="G630" s="7" t="s">
        <v>778</v>
      </c>
      <c r="H630" s="7"/>
      <c r="I630" s="7"/>
      <c r="J630" s="7"/>
      <c r="K630" s="7"/>
      <c r="L630" s="7" t="s">
        <v>4000</v>
      </c>
      <c r="M630" s="7" t="s">
        <v>4001</v>
      </c>
      <c r="N630" s="7"/>
      <c r="O630" s="7"/>
      <c r="P630" s="7"/>
      <c r="Q630" s="7" t="s">
        <v>4002</v>
      </c>
      <c r="R630" s="7"/>
      <c r="S630" s="7"/>
      <c r="T630" s="7"/>
      <c r="U630" s="7"/>
      <c r="V630" s="7"/>
      <c r="W630" s="7"/>
      <c r="X630" s="7" t="s">
        <v>65</v>
      </c>
      <c r="Y630" s="7" t="s">
        <v>4003</v>
      </c>
      <c r="Z630" s="7">
        <v>2</v>
      </c>
      <c r="AA630" s="7">
        <v>14971</v>
      </c>
      <c r="AB630" s="7" t="s">
        <v>317</v>
      </c>
      <c r="AC630" s="7" t="s">
        <v>1084</v>
      </c>
      <c r="AD630" s="7">
        <v>2019</v>
      </c>
      <c r="AE630" s="7" t="s">
        <v>68</v>
      </c>
      <c r="AF630" s="7"/>
      <c r="AG630" s="7"/>
      <c r="AH630" s="7"/>
      <c r="AI630" s="7"/>
      <c r="AJ630" s="7"/>
      <c r="AK630" s="7"/>
      <c r="AL630" s="8" t="str">
        <f t="shared" si="108"/>
        <v/>
      </c>
      <c r="AM630" s="8" t="str">
        <f>IF(AL630="","",COUNTIFS(AL$1:AL630,AL630))</f>
        <v/>
      </c>
      <c r="AN630" s="8" t="str">
        <f t="shared" si="109"/>
        <v>常州市实验初级中学移动录播设备中标（成交）公告@录播</v>
      </c>
      <c r="AO630" s="9">
        <f>IF(AN630="","",COUNTIFS(AN$1:AN630,AN630))</f>
        <v>1</v>
      </c>
      <c r="AP630" s="10" t="str">
        <f t="shared" si="110"/>
        <v>是</v>
      </c>
      <c r="AQ630" s="11" t="str">
        <f t="shared" si="111"/>
        <v/>
      </c>
      <c r="AR630" s="11" t="str">
        <f t="shared" si="112"/>
        <v/>
      </c>
      <c r="AS630" s="11" t="str">
        <f t="shared" si="113"/>
        <v/>
      </c>
      <c r="AT630" s="11" t="str">
        <f t="shared" si="114"/>
        <v/>
      </c>
      <c r="AU630" s="11" t="str">
        <f t="shared" si="115"/>
        <v/>
      </c>
      <c r="AV630" s="11" t="str">
        <f t="shared" si="116"/>
        <v/>
      </c>
      <c r="AW630" s="11" t="str">
        <f>IF(ISERROR(IF(FIND("拾",O630,1)&lt;FIND("万",O630,1),IF(ISERROR(FIND("拾",O630,FIND("万",O630,1))),"零",(MID(O,FIND("拾",O630,FIND("万",O630,1))-1,1))),MID(O630,FIND("拾",O630,1)-1,1))),"",IF(FIND("拾",O630,1)&lt;FIND("万",O630,1),IF(ISERROR(FIND("拾",O630,FIND("万",O630,1))),"",(MID(O630,FIND("拾",O630,FIND("万",O630,1))-1,1))),MID(O630,FIND("拾",O630,1)-1,1)))</f>
        <v/>
      </c>
      <c r="AX630" s="12">
        <f>IF(O630="",0,IF(ISERROR(MIDB(O630,SEARCHB("?",O630),2*LEN(O630)-LENB(O630))),IF(AQ630="",0,INDEX([1]大小写对照表!A:B,MATCH(AQ630,[1]大小写对照表!A:A,0),2)*100000000)+IF(AR630="",0,INDEX([1]大小写对照表!A:B,MATCH(AR630,[1]大小写对照表!A:A,0),2)*1000000)+IF(AS630="",0,INDEX([1]大小写对照表!A:B,MATCH(AS630,[1]大小写对照表!A:A,0),2)*100000)+IF(AT630="",0,INDEX([1]大小写对照表!A:B,MATCH(AT630,[1]大小写对照表!A:A,0),2)*10000)+IF(AU630="",0,INDEX([1]大小写对照表!A:B,MATCH(AU630,[1]大小写对照表!A:A,0),2)*1000)+IF(AV630="",0,INDEX([1]大小写对照表!A:B,MATCH(AV630,[1]大小写对照表!A:A,0),2)*100)+IF(AW630="",0,INDEX([1]大小写对照表!A:B,MATCH(AW630,[1]大小写对照表!A:A,0),2)*10),IF(ISERROR(FIND("万",O630,1)),MIDB(O630,SEARCHB("?",O630),2*LEN(O630)-LENB(O630))*1,MIDB(O630,SEARCHB("?",O630),2*LEN(O630)-LENB(O630))*10000)))</f>
        <v>0</v>
      </c>
      <c r="AY630" s="13" t="str">
        <f t="shared" si="117"/>
        <v>1月份</v>
      </c>
      <c r="AZ630" s="11" t="str">
        <f t="shared" si="118"/>
        <v>录播</v>
      </c>
      <c r="BA630" s="11" t="str">
        <f t="shared" si="119"/>
        <v/>
      </c>
    </row>
    <row r="631" spans="1:53">
      <c r="A631" s="14" t="s">
        <v>1084</v>
      </c>
      <c r="B631" s="14" t="s">
        <v>4004</v>
      </c>
      <c r="C631" s="14" t="s">
        <v>55</v>
      </c>
      <c r="D631" s="14" t="s">
        <v>4005</v>
      </c>
      <c r="E631" s="14" t="s">
        <v>71</v>
      </c>
      <c r="F631" s="14" t="s">
        <v>3165</v>
      </c>
      <c r="G631" s="14" t="s">
        <v>778</v>
      </c>
      <c r="H631" s="14"/>
      <c r="I631" s="14"/>
      <c r="J631" s="14"/>
      <c r="K631" s="14"/>
      <c r="L631" s="14" t="s">
        <v>4006</v>
      </c>
      <c r="M631" s="14" t="s">
        <v>4007</v>
      </c>
      <c r="N631" s="14" t="s">
        <v>4008</v>
      </c>
      <c r="O631" s="14" t="s">
        <v>4009</v>
      </c>
      <c r="P631" s="14"/>
      <c r="Q631" s="14" t="s">
        <v>4010</v>
      </c>
      <c r="R631" s="14" t="s">
        <v>4011</v>
      </c>
      <c r="S631" s="14"/>
      <c r="T631" s="14"/>
      <c r="U631" s="14"/>
      <c r="V631" s="14"/>
      <c r="W631" s="14"/>
      <c r="X631" s="14" t="s">
        <v>65</v>
      </c>
      <c r="Y631" s="14" t="s">
        <v>4012</v>
      </c>
      <c r="Z631" s="14">
        <v>2</v>
      </c>
      <c r="AA631" s="14">
        <v>2</v>
      </c>
      <c r="AB631" s="14" t="s">
        <v>317</v>
      </c>
      <c r="AC631" s="14" t="s">
        <v>1084</v>
      </c>
      <c r="AD631" s="14">
        <v>2019</v>
      </c>
      <c r="AE631" s="14" t="s">
        <v>68</v>
      </c>
      <c r="AF631" s="14"/>
      <c r="AG631" s="14"/>
      <c r="AH631" s="14"/>
      <c r="AI631" s="14"/>
      <c r="AJ631" s="14"/>
      <c r="AK631" s="14"/>
      <c r="AL631" s="8" t="str">
        <f t="shared" si="108"/>
        <v>YLZC2018-J1-20238-CJXG）@录播</v>
      </c>
      <c r="AM631" s="8">
        <f>IF(AL631="","",COUNTIFS(AL$1:AL631,AL631))</f>
        <v>1</v>
      </c>
      <c r="AN631" s="8" t="str">
        <f t="shared" si="109"/>
        <v>北京诚佳信工程管理有限公司录播室设备（项目编号：YLZC2018-J1-20238-CJXG）成交公告@录播</v>
      </c>
      <c r="AO631" s="9">
        <f>IF(AN631="","",COUNTIFS(AN$1:AN631,AN631))</f>
        <v>1</v>
      </c>
      <c r="AP631" s="10" t="str">
        <f t="shared" si="110"/>
        <v>是</v>
      </c>
      <c r="AQ631" s="11" t="str">
        <f t="shared" si="111"/>
        <v/>
      </c>
      <c r="AR631" s="11" t="str">
        <f t="shared" si="112"/>
        <v/>
      </c>
      <c r="AS631" s="11" t="str">
        <f t="shared" si="113"/>
        <v>肆</v>
      </c>
      <c r="AT631" s="11" t="str">
        <f t="shared" si="114"/>
        <v>壹</v>
      </c>
      <c r="AU631" s="11" t="str">
        <f t="shared" si="115"/>
        <v>柒</v>
      </c>
      <c r="AV631" s="11" t="str">
        <f t="shared" si="116"/>
        <v>叁</v>
      </c>
      <c r="AW631" s="11" t="str">
        <f>IF(ISERROR(IF(FIND("拾",O631,1)&lt;FIND("万",O631,1),IF(ISERROR(FIND("拾",O631,FIND("万",O631,1))),"零",(MID(O,FIND("拾",O631,FIND("万",O631,1))-1,1))),MID(O631,FIND("拾",O631,1)-1,1))),"",IF(FIND("拾",O631,1)&lt;FIND("万",O631,1),IF(ISERROR(FIND("拾",O631,FIND("万",O631,1))),"",(MID(O631,FIND("拾",O631,FIND("万",O631,1))-1,1))),MID(O631,FIND("拾",O631,1)-1,1)))</f>
        <v/>
      </c>
      <c r="AX631" s="12">
        <f>IF(O631="",0,IF(ISERROR(MIDB(O631,SEARCHB("?",O631),2*LEN(O631)-LENB(O631))),IF(AQ631="",0,INDEX([1]大小写对照表!A:B,MATCH(AQ631,[1]大小写对照表!A:A,0),2)*100000000)+IF(AR631="",0,INDEX([1]大小写对照表!A:B,MATCH(AR631,[1]大小写对照表!A:A,0),2)*1000000)+IF(AS631="",0,INDEX([1]大小写对照表!A:B,MATCH(AS631,[1]大小写对照表!A:A,0),2)*100000)+IF(AT631="",0,INDEX([1]大小写对照表!A:B,MATCH(AT631,[1]大小写对照表!A:A,0),2)*10000)+IF(AU631="",0,INDEX([1]大小写对照表!A:B,MATCH(AU631,[1]大小写对照表!A:A,0),2)*1000)+IF(AV631="",0,INDEX([1]大小写对照表!A:B,MATCH(AV631,[1]大小写对照表!A:A,0),2)*100)+IF(AW631="",0,INDEX([1]大小写对照表!A:B,MATCH(AW631,[1]大小写对照表!A:A,0),2)*10),IF(ISERROR(FIND("万",O631,1)),MIDB(O631,SEARCHB("?",O631),2*LEN(O631)-LENB(O631))*1,MIDB(O631,SEARCHB("?",O631),2*LEN(O631)-LENB(O631))*10000)))</f>
        <v>417300</v>
      </c>
      <c r="AY631" s="13" t="str">
        <f t="shared" si="117"/>
        <v>1月份</v>
      </c>
      <c r="AZ631" s="11" t="str">
        <f t="shared" si="118"/>
        <v>录播</v>
      </c>
      <c r="BA631" s="11" t="str">
        <f t="shared" si="119"/>
        <v/>
      </c>
    </row>
    <row r="632" spans="1:53">
      <c r="A632" s="7" t="s">
        <v>1084</v>
      </c>
      <c r="B632" s="7" t="s">
        <v>4013</v>
      </c>
      <c r="C632" s="7" t="s">
        <v>55</v>
      </c>
      <c r="D632" s="7" t="s">
        <v>4014</v>
      </c>
      <c r="E632" s="7" t="s">
        <v>94</v>
      </c>
      <c r="F632" s="7" t="s">
        <v>95</v>
      </c>
      <c r="G632" s="7" t="s">
        <v>778</v>
      </c>
      <c r="H632" s="7"/>
      <c r="I632" s="7"/>
      <c r="J632" s="7"/>
      <c r="K632" s="7"/>
      <c r="L632" s="7" t="s">
        <v>3147</v>
      </c>
      <c r="M632" s="7" t="s">
        <v>3148</v>
      </c>
      <c r="N632" s="7" t="s">
        <v>3149</v>
      </c>
      <c r="O632" s="7"/>
      <c r="P632" s="7"/>
      <c r="Q632" s="7" t="s">
        <v>4015</v>
      </c>
      <c r="R632" s="7" t="s">
        <v>3151</v>
      </c>
      <c r="S632" s="7"/>
      <c r="T632" s="7"/>
      <c r="U632" s="7"/>
      <c r="V632" s="7"/>
      <c r="W632" s="7"/>
      <c r="X632" s="7" t="s">
        <v>65</v>
      </c>
      <c r="Y632" s="7" t="s">
        <v>4016</v>
      </c>
      <c r="Z632" s="7">
        <v>4</v>
      </c>
      <c r="AA632" s="7">
        <v>2</v>
      </c>
      <c r="AB632" s="7" t="s">
        <v>317</v>
      </c>
      <c r="AC632" s="7" t="s">
        <v>1084</v>
      </c>
      <c r="AD632" s="7">
        <v>2019</v>
      </c>
      <c r="AE632" s="7" t="s">
        <v>68</v>
      </c>
      <c r="AF632" s="7"/>
      <c r="AG632" s="7"/>
      <c r="AH632" s="7"/>
      <c r="AI632" s="7"/>
      <c r="AJ632" s="7"/>
      <c r="AK632" s="7"/>
      <c r="AL632" s="8" t="str">
        <f t="shared" si="108"/>
        <v>ZSZY201812085@录播</v>
      </c>
      <c r="AM632" s="8">
        <f>IF(AL632="","",COUNTIFS(AL$1:AL632,AL632))</f>
        <v>1</v>
      </c>
      <c r="AN632" s="8" t="str">
        <f t="shared" si="109"/>
        <v>潞城市合室中学录播教室采购项目成交公告@录播</v>
      </c>
      <c r="AO632" s="9">
        <f>IF(AN632="","",COUNTIFS(AN$1:AN632,AN632))</f>
        <v>1</v>
      </c>
      <c r="AP632" s="10" t="str">
        <f t="shared" si="110"/>
        <v>是</v>
      </c>
      <c r="AQ632" s="11" t="str">
        <f t="shared" si="111"/>
        <v/>
      </c>
      <c r="AR632" s="11" t="str">
        <f t="shared" si="112"/>
        <v/>
      </c>
      <c r="AS632" s="11" t="str">
        <f t="shared" si="113"/>
        <v/>
      </c>
      <c r="AT632" s="11" t="str">
        <f t="shared" si="114"/>
        <v/>
      </c>
      <c r="AU632" s="11" t="str">
        <f t="shared" si="115"/>
        <v/>
      </c>
      <c r="AV632" s="11" t="str">
        <f t="shared" si="116"/>
        <v/>
      </c>
      <c r="AW632" s="11" t="str">
        <f>IF(ISERROR(IF(FIND("拾",O632,1)&lt;FIND("万",O632,1),IF(ISERROR(FIND("拾",O632,FIND("万",O632,1))),"零",(MID(O,FIND("拾",O632,FIND("万",O632,1))-1,1))),MID(O632,FIND("拾",O632,1)-1,1))),"",IF(FIND("拾",O632,1)&lt;FIND("万",O632,1),IF(ISERROR(FIND("拾",O632,FIND("万",O632,1))),"",(MID(O632,FIND("拾",O632,FIND("万",O632,1))-1,1))),MID(O632,FIND("拾",O632,1)-1,1)))</f>
        <v/>
      </c>
      <c r="AX632" s="12">
        <f>IF(O632="",0,IF(ISERROR(MIDB(O632,SEARCHB("?",O632),2*LEN(O632)-LENB(O632))),IF(AQ632="",0,INDEX([1]大小写对照表!A:B,MATCH(AQ632,[1]大小写对照表!A:A,0),2)*100000000)+IF(AR632="",0,INDEX([1]大小写对照表!A:B,MATCH(AR632,[1]大小写对照表!A:A,0),2)*1000000)+IF(AS632="",0,INDEX([1]大小写对照表!A:B,MATCH(AS632,[1]大小写对照表!A:A,0),2)*100000)+IF(AT632="",0,INDEX([1]大小写对照表!A:B,MATCH(AT632,[1]大小写对照表!A:A,0),2)*10000)+IF(AU632="",0,INDEX([1]大小写对照表!A:B,MATCH(AU632,[1]大小写对照表!A:A,0),2)*1000)+IF(AV632="",0,INDEX([1]大小写对照表!A:B,MATCH(AV632,[1]大小写对照表!A:A,0),2)*100)+IF(AW632="",0,INDEX([1]大小写对照表!A:B,MATCH(AW632,[1]大小写对照表!A:A,0),2)*10),IF(ISERROR(FIND("万",O632,1)),MIDB(O632,SEARCHB("?",O632),2*LEN(O632)-LENB(O632))*1,MIDB(O632,SEARCHB("?",O632),2*LEN(O632)-LENB(O632))*10000)))</f>
        <v>0</v>
      </c>
      <c r="AY632" s="13" t="str">
        <f t="shared" si="117"/>
        <v>1月份</v>
      </c>
      <c r="AZ632" s="11" t="str">
        <f t="shared" si="118"/>
        <v>录播</v>
      </c>
      <c r="BA632" s="11" t="str">
        <f t="shared" si="119"/>
        <v/>
      </c>
    </row>
    <row r="633" spans="1:53">
      <c r="A633" s="14" t="s">
        <v>1084</v>
      </c>
      <c r="B633" s="14" t="s">
        <v>4017</v>
      </c>
      <c r="C633" s="14" t="s">
        <v>55</v>
      </c>
      <c r="D633" s="14" t="s">
        <v>3617</v>
      </c>
      <c r="E633" s="14" t="s">
        <v>627</v>
      </c>
      <c r="F633" s="14" t="s">
        <v>3618</v>
      </c>
      <c r="G633" s="14" t="s">
        <v>778</v>
      </c>
      <c r="H633" s="14"/>
      <c r="I633" s="14"/>
      <c r="J633" s="14"/>
      <c r="K633" s="14"/>
      <c r="L633" s="14"/>
      <c r="M633" s="14"/>
      <c r="N633" s="14"/>
      <c r="O633" s="14"/>
      <c r="P633" s="14"/>
      <c r="Q633" s="14" t="s">
        <v>4018</v>
      </c>
      <c r="R633" s="14"/>
      <c r="S633" s="14"/>
      <c r="T633" s="14"/>
      <c r="U633" s="14"/>
      <c r="V633" s="14"/>
      <c r="W633" s="14"/>
      <c r="X633" s="14" t="s">
        <v>65</v>
      </c>
      <c r="Y633" s="14" t="s">
        <v>4019</v>
      </c>
      <c r="Z633" s="14">
        <v>2</v>
      </c>
      <c r="AA633" s="14">
        <v>6</v>
      </c>
      <c r="AB633" s="14" t="s">
        <v>317</v>
      </c>
      <c r="AC633" s="14" t="s">
        <v>1084</v>
      </c>
      <c r="AD633" s="14">
        <v>2019</v>
      </c>
      <c r="AE633" s="14" t="s">
        <v>68</v>
      </c>
      <c r="AF633" s="14"/>
      <c r="AG633" s="14"/>
      <c r="AH633" s="14"/>
      <c r="AI633" s="14"/>
      <c r="AJ633" s="14"/>
      <c r="AK633" s="14"/>
      <c r="AL633" s="8" t="str">
        <f t="shared" si="108"/>
        <v>4413020071915401812290133@录播</v>
      </c>
      <c r="AM633" s="8">
        <f>IF(AL633="","",COUNTIFS(AL$1:AL633,AL633))</f>
        <v>2</v>
      </c>
      <c r="AN633" s="8" t="str">
        <f t="shared" si="109"/>
        <v>关于【惠州市第三中学录播室装饰项目采购工程预算审核服务】中选结果的通告@录播</v>
      </c>
      <c r="AO633" s="9">
        <f>IF(AN633="","",COUNTIFS(AN$1:AN633,AN633))</f>
        <v>1</v>
      </c>
      <c r="AP633" s="10" t="str">
        <f t="shared" si="110"/>
        <v/>
      </c>
      <c r="AQ633" s="11" t="str">
        <f t="shared" si="111"/>
        <v/>
      </c>
      <c r="AR633" s="11" t="str">
        <f t="shared" si="112"/>
        <v/>
      </c>
      <c r="AS633" s="11" t="str">
        <f t="shared" si="113"/>
        <v/>
      </c>
      <c r="AT633" s="11" t="str">
        <f t="shared" si="114"/>
        <v/>
      </c>
      <c r="AU633" s="11" t="str">
        <f t="shared" si="115"/>
        <v/>
      </c>
      <c r="AV633" s="11" t="str">
        <f t="shared" si="116"/>
        <v/>
      </c>
      <c r="AW633" s="11" t="str">
        <f>IF(ISERROR(IF(FIND("拾",O633,1)&lt;FIND("万",O633,1),IF(ISERROR(FIND("拾",O633,FIND("万",O633,1))),"零",(MID(O,FIND("拾",O633,FIND("万",O633,1))-1,1))),MID(O633,FIND("拾",O633,1)-1,1))),"",IF(FIND("拾",O633,1)&lt;FIND("万",O633,1),IF(ISERROR(FIND("拾",O633,FIND("万",O633,1))),"",(MID(O633,FIND("拾",O633,FIND("万",O633,1))-1,1))),MID(O633,FIND("拾",O633,1)-1,1)))</f>
        <v/>
      </c>
      <c r="AX633" s="12">
        <f>IF(O633="",0,IF(ISERROR(MIDB(O633,SEARCHB("?",O633),2*LEN(O633)-LENB(O633))),IF(AQ633="",0,INDEX([1]大小写对照表!A:B,MATCH(AQ633,[1]大小写对照表!A:A,0),2)*100000000)+IF(AR633="",0,INDEX([1]大小写对照表!A:B,MATCH(AR633,[1]大小写对照表!A:A,0),2)*1000000)+IF(AS633="",0,INDEX([1]大小写对照表!A:B,MATCH(AS633,[1]大小写对照表!A:A,0),2)*100000)+IF(AT633="",0,INDEX([1]大小写对照表!A:B,MATCH(AT633,[1]大小写对照表!A:A,0),2)*10000)+IF(AU633="",0,INDEX([1]大小写对照表!A:B,MATCH(AU633,[1]大小写对照表!A:A,0),2)*1000)+IF(AV633="",0,INDEX([1]大小写对照表!A:B,MATCH(AV633,[1]大小写对照表!A:A,0),2)*100)+IF(AW633="",0,INDEX([1]大小写对照表!A:B,MATCH(AW633,[1]大小写对照表!A:A,0),2)*10),IF(ISERROR(FIND("万",O633,1)),MIDB(O633,SEARCHB("?",O633),2*LEN(O633)-LENB(O633))*1,MIDB(O633,SEARCHB("?",O633),2*LEN(O633)-LENB(O633))*10000)))</f>
        <v>0</v>
      </c>
      <c r="AY633" s="13" t="str">
        <f t="shared" si="117"/>
        <v>1月份</v>
      </c>
      <c r="AZ633" s="11" t="str">
        <f t="shared" si="118"/>
        <v>录播</v>
      </c>
      <c r="BA633" s="11" t="str">
        <f t="shared" si="119"/>
        <v/>
      </c>
    </row>
    <row r="634" spans="1:53">
      <c r="A634" s="7" t="s">
        <v>4020</v>
      </c>
      <c r="B634" s="7" t="s">
        <v>4021</v>
      </c>
      <c r="C634" s="7" t="s">
        <v>55</v>
      </c>
      <c r="D634" s="7" t="s">
        <v>4022</v>
      </c>
      <c r="E634" s="7" t="s">
        <v>236</v>
      </c>
      <c r="F634" s="7" t="s">
        <v>237</v>
      </c>
      <c r="G634" s="7" t="s">
        <v>58</v>
      </c>
      <c r="H634" s="7"/>
      <c r="I634" s="7"/>
      <c r="J634" s="7"/>
      <c r="K634" s="7"/>
      <c r="L634" s="7" t="s">
        <v>4023</v>
      </c>
      <c r="M634" s="7"/>
      <c r="N634" s="7" t="s">
        <v>4024</v>
      </c>
      <c r="O634" s="7" t="s">
        <v>4025</v>
      </c>
      <c r="P634" s="7"/>
      <c r="Q634" s="7" t="s">
        <v>4026</v>
      </c>
      <c r="R634" s="7" t="s">
        <v>4027</v>
      </c>
      <c r="S634" s="7"/>
      <c r="T634" s="7"/>
      <c r="U634" s="7"/>
      <c r="V634" s="7"/>
      <c r="W634" s="7"/>
      <c r="X634" s="7" t="s">
        <v>194</v>
      </c>
      <c r="Y634" s="7" t="s">
        <v>4028</v>
      </c>
      <c r="Z634" s="7">
        <v>1</v>
      </c>
      <c r="AA634" s="7">
        <v>1</v>
      </c>
      <c r="AB634" s="7" t="s">
        <v>317</v>
      </c>
      <c r="AC634" s="7" t="s">
        <v>4020</v>
      </c>
      <c r="AD634" s="7">
        <v>2019</v>
      </c>
      <c r="AE634" s="7" t="s">
        <v>68</v>
      </c>
      <c r="AF634" s="7"/>
      <c r="AG634" s="7"/>
      <c r="AH634" s="7"/>
      <c r="AI634" s="7"/>
      <c r="AJ634" s="7"/>
      <c r="AK634" s="7"/>
      <c r="AL634" s="8" t="str">
        <f t="shared" si="108"/>
        <v>B0708-CMC18N7P43）@新媒体</v>
      </c>
      <c r="AM634" s="8">
        <f>IF(AL634="","",COUNTIFS(AL$1:AL634,AL634))</f>
        <v>1</v>
      </c>
      <c r="AN634" s="8" t="str">
        <f t="shared" si="109"/>
        <v>中央电视台新媒体集成发布平台功能扩充（二）第三链路项目中标公告@新媒体</v>
      </c>
      <c r="AO634" s="9">
        <f>IF(AN634="","",COUNTIFS(AN$1:AN634,AN634))</f>
        <v>1</v>
      </c>
      <c r="AP634" s="10" t="str">
        <f t="shared" si="110"/>
        <v>是</v>
      </c>
      <c r="AQ634" s="11" t="str">
        <f t="shared" si="111"/>
        <v/>
      </c>
      <c r="AR634" s="11" t="str">
        <f t="shared" si="112"/>
        <v/>
      </c>
      <c r="AS634" s="11" t="str">
        <f t="shared" si="113"/>
        <v/>
      </c>
      <c r="AT634" s="11" t="str">
        <f t="shared" si="114"/>
        <v/>
      </c>
      <c r="AU634" s="11" t="str">
        <f t="shared" si="115"/>
        <v/>
      </c>
      <c r="AV634" s="11" t="str">
        <f t="shared" si="116"/>
        <v/>
      </c>
      <c r="AW634" s="11" t="str">
        <f>IF(ISERROR(IF(FIND("拾",O634,1)&lt;FIND("万",O634,1),IF(ISERROR(FIND("拾",O634,FIND("万",O634,1))),"零",(MID(O,FIND("拾",O634,FIND("万",O634,1))-1,1))),MID(O634,FIND("拾",O634,1)-1,1))),"",IF(FIND("拾",O634,1)&lt;FIND("万",O634,1),IF(ISERROR(FIND("拾",O634,FIND("万",O634,1))),"",(MID(O634,FIND("拾",O634,FIND("万",O634,1))-1,1))),MID(O634,FIND("拾",O634,1)-1,1)))</f>
        <v/>
      </c>
      <c r="AX634" s="12">
        <f>IF(O634="",0,IF(ISERROR(MIDB(O634,SEARCHB("?",O634),2*LEN(O634)-LENB(O634))),IF(AQ634="",0,INDEX([1]大小写对照表!A:B,MATCH(AQ634,[1]大小写对照表!A:A,0),2)*100000000)+IF(AR634="",0,INDEX([1]大小写对照表!A:B,MATCH(AR634,[1]大小写对照表!A:A,0),2)*1000000)+IF(AS634="",0,INDEX([1]大小写对照表!A:B,MATCH(AS634,[1]大小写对照表!A:A,0),2)*100000)+IF(AT634="",0,INDEX([1]大小写对照表!A:B,MATCH(AT634,[1]大小写对照表!A:A,0),2)*10000)+IF(AU634="",0,INDEX([1]大小写对照表!A:B,MATCH(AU634,[1]大小写对照表!A:A,0),2)*1000)+IF(AV634="",0,INDEX([1]大小写对照表!A:B,MATCH(AV634,[1]大小写对照表!A:A,0),2)*100)+IF(AW634="",0,INDEX([1]大小写对照表!A:B,MATCH(AW634,[1]大小写对照表!A:A,0),2)*10),IF(ISERROR(FIND("万",O634,1)),MIDB(O634,SEARCHB("?",O634),2*LEN(O634)-LENB(O634))*1,MIDB(O634,SEARCHB("?",O634),2*LEN(O634)-LENB(O634))*10000)))</f>
        <v>1880000</v>
      </c>
      <c r="AY634" s="13" t="str">
        <f t="shared" si="117"/>
        <v>1月份</v>
      </c>
      <c r="AZ634" s="11" t="str">
        <f t="shared" si="118"/>
        <v>新媒体</v>
      </c>
      <c r="BA634" s="11" t="str">
        <f t="shared" si="119"/>
        <v/>
      </c>
    </row>
    <row r="635" spans="1:53">
      <c r="A635" s="14" t="s">
        <v>4020</v>
      </c>
      <c r="B635" s="14" t="s">
        <v>4029</v>
      </c>
      <c r="C635" s="14" t="s">
        <v>55</v>
      </c>
      <c r="D635" s="14" t="s">
        <v>4030</v>
      </c>
      <c r="E635" s="14" t="s">
        <v>1308</v>
      </c>
      <c r="F635" s="14" t="s">
        <v>2875</v>
      </c>
      <c r="G635" s="14" t="s">
        <v>58</v>
      </c>
      <c r="H635" s="14"/>
      <c r="I635" s="14"/>
      <c r="J635" s="14"/>
      <c r="K635" s="14"/>
      <c r="L635" s="14"/>
      <c r="M635" s="14"/>
      <c r="N635" s="14" t="s">
        <v>4031</v>
      </c>
      <c r="O635" s="14"/>
      <c r="P635" s="14"/>
      <c r="Q635" s="14" t="s">
        <v>4032</v>
      </c>
      <c r="R635" s="14" t="s">
        <v>4033</v>
      </c>
      <c r="S635" s="14" t="s">
        <v>4034</v>
      </c>
      <c r="T635" s="14"/>
      <c r="U635" s="14"/>
      <c r="V635" s="14"/>
      <c r="W635" s="14"/>
      <c r="X635" s="14" t="s">
        <v>315</v>
      </c>
      <c r="Y635" s="14" t="s">
        <v>4035</v>
      </c>
      <c r="Z635" s="14">
        <v>1</v>
      </c>
      <c r="AA635" s="14">
        <v>1</v>
      </c>
      <c r="AB635" s="14" t="s">
        <v>67</v>
      </c>
      <c r="AC635" s="14"/>
      <c r="AD635" s="14">
        <v>2019</v>
      </c>
      <c r="AE635" s="14" t="s">
        <v>68</v>
      </c>
      <c r="AF635" s="14"/>
      <c r="AG635" s="14"/>
      <c r="AH635" s="14"/>
      <c r="AI635" s="14"/>
      <c r="AJ635" s="14"/>
      <c r="AK635" s="14"/>
      <c r="AL635" s="8" t="str">
        <f t="shared" si="108"/>
        <v>20190122172656091@新媒体</v>
      </c>
      <c r="AM635" s="8">
        <f>IF(AL635="","",COUNTIFS(AL$1:AL635,AL635))</f>
        <v>1</v>
      </c>
      <c r="AN635" s="8" t="str">
        <f t="shared" si="109"/>
        <v>集团办、驻市地方频道办公设备采购结果公示@新媒体</v>
      </c>
      <c r="AO635" s="9">
        <f>IF(AN635="","",COUNTIFS(AN$1:AN635,AN635))</f>
        <v>1</v>
      </c>
      <c r="AP635" s="10" t="str">
        <f t="shared" si="110"/>
        <v>是</v>
      </c>
      <c r="AQ635" s="11" t="str">
        <f t="shared" si="111"/>
        <v/>
      </c>
      <c r="AR635" s="11" t="str">
        <f t="shared" si="112"/>
        <v/>
      </c>
      <c r="AS635" s="11" t="str">
        <f t="shared" si="113"/>
        <v/>
      </c>
      <c r="AT635" s="11" t="str">
        <f t="shared" si="114"/>
        <v/>
      </c>
      <c r="AU635" s="11" t="str">
        <f t="shared" si="115"/>
        <v/>
      </c>
      <c r="AV635" s="11" t="str">
        <f t="shared" si="116"/>
        <v/>
      </c>
      <c r="AW635" s="11" t="str">
        <f>IF(ISERROR(IF(FIND("拾",O635,1)&lt;FIND("万",O635,1),IF(ISERROR(FIND("拾",O635,FIND("万",O635,1))),"零",(MID(O,FIND("拾",O635,FIND("万",O635,1))-1,1))),MID(O635,FIND("拾",O635,1)-1,1))),"",IF(FIND("拾",O635,1)&lt;FIND("万",O635,1),IF(ISERROR(FIND("拾",O635,FIND("万",O635,1))),"",(MID(O635,FIND("拾",O635,FIND("万",O635,1))-1,1))),MID(O635,FIND("拾",O635,1)-1,1)))</f>
        <v/>
      </c>
      <c r="AX635" s="12">
        <f>IF(O635="",0,IF(ISERROR(MIDB(O635,SEARCHB("?",O635),2*LEN(O635)-LENB(O635))),IF(AQ635="",0,INDEX([1]大小写对照表!A:B,MATCH(AQ635,[1]大小写对照表!A:A,0),2)*100000000)+IF(AR635="",0,INDEX([1]大小写对照表!A:B,MATCH(AR635,[1]大小写对照表!A:A,0),2)*1000000)+IF(AS635="",0,INDEX([1]大小写对照表!A:B,MATCH(AS635,[1]大小写对照表!A:A,0),2)*100000)+IF(AT635="",0,INDEX([1]大小写对照表!A:B,MATCH(AT635,[1]大小写对照表!A:A,0),2)*10000)+IF(AU635="",0,INDEX([1]大小写对照表!A:B,MATCH(AU635,[1]大小写对照表!A:A,0),2)*1000)+IF(AV635="",0,INDEX([1]大小写对照表!A:B,MATCH(AV635,[1]大小写对照表!A:A,0),2)*100)+IF(AW635="",0,INDEX([1]大小写对照表!A:B,MATCH(AW635,[1]大小写对照表!A:A,0),2)*10),IF(ISERROR(FIND("万",O635,1)),MIDB(O635,SEARCHB("?",O635),2*LEN(O635)-LENB(O635))*1,MIDB(O635,SEARCHB("?",O635),2*LEN(O635)-LENB(O635))*10000)))</f>
        <v>0</v>
      </c>
      <c r="AY635" s="13" t="str">
        <f t="shared" si="117"/>
        <v>1月份</v>
      </c>
      <c r="AZ635" s="11" t="str">
        <f t="shared" si="118"/>
        <v>新媒体</v>
      </c>
      <c r="BA635" s="11" t="str">
        <f t="shared" si="119"/>
        <v/>
      </c>
    </row>
    <row r="636" spans="1:53">
      <c r="A636" s="7" t="s">
        <v>4020</v>
      </c>
      <c r="B636" s="7" t="s">
        <v>4036</v>
      </c>
      <c r="C636" s="7" t="s">
        <v>55</v>
      </c>
      <c r="D636" s="7">
        <v>201901025003</v>
      </c>
      <c r="E636" s="7" t="s">
        <v>1192</v>
      </c>
      <c r="F636" s="7" t="s">
        <v>2109</v>
      </c>
      <c r="G636" s="7" t="s">
        <v>58</v>
      </c>
      <c r="H636" s="7"/>
      <c r="I636" s="7"/>
      <c r="J636" s="7"/>
      <c r="K636" s="7"/>
      <c r="L636" s="7"/>
      <c r="M636" s="7" t="s">
        <v>4037</v>
      </c>
      <c r="N636" s="7" t="s">
        <v>4038</v>
      </c>
      <c r="O636" s="7" t="s">
        <v>4039</v>
      </c>
      <c r="P636" s="7"/>
      <c r="Q636" s="7" t="s">
        <v>4040</v>
      </c>
      <c r="R636" s="7" t="s">
        <v>4041</v>
      </c>
      <c r="S636" s="7"/>
      <c r="T636" s="7"/>
      <c r="U636" s="7"/>
      <c r="V636" s="7"/>
      <c r="W636" s="7"/>
      <c r="X636" s="7" t="s">
        <v>79</v>
      </c>
      <c r="Y636" s="7" t="s">
        <v>4042</v>
      </c>
      <c r="Z636" s="7">
        <v>1</v>
      </c>
      <c r="AA636" s="7">
        <v>2</v>
      </c>
      <c r="AB636" s="7" t="s">
        <v>67</v>
      </c>
      <c r="AC636" s="7"/>
      <c r="AD636" s="7">
        <v>2019</v>
      </c>
      <c r="AE636" s="7" t="s">
        <v>68</v>
      </c>
      <c r="AF636" s="7"/>
      <c r="AG636" s="7"/>
      <c r="AH636" s="7"/>
      <c r="AI636" s="7"/>
      <c r="AJ636" s="7"/>
      <c r="AK636" s="7"/>
      <c r="AL636" s="8" t="str">
        <f t="shared" si="108"/>
        <v>201901025003@新媒体</v>
      </c>
      <c r="AM636" s="8">
        <f>IF(AL636="","",COUNTIFS(AL$1:AL636,AL636))</f>
        <v>1</v>
      </c>
      <c r="AN636" s="8" t="str">
        <f t="shared" si="109"/>
        <v>锶90敷贴器项目单一来源成交公告@新媒体</v>
      </c>
      <c r="AO636" s="9">
        <f>IF(AN636="","",COUNTIFS(AN$1:AN636,AN636))</f>
        <v>1</v>
      </c>
      <c r="AP636" s="10" t="str">
        <f t="shared" si="110"/>
        <v>是</v>
      </c>
      <c r="AQ636" s="11" t="str">
        <f t="shared" si="111"/>
        <v/>
      </c>
      <c r="AR636" s="11" t="str">
        <f t="shared" si="112"/>
        <v/>
      </c>
      <c r="AS636" s="11" t="str">
        <f t="shared" si="113"/>
        <v/>
      </c>
      <c r="AT636" s="11" t="str">
        <f t="shared" si="114"/>
        <v/>
      </c>
      <c r="AU636" s="11" t="str">
        <f t="shared" si="115"/>
        <v/>
      </c>
      <c r="AV636" s="11" t="str">
        <f t="shared" si="116"/>
        <v/>
      </c>
      <c r="AW636" s="11" t="str">
        <f>IF(ISERROR(IF(FIND("拾",O636,1)&lt;FIND("万",O636,1),IF(ISERROR(FIND("拾",O636,FIND("万",O636,1))),"零",(MID(O,FIND("拾",O636,FIND("万",O636,1))-1,1))),MID(O636,FIND("拾",O636,1)-1,1))),"",IF(FIND("拾",O636,1)&lt;FIND("万",O636,1),IF(ISERROR(FIND("拾",O636,FIND("万",O636,1))),"",(MID(O636,FIND("拾",O636,FIND("万",O636,1))-1,1))),MID(O636,FIND("拾",O636,1)-1,1)))</f>
        <v/>
      </c>
      <c r="AX636" s="12">
        <f>IF(O636="",0,IF(ISERROR(MIDB(O636,SEARCHB("?",O636),2*LEN(O636)-LENB(O636))),IF(AQ636="",0,INDEX([1]大小写对照表!A:B,MATCH(AQ636,[1]大小写对照表!A:A,0),2)*100000000)+IF(AR636="",0,INDEX([1]大小写对照表!A:B,MATCH(AR636,[1]大小写对照表!A:A,0),2)*1000000)+IF(AS636="",0,INDEX([1]大小写对照表!A:B,MATCH(AS636,[1]大小写对照表!A:A,0),2)*100000)+IF(AT636="",0,INDEX([1]大小写对照表!A:B,MATCH(AT636,[1]大小写对照表!A:A,0),2)*10000)+IF(AU636="",0,INDEX([1]大小写对照表!A:B,MATCH(AU636,[1]大小写对照表!A:A,0),2)*1000)+IF(AV636="",0,INDEX([1]大小写对照表!A:B,MATCH(AV636,[1]大小写对照表!A:A,0),2)*100)+IF(AW636="",0,INDEX([1]大小写对照表!A:B,MATCH(AW636,[1]大小写对照表!A:A,0),2)*10),IF(ISERROR(FIND("万",O636,1)),MIDB(O636,SEARCHB("?",O636),2*LEN(O636)-LENB(O636))*1,MIDB(O636,SEARCHB("?",O636),2*LEN(O636)-LENB(O636))*10000)))</f>
        <v>168000</v>
      </c>
      <c r="AY636" s="13" t="str">
        <f t="shared" si="117"/>
        <v>1月份</v>
      </c>
      <c r="AZ636" s="11" t="str">
        <f t="shared" si="118"/>
        <v>新媒体</v>
      </c>
      <c r="BA636" s="11" t="str">
        <f t="shared" si="119"/>
        <v/>
      </c>
    </row>
    <row r="637" spans="1:53">
      <c r="A637" s="14" t="s">
        <v>4043</v>
      </c>
      <c r="B637" s="14" t="s">
        <v>4044</v>
      </c>
      <c r="C637" s="14" t="s">
        <v>55</v>
      </c>
      <c r="D637" s="14"/>
      <c r="E637" s="14" t="s">
        <v>582</v>
      </c>
      <c r="F637" s="14" t="s">
        <v>4045</v>
      </c>
      <c r="G637" s="14" t="s">
        <v>58</v>
      </c>
      <c r="H637" s="14"/>
      <c r="I637" s="14"/>
      <c r="J637" s="14"/>
      <c r="K637" s="14"/>
      <c r="L637" s="14"/>
      <c r="M637" s="14"/>
      <c r="N637" s="14" t="s">
        <v>4046</v>
      </c>
      <c r="O637" s="14"/>
      <c r="P637" s="14"/>
      <c r="Q637" s="14" t="s">
        <v>4047</v>
      </c>
      <c r="R637" s="14" t="s">
        <v>4048</v>
      </c>
      <c r="S637" s="14" t="s">
        <v>985</v>
      </c>
      <c r="T637" s="14"/>
      <c r="U637" s="14"/>
      <c r="V637" s="14"/>
      <c r="W637" s="14"/>
      <c r="X637" s="14" t="s">
        <v>315</v>
      </c>
      <c r="Y637" s="14" t="s">
        <v>4049</v>
      </c>
      <c r="Z637" s="14">
        <v>1</v>
      </c>
      <c r="AA637" s="14">
        <v>14971</v>
      </c>
      <c r="AB637" s="14" t="s">
        <v>317</v>
      </c>
      <c r="AC637" s="14" t="s">
        <v>4043</v>
      </c>
      <c r="AD637" s="14">
        <v>2019</v>
      </c>
      <c r="AE637" s="14" t="s">
        <v>68</v>
      </c>
      <c r="AF637" s="14"/>
      <c r="AG637" s="14"/>
      <c r="AH637" s="14"/>
      <c r="AI637" s="14"/>
      <c r="AJ637" s="14"/>
      <c r="AK637" s="14"/>
      <c r="AL637" s="8" t="str">
        <f t="shared" si="108"/>
        <v/>
      </c>
      <c r="AM637" s="8" t="str">
        <f>IF(AL637="","",COUNTIFS(AL$1:AL637,AL637))</f>
        <v/>
      </c>
      <c r="AN637" s="8" t="str">
        <f t="shared" si="109"/>
        <v>HQ-YHZFCG-2018-13700000000关于1000平米综艺演播厅全媒体直播车的合同@全媒体</v>
      </c>
      <c r="AO637" s="9">
        <f>IF(AN637="","",COUNTIFS(AN$1:AN637,AN637))</f>
        <v>1</v>
      </c>
      <c r="AP637" s="10" t="str">
        <f t="shared" si="110"/>
        <v>是</v>
      </c>
      <c r="AQ637" s="11" t="str">
        <f t="shared" si="111"/>
        <v/>
      </c>
      <c r="AR637" s="11" t="str">
        <f t="shared" si="112"/>
        <v/>
      </c>
      <c r="AS637" s="11" t="str">
        <f t="shared" si="113"/>
        <v/>
      </c>
      <c r="AT637" s="11" t="str">
        <f t="shared" si="114"/>
        <v/>
      </c>
      <c r="AU637" s="11" t="str">
        <f t="shared" si="115"/>
        <v/>
      </c>
      <c r="AV637" s="11" t="str">
        <f t="shared" si="116"/>
        <v/>
      </c>
      <c r="AW637" s="11" t="str">
        <f>IF(ISERROR(IF(FIND("拾",O637,1)&lt;FIND("万",O637,1),IF(ISERROR(FIND("拾",O637,FIND("万",O637,1))),"零",(MID(O,FIND("拾",O637,FIND("万",O637,1))-1,1))),MID(O637,FIND("拾",O637,1)-1,1))),"",IF(FIND("拾",O637,1)&lt;FIND("万",O637,1),IF(ISERROR(FIND("拾",O637,FIND("万",O637,1))),"",(MID(O637,FIND("拾",O637,FIND("万",O637,1))-1,1))),MID(O637,FIND("拾",O637,1)-1,1)))</f>
        <v/>
      </c>
      <c r="AX637" s="12">
        <f>IF(O637="",0,IF(ISERROR(MIDB(O637,SEARCHB("?",O637),2*LEN(O637)-LENB(O637))),IF(AQ637="",0,INDEX([1]大小写对照表!A:B,MATCH(AQ637,[1]大小写对照表!A:A,0),2)*100000000)+IF(AR637="",0,INDEX([1]大小写对照表!A:B,MATCH(AR637,[1]大小写对照表!A:A,0),2)*1000000)+IF(AS637="",0,INDEX([1]大小写对照表!A:B,MATCH(AS637,[1]大小写对照表!A:A,0),2)*100000)+IF(AT637="",0,INDEX([1]大小写对照表!A:B,MATCH(AT637,[1]大小写对照表!A:A,0),2)*10000)+IF(AU637="",0,INDEX([1]大小写对照表!A:B,MATCH(AU637,[1]大小写对照表!A:A,0),2)*1000)+IF(AV637="",0,INDEX([1]大小写对照表!A:B,MATCH(AV637,[1]大小写对照表!A:A,0),2)*100)+IF(AW637="",0,INDEX([1]大小写对照表!A:B,MATCH(AW637,[1]大小写对照表!A:A,0),2)*10),IF(ISERROR(FIND("万",O637,1)),MIDB(O637,SEARCHB("?",O637),2*LEN(O637)-LENB(O637))*1,MIDB(O637,SEARCHB("?",O637),2*LEN(O637)-LENB(O637))*10000)))</f>
        <v>0</v>
      </c>
      <c r="AY637" s="13" t="str">
        <f t="shared" si="117"/>
        <v>1月份</v>
      </c>
      <c r="AZ637" s="11" t="str">
        <f t="shared" si="118"/>
        <v>全媒体</v>
      </c>
      <c r="BA637" s="11" t="str">
        <f t="shared" si="119"/>
        <v/>
      </c>
    </row>
    <row r="638" spans="1:53">
      <c r="A638" s="7" t="s">
        <v>4020</v>
      </c>
      <c r="B638" s="7" t="s">
        <v>4050</v>
      </c>
      <c r="C638" s="7" t="s">
        <v>55</v>
      </c>
      <c r="D638" s="7" t="s">
        <v>4051</v>
      </c>
      <c r="E638" s="7" t="s">
        <v>236</v>
      </c>
      <c r="F638" s="7" t="s">
        <v>237</v>
      </c>
      <c r="G638" s="7" t="s">
        <v>58</v>
      </c>
      <c r="H638" s="7"/>
      <c r="I638" s="7"/>
      <c r="J638" s="7"/>
      <c r="K638" s="7"/>
      <c r="L638" s="7" t="s">
        <v>4052</v>
      </c>
      <c r="M638" s="7" t="s">
        <v>4053</v>
      </c>
      <c r="N638" s="7" t="s">
        <v>4054</v>
      </c>
      <c r="O638" s="7" t="s">
        <v>4055</v>
      </c>
      <c r="P638" s="7"/>
      <c r="Q638" s="7" t="s">
        <v>4056</v>
      </c>
      <c r="R638" s="7" t="s">
        <v>4057</v>
      </c>
      <c r="S638" s="7"/>
      <c r="T638" s="7"/>
      <c r="U638" s="7"/>
      <c r="V638" s="7"/>
      <c r="W638" s="7"/>
      <c r="X638" s="7" t="s">
        <v>194</v>
      </c>
      <c r="Y638" s="7" t="s">
        <v>4058</v>
      </c>
      <c r="Z638" s="7">
        <v>2</v>
      </c>
      <c r="AA638" s="7">
        <v>1</v>
      </c>
      <c r="AB638" s="7" t="s">
        <v>317</v>
      </c>
      <c r="AC638" s="7" t="s">
        <v>4020</v>
      </c>
      <c r="AD638" s="7">
        <v>2019</v>
      </c>
      <c r="AE638" s="7" t="s">
        <v>68</v>
      </c>
      <c r="AF638" s="7"/>
      <c r="AG638" s="7"/>
      <c r="AH638" s="7"/>
      <c r="AI638" s="7"/>
      <c r="AJ638" s="7"/>
      <c r="AK638" s="7"/>
      <c r="AL638" s="8" t="str">
        <f t="shared" si="108"/>
        <v>GXCZ-19630007）@新媒体</v>
      </c>
      <c r="AM638" s="8">
        <f>IF(AL638="","",COUNTIFS(AL$1:AL638,AL638))</f>
        <v>1</v>
      </c>
      <c r="AN638" s="8" t="str">
        <f t="shared" si="109"/>
        <v>中国农业电影电视中心新媒体中心《乡村振兴系列短视频》后期制作采购项目成交公告@新媒体</v>
      </c>
      <c r="AO638" s="9">
        <f>IF(AN638="","",COUNTIFS(AN$1:AN638,AN638))</f>
        <v>1</v>
      </c>
      <c r="AP638" s="10" t="str">
        <f t="shared" si="110"/>
        <v>是</v>
      </c>
      <c r="AQ638" s="11" t="str">
        <f t="shared" si="111"/>
        <v/>
      </c>
      <c r="AR638" s="11" t="str">
        <f t="shared" si="112"/>
        <v/>
      </c>
      <c r="AS638" s="11" t="str">
        <f t="shared" si="113"/>
        <v/>
      </c>
      <c r="AT638" s="11" t="str">
        <f t="shared" si="114"/>
        <v/>
      </c>
      <c r="AU638" s="11" t="str">
        <f t="shared" si="115"/>
        <v/>
      </c>
      <c r="AV638" s="11" t="str">
        <f t="shared" si="116"/>
        <v/>
      </c>
      <c r="AW638" s="11" t="str">
        <f>IF(ISERROR(IF(FIND("拾",O638,1)&lt;FIND("万",O638,1),IF(ISERROR(FIND("拾",O638,FIND("万",O638,1))),"零",(MID(O,FIND("拾",O638,FIND("万",O638,1))-1,1))),MID(O638,FIND("拾",O638,1)-1,1))),"",IF(FIND("拾",O638,1)&lt;FIND("万",O638,1),IF(ISERROR(FIND("拾",O638,FIND("万",O638,1))),"",(MID(O638,FIND("拾",O638,FIND("万",O638,1))-1,1))),MID(O638,FIND("拾",O638,1)-1,1)))</f>
        <v/>
      </c>
      <c r="AX638" s="12">
        <f>IF(O638="",0,IF(ISERROR(MIDB(O638,SEARCHB("?",O638),2*LEN(O638)-LENB(O638))),IF(AQ638="",0,INDEX([1]大小写对照表!A:B,MATCH(AQ638,[1]大小写对照表!A:A,0),2)*100000000)+IF(AR638="",0,INDEX([1]大小写对照表!A:B,MATCH(AR638,[1]大小写对照表!A:A,0),2)*1000000)+IF(AS638="",0,INDEX([1]大小写对照表!A:B,MATCH(AS638,[1]大小写对照表!A:A,0),2)*100000)+IF(AT638="",0,INDEX([1]大小写对照表!A:B,MATCH(AT638,[1]大小写对照表!A:A,0),2)*10000)+IF(AU638="",0,INDEX([1]大小写对照表!A:B,MATCH(AU638,[1]大小写对照表!A:A,0),2)*1000)+IF(AV638="",0,INDEX([1]大小写对照表!A:B,MATCH(AV638,[1]大小写对照表!A:A,0),2)*100)+IF(AW638="",0,INDEX([1]大小写对照表!A:B,MATCH(AW638,[1]大小写对照表!A:A,0),2)*10),IF(ISERROR(FIND("万",O638,1)),MIDB(O638,SEARCHB("?",O638),2*LEN(O638)-LENB(O638))*1,MIDB(O638,SEARCHB("?",O638),2*LEN(O638)-LENB(O638))*10000)))</f>
        <v>490000</v>
      </c>
      <c r="AY638" s="13" t="str">
        <f t="shared" si="117"/>
        <v>1月份</v>
      </c>
      <c r="AZ638" s="11" t="str">
        <f t="shared" si="118"/>
        <v>新媒体</v>
      </c>
      <c r="BA638" s="11" t="str">
        <f t="shared" si="119"/>
        <v/>
      </c>
    </row>
    <row r="639" spans="1:53">
      <c r="A639" s="14" t="s">
        <v>4043</v>
      </c>
      <c r="B639" s="14" t="s">
        <v>4059</v>
      </c>
      <c r="C639" s="14" t="s">
        <v>55</v>
      </c>
      <c r="D639" s="14" t="s">
        <v>4060</v>
      </c>
      <c r="E639" s="14" t="s">
        <v>696</v>
      </c>
      <c r="F639" s="14" t="s">
        <v>697</v>
      </c>
      <c r="G639" s="14" t="s">
        <v>58</v>
      </c>
      <c r="H639" s="14"/>
      <c r="I639" s="14"/>
      <c r="J639" s="14"/>
      <c r="K639" s="14"/>
      <c r="L639" s="14"/>
      <c r="M639" s="14"/>
      <c r="N639" s="14" t="s">
        <v>4061</v>
      </c>
      <c r="O639" s="14"/>
      <c r="P639" s="14"/>
      <c r="Q639" s="14" t="s">
        <v>4062</v>
      </c>
      <c r="R639" s="14" t="s">
        <v>4063</v>
      </c>
      <c r="S639" s="14" t="s">
        <v>4064</v>
      </c>
      <c r="T639" s="14" t="s">
        <v>4065</v>
      </c>
      <c r="U639" s="14" t="s">
        <v>4066</v>
      </c>
      <c r="V639" s="14" t="s">
        <v>4067</v>
      </c>
      <c r="W639" s="14"/>
      <c r="X639" s="14" t="s">
        <v>326</v>
      </c>
      <c r="Y639" s="14" t="s">
        <v>4068</v>
      </c>
      <c r="Z639" s="14">
        <v>4</v>
      </c>
      <c r="AA639" s="14">
        <v>6</v>
      </c>
      <c r="AB639" s="14" t="s">
        <v>67</v>
      </c>
      <c r="AC639" s="14"/>
      <c r="AD639" s="14">
        <v>2019</v>
      </c>
      <c r="AE639" s="14" t="s">
        <v>68</v>
      </c>
      <c r="AF639" s="14" t="s">
        <v>128</v>
      </c>
      <c r="AG639" s="14" t="s">
        <v>129</v>
      </c>
      <c r="AH639" s="14"/>
      <c r="AI639" s="14"/>
      <c r="AJ639" s="14"/>
      <c r="AK639" s="14"/>
      <c r="AL639" s="8" t="str">
        <f t="shared" si="108"/>
        <v>SC[2019]0076@全媒体</v>
      </c>
      <c r="AM639" s="8">
        <f>IF(AL639="","",COUNTIFS(AL$1:AL639,AL639))</f>
        <v>1</v>
      </c>
      <c r="AN639" s="8" t="str">
        <f t="shared" si="109"/>
        <v>黑龙江工程学院_复印胶版印制设备等采购_SC[2019]0076成交公告@全媒体</v>
      </c>
      <c r="AO639" s="9">
        <f>IF(AN639="","",COUNTIFS(AN$1:AN639,AN639))</f>
        <v>1</v>
      </c>
      <c r="AP639" s="10" t="str">
        <f t="shared" si="110"/>
        <v>是</v>
      </c>
      <c r="AQ639" s="11" t="str">
        <f t="shared" si="111"/>
        <v/>
      </c>
      <c r="AR639" s="11" t="str">
        <f t="shared" si="112"/>
        <v/>
      </c>
      <c r="AS639" s="11" t="str">
        <f t="shared" si="113"/>
        <v/>
      </c>
      <c r="AT639" s="11" t="str">
        <f t="shared" si="114"/>
        <v/>
      </c>
      <c r="AU639" s="11" t="str">
        <f t="shared" si="115"/>
        <v/>
      </c>
      <c r="AV639" s="11" t="str">
        <f t="shared" si="116"/>
        <v/>
      </c>
      <c r="AW639" s="11" t="str">
        <f>IF(ISERROR(IF(FIND("拾",O639,1)&lt;FIND("万",O639,1),IF(ISERROR(FIND("拾",O639,FIND("万",O639,1))),"零",(MID(O,FIND("拾",O639,FIND("万",O639,1))-1,1))),MID(O639,FIND("拾",O639,1)-1,1))),"",IF(FIND("拾",O639,1)&lt;FIND("万",O639,1),IF(ISERROR(FIND("拾",O639,FIND("万",O639,1))),"",(MID(O639,FIND("拾",O639,FIND("万",O639,1))-1,1))),MID(O639,FIND("拾",O639,1)-1,1)))</f>
        <v/>
      </c>
      <c r="AX639" s="12">
        <f>IF(O639="",0,IF(ISERROR(MIDB(O639,SEARCHB("?",O639),2*LEN(O639)-LENB(O639))),IF(AQ639="",0,INDEX([1]大小写对照表!A:B,MATCH(AQ639,[1]大小写对照表!A:A,0),2)*100000000)+IF(AR639="",0,INDEX([1]大小写对照表!A:B,MATCH(AR639,[1]大小写对照表!A:A,0),2)*1000000)+IF(AS639="",0,INDEX([1]大小写对照表!A:B,MATCH(AS639,[1]大小写对照表!A:A,0),2)*100000)+IF(AT639="",0,INDEX([1]大小写对照表!A:B,MATCH(AT639,[1]大小写对照表!A:A,0),2)*10000)+IF(AU639="",0,INDEX([1]大小写对照表!A:B,MATCH(AU639,[1]大小写对照表!A:A,0),2)*1000)+IF(AV639="",0,INDEX([1]大小写对照表!A:B,MATCH(AV639,[1]大小写对照表!A:A,0),2)*100)+IF(AW639="",0,INDEX([1]大小写对照表!A:B,MATCH(AW639,[1]大小写对照表!A:A,0),2)*10),IF(ISERROR(FIND("万",O639,1)),MIDB(O639,SEARCHB("?",O639),2*LEN(O639)-LENB(O639))*1,MIDB(O639,SEARCHB("?",O639),2*LEN(O639)-LENB(O639))*10000)))</f>
        <v>0</v>
      </c>
      <c r="AY639" s="13" t="str">
        <f t="shared" si="117"/>
        <v>1月份</v>
      </c>
      <c r="AZ639" s="11" t="str">
        <f t="shared" si="118"/>
        <v>全媒体</v>
      </c>
      <c r="BA639" s="11" t="str">
        <f t="shared" si="119"/>
        <v/>
      </c>
    </row>
    <row r="640" spans="1:53">
      <c r="A640" s="7" t="s">
        <v>4020</v>
      </c>
      <c r="B640" s="7" t="s">
        <v>4069</v>
      </c>
      <c r="C640" s="7" t="s">
        <v>55</v>
      </c>
      <c r="D640" s="7"/>
      <c r="E640" s="7" t="s">
        <v>276</v>
      </c>
      <c r="F640" s="7" t="s">
        <v>1709</v>
      </c>
      <c r="G640" s="7" t="s">
        <v>58</v>
      </c>
      <c r="H640" s="7"/>
      <c r="I640" s="7"/>
      <c r="J640" s="7"/>
      <c r="K640" s="7"/>
      <c r="L640" s="7" t="s">
        <v>4070</v>
      </c>
      <c r="M640" s="7"/>
      <c r="N640" s="7"/>
      <c r="O640" s="7"/>
      <c r="P640" s="7"/>
      <c r="Q640" s="7" t="s">
        <v>4071</v>
      </c>
      <c r="R640" s="7"/>
      <c r="S640" s="7"/>
      <c r="T640" s="7"/>
      <c r="U640" s="7"/>
      <c r="V640" s="7"/>
      <c r="W640" s="7"/>
      <c r="X640" s="7" t="s">
        <v>315</v>
      </c>
      <c r="Y640" s="7" t="s">
        <v>4072</v>
      </c>
      <c r="Z640" s="7">
        <v>2</v>
      </c>
      <c r="AA640" s="7">
        <v>14971</v>
      </c>
      <c r="AB640" s="7" t="s">
        <v>317</v>
      </c>
      <c r="AC640" s="7" t="s">
        <v>4020</v>
      </c>
      <c r="AD640" s="7">
        <v>2019</v>
      </c>
      <c r="AE640" s="7" t="s">
        <v>68</v>
      </c>
      <c r="AF640" s="7"/>
      <c r="AG640" s="7"/>
      <c r="AH640" s="7"/>
      <c r="AI640" s="7"/>
      <c r="AJ640" s="7"/>
      <c r="AK640" s="7"/>
      <c r="AL640" s="8" t="str">
        <f t="shared" si="108"/>
        <v/>
      </c>
      <c r="AM640" s="8" t="str">
        <f>IF(AL640="","",COUNTIFS(AL$1:AL640,AL640))</f>
        <v/>
      </c>
      <c r="AN640" s="8" t="str">
        <f t="shared" si="109"/>
        <v>辽宁电信（股份）省电子渠道2019年新媒体委托运营服务项目中选人公示@新媒体</v>
      </c>
      <c r="AO640" s="9">
        <f>IF(AN640="","",COUNTIFS(AN$1:AN640,AN640))</f>
        <v>1</v>
      </c>
      <c r="AP640" s="10" t="str">
        <f t="shared" si="110"/>
        <v>是</v>
      </c>
      <c r="AQ640" s="11" t="str">
        <f t="shared" si="111"/>
        <v/>
      </c>
      <c r="AR640" s="11" t="str">
        <f t="shared" si="112"/>
        <v/>
      </c>
      <c r="AS640" s="11" t="str">
        <f t="shared" si="113"/>
        <v/>
      </c>
      <c r="AT640" s="11" t="str">
        <f t="shared" si="114"/>
        <v/>
      </c>
      <c r="AU640" s="11" t="str">
        <f t="shared" si="115"/>
        <v/>
      </c>
      <c r="AV640" s="11" t="str">
        <f t="shared" si="116"/>
        <v/>
      </c>
      <c r="AW640" s="11" t="str">
        <f>IF(ISERROR(IF(FIND("拾",O640,1)&lt;FIND("万",O640,1),IF(ISERROR(FIND("拾",O640,FIND("万",O640,1))),"零",(MID(O,FIND("拾",O640,FIND("万",O640,1))-1,1))),MID(O640,FIND("拾",O640,1)-1,1))),"",IF(FIND("拾",O640,1)&lt;FIND("万",O640,1),IF(ISERROR(FIND("拾",O640,FIND("万",O640,1))),"",(MID(O640,FIND("拾",O640,FIND("万",O640,1))-1,1))),MID(O640,FIND("拾",O640,1)-1,1)))</f>
        <v/>
      </c>
      <c r="AX640" s="12">
        <f>IF(O640="",0,IF(ISERROR(MIDB(O640,SEARCHB("?",O640),2*LEN(O640)-LENB(O640))),IF(AQ640="",0,INDEX([1]大小写对照表!A:B,MATCH(AQ640,[1]大小写对照表!A:A,0),2)*100000000)+IF(AR640="",0,INDEX([1]大小写对照表!A:B,MATCH(AR640,[1]大小写对照表!A:A,0),2)*1000000)+IF(AS640="",0,INDEX([1]大小写对照表!A:B,MATCH(AS640,[1]大小写对照表!A:A,0),2)*100000)+IF(AT640="",0,INDEX([1]大小写对照表!A:B,MATCH(AT640,[1]大小写对照表!A:A,0),2)*10000)+IF(AU640="",0,INDEX([1]大小写对照表!A:B,MATCH(AU640,[1]大小写对照表!A:A,0),2)*1000)+IF(AV640="",0,INDEX([1]大小写对照表!A:B,MATCH(AV640,[1]大小写对照表!A:A,0),2)*100)+IF(AW640="",0,INDEX([1]大小写对照表!A:B,MATCH(AW640,[1]大小写对照表!A:A,0),2)*10),IF(ISERROR(FIND("万",O640,1)),MIDB(O640,SEARCHB("?",O640),2*LEN(O640)-LENB(O640))*1,MIDB(O640,SEARCHB("?",O640),2*LEN(O640)-LENB(O640))*10000)))</f>
        <v>0</v>
      </c>
      <c r="AY640" s="13" t="str">
        <f t="shared" si="117"/>
        <v>1月份</v>
      </c>
      <c r="AZ640" s="11" t="str">
        <f t="shared" si="118"/>
        <v>新媒体</v>
      </c>
      <c r="BA640" s="11" t="str">
        <f t="shared" si="119"/>
        <v/>
      </c>
    </row>
    <row r="641" spans="1:53">
      <c r="A641" s="14" t="s">
        <v>4020</v>
      </c>
      <c r="B641" s="14" t="s">
        <v>4073</v>
      </c>
      <c r="C641" s="14" t="s">
        <v>55</v>
      </c>
      <c r="D641" s="14"/>
      <c r="E641" s="14" t="s">
        <v>56</v>
      </c>
      <c r="F641" s="14" t="s">
        <v>2169</v>
      </c>
      <c r="G641" s="14" t="s">
        <v>58</v>
      </c>
      <c r="H641" s="14"/>
      <c r="I641" s="14"/>
      <c r="J641" s="14"/>
      <c r="K641" s="14"/>
      <c r="L641" s="14" t="s">
        <v>4074</v>
      </c>
      <c r="M641" s="14" t="s">
        <v>4075</v>
      </c>
      <c r="N641" s="14" t="s">
        <v>4076</v>
      </c>
      <c r="O641" s="14" t="s">
        <v>917</v>
      </c>
      <c r="P641" s="14"/>
      <c r="Q641" s="14" t="s">
        <v>4077</v>
      </c>
      <c r="R641" s="14" t="s">
        <v>4078</v>
      </c>
      <c r="S641" s="14"/>
      <c r="T641" s="14"/>
      <c r="U641" s="14"/>
      <c r="V641" s="14"/>
      <c r="W641" s="14"/>
      <c r="X641" s="14" t="s">
        <v>79</v>
      </c>
      <c r="Y641" s="14" t="s">
        <v>4079</v>
      </c>
      <c r="Z641" s="14">
        <v>1</v>
      </c>
      <c r="AA641" s="14">
        <v>14971</v>
      </c>
      <c r="AB641" s="14" t="s">
        <v>67</v>
      </c>
      <c r="AC641" s="14"/>
      <c r="AD641" s="14">
        <v>2019</v>
      </c>
      <c r="AE641" s="14" t="s">
        <v>68</v>
      </c>
      <c r="AF641" s="14"/>
      <c r="AG641" s="14"/>
      <c r="AH641" s="14"/>
      <c r="AI641" s="14"/>
      <c r="AJ641" s="14"/>
      <c r="AK641" s="14"/>
      <c r="AL641" s="8" t="str">
        <f t="shared" si="108"/>
        <v/>
      </c>
      <c r="AM641" s="8" t="str">
        <f>IF(AL641="","",COUNTIFS(AL$1:AL641,AL641))</f>
        <v/>
      </c>
      <c r="AN641" s="8" t="str">
        <f t="shared" si="109"/>
        <v>漯河市人防微宣室设备采购项目中标公告（变更）@新媒体</v>
      </c>
      <c r="AO641" s="9">
        <f>IF(AN641="","",COUNTIFS(AN$1:AN641,AN641))</f>
        <v>1</v>
      </c>
      <c r="AP641" s="10" t="str">
        <f t="shared" si="110"/>
        <v>是</v>
      </c>
      <c r="AQ641" s="11" t="str">
        <f t="shared" si="111"/>
        <v/>
      </c>
      <c r="AR641" s="11" t="str">
        <f t="shared" si="112"/>
        <v/>
      </c>
      <c r="AS641" s="11" t="str">
        <f t="shared" si="113"/>
        <v/>
      </c>
      <c r="AT641" s="11" t="str">
        <f t="shared" si="114"/>
        <v/>
      </c>
      <c r="AU641" s="11" t="str">
        <f t="shared" si="115"/>
        <v/>
      </c>
      <c r="AV641" s="11" t="str">
        <f t="shared" si="116"/>
        <v/>
      </c>
      <c r="AW641" s="11" t="str">
        <f>IF(ISERROR(IF(FIND("拾",O641,1)&lt;FIND("万",O641,1),IF(ISERROR(FIND("拾",O641,FIND("万",O641,1))),"零",(MID(O,FIND("拾",O641,FIND("万",O641,1))-1,1))),MID(O641,FIND("拾",O641,1)-1,1))),"",IF(FIND("拾",O641,1)&lt;FIND("万",O641,1),IF(ISERROR(FIND("拾",O641,FIND("万",O641,1))),"",(MID(O641,FIND("拾",O641,FIND("万",O641,1))-1,1))),MID(O641,FIND("拾",O641,1)-1,1)))</f>
        <v/>
      </c>
      <c r="AX641" s="12">
        <f>IF(O641="",0,IF(ISERROR(MIDB(O641,SEARCHB("?",O641),2*LEN(O641)-LENB(O641))),IF(AQ641="",0,INDEX([1]大小写对照表!A:B,MATCH(AQ641,[1]大小写对照表!A:A,0),2)*100000000)+IF(AR641="",0,INDEX([1]大小写对照表!A:B,MATCH(AR641,[1]大小写对照表!A:A,0),2)*1000000)+IF(AS641="",0,INDEX([1]大小写对照表!A:B,MATCH(AS641,[1]大小写对照表!A:A,0),2)*100000)+IF(AT641="",0,INDEX([1]大小写对照表!A:B,MATCH(AT641,[1]大小写对照表!A:A,0),2)*10000)+IF(AU641="",0,INDEX([1]大小写对照表!A:B,MATCH(AU641,[1]大小写对照表!A:A,0),2)*1000)+IF(AV641="",0,INDEX([1]大小写对照表!A:B,MATCH(AV641,[1]大小写对照表!A:A,0),2)*100)+IF(AW641="",0,INDEX([1]大小写对照表!A:B,MATCH(AW641,[1]大小写对照表!A:A,0),2)*10),IF(ISERROR(FIND("万",O641,1)),MIDB(O641,SEARCHB("?",O641),2*LEN(O641)-LENB(O641))*1,MIDB(O641,SEARCHB("?",O641),2*LEN(O641)-LENB(O641))*10000)))</f>
        <v>0</v>
      </c>
      <c r="AY641" s="13" t="str">
        <f t="shared" si="117"/>
        <v>1月份</v>
      </c>
      <c r="AZ641" s="11" t="str">
        <f t="shared" si="118"/>
        <v>新媒体</v>
      </c>
      <c r="BA641" s="11" t="str">
        <f t="shared" si="119"/>
        <v/>
      </c>
    </row>
    <row r="642" spans="1:53">
      <c r="A642" s="7" t="s">
        <v>4043</v>
      </c>
      <c r="B642" s="7" t="s">
        <v>4080</v>
      </c>
      <c r="C642" s="7" t="s">
        <v>55</v>
      </c>
      <c r="D642" s="7"/>
      <c r="E642" s="7" t="s">
        <v>602</v>
      </c>
      <c r="F642" s="7" t="s">
        <v>1188</v>
      </c>
      <c r="G642" s="7" t="s">
        <v>58</v>
      </c>
      <c r="H642" s="7"/>
      <c r="I642" s="7"/>
      <c r="J642" s="7"/>
      <c r="K642" s="7"/>
      <c r="L642" s="7"/>
      <c r="M642" s="7"/>
      <c r="N642" s="7"/>
      <c r="O642" s="7"/>
      <c r="P642" s="7"/>
      <c r="Q642" s="7" t="s">
        <v>4081</v>
      </c>
      <c r="R642" s="7"/>
      <c r="S642" s="7"/>
      <c r="T642" s="7"/>
      <c r="U642" s="7"/>
      <c r="V642" s="7"/>
      <c r="W642" s="7"/>
      <c r="X642" s="7" t="s">
        <v>315</v>
      </c>
      <c r="Y642" s="7" t="s">
        <v>4082</v>
      </c>
      <c r="Z642" s="7">
        <v>1</v>
      </c>
      <c r="AA642" s="7">
        <v>14971</v>
      </c>
      <c r="AB642" s="7" t="s">
        <v>317</v>
      </c>
      <c r="AC642" s="7" t="s">
        <v>4043</v>
      </c>
      <c r="AD642" s="7">
        <v>2019</v>
      </c>
      <c r="AE642" s="7" t="s">
        <v>68</v>
      </c>
      <c r="AF642" s="7"/>
      <c r="AG642" s="7"/>
      <c r="AH642" s="7"/>
      <c r="AI642" s="7"/>
      <c r="AJ642" s="7"/>
      <c r="AK642" s="7"/>
      <c r="AL642" s="8" t="str">
        <f t="shared" si="108"/>
        <v/>
      </c>
      <c r="AM642" s="8" t="str">
        <f>IF(AL642="","",COUNTIFS(AL$1:AL642,AL642))</f>
        <v/>
      </c>
      <c r="AN642" s="8" t="str">
        <f t="shared" si="109"/>
        <v>江苏新华日报社全媒体指挥中心项目中央信息厨房升级中标候选人公示@全媒体</v>
      </c>
      <c r="AO642" s="9">
        <f>IF(AN642="","",COUNTIFS(AN$1:AN642,AN642))</f>
        <v>1</v>
      </c>
      <c r="AP642" s="10" t="str">
        <f t="shared" si="110"/>
        <v>是</v>
      </c>
      <c r="AQ642" s="11" t="str">
        <f t="shared" si="111"/>
        <v/>
      </c>
      <c r="AR642" s="11" t="str">
        <f t="shared" si="112"/>
        <v/>
      </c>
      <c r="AS642" s="11" t="str">
        <f t="shared" si="113"/>
        <v/>
      </c>
      <c r="AT642" s="11" t="str">
        <f t="shared" si="114"/>
        <v/>
      </c>
      <c r="AU642" s="11" t="str">
        <f t="shared" si="115"/>
        <v/>
      </c>
      <c r="AV642" s="11" t="str">
        <f t="shared" si="116"/>
        <v/>
      </c>
      <c r="AW642" s="11" t="str">
        <f>IF(ISERROR(IF(FIND("拾",O642,1)&lt;FIND("万",O642,1),IF(ISERROR(FIND("拾",O642,FIND("万",O642,1))),"零",(MID(O,FIND("拾",O642,FIND("万",O642,1))-1,1))),MID(O642,FIND("拾",O642,1)-1,1))),"",IF(FIND("拾",O642,1)&lt;FIND("万",O642,1),IF(ISERROR(FIND("拾",O642,FIND("万",O642,1))),"",(MID(O642,FIND("拾",O642,FIND("万",O642,1))-1,1))),MID(O642,FIND("拾",O642,1)-1,1)))</f>
        <v/>
      </c>
      <c r="AX642" s="12">
        <f>IF(O642="",0,IF(ISERROR(MIDB(O642,SEARCHB("?",O642),2*LEN(O642)-LENB(O642))),IF(AQ642="",0,INDEX([1]大小写对照表!A:B,MATCH(AQ642,[1]大小写对照表!A:A,0),2)*100000000)+IF(AR642="",0,INDEX([1]大小写对照表!A:B,MATCH(AR642,[1]大小写对照表!A:A,0),2)*1000000)+IF(AS642="",0,INDEX([1]大小写对照表!A:B,MATCH(AS642,[1]大小写对照表!A:A,0),2)*100000)+IF(AT642="",0,INDEX([1]大小写对照表!A:B,MATCH(AT642,[1]大小写对照表!A:A,0),2)*10000)+IF(AU642="",0,INDEX([1]大小写对照表!A:B,MATCH(AU642,[1]大小写对照表!A:A,0),2)*1000)+IF(AV642="",0,INDEX([1]大小写对照表!A:B,MATCH(AV642,[1]大小写对照表!A:A,0),2)*100)+IF(AW642="",0,INDEX([1]大小写对照表!A:B,MATCH(AW642,[1]大小写对照表!A:A,0),2)*10),IF(ISERROR(FIND("万",O642,1)),MIDB(O642,SEARCHB("?",O642),2*LEN(O642)-LENB(O642))*1,MIDB(O642,SEARCHB("?",O642),2*LEN(O642)-LENB(O642))*10000)))</f>
        <v>0</v>
      </c>
      <c r="AY642" s="13" t="str">
        <f t="shared" si="117"/>
        <v>1月份</v>
      </c>
      <c r="AZ642" s="11" t="str">
        <f t="shared" si="118"/>
        <v>全媒体</v>
      </c>
      <c r="BA642" s="11" t="str">
        <f t="shared" si="119"/>
        <v/>
      </c>
    </row>
    <row r="643" spans="1:53">
      <c r="A643" s="14" t="s">
        <v>4043</v>
      </c>
      <c r="B643" s="14" t="s">
        <v>4083</v>
      </c>
      <c r="C643" s="14" t="s">
        <v>55</v>
      </c>
      <c r="D643" s="14"/>
      <c r="E643" s="14" t="s">
        <v>1192</v>
      </c>
      <c r="F643" s="14" t="s">
        <v>4084</v>
      </c>
      <c r="G643" s="14" t="s">
        <v>58</v>
      </c>
      <c r="H643" s="14"/>
      <c r="I643" s="14"/>
      <c r="J643" s="14"/>
      <c r="K643" s="14"/>
      <c r="L643" s="14" t="s">
        <v>4085</v>
      </c>
      <c r="M643" s="14" t="s">
        <v>4086</v>
      </c>
      <c r="N643" s="14" t="s">
        <v>4087</v>
      </c>
      <c r="O643" s="14" t="s">
        <v>4088</v>
      </c>
      <c r="P643" s="14"/>
      <c r="Q643" s="14" t="s">
        <v>4089</v>
      </c>
      <c r="R643" s="14" t="s">
        <v>942</v>
      </c>
      <c r="S643" s="14"/>
      <c r="T643" s="14"/>
      <c r="U643" s="14"/>
      <c r="V643" s="14"/>
      <c r="W643" s="14"/>
      <c r="X643" s="14" t="s">
        <v>944</v>
      </c>
      <c r="Y643" s="14" t="s">
        <v>4090</v>
      </c>
      <c r="Z643" s="14">
        <v>1</v>
      </c>
      <c r="AA643" s="14">
        <v>14971</v>
      </c>
      <c r="AB643" s="14" t="s">
        <v>317</v>
      </c>
      <c r="AC643" s="14" t="s">
        <v>4043</v>
      </c>
      <c r="AD643" s="14">
        <v>2019</v>
      </c>
      <c r="AE643" s="14" t="s">
        <v>68</v>
      </c>
      <c r="AF643" s="14" t="s">
        <v>946</v>
      </c>
      <c r="AG643" s="14"/>
      <c r="AH643" s="14"/>
      <c r="AI643" s="14"/>
      <c r="AJ643" s="14"/>
      <c r="AK643" s="14"/>
      <c r="AL643" s="8" t="str">
        <f t="shared" ref="AL643:AL706" si="120">IF(D643="NA","",IF(D643="","",D643&amp;"@"&amp;A643))</f>
        <v/>
      </c>
      <c r="AM643" s="8" t="str">
        <f>IF(AL643="","",COUNTIFS(AL$1:AL643,AL643))</f>
        <v/>
      </c>
      <c r="AN643" s="8" t="str">
        <f t="shared" ref="AN643:AN706" si="121">IF(B643="NA","",B643&amp;"@"&amp;A643)</f>
        <v>湘潭日报社全媒体资源库服务系统平台建设项目单一来源成交结果公告@全媒体</v>
      </c>
      <c r="AO643" s="9">
        <f>IF(AN643="","",COUNTIFS(AN$1:AN643,AN643))</f>
        <v>1</v>
      </c>
      <c r="AP643" s="10" t="str">
        <f t="shared" ref="AP643:AP706" si="122">IF(AM643="",IF(AO643=1,"是",""),IF(AM643=1,"是",""))</f>
        <v>是</v>
      </c>
      <c r="AQ643" s="11" t="str">
        <f t="shared" ref="AQ643:AQ706" si="123">IF(ISERROR(IF(FIND("仟",O643,1)&lt;FIND("万",O643,1),MID(O643,FIND("仟",O643,1)-1,1),"")),"",IF(FIND("仟",O643,1)&lt;FIND("万",O643,1),MID(O643,FIND("仟",O643,1)-1,1),""))</f>
        <v/>
      </c>
      <c r="AR643" s="11" t="str">
        <f t="shared" ref="AR643:AR706" si="124">IF(ISERROR(IF(FIND("佰",O643,1)&lt;FIND("万",O643,1),MID(O643,FIND("佰",O643,1)-1,1),"")),"",IF(FIND("佰",O643,1)&lt;FIND("万",O643,1),MID(O643,FIND("佰",O643,1)-1,1),""))</f>
        <v/>
      </c>
      <c r="AS643" s="11" t="str">
        <f t="shared" ref="AS643:AS706" si="125">IF(ISERROR(IF(FIND("拾",O643,1)&lt;FIND("万",O643,1),MID(O643,FIND("拾",O643,1)-1,1),"")),"",IF(FIND("拾",O643,1)&lt;FIND("万",O643,1),MID(O643,FIND("拾",O643,1)-1,1),""))</f>
        <v/>
      </c>
      <c r="AT643" s="11" t="str">
        <f t="shared" ref="AT643:AT706" si="126">IF(ISERROR(MIDB(O643,SEARCHB("?",O643),2*LEN(O643)-LENB(O643))),IF(ISERROR(MID(O643,FIND("万",O643,1)-1,1)),"",IF(MID(O643,FIND("万",O643,1)-1,1)="拾","",IF(MID(O643,FIND("万",O643,1)-1,1)="佰","",IF(MID(O643,FIND("万",O643,1)-1,1)="仟","",MID(O643,FIND("万",O643,1)-1,1))))),"")</f>
        <v/>
      </c>
      <c r="AU643" s="11" t="str">
        <f t="shared" ref="AU643:AU706" si="127">IF(ISERROR(IF(FIND("仟",O643,1)&lt;FIND("万",O643,1),MID(O643,FIND("仟",O643,FIND("万",O643,1))-1,1),MID(O643,FIND("仟",O643,1)-1,1))),"",IF(FIND("仟",O643,1)&lt;FIND("万",O643,1),MID(O643,FIND("仟",O643,FIND("万",O643,1))-1,1),MID(O643,FIND("仟",O643,1)-1,1)))</f>
        <v/>
      </c>
      <c r="AV643" s="11" t="str">
        <f t="shared" ref="AV643:AV706" si="128">IF(ISERROR(IF(FIND("佰",O643,1)&lt;FIND("万",O643,1),MID(O643,FIND("佰",O643,FIND("万",O643,1))-1,1),MID(O643,FIND("佰",O643,1)-1,1))),"",IF(FIND("佰",O643,1)&lt;FIND("万",O643,1),MID(O643,FIND("佰",O643,FIND("万",O643,1))-1,1),MID(O643,FIND("佰",O643,1)-1,1)))</f>
        <v/>
      </c>
      <c r="AW643" s="11" t="str">
        <f>IF(ISERROR(IF(FIND("拾",O643,1)&lt;FIND("万",O643,1),IF(ISERROR(FIND("拾",O643,FIND("万",O643,1))),"零",(MID(O,FIND("拾",O643,FIND("万",O643,1))-1,1))),MID(O643,FIND("拾",O643,1)-1,1))),"",IF(FIND("拾",O643,1)&lt;FIND("万",O643,1),IF(ISERROR(FIND("拾",O643,FIND("万",O643,1))),"",(MID(O643,FIND("拾",O643,FIND("万",O643,1))-1,1))),MID(O643,FIND("拾",O643,1)-1,1)))</f>
        <v/>
      </c>
      <c r="AX643" s="12">
        <f>IF(O643="",0,IF(ISERROR(MIDB(O643,SEARCHB("?",O643),2*LEN(O643)-LENB(O643))),IF(AQ643="",0,INDEX([1]大小写对照表!A:B,MATCH(AQ643,[1]大小写对照表!A:A,0),2)*100000000)+IF(AR643="",0,INDEX([1]大小写对照表!A:B,MATCH(AR643,[1]大小写对照表!A:A,0),2)*1000000)+IF(AS643="",0,INDEX([1]大小写对照表!A:B,MATCH(AS643,[1]大小写对照表!A:A,0),2)*100000)+IF(AT643="",0,INDEX([1]大小写对照表!A:B,MATCH(AT643,[1]大小写对照表!A:A,0),2)*10000)+IF(AU643="",0,INDEX([1]大小写对照表!A:B,MATCH(AU643,[1]大小写对照表!A:A,0),2)*1000)+IF(AV643="",0,INDEX([1]大小写对照表!A:B,MATCH(AV643,[1]大小写对照表!A:A,0),2)*100)+IF(AW643="",0,INDEX([1]大小写对照表!A:B,MATCH(AW643,[1]大小写对照表!A:A,0),2)*10),IF(ISERROR(FIND("万",O643,1)),MIDB(O643,SEARCHB("?",O643),2*LEN(O643)-LENB(O643))*1,MIDB(O643,SEARCHB("?",O643),2*LEN(O643)-LENB(O643))*10000)))</f>
        <v>510000</v>
      </c>
      <c r="AY643" s="13" t="str">
        <f t="shared" ref="AY643:AY706" si="129">MONTH(G643)&amp;"月份"</f>
        <v>1月份</v>
      </c>
      <c r="AZ643" s="11" t="str">
        <f t="shared" ref="AZ643:AZ706" si="130">IF(ISERROR(FIND(",",A643,1)),A643,LEFT(A643,FIND(",",A643,1)-1))</f>
        <v>全媒体</v>
      </c>
      <c r="BA643" s="11" t="str">
        <f t="shared" ref="BA643:BA706" si="131">IF(ISERROR(FIND(",",A643,1)),"",MID(A643,FIND(",",A643,1)+1,50))</f>
        <v/>
      </c>
    </row>
    <row r="644" spans="1:53">
      <c r="A644" s="7" t="s">
        <v>4020</v>
      </c>
      <c r="B644" s="7" t="s">
        <v>1191</v>
      </c>
      <c r="C644" s="7" t="s">
        <v>55</v>
      </c>
      <c r="D644" s="7"/>
      <c r="E644" s="7" t="s">
        <v>1192</v>
      </c>
      <c r="F644" s="7" t="s">
        <v>1193</v>
      </c>
      <c r="G644" s="7" t="s">
        <v>58</v>
      </c>
      <c r="H644" s="7"/>
      <c r="I644" s="7"/>
      <c r="J644" s="7"/>
      <c r="K644" s="7"/>
      <c r="L644" s="7" t="s">
        <v>1194</v>
      </c>
      <c r="M644" s="7" t="s">
        <v>1195</v>
      </c>
      <c r="N644" s="7" t="s">
        <v>1196</v>
      </c>
      <c r="O644" s="7">
        <v>720000</v>
      </c>
      <c r="P644" s="7"/>
      <c r="Q644" s="7" t="s">
        <v>1197</v>
      </c>
      <c r="R644" s="7" t="s">
        <v>1198</v>
      </c>
      <c r="S644" s="7" t="s">
        <v>1199</v>
      </c>
      <c r="T644" s="7"/>
      <c r="U644" s="7"/>
      <c r="V644" s="7"/>
      <c r="W644" s="7"/>
      <c r="X644" s="7" t="s">
        <v>65</v>
      </c>
      <c r="Y644" s="7" t="s">
        <v>1200</v>
      </c>
      <c r="Z644" s="7">
        <v>5</v>
      </c>
      <c r="AA644" s="7">
        <v>14971</v>
      </c>
      <c r="AB644" s="7" t="s">
        <v>67</v>
      </c>
      <c r="AC644" s="7"/>
      <c r="AD644" s="7">
        <v>2019</v>
      </c>
      <c r="AE644" s="7" t="s">
        <v>68</v>
      </c>
      <c r="AF644" s="7" t="s">
        <v>328</v>
      </c>
      <c r="AG644" s="7" t="s">
        <v>1201</v>
      </c>
      <c r="AH644" s="7"/>
      <c r="AI644" s="7"/>
      <c r="AJ644" s="7"/>
      <c r="AK644" s="7"/>
      <c r="AL644" s="8" t="str">
        <f t="shared" si="120"/>
        <v/>
      </c>
      <c r="AM644" s="8" t="str">
        <f>IF(AL644="","",COUNTIFS(AL$1:AL644,AL644))</f>
        <v/>
      </c>
      <c r="AN644" s="8" t="str">
        <f t="shared" si="121"/>
        <v>长沙师范学院长沙师范学院2019年中央财政项目电子商务仿真综合实训中心公开招标中标公示@新媒体</v>
      </c>
      <c r="AO644" s="9">
        <f>IF(AN644="","",COUNTIFS(AN$1:AN644,AN644))</f>
        <v>1</v>
      </c>
      <c r="AP644" s="10" t="str">
        <f t="shared" si="122"/>
        <v>是</v>
      </c>
      <c r="AQ644" s="11" t="str">
        <f t="shared" si="123"/>
        <v/>
      </c>
      <c r="AR644" s="11" t="str">
        <f t="shared" si="124"/>
        <v/>
      </c>
      <c r="AS644" s="11" t="str">
        <f t="shared" si="125"/>
        <v/>
      </c>
      <c r="AT644" s="11" t="str">
        <f t="shared" si="126"/>
        <v/>
      </c>
      <c r="AU644" s="11" t="str">
        <f t="shared" si="127"/>
        <v/>
      </c>
      <c r="AV644" s="11" t="str">
        <f t="shared" si="128"/>
        <v/>
      </c>
      <c r="AW644" s="11" t="str">
        <f>IF(ISERROR(IF(FIND("拾",O644,1)&lt;FIND("万",O644,1),IF(ISERROR(FIND("拾",O644,FIND("万",O644,1))),"零",(MID(O,FIND("拾",O644,FIND("万",O644,1))-1,1))),MID(O644,FIND("拾",O644,1)-1,1))),"",IF(FIND("拾",O644,1)&lt;FIND("万",O644,1),IF(ISERROR(FIND("拾",O644,FIND("万",O644,1))),"",(MID(O644,FIND("拾",O644,FIND("万",O644,1))-1,1))),MID(O644,FIND("拾",O644,1)-1,1)))</f>
        <v/>
      </c>
      <c r="AX644" s="12">
        <f>IF(O644="",0,IF(ISERROR(MIDB(O644,SEARCHB("?",O644),2*LEN(O644)-LENB(O644))),IF(AQ644="",0,INDEX([1]大小写对照表!A:B,MATCH(AQ644,[1]大小写对照表!A:A,0),2)*100000000)+IF(AR644="",0,INDEX([1]大小写对照表!A:B,MATCH(AR644,[1]大小写对照表!A:A,0),2)*1000000)+IF(AS644="",0,INDEX([1]大小写对照表!A:B,MATCH(AS644,[1]大小写对照表!A:A,0),2)*100000)+IF(AT644="",0,INDEX([1]大小写对照表!A:B,MATCH(AT644,[1]大小写对照表!A:A,0),2)*10000)+IF(AU644="",0,INDEX([1]大小写对照表!A:B,MATCH(AU644,[1]大小写对照表!A:A,0),2)*1000)+IF(AV644="",0,INDEX([1]大小写对照表!A:B,MATCH(AV644,[1]大小写对照表!A:A,0),2)*100)+IF(AW644="",0,INDEX([1]大小写对照表!A:B,MATCH(AW644,[1]大小写对照表!A:A,0),2)*10),IF(ISERROR(FIND("万",O644,1)),MIDB(O644,SEARCHB("?",O644),2*LEN(O644)-LENB(O644))*1,MIDB(O644,SEARCHB("?",O644),2*LEN(O644)-LENB(O644))*10000)))</f>
        <v>720000</v>
      </c>
      <c r="AY644" s="13" t="str">
        <f t="shared" si="129"/>
        <v>1月份</v>
      </c>
      <c r="AZ644" s="11" t="str">
        <f t="shared" si="130"/>
        <v>新媒体</v>
      </c>
      <c r="BA644" s="11" t="str">
        <f t="shared" si="131"/>
        <v/>
      </c>
    </row>
    <row r="645" spans="1:53">
      <c r="A645" s="14" t="s">
        <v>4020</v>
      </c>
      <c r="B645" s="14" t="s">
        <v>4091</v>
      </c>
      <c r="C645" s="14" t="s">
        <v>55</v>
      </c>
      <c r="D645" s="14"/>
      <c r="E645" s="14" t="s">
        <v>582</v>
      </c>
      <c r="F645" s="14" t="s">
        <v>1936</v>
      </c>
      <c r="G645" s="14" t="s">
        <v>108</v>
      </c>
      <c r="H645" s="14"/>
      <c r="I645" s="14"/>
      <c r="J645" s="14"/>
      <c r="K645" s="14"/>
      <c r="L645" s="14" t="s">
        <v>4092</v>
      </c>
      <c r="M645" s="14" t="s">
        <v>4093</v>
      </c>
      <c r="N645" s="14" t="s">
        <v>4094</v>
      </c>
      <c r="O645" s="14"/>
      <c r="P645" s="14"/>
      <c r="Q645" s="14" t="s">
        <v>4095</v>
      </c>
      <c r="R645" s="14" t="s">
        <v>4096</v>
      </c>
      <c r="S645" s="14"/>
      <c r="T645" s="14"/>
      <c r="U645" s="14"/>
      <c r="V645" s="14"/>
      <c r="W645" s="14"/>
      <c r="X645" s="14" t="s">
        <v>944</v>
      </c>
      <c r="Y645" s="14" t="s">
        <v>4097</v>
      </c>
      <c r="Z645" s="14">
        <v>2</v>
      </c>
      <c r="AA645" s="14">
        <v>14971</v>
      </c>
      <c r="AB645" s="14" t="s">
        <v>317</v>
      </c>
      <c r="AC645" s="14" t="s">
        <v>4020</v>
      </c>
      <c r="AD645" s="14">
        <v>2019</v>
      </c>
      <c r="AE645" s="14" t="s">
        <v>68</v>
      </c>
      <c r="AF645" s="14"/>
      <c r="AG645" s="14"/>
      <c r="AH645" s="14"/>
      <c r="AI645" s="14"/>
      <c r="AJ645" s="14"/>
      <c r="AK645" s="14"/>
      <c r="AL645" s="8" t="str">
        <f t="shared" si="120"/>
        <v/>
      </c>
      <c r="AM645" s="8" t="str">
        <f>IF(AL645="","",COUNTIFS(AL$1:AL645,AL645))</f>
        <v/>
      </c>
      <c r="AN645" s="8" t="str">
        <f t="shared" si="121"/>
        <v>2019年度体彩在丽水市报纸及新媒体宣传报道采购项目的合同公示@新媒体</v>
      </c>
      <c r="AO645" s="9">
        <f>IF(AN645="","",COUNTIFS(AN$1:AN645,AN645))</f>
        <v>1</v>
      </c>
      <c r="AP645" s="10" t="str">
        <f t="shared" si="122"/>
        <v>是</v>
      </c>
      <c r="AQ645" s="11" t="str">
        <f t="shared" si="123"/>
        <v/>
      </c>
      <c r="AR645" s="11" t="str">
        <f t="shared" si="124"/>
        <v/>
      </c>
      <c r="AS645" s="11" t="str">
        <f t="shared" si="125"/>
        <v/>
      </c>
      <c r="AT645" s="11" t="str">
        <f t="shared" si="126"/>
        <v/>
      </c>
      <c r="AU645" s="11" t="str">
        <f t="shared" si="127"/>
        <v/>
      </c>
      <c r="AV645" s="11" t="str">
        <f t="shared" si="128"/>
        <v/>
      </c>
      <c r="AW645" s="11" t="str">
        <f>IF(ISERROR(IF(FIND("拾",O645,1)&lt;FIND("万",O645,1),IF(ISERROR(FIND("拾",O645,FIND("万",O645,1))),"零",(MID(O,FIND("拾",O645,FIND("万",O645,1))-1,1))),MID(O645,FIND("拾",O645,1)-1,1))),"",IF(FIND("拾",O645,1)&lt;FIND("万",O645,1),IF(ISERROR(FIND("拾",O645,FIND("万",O645,1))),"",(MID(O645,FIND("拾",O645,FIND("万",O645,1))-1,1))),MID(O645,FIND("拾",O645,1)-1,1)))</f>
        <v/>
      </c>
      <c r="AX645" s="12">
        <f>IF(O645="",0,IF(ISERROR(MIDB(O645,SEARCHB("?",O645),2*LEN(O645)-LENB(O645))),IF(AQ645="",0,INDEX([1]大小写对照表!A:B,MATCH(AQ645,[1]大小写对照表!A:A,0),2)*100000000)+IF(AR645="",0,INDEX([1]大小写对照表!A:B,MATCH(AR645,[1]大小写对照表!A:A,0),2)*1000000)+IF(AS645="",0,INDEX([1]大小写对照表!A:B,MATCH(AS645,[1]大小写对照表!A:A,0),2)*100000)+IF(AT645="",0,INDEX([1]大小写对照表!A:B,MATCH(AT645,[1]大小写对照表!A:A,0),2)*10000)+IF(AU645="",0,INDEX([1]大小写对照表!A:B,MATCH(AU645,[1]大小写对照表!A:A,0),2)*1000)+IF(AV645="",0,INDEX([1]大小写对照表!A:B,MATCH(AV645,[1]大小写对照表!A:A,0),2)*100)+IF(AW645="",0,INDEX([1]大小写对照表!A:B,MATCH(AW645,[1]大小写对照表!A:A,0),2)*10),IF(ISERROR(FIND("万",O645,1)),MIDB(O645,SEARCHB("?",O645),2*LEN(O645)-LENB(O645))*1,MIDB(O645,SEARCHB("?",O645),2*LEN(O645)-LENB(O645))*10000)))</f>
        <v>0</v>
      </c>
      <c r="AY645" s="13" t="str">
        <f t="shared" si="129"/>
        <v>1月份</v>
      </c>
      <c r="AZ645" s="11" t="str">
        <f t="shared" si="130"/>
        <v>新媒体</v>
      </c>
      <c r="BA645" s="11" t="str">
        <f t="shared" si="131"/>
        <v/>
      </c>
    </row>
    <row r="646" spans="1:53">
      <c r="A646" s="7" t="s">
        <v>4020</v>
      </c>
      <c r="B646" s="7" t="s">
        <v>4098</v>
      </c>
      <c r="C646" s="7" t="s">
        <v>55</v>
      </c>
      <c r="D646" s="7" t="s">
        <v>4099</v>
      </c>
      <c r="E646" s="7" t="s">
        <v>1427</v>
      </c>
      <c r="F646" s="7" t="s">
        <v>1428</v>
      </c>
      <c r="G646" s="7" t="s">
        <v>108</v>
      </c>
      <c r="H646" s="7"/>
      <c r="I646" s="7"/>
      <c r="J646" s="7"/>
      <c r="K646" s="7"/>
      <c r="L646" s="7"/>
      <c r="M646" s="7"/>
      <c r="N646" s="7" t="s">
        <v>4100</v>
      </c>
      <c r="O646" s="7">
        <v>2957400</v>
      </c>
      <c r="P646" s="7"/>
      <c r="Q646" s="7" t="s">
        <v>4101</v>
      </c>
      <c r="R646" s="7" t="s">
        <v>4102</v>
      </c>
      <c r="S646" s="7"/>
      <c r="T646" s="7"/>
      <c r="U646" s="7"/>
      <c r="V646" s="7"/>
      <c r="W646" s="7"/>
      <c r="X646" s="7" t="s">
        <v>315</v>
      </c>
      <c r="Y646" s="7" t="s">
        <v>4103</v>
      </c>
      <c r="Z646" s="7">
        <v>1</v>
      </c>
      <c r="AA646" s="7">
        <v>2</v>
      </c>
      <c r="AB646" s="7" t="s">
        <v>317</v>
      </c>
      <c r="AC646" s="7" t="s">
        <v>4020</v>
      </c>
      <c r="AD646" s="7">
        <v>2019</v>
      </c>
      <c r="AE646" s="7" t="s">
        <v>68</v>
      </c>
      <c r="AF646" s="7"/>
      <c r="AG646" s="7"/>
      <c r="AH646" s="7"/>
      <c r="AI646" s="7"/>
      <c r="AJ646" s="7"/>
      <c r="AK646" s="7"/>
      <c r="AL646" s="8" t="str">
        <f t="shared" si="120"/>
        <v>5113812019000005@新媒体</v>
      </c>
      <c r="AM646" s="8">
        <f>IF(AL646="","",COUNTIFS(AL$1:AL646,AL646))</f>
        <v>1</v>
      </c>
      <c r="AN646" s="8" t="str">
        <f t="shared" si="121"/>
        <v>四川省南充市阆中市文化旅游广播影视局2019年春节互联网+新媒体广告宣传采购公开招标中标公告@新媒体</v>
      </c>
      <c r="AO646" s="9">
        <f>IF(AN646="","",COUNTIFS(AN$1:AN646,AN646))</f>
        <v>1</v>
      </c>
      <c r="AP646" s="10" t="str">
        <f t="shared" si="122"/>
        <v>是</v>
      </c>
      <c r="AQ646" s="11" t="str">
        <f t="shared" si="123"/>
        <v/>
      </c>
      <c r="AR646" s="11" t="str">
        <f t="shared" si="124"/>
        <v/>
      </c>
      <c r="AS646" s="11" t="str">
        <f t="shared" si="125"/>
        <v/>
      </c>
      <c r="AT646" s="11" t="str">
        <f t="shared" si="126"/>
        <v/>
      </c>
      <c r="AU646" s="11" t="str">
        <f t="shared" si="127"/>
        <v/>
      </c>
      <c r="AV646" s="11" t="str">
        <f t="shared" si="128"/>
        <v/>
      </c>
      <c r="AW646" s="11" t="str">
        <f>IF(ISERROR(IF(FIND("拾",O646,1)&lt;FIND("万",O646,1),IF(ISERROR(FIND("拾",O646,FIND("万",O646,1))),"零",(MID(O,FIND("拾",O646,FIND("万",O646,1))-1,1))),MID(O646,FIND("拾",O646,1)-1,1))),"",IF(FIND("拾",O646,1)&lt;FIND("万",O646,1),IF(ISERROR(FIND("拾",O646,FIND("万",O646,1))),"",(MID(O646,FIND("拾",O646,FIND("万",O646,1))-1,1))),MID(O646,FIND("拾",O646,1)-1,1)))</f>
        <v/>
      </c>
      <c r="AX646" s="12">
        <f>IF(O646="",0,IF(ISERROR(MIDB(O646,SEARCHB("?",O646),2*LEN(O646)-LENB(O646))),IF(AQ646="",0,INDEX([1]大小写对照表!A:B,MATCH(AQ646,[1]大小写对照表!A:A,0),2)*100000000)+IF(AR646="",0,INDEX([1]大小写对照表!A:B,MATCH(AR646,[1]大小写对照表!A:A,0),2)*1000000)+IF(AS646="",0,INDEX([1]大小写对照表!A:B,MATCH(AS646,[1]大小写对照表!A:A,0),2)*100000)+IF(AT646="",0,INDEX([1]大小写对照表!A:B,MATCH(AT646,[1]大小写对照表!A:A,0),2)*10000)+IF(AU646="",0,INDEX([1]大小写对照表!A:B,MATCH(AU646,[1]大小写对照表!A:A,0),2)*1000)+IF(AV646="",0,INDEX([1]大小写对照表!A:B,MATCH(AV646,[1]大小写对照表!A:A,0),2)*100)+IF(AW646="",0,INDEX([1]大小写对照表!A:B,MATCH(AW646,[1]大小写对照表!A:A,0),2)*10),IF(ISERROR(FIND("万",O646,1)),MIDB(O646,SEARCHB("?",O646),2*LEN(O646)-LENB(O646))*1,MIDB(O646,SEARCHB("?",O646),2*LEN(O646)-LENB(O646))*10000)))</f>
        <v>2957400</v>
      </c>
      <c r="AY646" s="13" t="str">
        <f t="shared" si="129"/>
        <v>1月份</v>
      </c>
      <c r="AZ646" s="11" t="str">
        <f t="shared" si="130"/>
        <v>新媒体</v>
      </c>
      <c r="BA646" s="11" t="str">
        <f t="shared" si="131"/>
        <v/>
      </c>
    </row>
    <row r="647" spans="1:53">
      <c r="A647" s="14" t="s">
        <v>4043</v>
      </c>
      <c r="B647" s="14" t="s">
        <v>4104</v>
      </c>
      <c r="C647" s="14" t="s">
        <v>55</v>
      </c>
      <c r="D647" s="14"/>
      <c r="E647" s="14" t="s">
        <v>602</v>
      </c>
      <c r="F647" s="14" t="s">
        <v>3325</v>
      </c>
      <c r="G647" s="14" t="s">
        <v>108</v>
      </c>
      <c r="H647" s="14"/>
      <c r="I647" s="14"/>
      <c r="J647" s="14"/>
      <c r="K647" s="14"/>
      <c r="L647" s="14" t="s">
        <v>4105</v>
      </c>
      <c r="M647" s="14" t="s">
        <v>4106</v>
      </c>
      <c r="N647" s="14" t="s">
        <v>4107</v>
      </c>
      <c r="O647" s="14" t="s">
        <v>4108</v>
      </c>
      <c r="P647" s="14"/>
      <c r="Q647" s="14" t="s">
        <v>4109</v>
      </c>
      <c r="R647" s="14" t="s">
        <v>4110</v>
      </c>
      <c r="S647" s="14"/>
      <c r="T647" s="14"/>
      <c r="U647" s="14"/>
      <c r="V647" s="14"/>
      <c r="W647" s="14"/>
      <c r="X647" s="14" t="s">
        <v>944</v>
      </c>
      <c r="Y647" s="14" t="s">
        <v>4111</v>
      </c>
      <c r="Z647" s="14">
        <v>2</v>
      </c>
      <c r="AA647" s="14">
        <v>14971</v>
      </c>
      <c r="AB647" s="14" t="s">
        <v>317</v>
      </c>
      <c r="AC647" s="14" t="s">
        <v>4043</v>
      </c>
      <c r="AD647" s="14">
        <v>2019</v>
      </c>
      <c r="AE647" s="14" t="s">
        <v>68</v>
      </c>
      <c r="AF647" s="14"/>
      <c r="AG647" s="14"/>
      <c r="AH647" s="14"/>
      <c r="AI647" s="14"/>
      <c r="AJ647" s="14"/>
      <c r="AK647" s="14"/>
      <c r="AL647" s="8" t="str">
        <f t="shared" si="120"/>
        <v/>
      </c>
      <c r="AM647" s="8" t="str">
        <f>IF(AL647="","",COUNTIFS(AL$1:AL647,AL647))</f>
        <v/>
      </c>
      <c r="AN647" s="8" t="str">
        <f t="shared" si="121"/>
        <v>海门日报社采购全媒体采编软件及硬件项目中标公示@全媒体</v>
      </c>
      <c r="AO647" s="9">
        <f>IF(AN647="","",COUNTIFS(AN$1:AN647,AN647))</f>
        <v>1</v>
      </c>
      <c r="AP647" s="10" t="str">
        <f t="shared" si="122"/>
        <v>是</v>
      </c>
      <c r="AQ647" s="11" t="str">
        <f t="shared" si="123"/>
        <v/>
      </c>
      <c r="AR647" s="11" t="str">
        <f t="shared" si="124"/>
        <v/>
      </c>
      <c r="AS647" s="11" t="str">
        <f t="shared" si="125"/>
        <v/>
      </c>
      <c r="AT647" s="11" t="str">
        <f t="shared" si="126"/>
        <v/>
      </c>
      <c r="AU647" s="11" t="str">
        <f t="shared" si="127"/>
        <v/>
      </c>
      <c r="AV647" s="11" t="str">
        <f t="shared" si="128"/>
        <v/>
      </c>
      <c r="AW647" s="11" t="str">
        <f>IF(ISERROR(IF(FIND("拾",O647,1)&lt;FIND("万",O647,1),IF(ISERROR(FIND("拾",O647,FIND("万",O647,1))),"零",(MID(O,FIND("拾",O647,FIND("万",O647,1))-1,1))),MID(O647,FIND("拾",O647,1)-1,1))),"",IF(FIND("拾",O647,1)&lt;FIND("万",O647,1),IF(ISERROR(FIND("拾",O647,FIND("万",O647,1))),"",(MID(O647,FIND("拾",O647,FIND("万",O647,1))-1,1))),MID(O647,FIND("拾",O647,1)-1,1)))</f>
        <v/>
      </c>
      <c r="AX647" s="12">
        <f>IF(O647="",0,IF(ISERROR(MIDB(O647,SEARCHB("?",O647),2*LEN(O647)-LENB(O647))),IF(AQ647="",0,INDEX([1]大小写对照表!A:B,MATCH(AQ647,[1]大小写对照表!A:A,0),2)*100000000)+IF(AR647="",0,INDEX([1]大小写对照表!A:B,MATCH(AR647,[1]大小写对照表!A:A,0),2)*1000000)+IF(AS647="",0,INDEX([1]大小写对照表!A:B,MATCH(AS647,[1]大小写对照表!A:A,0),2)*100000)+IF(AT647="",0,INDEX([1]大小写对照表!A:B,MATCH(AT647,[1]大小写对照表!A:A,0),2)*10000)+IF(AU647="",0,INDEX([1]大小写对照表!A:B,MATCH(AU647,[1]大小写对照表!A:A,0),2)*1000)+IF(AV647="",0,INDEX([1]大小写对照表!A:B,MATCH(AV647,[1]大小写对照表!A:A,0),2)*100)+IF(AW647="",0,INDEX([1]大小写对照表!A:B,MATCH(AW647,[1]大小写对照表!A:A,0),2)*10),IF(ISERROR(FIND("万",O647,1)),MIDB(O647,SEARCHB("?",O647),2*LEN(O647)-LENB(O647))*1,MIDB(O647,SEARCHB("?",O647),2*LEN(O647)-LENB(O647))*10000)))</f>
        <v>443900</v>
      </c>
      <c r="AY647" s="13" t="str">
        <f t="shared" si="129"/>
        <v>1月份</v>
      </c>
      <c r="AZ647" s="11" t="str">
        <f t="shared" si="130"/>
        <v>全媒体</v>
      </c>
      <c r="BA647" s="11" t="str">
        <f t="shared" si="131"/>
        <v/>
      </c>
    </row>
    <row r="648" spans="1:53">
      <c r="A648" s="7" t="s">
        <v>4020</v>
      </c>
      <c r="B648" s="7" t="s">
        <v>4112</v>
      </c>
      <c r="C648" s="7" t="s">
        <v>55</v>
      </c>
      <c r="D648" s="7" t="s">
        <v>4113</v>
      </c>
      <c r="E648" s="7" t="s">
        <v>236</v>
      </c>
      <c r="F648" s="7" t="s">
        <v>237</v>
      </c>
      <c r="G648" s="7" t="s">
        <v>108</v>
      </c>
      <c r="H648" s="7"/>
      <c r="I648" s="7"/>
      <c r="J648" s="7"/>
      <c r="K648" s="7"/>
      <c r="L648" s="7" t="s">
        <v>4114</v>
      </c>
      <c r="M648" s="7"/>
      <c r="N648" s="7" t="s">
        <v>4024</v>
      </c>
      <c r="O648" s="7" t="s">
        <v>4115</v>
      </c>
      <c r="P648" s="7"/>
      <c r="Q648" s="7" t="s">
        <v>4116</v>
      </c>
      <c r="R648" s="7" t="s">
        <v>4027</v>
      </c>
      <c r="S648" s="7"/>
      <c r="T648" s="7"/>
      <c r="U648" s="7"/>
      <c r="V648" s="7"/>
      <c r="W648" s="7"/>
      <c r="X648" s="7" t="s">
        <v>194</v>
      </c>
      <c r="Y648" s="7" t="s">
        <v>4117</v>
      </c>
      <c r="Z648" s="7">
        <v>2</v>
      </c>
      <c r="AA648" s="7">
        <v>2</v>
      </c>
      <c r="AB648" s="7" t="s">
        <v>317</v>
      </c>
      <c r="AC648" s="7" t="s">
        <v>4020</v>
      </c>
      <c r="AD648" s="7">
        <v>2019</v>
      </c>
      <c r="AE648" s="7" t="s">
        <v>68</v>
      </c>
      <c r="AF648" s="7"/>
      <c r="AG648" s="7"/>
      <c r="AH648" s="7"/>
      <c r="AI648" s="7"/>
      <c r="AJ648" s="7"/>
      <c r="AK648" s="7"/>
      <c r="AL648" s="8" t="str">
        <f t="shared" si="120"/>
        <v>0722-196FE226LJO）@新媒体</v>
      </c>
      <c r="AM648" s="8">
        <f>IF(AL648="","",COUNTIFS(AL$1:AL648,AL648))</f>
        <v>1</v>
      </c>
      <c r="AN648" s="8" t="str">
        <f t="shared" si="121"/>
        <v>中央电视台新媒体集成发布平台功能扩充（二）多画面视频插播项目成交公告@新媒体</v>
      </c>
      <c r="AO648" s="9">
        <f>IF(AN648="","",COUNTIFS(AN$1:AN648,AN648))</f>
        <v>1</v>
      </c>
      <c r="AP648" s="10" t="str">
        <f t="shared" si="122"/>
        <v>是</v>
      </c>
      <c r="AQ648" s="11" t="str">
        <f t="shared" si="123"/>
        <v/>
      </c>
      <c r="AR648" s="11" t="str">
        <f t="shared" si="124"/>
        <v/>
      </c>
      <c r="AS648" s="11" t="str">
        <f t="shared" si="125"/>
        <v/>
      </c>
      <c r="AT648" s="11" t="str">
        <f t="shared" si="126"/>
        <v/>
      </c>
      <c r="AU648" s="11" t="str">
        <f t="shared" si="127"/>
        <v/>
      </c>
      <c r="AV648" s="11" t="str">
        <f t="shared" si="128"/>
        <v/>
      </c>
      <c r="AW648" s="11" t="str">
        <f>IF(ISERROR(IF(FIND("拾",O648,1)&lt;FIND("万",O648,1),IF(ISERROR(FIND("拾",O648,FIND("万",O648,1))),"零",(MID(O,FIND("拾",O648,FIND("万",O648,1))-1,1))),MID(O648,FIND("拾",O648,1)-1,1))),"",IF(FIND("拾",O648,1)&lt;FIND("万",O648,1),IF(ISERROR(FIND("拾",O648,FIND("万",O648,1))),"",(MID(O648,FIND("拾",O648,FIND("万",O648,1))-1,1))),MID(O648,FIND("拾",O648,1)-1,1)))</f>
        <v/>
      </c>
      <c r="AX648" s="12">
        <f>IF(O648="",0,IF(ISERROR(MIDB(O648,SEARCHB("?",O648),2*LEN(O648)-LENB(O648))),IF(AQ648="",0,INDEX([1]大小写对照表!A:B,MATCH(AQ648,[1]大小写对照表!A:A,0),2)*100000000)+IF(AR648="",0,INDEX([1]大小写对照表!A:B,MATCH(AR648,[1]大小写对照表!A:A,0),2)*1000000)+IF(AS648="",0,INDEX([1]大小写对照表!A:B,MATCH(AS648,[1]大小写对照表!A:A,0),2)*100000)+IF(AT648="",0,INDEX([1]大小写对照表!A:B,MATCH(AT648,[1]大小写对照表!A:A,0),2)*10000)+IF(AU648="",0,INDEX([1]大小写对照表!A:B,MATCH(AU648,[1]大小写对照表!A:A,0),2)*1000)+IF(AV648="",0,INDEX([1]大小写对照表!A:B,MATCH(AV648,[1]大小写对照表!A:A,0),2)*100)+IF(AW648="",0,INDEX([1]大小写对照表!A:B,MATCH(AW648,[1]大小写对照表!A:A,0),2)*10),IF(ISERROR(FIND("万",O648,1)),MIDB(O648,SEARCHB("?",O648),2*LEN(O648)-LENB(O648))*1,MIDB(O648,SEARCHB("?",O648),2*LEN(O648)-LENB(O648))*10000)))</f>
        <v>1418000</v>
      </c>
      <c r="AY648" s="13" t="str">
        <f t="shared" si="129"/>
        <v>1月份</v>
      </c>
      <c r="AZ648" s="11" t="str">
        <f t="shared" si="130"/>
        <v>新媒体</v>
      </c>
      <c r="BA648" s="11" t="str">
        <f t="shared" si="131"/>
        <v/>
      </c>
    </row>
    <row r="649" spans="1:53">
      <c r="A649" s="14" t="s">
        <v>4020</v>
      </c>
      <c r="B649" s="14" t="s">
        <v>4118</v>
      </c>
      <c r="C649" s="14" t="s">
        <v>55</v>
      </c>
      <c r="D649" s="14" t="s">
        <v>4119</v>
      </c>
      <c r="E649" s="14" t="s">
        <v>627</v>
      </c>
      <c r="F649" s="14" t="s">
        <v>840</v>
      </c>
      <c r="G649" s="14" t="s">
        <v>108</v>
      </c>
      <c r="H649" s="14"/>
      <c r="I649" s="14"/>
      <c r="J649" s="14"/>
      <c r="K649" s="14"/>
      <c r="L649" s="14" t="s">
        <v>4120</v>
      </c>
      <c r="M649" s="14" t="s">
        <v>4121</v>
      </c>
      <c r="N649" s="14" t="s">
        <v>4122</v>
      </c>
      <c r="O649" s="14"/>
      <c r="P649" s="14"/>
      <c r="Q649" s="14" t="s">
        <v>4123</v>
      </c>
      <c r="R649" s="14" t="s">
        <v>4124</v>
      </c>
      <c r="S649" s="14"/>
      <c r="T649" s="14"/>
      <c r="U649" s="14"/>
      <c r="V649" s="14"/>
      <c r="W649" s="14"/>
      <c r="X649" s="14" t="s">
        <v>79</v>
      </c>
      <c r="Y649" s="14" t="s">
        <v>4125</v>
      </c>
      <c r="Z649" s="14">
        <v>1</v>
      </c>
      <c r="AA649" s="14">
        <v>1</v>
      </c>
      <c r="AB649" s="14" t="s">
        <v>67</v>
      </c>
      <c r="AC649" s="14"/>
      <c r="AD649" s="14">
        <v>2019</v>
      </c>
      <c r="AE649" s="14" t="s">
        <v>68</v>
      </c>
      <c r="AF649" s="14"/>
      <c r="AG649" s="14"/>
      <c r="AH649" s="14"/>
      <c r="AI649" s="14"/>
      <c r="AJ649" s="14"/>
      <c r="AK649" s="14"/>
      <c r="AL649" s="8" t="str">
        <f t="shared" si="120"/>
        <v>GZSW18162FC4129@新媒体</v>
      </c>
      <c r="AM649" s="8">
        <f>IF(AL649="","",COUNTIFS(AL$1:AL649,AL649))</f>
        <v>1</v>
      </c>
      <c r="AN649" s="8" t="str">
        <f t="shared" si="121"/>
        <v>2018年度广东省广播影视奖评选服务项目(GZSW18162FC4129)成交公告@新媒体</v>
      </c>
      <c r="AO649" s="9">
        <f>IF(AN649="","",COUNTIFS(AN$1:AN649,AN649))</f>
        <v>1</v>
      </c>
      <c r="AP649" s="10" t="str">
        <f t="shared" si="122"/>
        <v>是</v>
      </c>
      <c r="AQ649" s="11" t="str">
        <f t="shared" si="123"/>
        <v/>
      </c>
      <c r="AR649" s="11" t="str">
        <f t="shared" si="124"/>
        <v/>
      </c>
      <c r="AS649" s="11" t="str">
        <f t="shared" si="125"/>
        <v/>
      </c>
      <c r="AT649" s="11" t="str">
        <f t="shared" si="126"/>
        <v/>
      </c>
      <c r="AU649" s="11" t="str">
        <f t="shared" si="127"/>
        <v/>
      </c>
      <c r="AV649" s="11" t="str">
        <f t="shared" si="128"/>
        <v/>
      </c>
      <c r="AW649" s="11" t="str">
        <f>IF(ISERROR(IF(FIND("拾",O649,1)&lt;FIND("万",O649,1),IF(ISERROR(FIND("拾",O649,FIND("万",O649,1))),"零",(MID(O,FIND("拾",O649,FIND("万",O649,1))-1,1))),MID(O649,FIND("拾",O649,1)-1,1))),"",IF(FIND("拾",O649,1)&lt;FIND("万",O649,1),IF(ISERROR(FIND("拾",O649,FIND("万",O649,1))),"",(MID(O649,FIND("拾",O649,FIND("万",O649,1))-1,1))),MID(O649,FIND("拾",O649,1)-1,1)))</f>
        <v/>
      </c>
      <c r="AX649" s="12">
        <f>IF(O649="",0,IF(ISERROR(MIDB(O649,SEARCHB("?",O649),2*LEN(O649)-LENB(O649))),IF(AQ649="",0,INDEX([1]大小写对照表!A:B,MATCH(AQ649,[1]大小写对照表!A:A,0),2)*100000000)+IF(AR649="",0,INDEX([1]大小写对照表!A:B,MATCH(AR649,[1]大小写对照表!A:A,0),2)*1000000)+IF(AS649="",0,INDEX([1]大小写对照表!A:B,MATCH(AS649,[1]大小写对照表!A:A,0),2)*100000)+IF(AT649="",0,INDEX([1]大小写对照表!A:B,MATCH(AT649,[1]大小写对照表!A:A,0),2)*10000)+IF(AU649="",0,INDEX([1]大小写对照表!A:B,MATCH(AU649,[1]大小写对照表!A:A,0),2)*1000)+IF(AV649="",0,INDEX([1]大小写对照表!A:B,MATCH(AV649,[1]大小写对照表!A:A,0),2)*100)+IF(AW649="",0,INDEX([1]大小写对照表!A:B,MATCH(AW649,[1]大小写对照表!A:A,0),2)*10),IF(ISERROR(FIND("万",O649,1)),MIDB(O649,SEARCHB("?",O649),2*LEN(O649)-LENB(O649))*1,MIDB(O649,SEARCHB("?",O649),2*LEN(O649)-LENB(O649))*10000)))</f>
        <v>0</v>
      </c>
      <c r="AY649" s="13" t="str">
        <f t="shared" si="129"/>
        <v>1月份</v>
      </c>
      <c r="AZ649" s="11" t="str">
        <f t="shared" si="130"/>
        <v>新媒体</v>
      </c>
      <c r="BA649" s="11" t="str">
        <f t="shared" si="131"/>
        <v/>
      </c>
    </row>
    <row r="650" spans="1:53">
      <c r="A650" s="7" t="s">
        <v>4020</v>
      </c>
      <c r="B650" s="7" t="s">
        <v>4126</v>
      </c>
      <c r="C650" s="7" t="s">
        <v>55</v>
      </c>
      <c r="D650" s="7" t="s">
        <v>4127</v>
      </c>
      <c r="E650" s="7" t="s">
        <v>551</v>
      </c>
      <c r="F650" s="7" t="s">
        <v>4128</v>
      </c>
      <c r="G650" s="7" t="s">
        <v>108</v>
      </c>
      <c r="H650" s="7"/>
      <c r="I650" s="7"/>
      <c r="J650" s="7"/>
      <c r="K650" s="7"/>
      <c r="L650" s="7" t="s">
        <v>4129</v>
      </c>
      <c r="M650" s="7" t="s">
        <v>4130</v>
      </c>
      <c r="N650" s="7" t="s">
        <v>4131</v>
      </c>
      <c r="O650" s="7"/>
      <c r="P650" s="7"/>
      <c r="Q650" s="7" t="s">
        <v>4132</v>
      </c>
      <c r="R650" s="7" t="s">
        <v>4133</v>
      </c>
      <c r="S650" s="7"/>
      <c r="T650" s="7"/>
      <c r="U650" s="7"/>
      <c r="V650" s="7"/>
      <c r="W650" s="7"/>
      <c r="X650" s="7" t="s">
        <v>4134</v>
      </c>
      <c r="Y650" s="7" t="s">
        <v>4135</v>
      </c>
      <c r="Z650" s="7">
        <v>1</v>
      </c>
      <c r="AA650" s="7">
        <v>1</v>
      </c>
      <c r="AB650" s="7" t="s">
        <v>67</v>
      </c>
      <c r="AC650" s="7"/>
      <c r="AD650" s="7">
        <v>2019</v>
      </c>
      <c r="AE650" s="7" t="s">
        <v>68</v>
      </c>
      <c r="AF650" s="7"/>
      <c r="AG650" s="7"/>
      <c r="AH650" s="7"/>
      <c r="AI650" s="7"/>
      <c r="AJ650" s="7"/>
      <c r="AK650" s="7"/>
      <c r="AL650" s="8" t="str">
        <f t="shared" si="120"/>
        <v>0615-184118011065）@新媒体</v>
      </c>
      <c r="AM650" s="8">
        <f>IF(AL650="","",COUNTIFS(AL$1:AL650,AL650))</f>
        <v>1</v>
      </c>
      <c r="AN650" s="8" t="str">
        <f t="shared" si="121"/>
        <v>天津市农村工作委员会信息中心农业大数据处理中心数据库软件购置项目(项目编号:0615-184118011065)成交公告@新媒体</v>
      </c>
      <c r="AO650" s="9">
        <f>IF(AN650="","",COUNTIFS(AN$1:AN650,AN650))</f>
        <v>1</v>
      </c>
      <c r="AP650" s="10" t="str">
        <f t="shared" si="122"/>
        <v>是</v>
      </c>
      <c r="AQ650" s="11" t="str">
        <f t="shared" si="123"/>
        <v/>
      </c>
      <c r="AR650" s="11" t="str">
        <f t="shared" si="124"/>
        <v/>
      </c>
      <c r="AS650" s="11" t="str">
        <f t="shared" si="125"/>
        <v/>
      </c>
      <c r="AT650" s="11" t="str">
        <f t="shared" si="126"/>
        <v/>
      </c>
      <c r="AU650" s="11" t="str">
        <f t="shared" si="127"/>
        <v/>
      </c>
      <c r="AV650" s="11" t="str">
        <f t="shared" si="128"/>
        <v/>
      </c>
      <c r="AW650" s="11" t="str">
        <f>IF(ISERROR(IF(FIND("拾",O650,1)&lt;FIND("万",O650,1),IF(ISERROR(FIND("拾",O650,FIND("万",O650,1))),"零",(MID(O,FIND("拾",O650,FIND("万",O650,1))-1,1))),MID(O650,FIND("拾",O650,1)-1,1))),"",IF(FIND("拾",O650,1)&lt;FIND("万",O650,1),IF(ISERROR(FIND("拾",O650,FIND("万",O650,1))),"",(MID(O650,FIND("拾",O650,FIND("万",O650,1))-1,1))),MID(O650,FIND("拾",O650,1)-1,1)))</f>
        <v/>
      </c>
      <c r="AX650" s="12">
        <f>IF(O650="",0,IF(ISERROR(MIDB(O650,SEARCHB("?",O650),2*LEN(O650)-LENB(O650))),IF(AQ650="",0,INDEX([1]大小写对照表!A:B,MATCH(AQ650,[1]大小写对照表!A:A,0),2)*100000000)+IF(AR650="",0,INDEX([1]大小写对照表!A:B,MATCH(AR650,[1]大小写对照表!A:A,0),2)*1000000)+IF(AS650="",0,INDEX([1]大小写对照表!A:B,MATCH(AS650,[1]大小写对照表!A:A,0),2)*100000)+IF(AT650="",0,INDEX([1]大小写对照表!A:B,MATCH(AT650,[1]大小写对照表!A:A,0),2)*10000)+IF(AU650="",0,INDEX([1]大小写对照表!A:B,MATCH(AU650,[1]大小写对照表!A:A,0),2)*1000)+IF(AV650="",0,INDEX([1]大小写对照表!A:B,MATCH(AV650,[1]大小写对照表!A:A,0),2)*100)+IF(AW650="",0,INDEX([1]大小写对照表!A:B,MATCH(AW650,[1]大小写对照表!A:A,0),2)*10),IF(ISERROR(FIND("万",O650,1)),MIDB(O650,SEARCHB("?",O650),2*LEN(O650)-LENB(O650))*1,MIDB(O650,SEARCHB("?",O650),2*LEN(O650)-LENB(O650))*10000)))</f>
        <v>0</v>
      </c>
      <c r="AY650" s="13" t="str">
        <f t="shared" si="129"/>
        <v>1月份</v>
      </c>
      <c r="AZ650" s="11" t="str">
        <f t="shared" si="130"/>
        <v>新媒体</v>
      </c>
      <c r="BA650" s="11" t="str">
        <f t="shared" si="131"/>
        <v/>
      </c>
    </row>
    <row r="651" spans="1:53">
      <c r="A651" s="14" t="s">
        <v>4020</v>
      </c>
      <c r="B651" s="14" t="s">
        <v>4136</v>
      </c>
      <c r="C651" s="14" t="s">
        <v>55</v>
      </c>
      <c r="D651" s="14" t="s">
        <v>4137</v>
      </c>
      <c r="E651" s="14" t="s">
        <v>168</v>
      </c>
      <c r="F651" s="14" t="s">
        <v>1701</v>
      </c>
      <c r="G651" s="14" t="s">
        <v>108</v>
      </c>
      <c r="H651" s="14"/>
      <c r="I651" s="14"/>
      <c r="J651" s="14"/>
      <c r="K651" s="14"/>
      <c r="L651" s="14" t="s">
        <v>4138</v>
      </c>
      <c r="M651" s="14" t="s">
        <v>4139</v>
      </c>
      <c r="N651" s="14"/>
      <c r="O651" s="14"/>
      <c r="P651" s="14"/>
      <c r="Q651" s="14" t="s">
        <v>4140</v>
      </c>
      <c r="R651" s="14"/>
      <c r="S651" s="14"/>
      <c r="T651" s="14"/>
      <c r="U651" s="14"/>
      <c r="V651" s="14"/>
      <c r="W651" s="14"/>
      <c r="X651" s="14" t="s">
        <v>244</v>
      </c>
      <c r="Y651" s="14" t="s">
        <v>4141</v>
      </c>
      <c r="Z651" s="14">
        <v>1</v>
      </c>
      <c r="AA651" s="14">
        <v>2</v>
      </c>
      <c r="AB651" s="14" t="s">
        <v>317</v>
      </c>
      <c r="AC651" s="14" t="s">
        <v>4020</v>
      </c>
      <c r="AD651" s="14">
        <v>2019</v>
      </c>
      <c r="AE651" s="14" t="s">
        <v>68</v>
      </c>
      <c r="AF651" s="14"/>
      <c r="AG651" s="14"/>
      <c r="AH651" s="14"/>
      <c r="AI651" s="14"/>
      <c r="AJ651" s="14"/>
      <c r="AK651" s="14"/>
      <c r="AL651" s="8" t="str">
        <f t="shared" si="120"/>
        <v>FJSHYZB-2019-006@新媒体</v>
      </c>
      <c r="AM651" s="8">
        <f>IF(AL651="","",COUNTIFS(AL$1:AL651,AL651))</f>
        <v>1</v>
      </c>
      <c r="AN651" s="8" t="str">
        <f t="shared" si="121"/>
        <v>宁德市新媒体网络传媒有限公司《新闻三人品》直播间改造结果公告补充公告@新媒体</v>
      </c>
      <c r="AO651" s="9">
        <f>IF(AN651="","",COUNTIFS(AN$1:AN651,AN651))</f>
        <v>1</v>
      </c>
      <c r="AP651" s="10" t="str">
        <f t="shared" si="122"/>
        <v>是</v>
      </c>
      <c r="AQ651" s="11" t="str">
        <f t="shared" si="123"/>
        <v/>
      </c>
      <c r="AR651" s="11" t="str">
        <f t="shared" si="124"/>
        <v/>
      </c>
      <c r="AS651" s="11" t="str">
        <f t="shared" si="125"/>
        <v/>
      </c>
      <c r="AT651" s="11" t="str">
        <f t="shared" si="126"/>
        <v/>
      </c>
      <c r="AU651" s="11" t="str">
        <f t="shared" si="127"/>
        <v/>
      </c>
      <c r="AV651" s="11" t="str">
        <f t="shared" si="128"/>
        <v/>
      </c>
      <c r="AW651" s="11" t="str">
        <f>IF(ISERROR(IF(FIND("拾",O651,1)&lt;FIND("万",O651,1),IF(ISERROR(FIND("拾",O651,FIND("万",O651,1))),"零",(MID(O,FIND("拾",O651,FIND("万",O651,1))-1,1))),MID(O651,FIND("拾",O651,1)-1,1))),"",IF(FIND("拾",O651,1)&lt;FIND("万",O651,1),IF(ISERROR(FIND("拾",O651,FIND("万",O651,1))),"",(MID(O651,FIND("拾",O651,FIND("万",O651,1))-1,1))),MID(O651,FIND("拾",O651,1)-1,1)))</f>
        <v/>
      </c>
      <c r="AX651" s="12">
        <f>IF(O651="",0,IF(ISERROR(MIDB(O651,SEARCHB("?",O651),2*LEN(O651)-LENB(O651))),IF(AQ651="",0,INDEX([1]大小写对照表!A:B,MATCH(AQ651,[1]大小写对照表!A:A,0),2)*100000000)+IF(AR651="",0,INDEX([1]大小写对照表!A:B,MATCH(AR651,[1]大小写对照表!A:A,0),2)*1000000)+IF(AS651="",0,INDEX([1]大小写对照表!A:B,MATCH(AS651,[1]大小写对照表!A:A,0),2)*100000)+IF(AT651="",0,INDEX([1]大小写对照表!A:B,MATCH(AT651,[1]大小写对照表!A:A,0),2)*10000)+IF(AU651="",0,INDEX([1]大小写对照表!A:B,MATCH(AU651,[1]大小写对照表!A:A,0),2)*1000)+IF(AV651="",0,INDEX([1]大小写对照表!A:B,MATCH(AV651,[1]大小写对照表!A:A,0),2)*100)+IF(AW651="",0,INDEX([1]大小写对照表!A:B,MATCH(AW651,[1]大小写对照表!A:A,0),2)*10),IF(ISERROR(FIND("万",O651,1)),MIDB(O651,SEARCHB("?",O651),2*LEN(O651)-LENB(O651))*1,MIDB(O651,SEARCHB("?",O651),2*LEN(O651)-LENB(O651))*10000)))</f>
        <v>0</v>
      </c>
      <c r="AY651" s="13" t="str">
        <f t="shared" si="129"/>
        <v>1月份</v>
      </c>
      <c r="AZ651" s="11" t="str">
        <f t="shared" si="130"/>
        <v>新媒体</v>
      </c>
      <c r="BA651" s="11" t="str">
        <f t="shared" si="131"/>
        <v/>
      </c>
    </row>
    <row r="652" spans="1:53">
      <c r="A652" s="7" t="s">
        <v>4020</v>
      </c>
      <c r="B652" s="7" t="s">
        <v>4142</v>
      </c>
      <c r="C652" s="7" t="s">
        <v>55</v>
      </c>
      <c r="D652" s="7"/>
      <c r="E652" s="7" t="s">
        <v>236</v>
      </c>
      <c r="F652" s="7" t="s">
        <v>527</v>
      </c>
      <c r="G652" s="7" t="s">
        <v>108</v>
      </c>
      <c r="H652" s="7"/>
      <c r="I652" s="7"/>
      <c r="J652" s="7"/>
      <c r="K652" s="7"/>
      <c r="L652" s="7"/>
      <c r="M652" s="7"/>
      <c r="N652" s="7"/>
      <c r="O652" s="7"/>
      <c r="P652" s="7"/>
      <c r="Q652" s="7" t="s">
        <v>4143</v>
      </c>
      <c r="R652" s="7"/>
      <c r="S652" s="7"/>
      <c r="T652" s="7"/>
      <c r="U652" s="7"/>
      <c r="V652" s="7"/>
      <c r="W652" s="7"/>
      <c r="X652" s="7" t="s">
        <v>315</v>
      </c>
      <c r="Y652" s="7" t="s">
        <v>4144</v>
      </c>
      <c r="Z652" s="7">
        <v>3</v>
      </c>
      <c r="AA652" s="7">
        <v>14971</v>
      </c>
      <c r="AB652" s="7" t="s">
        <v>317</v>
      </c>
      <c r="AC652" s="7" t="s">
        <v>4020</v>
      </c>
      <c r="AD652" s="7">
        <v>2019</v>
      </c>
      <c r="AE652" s="7" t="s">
        <v>68</v>
      </c>
      <c r="AF652" s="7"/>
      <c r="AG652" s="7"/>
      <c r="AH652" s="7"/>
      <c r="AI652" s="7"/>
      <c r="AJ652" s="7"/>
      <c r="AK652" s="7"/>
      <c r="AL652" s="8" t="str">
        <f t="shared" si="120"/>
        <v/>
      </c>
      <c r="AM652" s="8" t="str">
        <f>IF(AL652="","",COUNTIFS(AL$1:AL652,AL652))</f>
        <v/>
      </c>
      <c r="AN652" s="8" t="str">
        <f t="shared" si="121"/>
        <v>北京新媒体产业基地内部控制体系建设项目中标结果公示@新媒体</v>
      </c>
      <c r="AO652" s="9">
        <f>IF(AN652="","",COUNTIFS(AN$1:AN652,AN652))</f>
        <v>1</v>
      </c>
      <c r="AP652" s="10" t="str">
        <f t="shared" si="122"/>
        <v>是</v>
      </c>
      <c r="AQ652" s="11" t="str">
        <f t="shared" si="123"/>
        <v/>
      </c>
      <c r="AR652" s="11" t="str">
        <f t="shared" si="124"/>
        <v/>
      </c>
      <c r="AS652" s="11" t="str">
        <f t="shared" si="125"/>
        <v/>
      </c>
      <c r="AT652" s="11" t="str">
        <f t="shared" si="126"/>
        <v/>
      </c>
      <c r="AU652" s="11" t="str">
        <f t="shared" si="127"/>
        <v/>
      </c>
      <c r="AV652" s="11" t="str">
        <f t="shared" si="128"/>
        <v/>
      </c>
      <c r="AW652" s="11" t="str">
        <f>IF(ISERROR(IF(FIND("拾",O652,1)&lt;FIND("万",O652,1),IF(ISERROR(FIND("拾",O652,FIND("万",O652,1))),"零",(MID(O,FIND("拾",O652,FIND("万",O652,1))-1,1))),MID(O652,FIND("拾",O652,1)-1,1))),"",IF(FIND("拾",O652,1)&lt;FIND("万",O652,1),IF(ISERROR(FIND("拾",O652,FIND("万",O652,1))),"",(MID(O652,FIND("拾",O652,FIND("万",O652,1))-1,1))),MID(O652,FIND("拾",O652,1)-1,1)))</f>
        <v/>
      </c>
      <c r="AX652" s="12">
        <f>IF(O652="",0,IF(ISERROR(MIDB(O652,SEARCHB("?",O652),2*LEN(O652)-LENB(O652))),IF(AQ652="",0,INDEX([1]大小写对照表!A:B,MATCH(AQ652,[1]大小写对照表!A:A,0),2)*100000000)+IF(AR652="",0,INDEX([1]大小写对照表!A:B,MATCH(AR652,[1]大小写对照表!A:A,0),2)*1000000)+IF(AS652="",0,INDEX([1]大小写对照表!A:B,MATCH(AS652,[1]大小写对照表!A:A,0),2)*100000)+IF(AT652="",0,INDEX([1]大小写对照表!A:B,MATCH(AT652,[1]大小写对照表!A:A,0),2)*10000)+IF(AU652="",0,INDEX([1]大小写对照表!A:B,MATCH(AU652,[1]大小写对照表!A:A,0),2)*1000)+IF(AV652="",0,INDEX([1]大小写对照表!A:B,MATCH(AV652,[1]大小写对照表!A:A,0),2)*100)+IF(AW652="",0,INDEX([1]大小写对照表!A:B,MATCH(AW652,[1]大小写对照表!A:A,0),2)*10),IF(ISERROR(FIND("万",O652,1)),MIDB(O652,SEARCHB("?",O652),2*LEN(O652)-LENB(O652))*1,MIDB(O652,SEARCHB("?",O652),2*LEN(O652)-LENB(O652))*10000)))</f>
        <v>0</v>
      </c>
      <c r="AY652" s="13" t="str">
        <f t="shared" si="129"/>
        <v>1月份</v>
      </c>
      <c r="AZ652" s="11" t="str">
        <f t="shared" si="130"/>
        <v>新媒体</v>
      </c>
      <c r="BA652" s="11" t="str">
        <f t="shared" si="131"/>
        <v/>
      </c>
    </row>
    <row r="653" spans="1:53">
      <c r="A653" s="14" t="s">
        <v>4020</v>
      </c>
      <c r="B653" s="14" t="s">
        <v>4145</v>
      </c>
      <c r="C653" s="14" t="s">
        <v>55</v>
      </c>
      <c r="D653" s="14"/>
      <c r="E653" s="14" t="s">
        <v>1244</v>
      </c>
      <c r="F653" s="14" t="s">
        <v>4146</v>
      </c>
      <c r="G653" s="14" t="s">
        <v>120</v>
      </c>
      <c r="H653" s="14"/>
      <c r="I653" s="14"/>
      <c r="J653" s="14"/>
      <c r="K653" s="14"/>
      <c r="L653" s="14"/>
      <c r="M653" s="14"/>
      <c r="N653" s="14" t="s">
        <v>4147</v>
      </c>
      <c r="O653" s="14"/>
      <c r="P653" s="14"/>
      <c r="Q653" s="14" t="s">
        <v>4148</v>
      </c>
      <c r="R653" s="14" t="s">
        <v>4149</v>
      </c>
      <c r="S653" s="14"/>
      <c r="T653" s="14"/>
      <c r="U653" s="14"/>
      <c r="V653" s="14"/>
      <c r="W653" s="14"/>
      <c r="X653" s="14" t="s">
        <v>79</v>
      </c>
      <c r="Y653" s="14" t="s">
        <v>4150</v>
      </c>
      <c r="Z653" s="14">
        <v>1</v>
      </c>
      <c r="AA653" s="14">
        <v>14971</v>
      </c>
      <c r="AB653" s="14" t="s">
        <v>67</v>
      </c>
      <c r="AC653" s="14"/>
      <c r="AD653" s="14">
        <v>2019</v>
      </c>
      <c r="AE653" s="14" t="s">
        <v>68</v>
      </c>
      <c r="AF653" s="14"/>
      <c r="AG653" s="14"/>
      <c r="AH653" s="14"/>
      <c r="AI653" s="14"/>
      <c r="AJ653" s="14"/>
      <c r="AK653" s="14"/>
      <c r="AL653" s="8" t="str">
        <f t="shared" si="120"/>
        <v/>
      </c>
      <c r="AM653" s="8" t="str">
        <f>IF(AL653="","",COUNTIFS(AL$1:AL653,AL653))</f>
        <v/>
      </c>
      <c r="AN653" s="8" t="str">
        <f t="shared" si="121"/>
        <v>2019“山城手表”垫江半程马拉松赛中标结果@新媒体</v>
      </c>
      <c r="AO653" s="9">
        <f>IF(AN653="","",COUNTIFS(AN$1:AN653,AN653))</f>
        <v>1</v>
      </c>
      <c r="AP653" s="10" t="str">
        <f t="shared" si="122"/>
        <v>是</v>
      </c>
      <c r="AQ653" s="11" t="str">
        <f t="shared" si="123"/>
        <v/>
      </c>
      <c r="AR653" s="11" t="str">
        <f t="shared" si="124"/>
        <v/>
      </c>
      <c r="AS653" s="11" t="str">
        <f t="shared" si="125"/>
        <v/>
      </c>
      <c r="AT653" s="11" t="str">
        <f t="shared" si="126"/>
        <v/>
      </c>
      <c r="AU653" s="11" t="str">
        <f t="shared" si="127"/>
        <v/>
      </c>
      <c r="AV653" s="11" t="str">
        <f t="shared" si="128"/>
        <v/>
      </c>
      <c r="AW653" s="11" t="str">
        <f>IF(ISERROR(IF(FIND("拾",O653,1)&lt;FIND("万",O653,1),IF(ISERROR(FIND("拾",O653,FIND("万",O653,1))),"零",(MID(O,FIND("拾",O653,FIND("万",O653,1))-1,1))),MID(O653,FIND("拾",O653,1)-1,1))),"",IF(FIND("拾",O653,1)&lt;FIND("万",O653,1),IF(ISERROR(FIND("拾",O653,FIND("万",O653,1))),"",(MID(O653,FIND("拾",O653,FIND("万",O653,1))-1,1))),MID(O653,FIND("拾",O653,1)-1,1)))</f>
        <v/>
      </c>
      <c r="AX653" s="12">
        <f>IF(O653="",0,IF(ISERROR(MIDB(O653,SEARCHB("?",O653),2*LEN(O653)-LENB(O653))),IF(AQ653="",0,INDEX([1]大小写对照表!A:B,MATCH(AQ653,[1]大小写对照表!A:A,0),2)*100000000)+IF(AR653="",0,INDEX([1]大小写对照表!A:B,MATCH(AR653,[1]大小写对照表!A:A,0),2)*1000000)+IF(AS653="",0,INDEX([1]大小写对照表!A:B,MATCH(AS653,[1]大小写对照表!A:A,0),2)*100000)+IF(AT653="",0,INDEX([1]大小写对照表!A:B,MATCH(AT653,[1]大小写对照表!A:A,0),2)*10000)+IF(AU653="",0,INDEX([1]大小写对照表!A:B,MATCH(AU653,[1]大小写对照表!A:A,0),2)*1000)+IF(AV653="",0,INDEX([1]大小写对照表!A:B,MATCH(AV653,[1]大小写对照表!A:A,0),2)*100)+IF(AW653="",0,INDEX([1]大小写对照表!A:B,MATCH(AW653,[1]大小写对照表!A:A,0),2)*10),IF(ISERROR(FIND("万",O653,1)),MIDB(O653,SEARCHB("?",O653),2*LEN(O653)-LENB(O653))*1,MIDB(O653,SEARCHB("?",O653),2*LEN(O653)-LENB(O653))*10000)))</f>
        <v>0</v>
      </c>
      <c r="AY653" s="13" t="str">
        <f t="shared" si="129"/>
        <v>1月份</v>
      </c>
      <c r="AZ653" s="11" t="str">
        <f t="shared" si="130"/>
        <v>新媒体</v>
      </c>
      <c r="BA653" s="11" t="str">
        <f t="shared" si="131"/>
        <v/>
      </c>
    </row>
    <row r="654" spans="1:53">
      <c r="A654" s="7" t="s">
        <v>4020</v>
      </c>
      <c r="B654" s="7" t="s">
        <v>4151</v>
      </c>
      <c r="C654" s="7" t="s">
        <v>55</v>
      </c>
      <c r="D654" s="7" t="s">
        <v>4152</v>
      </c>
      <c r="E654" s="7" t="s">
        <v>276</v>
      </c>
      <c r="F654" s="7" t="s">
        <v>1663</v>
      </c>
      <c r="G654" s="7" t="s">
        <v>120</v>
      </c>
      <c r="H654" s="7"/>
      <c r="I654" s="7"/>
      <c r="J654" s="7"/>
      <c r="K654" s="7"/>
      <c r="L654" s="7" t="s">
        <v>4153</v>
      </c>
      <c r="M654" s="7"/>
      <c r="N654" s="7"/>
      <c r="O654" s="7" t="s">
        <v>4154</v>
      </c>
      <c r="P654" s="7"/>
      <c r="Q654" s="7" t="s">
        <v>4155</v>
      </c>
      <c r="R654" s="7"/>
      <c r="S654" s="7"/>
      <c r="T654" s="7"/>
      <c r="U654" s="7"/>
      <c r="V654" s="7"/>
      <c r="W654" s="7"/>
      <c r="X654" s="7" t="s">
        <v>944</v>
      </c>
      <c r="Y654" s="7" t="s">
        <v>4156</v>
      </c>
      <c r="Z654" s="7">
        <v>6</v>
      </c>
      <c r="AA654" s="7">
        <v>4</v>
      </c>
      <c r="AB654" s="7" t="s">
        <v>317</v>
      </c>
      <c r="AC654" s="7" t="s">
        <v>4020</v>
      </c>
      <c r="AD654" s="7">
        <v>2019</v>
      </c>
      <c r="AE654" s="7" t="s">
        <v>68</v>
      </c>
      <c r="AF654" s="7"/>
      <c r="AG654" s="7"/>
      <c r="AH654" s="7"/>
      <c r="AI654" s="7"/>
      <c r="AJ654" s="7"/>
      <c r="AK654" s="7"/>
      <c r="AL654" s="8" t="str">
        <f t="shared" si="120"/>
        <v>DLZY-2018-0817）@新媒体</v>
      </c>
      <c r="AM654" s="8">
        <f>IF(AL654="","",COUNTIFS(AL$1:AL654,AL654))</f>
        <v>1</v>
      </c>
      <c r="AN654" s="8" t="str">
        <f t="shared" si="121"/>
        <v>2018年大连保税区报刊及新媒体党政新闻采编、制作及发表等服务采购项目@新媒体</v>
      </c>
      <c r="AO654" s="9">
        <f>IF(AN654="","",COUNTIFS(AN$1:AN654,AN654))</f>
        <v>1</v>
      </c>
      <c r="AP654" s="10" t="str">
        <f t="shared" si="122"/>
        <v>是</v>
      </c>
      <c r="AQ654" s="11" t="str">
        <f t="shared" si="123"/>
        <v/>
      </c>
      <c r="AR654" s="11" t="str">
        <f t="shared" si="124"/>
        <v/>
      </c>
      <c r="AS654" s="11" t="str">
        <f t="shared" si="125"/>
        <v/>
      </c>
      <c r="AT654" s="11" t="str">
        <f t="shared" si="126"/>
        <v/>
      </c>
      <c r="AU654" s="11" t="str">
        <f t="shared" si="127"/>
        <v/>
      </c>
      <c r="AV654" s="11" t="str">
        <f t="shared" si="128"/>
        <v/>
      </c>
      <c r="AW654" s="11" t="str">
        <f>IF(ISERROR(IF(FIND("拾",O654,1)&lt;FIND("万",O654,1),IF(ISERROR(FIND("拾",O654,FIND("万",O654,1))),"零",(MID(O,FIND("拾",O654,FIND("万",O654,1))-1,1))),MID(O654,FIND("拾",O654,1)-1,1))),"",IF(FIND("拾",O654,1)&lt;FIND("万",O654,1),IF(ISERROR(FIND("拾",O654,FIND("万",O654,1))),"",(MID(O654,FIND("拾",O654,FIND("万",O654,1))-1,1))),MID(O654,FIND("拾",O654,1)-1,1)))</f>
        <v/>
      </c>
      <c r="AX654" s="12">
        <f>IF(O654="",0,IF(ISERROR(MIDB(O654,SEARCHB("?",O654),2*LEN(O654)-LENB(O654))),IF(AQ654="",0,INDEX([1]大小写对照表!A:B,MATCH(AQ654,[1]大小写对照表!A:A,0),2)*100000000)+IF(AR654="",0,INDEX([1]大小写对照表!A:B,MATCH(AR654,[1]大小写对照表!A:A,0),2)*1000000)+IF(AS654="",0,INDEX([1]大小写对照表!A:B,MATCH(AS654,[1]大小写对照表!A:A,0),2)*100000)+IF(AT654="",0,INDEX([1]大小写对照表!A:B,MATCH(AT654,[1]大小写对照表!A:A,0),2)*10000)+IF(AU654="",0,INDEX([1]大小写对照表!A:B,MATCH(AU654,[1]大小写对照表!A:A,0),2)*1000)+IF(AV654="",0,INDEX([1]大小写对照表!A:B,MATCH(AV654,[1]大小写对照表!A:A,0),2)*100)+IF(AW654="",0,INDEX([1]大小写对照表!A:B,MATCH(AW654,[1]大小写对照表!A:A,0),2)*10),IF(ISERROR(FIND("万",O654,1)),MIDB(O654,SEARCHB("?",O654),2*LEN(O654)-LENB(O654))*1,MIDB(O654,SEARCHB("?",O654),2*LEN(O654)-LENB(O654))*10000)))</f>
        <v>250000</v>
      </c>
      <c r="AY654" s="13" t="str">
        <f t="shared" si="129"/>
        <v>1月份</v>
      </c>
      <c r="AZ654" s="11" t="str">
        <f t="shared" si="130"/>
        <v>新媒体</v>
      </c>
      <c r="BA654" s="11" t="str">
        <f t="shared" si="131"/>
        <v/>
      </c>
    </row>
    <row r="655" spans="1:53">
      <c r="A655" s="14" t="s">
        <v>4043</v>
      </c>
      <c r="B655" s="14" t="s">
        <v>4157</v>
      </c>
      <c r="C655" s="14" t="s">
        <v>55</v>
      </c>
      <c r="D655" s="14" t="s">
        <v>4158</v>
      </c>
      <c r="E655" s="14" t="s">
        <v>56</v>
      </c>
      <c r="F655" s="14" t="s">
        <v>894</v>
      </c>
      <c r="G655" s="14" t="s">
        <v>120</v>
      </c>
      <c r="H655" s="14"/>
      <c r="I655" s="14"/>
      <c r="J655" s="14"/>
      <c r="K655" s="14"/>
      <c r="L655" s="14" t="s">
        <v>303</v>
      </c>
      <c r="M655" s="14"/>
      <c r="N655" s="14"/>
      <c r="O655" s="14" t="s">
        <v>4159</v>
      </c>
      <c r="P655" s="14"/>
      <c r="Q655" s="14" t="s">
        <v>4160</v>
      </c>
      <c r="R655" s="14"/>
      <c r="S655" s="14"/>
      <c r="T655" s="14"/>
      <c r="U655" s="14"/>
      <c r="V655" s="14"/>
      <c r="W655" s="14"/>
      <c r="X655" s="14" t="s">
        <v>79</v>
      </c>
      <c r="Y655" s="14" t="s">
        <v>4161</v>
      </c>
      <c r="Z655" s="14">
        <v>3</v>
      </c>
      <c r="AA655" s="14">
        <v>2</v>
      </c>
      <c r="AB655" s="14" t="s">
        <v>317</v>
      </c>
      <c r="AC655" s="14" t="s">
        <v>4043</v>
      </c>
      <c r="AD655" s="14">
        <v>2019</v>
      </c>
      <c r="AE655" s="14" t="s">
        <v>68</v>
      </c>
      <c r="AF655" s="14"/>
      <c r="AG655" s="14"/>
      <c r="AH655" s="14"/>
      <c r="AI655" s="14"/>
      <c r="AJ655" s="14"/>
      <c r="AK655" s="14"/>
      <c r="AL655" s="8" t="str">
        <f t="shared" si="120"/>
        <v>YZCG-G2018380@全媒体</v>
      </c>
      <c r="AM655" s="8">
        <f>IF(AL655="","",COUNTIFS(AL$1:AL655,AL655))</f>
        <v>1</v>
      </c>
      <c r="AN655" s="8" t="str">
        <f t="shared" si="121"/>
        <v>禹州市文化广电新闻出版局370平米数字全媒体高清演播厅设备器材采购项目-结果公告@全媒体</v>
      </c>
      <c r="AO655" s="9">
        <f>IF(AN655="","",COUNTIFS(AN$1:AN655,AN655))</f>
        <v>1</v>
      </c>
      <c r="AP655" s="10" t="str">
        <f t="shared" si="122"/>
        <v>是</v>
      </c>
      <c r="AQ655" s="11" t="str">
        <f t="shared" si="123"/>
        <v/>
      </c>
      <c r="AR655" s="11" t="str">
        <f t="shared" si="124"/>
        <v/>
      </c>
      <c r="AS655" s="11" t="str">
        <f t="shared" si="125"/>
        <v/>
      </c>
      <c r="AT655" s="11" t="str">
        <f t="shared" si="126"/>
        <v/>
      </c>
      <c r="AU655" s="11" t="str">
        <f t="shared" si="127"/>
        <v/>
      </c>
      <c r="AV655" s="11" t="str">
        <f t="shared" si="128"/>
        <v/>
      </c>
      <c r="AW655" s="11" t="str">
        <f>IF(ISERROR(IF(FIND("拾",O655,1)&lt;FIND("万",O655,1),IF(ISERROR(FIND("拾",O655,FIND("万",O655,1))),"零",(MID(O,FIND("拾",O655,FIND("万",O655,1))-1,1))),MID(O655,FIND("拾",O655,1)-1,1))),"",IF(FIND("拾",O655,1)&lt;FIND("万",O655,1),IF(ISERROR(FIND("拾",O655,FIND("万",O655,1))),"",(MID(O655,FIND("拾",O655,FIND("万",O655,1))-1,1))),MID(O655,FIND("拾",O655,1)-1,1)))</f>
        <v/>
      </c>
      <c r="AX655" s="12">
        <f>IF(O655="",0,IF(ISERROR(MIDB(O655,SEARCHB("?",O655),2*LEN(O655)-LENB(O655))),IF(AQ655="",0,INDEX([1]大小写对照表!A:B,MATCH(AQ655,[1]大小写对照表!A:A,0),2)*100000000)+IF(AR655="",0,INDEX([1]大小写对照表!A:B,MATCH(AR655,[1]大小写对照表!A:A,0),2)*1000000)+IF(AS655="",0,INDEX([1]大小写对照表!A:B,MATCH(AS655,[1]大小写对照表!A:A,0),2)*100000)+IF(AT655="",0,INDEX([1]大小写对照表!A:B,MATCH(AT655,[1]大小写对照表!A:A,0),2)*10000)+IF(AU655="",0,INDEX([1]大小写对照表!A:B,MATCH(AU655,[1]大小写对照表!A:A,0),2)*1000)+IF(AV655="",0,INDEX([1]大小写对照表!A:B,MATCH(AV655,[1]大小写对照表!A:A,0),2)*100)+IF(AW655="",0,INDEX([1]大小写对照表!A:B,MATCH(AW655,[1]大小写对照表!A:A,0),2)*10),IF(ISERROR(FIND("万",O655,1)),MIDB(O655,SEARCHB("?",O655),2*LEN(O655)-LENB(O655))*1,MIDB(O655,SEARCHB("?",O655),2*LEN(O655)-LENB(O655))*10000)))</f>
        <v>8935800</v>
      </c>
      <c r="AY655" s="13" t="str">
        <f t="shared" si="129"/>
        <v>1月份</v>
      </c>
      <c r="AZ655" s="11" t="str">
        <f t="shared" si="130"/>
        <v>全媒体</v>
      </c>
      <c r="BA655" s="11" t="str">
        <f t="shared" si="131"/>
        <v/>
      </c>
    </row>
    <row r="656" spans="1:53">
      <c r="A656" s="7" t="s">
        <v>4020</v>
      </c>
      <c r="B656" s="7" t="s">
        <v>4162</v>
      </c>
      <c r="C656" s="7" t="s">
        <v>55</v>
      </c>
      <c r="D656" s="7" t="s">
        <v>4152</v>
      </c>
      <c r="E656" s="7" t="s">
        <v>276</v>
      </c>
      <c r="F656" s="7" t="s">
        <v>1663</v>
      </c>
      <c r="G656" s="7" t="s">
        <v>120</v>
      </c>
      <c r="H656" s="7"/>
      <c r="I656" s="7"/>
      <c r="J656" s="7"/>
      <c r="K656" s="7"/>
      <c r="L656" s="7" t="s">
        <v>4153</v>
      </c>
      <c r="M656" s="7"/>
      <c r="N656" s="7"/>
      <c r="O656" s="7" t="s">
        <v>4154</v>
      </c>
      <c r="P656" s="7"/>
      <c r="Q656" s="7" t="s">
        <v>4163</v>
      </c>
      <c r="R656" s="7"/>
      <c r="S656" s="7"/>
      <c r="T656" s="7"/>
      <c r="U656" s="7"/>
      <c r="V656" s="7"/>
      <c r="W656" s="7"/>
      <c r="X656" s="7" t="s">
        <v>944</v>
      </c>
      <c r="Y656" s="7" t="s">
        <v>4164</v>
      </c>
      <c r="Z656" s="7">
        <v>5</v>
      </c>
      <c r="AA656" s="7">
        <v>4</v>
      </c>
      <c r="AB656" s="7" t="s">
        <v>317</v>
      </c>
      <c r="AC656" s="7" t="s">
        <v>4020</v>
      </c>
      <c r="AD656" s="7">
        <v>2019</v>
      </c>
      <c r="AE656" s="7" t="s">
        <v>68</v>
      </c>
      <c r="AF656" s="7"/>
      <c r="AG656" s="7"/>
      <c r="AH656" s="7"/>
      <c r="AI656" s="7"/>
      <c r="AJ656" s="7"/>
      <c r="AK656" s="7"/>
      <c r="AL656" s="8" t="str">
        <f t="shared" si="120"/>
        <v>DLZY-2018-0817）@新媒体</v>
      </c>
      <c r="AM656" s="8">
        <f>IF(AL656="","",COUNTIFS(AL$1:AL656,AL656))</f>
        <v>2</v>
      </c>
      <c r="AN656" s="8" t="str">
        <f t="shared" si="121"/>
        <v>2018年大连保税区报刊及新媒体党政新闻采编、制作及发表等服务采购项目中标公示@新媒体</v>
      </c>
      <c r="AO656" s="9">
        <f>IF(AN656="","",COUNTIFS(AN$1:AN656,AN656))</f>
        <v>1</v>
      </c>
      <c r="AP656" s="10" t="str">
        <f t="shared" si="122"/>
        <v/>
      </c>
      <c r="AQ656" s="11" t="str">
        <f t="shared" si="123"/>
        <v/>
      </c>
      <c r="AR656" s="11" t="str">
        <f t="shared" si="124"/>
        <v/>
      </c>
      <c r="AS656" s="11" t="str">
        <f t="shared" si="125"/>
        <v/>
      </c>
      <c r="AT656" s="11" t="str">
        <f t="shared" si="126"/>
        <v/>
      </c>
      <c r="AU656" s="11" t="str">
        <f t="shared" si="127"/>
        <v/>
      </c>
      <c r="AV656" s="11" t="str">
        <f t="shared" si="128"/>
        <v/>
      </c>
      <c r="AW656" s="11" t="str">
        <f>IF(ISERROR(IF(FIND("拾",O656,1)&lt;FIND("万",O656,1),IF(ISERROR(FIND("拾",O656,FIND("万",O656,1))),"零",(MID(O,FIND("拾",O656,FIND("万",O656,1))-1,1))),MID(O656,FIND("拾",O656,1)-1,1))),"",IF(FIND("拾",O656,1)&lt;FIND("万",O656,1),IF(ISERROR(FIND("拾",O656,FIND("万",O656,1))),"",(MID(O656,FIND("拾",O656,FIND("万",O656,1))-1,1))),MID(O656,FIND("拾",O656,1)-1,1)))</f>
        <v/>
      </c>
      <c r="AX656" s="12">
        <f>IF(O656="",0,IF(ISERROR(MIDB(O656,SEARCHB("?",O656),2*LEN(O656)-LENB(O656))),IF(AQ656="",0,INDEX([1]大小写对照表!A:B,MATCH(AQ656,[1]大小写对照表!A:A,0),2)*100000000)+IF(AR656="",0,INDEX([1]大小写对照表!A:B,MATCH(AR656,[1]大小写对照表!A:A,0),2)*1000000)+IF(AS656="",0,INDEX([1]大小写对照表!A:B,MATCH(AS656,[1]大小写对照表!A:A,0),2)*100000)+IF(AT656="",0,INDEX([1]大小写对照表!A:B,MATCH(AT656,[1]大小写对照表!A:A,0),2)*10000)+IF(AU656="",0,INDEX([1]大小写对照表!A:B,MATCH(AU656,[1]大小写对照表!A:A,0),2)*1000)+IF(AV656="",0,INDEX([1]大小写对照表!A:B,MATCH(AV656,[1]大小写对照表!A:A,0),2)*100)+IF(AW656="",0,INDEX([1]大小写对照表!A:B,MATCH(AW656,[1]大小写对照表!A:A,0),2)*10),IF(ISERROR(FIND("万",O656,1)),MIDB(O656,SEARCHB("?",O656),2*LEN(O656)-LENB(O656))*1,MIDB(O656,SEARCHB("?",O656),2*LEN(O656)-LENB(O656))*10000)))</f>
        <v>250000</v>
      </c>
      <c r="AY656" s="13" t="str">
        <f t="shared" si="129"/>
        <v>1月份</v>
      </c>
      <c r="AZ656" s="11" t="str">
        <f t="shared" si="130"/>
        <v>新媒体</v>
      </c>
      <c r="BA656" s="11" t="str">
        <f t="shared" si="131"/>
        <v/>
      </c>
    </row>
    <row r="657" spans="1:53">
      <c r="A657" s="14" t="s">
        <v>4020</v>
      </c>
      <c r="B657" s="14" t="s">
        <v>4165</v>
      </c>
      <c r="C657" s="14" t="s">
        <v>55</v>
      </c>
      <c r="D657" s="14" t="s">
        <v>4152</v>
      </c>
      <c r="E657" s="14" t="s">
        <v>276</v>
      </c>
      <c r="F657" s="14" t="s">
        <v>1663</v>
      </c>
      <c r="G657" s="14" t="s">
        <v>120</v>
      </c>
      <c r="H657" s="14"/>
      <c r="I657" s="14"/>
      <c r="J657" s="14"/>
      <c r="K657" s="14"/>
      <c r="L657" s="14" t="s">
        <v>4153</v>
      </c>
      <c r="M657" s="14"/>
      <c r="N657" s="14"/>
      <c r="O657" s="14" t="s">
        <v>4154</v>
      </c>
      <c r="P657" s="14"/>
      <c r="Q657" s="14" t="s">
        <v>4166</v>
      </c>
      <c r="R657" s="14"/>
      <c r="S657" s="14"/>
      <c r="T657" s="14"/>
      <c r="U657" s="14"/>
      <c r="V657" s="14"/>
      <c r="W657" s="14"/>
      <c r="X657" s="14" t="s">
        <v>944</v>
      </c>
      <c r="Y657" s="14" t="s">
        <v>4167</v>
      </c>
      <c r="Z657" s="14">
        <v>1</v>
      </c>
      <c r="AA657" s="14">
        <v>4</v>
      </c>
      <c r="AB657" s="14" t="s">
        <v>317</v>
      </c>
      <c r="AC657" s="14" t="s">
        <v>4020</v>
      </c>
      <c r="AD657" s="14">
        <v>2019</v>
      </c>
      <c r="AE657" s="14" t="s">
        <v>68</v>
      </c>
      <c r="AF657" s="14"/>
      <c r="AG657" s="14"/>
      <c r="AH657" s="14"/>
      <c r="AI657" s="14"/>
      <c r="AJ657" s="14"/>
      <c r="AK657" s="14"/>
      <c r="AL657" s="8" t="str">
        <f t="shared" si="120"/>
        <v>DLZY-2018-0817）@新媒体</v>
      </c>
      <c r="AM657" s="8">
        <f>IF(AL657="","",COUNTIFS(AL$1:AL657,AL657))</f>
        <v>3</v>
      </c>
      <c r="AN657" s="8" t="str">
        <f t="shared" si="121"/>
        <v>【中标公告】2018年大连保税区报刊及新媒体党政新闻采编、制作及发表等服务采购项目中标公告@新媒体</v>
      </c>
      <c r="AO657" s="9">
        <f>IF(AN657="","",COUNTIFS(AN$1:AN657,AN657))</f>
        <v>1</v>
      </c>
      <c r="AP657" s="10" t="str">
        <f t="shared" si="122"/>
        <v/>
      </c>
      <c r="AQ657" s="11" t="str">
        <f t="shared" si="123"/>
        <v/>
      </c>
      <c r="AR657" s="11" t="str">
        <f t="shared" si="124"/>
        <v/>
      </c>
      <c r="AS657" s="11" t="str">
        <f t="shared" si="125"/>
        <v/>
      </c>
      <c r="AT657" s="11" t="str">
        <f t="shared" si="126"/>
        <v/>
      </c>
      <c r="AU657" s="11" t="str">
        <f t="shared" si="127"/>
        <v/>
      </c>
      <c r="AV657" s="11" t="str">
        <f t="shared" si="128"/>
        <v/>
      </c>
      <c r="AW657" s="11" t="str">
        <f>IF(ISERROR(IF(FIND("拾",O657,1)&lt;FIND("万",O657,1),IF(ISERROR(FIND("拾",O657,FIND("万",O657,1))),"零",(MID(O,FIND("拾",O657,FIND("万",O657,1))-1,1))),MID(O657,FIND("拾",O657,1)-1,1))),"",IF(FIND("拾",O657,1)&lt;FIND("万",O657,1),IF(ISERROR(FIND("拾",O657,FIND("万",O657,1))),"",(MID(O657,FIND("拾",O657,FIND("万",O657,1))-1,1))),MID(O657,FIND("拾",O657,1)-1,1)))</f>
        <v/>
      </c>
      <c r="AX657" s="12">
        <f>IF(O657="",0,IF(ISERROR(MIDB(O657,SEARCHB("?",O657),2*LEN(O657)-LENB(O657))),IF(AQ657="",0,INDEX([1]大小写对照表!A:B,MATCH(AQ657,[1]大小写对照表!A:A,0),2)*100000000)+IF(AR657="",0,INDEX([1]大小写对照表!A:B,MATCH(AR657,[1]大小写对照表!A:A,0),2)*1000000)+IF(AS657="",0,INDEX([1]大小写对照表!A:B,MATCH(AS657,[1]大小写对照表!A:A,0),2)*100000)+IF(AT657="",0,INDEX([1]大小写对照表!A:B,MATCH(AT657,[1]大小写对照表!A:A,0),2)*10000)+IF(AU657="",0,INDEX([1]大小写对照表!A:B,MATCH(AU657,[1]大小写对照表!A:A,0),2)*1000)+IF(AV657="",0,INDEX([1]大小写对照表!A:B,MATCH(AV657,[1]大小写对照表!A:A,0),2)*100)+IF(AW657="",0,INDEX([1]大小写对照表!A:B,MATCH(AW657,[1]大小写对照表!A:A,0),2)*10),IF(ISERROR(FIND("万",O657,1)),MIDB(O657,SEARCHB("?",O657),2*LEN(O657)-LENB(O657))*1,MIDB(O657,SEARCHB("?",O657),2*LEN(O657)-LENB(O657))*10000)))</f>
        <v>250000</v>
      </c>
      <c r="AY657" s="13" t="str">
        <f t="shared" si="129"/>
        <v>1月份</v>
      </c>
      <c r="AZ657" s="11" t="str">
        <f t="shared" si="130"/>
        <v>新媒体</v>
      </c>
      <c r="BA657" s="11" t="str">
        <f t="shared" si="131"/>
        <v/>
      </c>
    </row>
    <row r="658" spans="1:53">
      <c r="A658" s="7" t="s">
        <v>4020</v>
      </c>
      <c r="B658" s="7" t="s">
        <v>4168</v>
      </c>
      <c r="C658" s="7" t="s">
        <v>55</v>
      </c>
      <c r="D658" s="7" t="s">
        <v>4169</v>
      </c>
      <c r="E658" s="7" t="s">
        <v>551</v>
      </c>
      <c r="F658" s="7" t="s">
        <v>3219</v>
      </c>
      <c r="G658" s="7" t="s">
        <v>120</v>
      </c>
      <c r="H658" s="7"/>
      <c r="I658" s="7"/>
      <c r="J658" s="7"/>
      <c r="K658" s="7"/>
      <c r="L658" s="7"/>
      <c r="M658" s="7"/>
      <c r="N658" s="7" t="s">
        <v>4170</v>
      </c>
      <c r="O658" s="7"/>
      <c r="P658" s="7"/>
      <c r="Q658" s="7" t="s">
        <v>4171</v>
      </c>
      <c r="R658" s="7" t="s">
        <v>4172</v>
      </c>
      <c r="S658" s="7"/>
      <c r="T658" s="7"/>
      <c r="U658" s="7"/>
      <c r="V658" s="7"/>
      <c r="W658" s="7"/>
      <c r="X658" s="7" t="s">
        <v>315</v>
      </c>
      <c r="Y658" s="7" t="s">
        <v>4173</v>
      </c>
      <c r="Z658" s="7">
        <v>1</v>
      </c>
      <c r="AA658" s="7">
        <v>1</v>
      </c>
      <c r="AB658" s="7" t="s">
        <v>317</v>
      </c>
      <c r="AC658" s="7" t="s">
        <v>4020</v>
      </c>
      <c r="AD658" s="7">
        <v>2019</v>
      </c>
      <c r="AE658" s="7" t="s">
        <v>68</v>
      </c>
      <c r="AF658" s="7"/>
      <c r="AG658" s="7"/>
      <c r="AH658" s="7"/>
      <c r="AI658" s="7"/>
      <c r="AJ658" s="7"/>
      <c r="AK658" s="7"/>
      <c r="AL658" s="8" t="str">
        <f t="shared" si="120"/>
        <v>ECO-CITYGP-2018-066）@新媒体</v>
      </c>
      <c r="AM658" s="8">
        <f>IF(AL658="","",COUNTIFS(AL$1:AL658,AL658))</f>
        <v>1</v>
      </c>
      <c r="AN658" s="8" t="str">
        <f t="shared" si="121"/>
        <v>中新天津生态城管理委员会机关中新天津生态城新媒体及新闻外宣工作服务项目_第1包(项目编号:ECO-CITYGP-2018-066)合同公告@新媒体</v>
      </c>
      <c r="AO658" s="9">
        <f>IF(AN658="","",COUNTIFS(AN$1:AN658,AN658))</f>
        <v>1</v>
      </c>
      <c r="AP658" s="10" t="str">
        <f t="shared" si="122"/>
        <v>是</v>
      </c>
      <c r="AQ658" s="11" t="str">
        <f t="shared" si="123"/>
        <v/>
      </c>
      <c r="AR658" s="11" t="str">
        <f t="shared" si="124"/>
        <v/>
      </c>
      <c r="AS658" s="11" t="str">
        <f t="shared" si="125"/>
        <v/>
      </c>
      <c r="AT658" s="11" t="str">
        <f t="shared" si="126"/>
        <v/>
      </c>
      <c r="AU658" s="11" t="str">
        <f t="shared" si="127"/>
        <v/>
      </c>
      <c r="AV658" s="11" t="str">
        <f t="shared" si="128"/>
        <v/>
      </c>
      <c r="AW658" s="11" t="str">
        <f>IF(ISERROR(IF(FIND("拾",O658,1)&lt;FIND("万",O658,1),IF(ISERROR(FIND("拾",O658,FIND("万",O658,1))),"零",(MID(O,FIND("拾",O658,FIND("万",O658,1))-1,1))),MID(O658,FIND("拾",O658,1)-1,1))),"",IF(FIND("拾",O658,1)&lt;FIND("万",O658,1),IF(ISERROR(FIND("拾",O658,FIND("万",O658,1))),"",(MID(O658,FIND("拾",O658,FIND("万",O658,1))-1,1))),MID(O658,FIND("拾",O658,1)-1,1)))</f>
        <v/>
      </c>
      <c r="AX658" s="12">
        <f>IF(O658="",0,IF(ISERROR(MIDB(O658,SEARCHB("?",O658),2*LEN(O658)-LENB(O658))),IF(AQ658="",0,INDEX([1]大小写对照表!A:B,MATCH(AQ658,[1]大小写对照表!A:A,0),2)*100000000)+IF(AR658="",0,INDEX([1]大小写对照表!A:B,MATCH(AR658,[1]大小写对照表!A:A,0),2)*1000000)+IF(AS658="",0,INDEX([1]大小写对照表!A:B,MATCH(AS658,[1]大小写对照表!A:A,0),2)*100000)+IF(AT658="",0,INDEX([1]大小写对照表!A:B,MATCH(AT658,[1]大小写对照表!A:A,0),2)*10000)+IF(AU658="",0,INDEX([1]大小写对照表!A:B,MATCH(AU658,[1]大小写对照表!A:A,0),2)*1000)+IF(AV658="",0,INDEX([1]大小写对照表!A:B,MATCH(AV658,[1]大小写对照表!A:A,0),2)*100)+IF(AW658="",0,INDEX([1]大小写对照表!A:B,MATCH(AW658,[1]大小写对照表!A:A,0),2)*10),IF(ISERROR(FIND("万",O658,1)),MIDB(O658,SEARCHB("?",O658),2*LEN(O658)-LENB(O658))*1,MIDB(O658,SEARCHB("?",O658),2*LEN(O658)-LENB(O658))*10000)))</f>
        <v>0</v>
      </c>
      <c r="AY658" s="13" t="str">
        <f t="shared" si="129"/>
        <v>1月份</v>
      </c>
      <c r="AZ658" s="11" t="str">
        <f t="shared" si="130"/>
        <v>新媒体</v>
      </c>
      <c r="BA658" s="11" t="str">
        <f t="shared" si="131"/>
        <v/>
      </c>
    </row>
    <row r="659" spans="1:53">
      <c r="A659" s="14" t="s">
        <v>4020</v>
      </c>
      <c r="B659" s="14" t="s">
        <v>4174</v>
      </c>
      <c r="C659" s="14" t="s">
        <v>55</v>
      </c>
      <c r="D659" s="14" t="s">
        <v>4152</v>
      </c>
      <c r="E659" s="14" t="s">
        <v>276</v>
      </c>
      <c r="F659" s="14" t="s">
        <v>1663</v>
      </c>
      <c r="G659" s="14" t="s">
        <v>120</v>
      </c>
      <c r="H659" s="14"/>
      <c r="I659" s="14"/>
      <c r="J659" s="14"/>
      <c r="K659" s="14"/>
      <c r="L659" s="14" t="s">
        <v>4153</v>
      </c>
      <c r="M659" s="14"/>
      <c r="N659" s="14"/>
      <c r="O659" s="14" t="s">
        <v>4154</v>
      </c>
      <c r="P659" s="14"/>
      <c r="Q659" s="14" t="s">
        <v>4175</v>
      </c>
      <c r="R659" s="14"/>
      <c r="S659" s="14"/>
      <c r="T659" s="14"/>
      <c r="U659" s="14"/>
      <c r="V659" s="14"/>
      <c r="W659" s="14"/>
      <c r="X659" s="14" t="s">
        <v>944</v>
      </c>
      <c r="Y659" s="14" t="s">
        <v>4176</v>
      </c>
      <c r="Z659" s="14">
        <v>1</v>
      </c>
      <c r="AA659" s="14">
        <v>4</v>
      </c>
      <c r="AB659" s="14" t="s">
        <v>317</v>
      </c>
      <c r="AC659" s="14" t="s">
        <v>4020</v>
      </c>
      <c r="AD659" s="14">
        <v>2019</v>
      </c>
      <c r="AE659" s="14" t="s">
        <v>68</v>
      </c>
      <c r="AF659" s="14"/>
      <c r="AG659" s="14"/>
      <c r="AH659" s="14"/>
      <c r="AI659" s="14"/>
      <c r="AJ659" s="14"/>
      <c r="AK659" s="14"/>
      <c r="AL659" s="8" t="str">
        <f t="shared" si="120"/>
        <v>DLZY-2018-0817）@新媒体</v>
      </c>
      <c r="AM659" s="8">
        <f>IF(AL659="","",COUNTIFS(AL$1:AL659,AL659))</f>
        <v>4</v>
      </c>
      <c r="AN659" s="8" t="str">
        <f t="shared" si="121"/>
        <v>2018年大连保税区报刊及新媒体党政新闻采编、制作及发表等服务项目中选结果公告@新媒体</v>
      </c>
      <c r="AO659" s="9">
        <f>IF(AN659="","",COUNTIFS(AN$1:AN659,AN659))</f>
        <v>1</v>
      </c>
      <c r="AP659" s="10" t="str">
        <f t="shared" si="122"/>
        <v/>
      </c>
      <c r="AQ659" s="11" t="str">
        <f t="shared" si="123"/>
        <v/>
      </c>
      <c r="AR659" s="11" t="str">
        <f t="shared" si="124"/>
        <v/>
      </c>
      <c r="AS659" s="11" t="str">
        <f t="shared" si="125"/>
        <v/>
      </c>
      <c r="AT659" s="11" t="str">
        <f t="shared" si="126"/>
        <v/>
      </c>
      <c r="AU659" s="11" t="str">
        <f t="shared" si="127"/>
        <v/>
      </c>
      <c r="AV659" s="11" t="str">
        <f t="shared" si="128"/>
        <v/>
      </c>
      <c r="AW659" s="11" t="str">
        <f>IF(ISERROR(IF(FIND("拾",O659,1)&lt;FIND("万",O659,1),IF(ISERROR(FIND("拾",O659,FIND("万",O659,1))),"零",(MID(O,FIND("拾",O659,FIND("万",O659,1))-1,1))),MID(O659,FIND("拾",O659,1)-1,1))),"",IF(FIND("拾",O659,1)&lt;FIND("万",O659,1),IF(ISERROR(FIND("拾",O659,FIND("万",O659,1))),"",(MID(O659,FIND("拾",O659,FIND("万",O659,1))-1,1))),MID(O659,FIND("拾",O659,1)-1,1)))</f>
        <v/>
      </c>
      <c r="AX659" s="12">
        <f>IF(O659="",0,IF(ISERROR(MIDB(O659,SEARCHB("?",O659),2*LEN(O659)-LENB(O659))),IF(AQ659="",0,INDEX([1]大小写对照表!A:B,MATCH(AQ659,[1]大小写对照表!A:A,0),2)*100000000)+IF(AR659="",0,INDEX([1]大小写对照表!A:B,MATCH(AR659,[1]大小写对照表!A:A,0),2)*1000000)+IF(AS659="",0,INDEX([1]大小写对照表!A:B,MATCH(AS659,[1]大小写对照表!A:A,0),2)*100000)+IF(AT659="",0,INDEX([1]大小写对照表!A:B,MATCH(AT659,[1]大小写对照表!A:A,0),2)*10000)+IF(AU659="",0,INDEX([1]大小写对照表!A:B,MATCH(AU659,[1]大小写对照表!A:A,0),2)*1000)+IF(AV659="",0,INDEX([1]大小写对照表!A:B,MATCH(AV659,[1]大小写对照表!A:A,0),2)*100)+IF(AW659="",0,INDEX([1]大小写对照表!A:B,MATCH(AW659,[1]大小写对照表!A:A,0),2)*10),IF(ISERROR(FIND("万",O659,1)),MIDB(O659,SEARCHB("?",O659),2*LEN(O659)-LENB(O659))*1,MIDB(O659,SEARCHB("?",O659),2*LEN(O659)-LENB(O659))*10000)))</f>
        <v>250000</v>
      </c>
      <c r="AY659" s="13" t="str">
        <f t="shared" si="129"/>
        <v>1月份</v>
      </c>
      <c r="AZ659" s="11" t="str">
        <f t="shared" si="130"/>
        <v>新媒体</v>
      </c>
      <c r="BA659" s="11" t="str">
        <f t="shared" si="131"/>
        <v/>
      </c>
    </row>
    <row r="660" spans="1:53">
      <c r="A660" s="7" t="s">
        <v>4020</v>
      </c>
      <c r="B660" s="7" t="s">
        <v>4177</v>
      </c>
      <c r="C660" s="7" t="s">
        <v>55</v>
      </c>
      <c r="D660" s="7" t="s">
        <v>4178</v>
      </c>
      <c r="E660" s="7" t="s">
        <v>1427</v>
      </c>
      <c r="F660" s="7" t="s">
        <v>4179</v>
      </c>
      <c r="G660" s="7" t="s">
        <v>120</v>
      </c>
      <c r="H660" s="7"/>
      <c r="I660" s="7"/>
      <c r="J660" s="7"/>
      <c r="K660" s="7"/>
      <c r="L660" s="7" t="s">
        <v>4180</v>
      </c>
      <c r="M660" s="7"/>
      <c r="N660" s="7" t="s">
        <v>4181</v>
      </c>
      <c r="O660" s="7" t="s">
        <v>4182</v>
      </c>
      <c r="P660" s="7"/>
      <c r="Q660" s="7" t="s">
        <v>4183</v>
      </c>
      <c r="R660" s="7" t="s">
        <v>4184</v>
      </c>
      <c r="S660" s="7" t="s">
        <v>4185</v>
      </c>
      <c r="T660" s="7"/>
      <c r="U660" s="7"/>
      <c r="V660" s="7"/>
      <c r="W660" s="7"/>
      <c r="X660" s="7" t="s">
        <v>65</v>
      </c>
      <c r="Y660" s="7" t="s">
        <v>4186</v>
      </c>
      <c r="Z660" s="7">
        <v>4</v>
      </c>
      <c r="AA660" s="7">
        <v>2</v>
      </c>
      <c r="AB660" s="7" t="s">
        <v>317</v>
      </c>
      <c r="AC660" s="7" t="s">
        <v>4020</v>
      </c>
      <c r="AD660" s="7">
        <v>2019</v>
      </c>
      <c r="AE660" s="7" t="s">
        <v>68</v>
      </c>
      <c r="AF660" s="7"/>
      <c r="AG660" s="7"/>
      <c r="AH660" s="7"/>
      <c r="AI660" s="7"/>
      <c r="AJ660" s="7"/>
      <c r="AK660" s="7"/>
      <c r="AL660" s="8" t="str">
        <f t="shared" si="120"/>
        <v>HHYT2019003）@新媒体</v>
      </c>
      <c r="AM660" s="8">
        <f>IF(AL660="","",COUNTIFS(AL$1:AL660,AL660))</f>
        <v>1</v>
      </c>
      <c r="AN660" s="8" t="str">
        <f t="shared" si="121"/>
        <v>四川教育电视台融媒体平台2019年新媒体大数据分析（管理）服务采购项目成交公告@新媒体</v>
      </c>
      <c r="AO660" s="9">
        <f>IF(AN660="","",COUNTIFS(AN$1:AN660,AN660))</f>
        <v>1</v>
      </c>
      <c r="AP660" s="10" t="str">
        <f t="shared" si="122"/>
        <v>是</v>
      </c>
      <c r="AQ660" s="11" t="str">
        <f t="shared" si="123"/>
        <v/>
      </c>
      <c r="AR660" s="11" t="str">
        <f t="shared" si="124"/>
        <v/>
      </c>
      <c r="AS660" s="11" t="str">
        <f t="shared" si="125"/>
        <v/>
      </c>
      <c r="AT660" s="11" t="str">
        <f t="shared" si="126"/>
        <v/>
      </c>
      <c r="AU660" s="11" t="str">
        <f t="shared" si="127"/>
        <v/>
      </c>
      <c r="AV660" s="11" t="str">
        <f t="shared" si="128"/>
        <v/>
      </c>
      <c r="AW660" s="11" t="str">
        <f>IF(ISERROR(IF(FIND("拾",O660,1)&lt;FIND("万",O660,1),IF(ISERROR(FIND("拾",O660,FIND("万",O660,1))),"零",(MID(O,FIND("拾",O660,FIND("万",O660,1))-1,1))),MID(O660,FIND("拾",O660,1)-1,1))),"",IF(FIND("拾",O660,1)&lt;FIND("万",O660,1),IF(ISERROR(FIND("拾",O660,FIND("万",O660,1))),"",(MID(O660,FIND("拾",O660,FIND("万",O660,1))-1,1))),MID(O660,FIND("拾",O660,1)-1,1)))</f>
        <v/>
      </c>
      <c r="AX660" s="12">
        <f>IF(O660="",0,IF(ISERROR(MIDB(O660,SEARCHB("?",O660),2*LEN(O660)-LENB(O660))),IF(AQ660="",0,INDEX([1]大小写对照表!A:B,MATCH(AQ660,[1]大小写对照表!A:A,0),2)*100000000)+IF(AR660="",0,INDEX([1]大小写对照表!A:B,MATCH(AR660,[1]大小写对照表!A:A,0),2)*1000000)+IF(AS660="",0,INDEX([1]大小写对照表!A:B,MATCH(AS660,[1]大小写对照表!A:A,0),2)*100000)+IF(AT660="",0,INDEX([1]大小写对照表!A:B,MATCH(AT660,[1]大小写对照表!A:A,0),2)*10000)+IF(AU660="",0,INDEX([1]大小写对照表!A:B,MATCH(AU660,[1]大小写对照表!A:A,0),2)*1000)+IF(AV660="",0,INDEX([1]大小写对照表!A:B,MATCH(AV660,[1]大小写对照表!A:A,0),2)*100)+IF(AW660="",0,INDEX([1]大小写对照表!A:B,MATCH(AW660,[1]大小写对照表!A:A,0),2)*10),IF(ISERROR(FIND("万",O660,1)),MIDB(O660,SEARCHB("?",O660),2*LEN(O660)-LENB(O660))*1,MIDB(O660,SEARCHB("?",O660),2*LEN(O660)-LENB(O660))*10000)))</f>
        <v>200000</v>
      </c>
      <c r="AY660" s="13" t="str">
        <f t="shared" si="129"/>
        <v>1月份</v>
      </c>
      <c r="AZ660" s="11" t="str">
        <f t="shared" si="130"/>
        <v>新媒体</v>
      </c>
      <c r="BA660" s="11" t="str">
        <f t="shared" si="131"/>
        <v/>
      </c>
    </row>
    <row r="661" spans="1:53">
      <c r="A661" s="14" t="s">
        <v>4043</v>
      </c>
      <c r="B661" s="14" t="s">
        <v>4187</v>
      </c>
      <c r="C661" s="14" t="s">
        <v>55</v>
      </c>
      <c r="D661" s="14"/>
      <c r="E661" s="14" t="s">
        <v>582</v>
      </c>
      <c r="F661" s="14" t="s">
        <v>1611</v>
      </c>
      <c r="G661" s="14" t="s">
        <v>120</v>
      </c>
      <c r="H661" s="14"/>
      <c r="I661" s="14"/>
      <c r="J661" s="14"/>
      <c r="K661" s="14"/>
      <c r="L661" s="14"/>
      <c r="M661" s="14"/>
      <c r="N661" s="14" t="s">
        <v>4188</v>
      </c>
      <c r="O661" s="14"/>
      <c r="P661" s="14"/>
      <c r="Q661" s="14" t="s">
        <v>4189</v>
      </c>
      <c r="R661" s="14" t="s">
        <v>4190</v>
      </c>
      <c r="S661" s="14"/>
      <c r="T661" s="14"/>
      <c r="U661" s="14"/>
      <c r="V661" s="14"/>
      <c r="W661" s="14"/>
      <c r="X661" s="14" t="s">
        <v>79</v>
      </c>
      <c r="Y661" s="14" t="s">
        <v>4191</v>
      </c>
      <c r="Z661" s="14">
        <v>2</v>
      </c>
      <c r="AA661" s="14">
        <v>14971</v>
      </c>
      <c r="AB661" s="14" t="s">
        <v>67</v>
      </c>
      <c r="AC661" s="14"/>
      <c r="AD661" s="14">
        <v>2019</v>
      </c>
      <c r="AE661" s="14" t="s">
        <v>68</v>
      </c>
      <c r="AF661" s="14"/>
      <c r="AG661" s="14"/>
      <c r="AH661" s="14"/>
      <c r="AI661" s="14"/>
      <c r="AJ661" s="14"/>
      <c r="AK661" s="14"/>
      <c r="AL661" s="8" t="str">
        <f t="shared" si="120"/>
        <v/>
      </c>
      <c r="AM661" s="8" t="str">
        <f>IF(AL661="","",COUNTIFS(AL$1:AL661,AL661))</f>
        <v/>
      </c>
      <c r="AN661" s="8" t="str">
        <f t="shared" si="121"/>
        <v>衢州市广播电视总台服务器的在线询价结果@全媒体</v>
      </c>
      <c r="AO661" s="9">
        <f>IF(AN661="","",COUNTIFS(AN$1:AN661,AN661))</f>
        <v>1</v>
      </c>
      <c r="AP661" s="10" t="str">
        <f t="shared" si="122"/>
        <v>是</v>
      </c>
      <c r="AQ661" s="11" t="str">
        <f t="shared" si="123"/>
        <v/>
      </c>
      <c r="AR661" s="11" t="str">
        <f t="shared" si="124"/>
        <v/>
      </c>
      <c r="AS661" s="11" t="str">
        <f t="shared" si="125"/>
        <v/>
      </c>
      <c r="AT661" s="11" t="str">
        <f t="shared" si="126"/>
        <v/>
      </c>
      <c r="AU661" s="11" t="str">
        <f t="shared" si="127"/>
        <v/>
      </c>
      <c r="AV661" s="11" t="str">
        <f t="shared" si="128"/>
        <v/>
      </c>
      <c r="AW661" s="11" t="str">
        <f>IF(ISERROR(IF(FIND("拾",O661,1)&lt;FIND("万",O661,1),IF(ISERROR(FIND("拾",O661,FIND("万",O661,1))),"零",(MID(O,FIND("拾",O661,FIND("万",O661,1))-1,1))),MID(O661,FIND("拾",O661,1)-1,1))),"",IF(FIND("拾",O661,1)&lt;FIND("万",O661,1),IF(ISERROR(FIND("拾",O661,FIND("万",O661,1))),"",(MID(O661,FIND("拾",O661,FIND("万",O661,1))-1,1))),MID(O661,FIND("拾",O661,1)-1,1)))</f>
        <v/>
      </c>
      <c r="AX661" s="12">
        <f>IF(O661="",0,IF(ISERROR(MIDB(O661,SEARCHB("?",O661),2*LEN(O661)-LENB(O661))),IF(AQ661="",0,INDEX([1]大小写对照表!A:B,MATCH(AQ661,[1]大小写对照表!A:A,0),2)*100000000)+IF(AR661="",0,INDEX([1]大小写对照表!A:B,MATCH(AR661,[1]大小写对照表!A:A,0),2)*1000000)+IF(AS661="",0,INDEX([1]大小写对照表!A:B,MATCH(AS661,[1]大小写对照表!A:A,0),2)*100000)+IF(AT661="",0,INDEX([1]大小写对照表!A:B,MATCH(AT661,[1]大小写对照表!A:A,0),2)*10000)+IF(AU661="",0,INDEX([1]大小写对照表!A:B,MATCH(AU661,[1]大小写对照表!A:A,0),2)*1000)+IF(AV661="",0,INDEX([1]大小写对照表!A:B,MATCH(AV661,[1]大小写对照表!A:A,0),2)*100)+IF(AW661="",0,INDEX([1]大小写对照表!A:B,MATCH(AW661,[1]大小写对照表!A:A,0),2)*10),IF(ISERROR(FIND("万",O661,1)),MIDB(O661,SEARCHB("?",O661),2*LEN(O661)-LENB(O661))*1,MIDB(O661,SEARCHB("?",O661),2*LEN(O661)-LENB(O661))*10000)))</f>
        <v>0</v>
      </c>
      <c r="AY661" s="13" t="str">
        <f t="shared" si="129"/>
        <v>1月份</v>
      </c>
      <c r="AZ661" s="11" t="str">
        <f t="shared" si="130"/>
        <v>全媒体</v>
      </c>
      <c r="BA661" s="11" t="str">
        <f t="shared" si="131"/>
        <v/>
      </c>
    </row>
    <row r="662" spans="1:53">
      <c r="A662" s="7" t="s">
        <v>4020</v>
      </c>
      <c r="B662" s="7" t="s">
        <v>4192</v>
      </c>
      <c r="C662" s="7" t="s">
        <v>55</v>
      </c>
      <c r="D662" s="7" t="s">
        <v>4193</v>
      </c>
      <c r="E662" s="7" t="s">
        <v>551</v>
      </c>
      <c r="F662" s="7" t="s">
        <v>4194</v>
      </c>
      <c r="G662" s="7" t="s">
        <v>120</v>
      </c>
      <c r="H662" s="7"/>
      <c r="I662" s="7"/>
      <c r="J662" s="7"/>
      <c r="K662" s="7"/>
      <c r="L662" s="7" t="s">
        <v>4195</v>
      </c>
      <c r="M662" s="7" t="s">
        <v>4196</v>
      </c>
      <c r="N662" s="7"/>
      <c r="O662" s="7"/>
      <c r="P662" s="7"/>
      <c r="Q662" s="7" t="s">
        <v>4197</v>
      </c>
      <c r="R662" s="7"/>
      <c r="S662" s="7"/>
      <c r="T662" s="7"/>
      <c r="U662" s="7"/>
      <c r="V662" s="7"/>
      <c r="W662" s="7"/>
      <c r="X662" s="7" t="s">
        <v>79</v>
      </c>
      <c r="Y662" s="7" t="s">
        <v>4198</v>
      </c>
      <c r="Z662" s="7">
        <v>1</v>
      </c>
      <c r="AA662" s="7">
        <v>1</v>
      </c>
      <c r="AB662" s="7" t="s">
        <v>67</v>
      </c>
      <c r="AC662" s="7"/>
      <c r="AD662" s="7">
        <v>2019</v>
      </c>
      <c r="AE662" s="7" t="s">
        <v>68</v>
      </c>
      <c r="AF662" s="7"/>
      <c r="AG662" s="7"/>
      <c r="AH662" s="7"/>
      <c r="AI662" s="7"/>
      <c r="AJ662" s="7"/>
      <c r="AK662" s="7"/>
      <c r="AL662" s="8" t="str">
        <f t="shared" si="120"/>
        <v>ML2019-WQ-H005）@新媒体</v>
      </c>
      <c r="AM662" s="8">
        <f>IF(AL662="","",COUNTIFS(AL$1:AL662,AL662))</f>
        <v>1</v>
      </c>
      <c r="AN662" s="8" t="str">
        <f t="shared" si="121"/>
        <v>天津市武清区人民检察院多功能厅设备购置项目(项目编号:ML2019-WQ-H005)成交公告@新媒体</v>
      </c>
      <c r="AO662" s="9">
        <f>IF(AN662="","",COUNTIFS(AN$1:AN662,AN662))</f>
        <v>1</v>
      </c>
      <c r="AP662" s="10" t="str">
        <f t="shared" si="122"/>
        <v>是</v>
      </c>
      <c r="AQ662" s="11" t="str">
        <f t="shared" si="123"/>
        <v/>
      </c>
      <c r="AR662" s="11" t="str">
        <f t="shared" si="124"/>
        <v/>
      </c>
      <c r="AS662" s="11" t="str">
        <f t="shared" si="125"/>
        <v/>
      </c>
      <c r="AT662" s="11" t="str">
        <f t="shared" si="126"/>
        <v/>
      </c>
      <c r="AU662" s="11" t="str">
        <f t="shared" si="127"/>
        <v/>
      </c>
      <c r="AV662" s="11" t="str">
        <f t="shared" si="128"/>
        <v/>
      </c>
      <c r="AW662" s="11" t="str">
        <f>IF(ISERROR(IF(FIND("拾",O662,1)&lt;FIND("万",O662,1),IF(ISERROR(FIND("拾",O662,FIND("万",O662,1))),"零",(MID(O,FIND("拾",O662,FIND("万",O662,1))-1,1))),MID(O662,FIND("拾",O662,1)-1,1))),"",IF(FIND("拾",O662,1)&lt;FIND("万",O662,1),IF(ISERROR(FIND("拾",O662,FIND("万",O662,1))),"",(MID(O662,FIND("拾",O662,FIND("万",O662,1))-1,1))),MID(O662,FIND("拾",O662,1)-1,1)))</f>
        <v/>
      </c>
      <c r="AX662" s="12">
        <f>IF(O662="",0,IF(ISERROR(MIDB(O662,SEARCHB("?",O662),2*LEN(O662)-LENB(O662))),IF(AQ662="",0,INDEX([1]大小写对照表!A:B,MATCH(AQ662,[1]大小写对照表!A:A,0),2)*100000000)+IF(AR662="",0,INDEX([1]大小写对照表!A:B,MATCH(AR662,[1]大小写对照表!A:A,0),2)*1000000)+IF(AS662="",0,INDEX([1]大小写对照表!A:B,MATCH(AS662,[1]大小写对照表!A:A,0),2)*100000)+IF(AT662="",0,INDEX([1]大小写对照表!A:B,MATCH(AT662,[1]大小写对照表!A:A,0),2)*10000)+IF(AU662="",0,INDEX([1]大小写对照表!A:B,MATCH(AU662,[1]大小写对照表!A:A,0),2)*1000)+IF(AV662="",0,INDEX([1]大小写对照表!A:B,MATCH(AV662,[1]大小写对照表!A:A,0),2)*100)+IF(AW662="",0,INDEX([1]大小写对照表!A:B,MATCH(AW662,[1]大小写对照表!A:A,0),2)*10),IF(ISERROR(FIND("万",O662,1)),MIDB(O662,SEARCHB("?",O662),2*LEN(O662)-LENB(O662))*1,MIDB(O662,SEARCHB("?",O662),2*LEN(O662)-LENB(O662))*10000)))</f>
        <v>0</v>
      </c>
      <c r="AY662" s="13" t="str">
        <f t="shared" si="129"/>
        <v>1月份</v>
      </c>
      <c r="AZ662" s="11" t="str">
        <f t="shared" si="130"/>
        <v>新媒体</v>
      </c>
      <c r="BA662" s="11" t="str">
        <f t="shared" si="131"/>
        <v/>
      </c>
    </row>
    <row r="663" spans="1:53">
      <c r="A663" s="14" t="s">
        <v>4020</v>
      </c>
      <c r="B663" s="14" t="s">
        <v>185</v>
      </c>
      <c r="C663" s="14" t="s">
        <v>55</v>
      </c>
      <c r="D663" s="14" t="s">
        <v>186</v>
      </c>
      <c r="E663" s="14" t="s">
        <v>71</v>
      </c>
      <c r="F663" s="14" t="s">
        <v>187</v>
      </c>
      <c r="G663" s="14" t="s">
        <v>120</v>
      </c>
      <c r="H663" s="14"/>
      <c r="I663" s="14"/>
      <c r="J663" s="14"/>
      <c r="K663" s="14"/>
      <c r="L663" s="14" t="s">
        <v>188</v>
      </c>
      <c r="M663" s="14" t="s">
        <v>189</v>
      </c>
      <c r="N663" s="14" t="s">
        <v>190</v>
      </c>
      <c r="O663" s="14" t="s">
        <v>191</v>
      </c>
      <c r="P663" s="14"/>
      <c r="Q663" s="14" t="s">
        <v>192</v>
      </c>
      <c r="R663" s="14" t="s">
        <v>193</v>
      </c>
      <c r="S663" s="14"/>
      <c r="T663" s="14"/>
      <c r="U663" s="14"/>
      <c r="V663" s="14"/>
      <c r="W663" s="14"/>
      <c r="X663" s="14" t="s">
        <v>194</v>
      </c>
      <c r="Y663" s="14" t="s">
        <v>195</v>
      </c>
      <c r="Z663" s="14">
        <v>6</v>
      </c>
      <c r="AA663" s="14">
        <v>3</v>
      </c>
      <c r="AB663" s="14" t="s">
        <v>317</v>
      </c>
      <c r="AC663" s="14" t="s">
        <v>4020</v>
      </c>
      <c r="AD663" s="14">
        <v>2019</v>
      </c>
      <c r="AE663" s="14" t="s">
        <v>68</v>
      </c>
      <c r="AF663" s="14"/>
      <c r="AG663" s="14"/>
      <c r="AH663" s="14"/>
      <c r="AI663" s="14"/>
      <c r="AJ663" s="14"/>
      <c r="AK663" s="14"/>
      <c r="AL663" s="8" t="str">
        <f t="shared" si="120"/>
        <v>QZZC2019-J1-10012-GXDY）@新媒体</v>
      </c>
      <c r="AM663" s="8">
        <f>IF(AL663="","",COUNTIFS(AL$1:AL663,AL663))</f>
        <v>1</v>
      </c>
      <c r="AN663" s="8" t="str">
        <f t="shared" si="121"/>
        <v>钦州新闻传媒中心新媒体直播设备采购成交公告@新媒体</v>
      </c>
      <c r="AO663" s="9">
        <f>IF(AN663="","",COUNTIFS(AN$1:AN663,AN663))</f>
        <v>1</v>
      </c>
      <c r="AP663" s="10" t="str">
        <f t="shared" si="122"/>
        <v>是</v>
      </c>
      <c r="AQ663" s="11" t="str">
        <f t="shared" si="123"/>
        <v/>
      </c>
      <c r="AR663" s="11" t="str">
        <f t="shared" si="124"/>
        <v/>
      </c>
      <c r="AS663" s="11" t="str">
        <f t="shared" si="125"/>
        <v/>
      </c>
      <c r="AT663" s="11" t="str">
        <f t="shared" si="126"/>
        <v/>
      </c>
      <c r="AU663" s="11" t="str">
        <f t="shared" si="127"/>
        <v/>
      </c>
      <c r="AV663" s="11" t="str">
        <f t="shared" si="128"/>
        <v/>
      </c>
      <c r="AW663" s="11" t="str">
        <f>IF(ISERROR(IF(FIND("拾",O663,1)&lt;FIND("万",O663,1),IF(ISERROR(FIND("拾",O663,FIND("万",O663,1))),"零",(MID(O,FIND("拾",O663,FIND("万",O663,1))-1,1))),MID(O663,FIND("拾",O663,1)-1,1))),"",IF(FIND("拾",O663,1)&lt;FIND("万",O663,1),IF(ISERROR(FIND("拾",O663,FIND("万",O663,1))),"",(MID(O663,FIND("拾",O663,FIND("万",O663,1))-1,1))),MID(O663,FIND("拾",O663,1)-1,1)))</f>
        <v/>
      </c>
      <c r="AX663" s="12">
        <f>IF(O663="",0,IF(ISERROR(MIDB(O663,SEARCHB("?",O663),2*LEN(O663)-LENB(O663))),IF(AQ663="",0,INDEX([1]大小写对照表!A:B,MATCH(AQ663,[1]大小写对照表!A:A,0),2)*100000000)+IF(AR663="",0,INDEX([1]大小写对照表!A:B,MATCH(AR663,[1]大小写对照表!A:A,0),2)*1000000)+IF(AS663="",0,INDEX([1]大小写对照表!A:B,MATCH(AS663,[1]大小写对照表!A:A,0),2)*100000)+IF(AT663="",0,INDEX([1]大小写对照表!A:B,MATCH(AT663,[1]大小写对照表!A:A,0),2)*10000)+IF(AU663="",0,INDEX([1]大小写对照表!A:B,MATCH(AU663,[1]大小写对照表!A:A,0),2)*1000)+IF(AV663="",0,INDEX([1]大小写对照表!A:B,MATCH(AV663,[1]大小写对照表!A:A,0),2)*100)+IF(AW663="",0,INDEX([1]大小写对照表!A:B,MATCH(AW663,[1]大小写对照表!A:A,0),2)*10),IF(ISERROR(FIND("万",O663,1)),MIDB(O663,SEARCHB("?",O663),2*LEN(O663)-LENB(O663))*1,MIDB(O663,SEARCHB("?",O663),2*LEN(O663)-LENB(O663))*10000)))</f>
        <v>119700</v>
      </c>
      <c r="AY663" s="13" t="str">
        <f t="shared" si="129"/>
        <v>1月份</v>
      </c>
      <c r="AZ663" s="11" t="str">
        <f t="shared" si="130"/>
        <v>新媒体</v>
      </c>
      <c r="BA663" s="11" t="str">
        <f t="shared" si="131"/>
        <v/>
      </c>
    </row>
    <row r="664" spans="1:53">
      <c r="A664" s="7" t="s">
        <v>4020</v>
      </c>
      <c r="B664" s="7" t="s">
        <v>4199</v>
      </c>
      <c r="C664" s="7" t="s">
        <v>55</v>
      </c>
      <c r="D664" s="7"/>
      <c r="E664" s="7" t="s">
        <v>106</v>
      </c>
      <c r="F664" s="7" t="s">
        <v>107</v>
      </c>
      <c r="G664" s="7" t="s">
        <v>120</v>
      </c>
      <c r="H664" s="7"/>
      <c r="I664" s="7"/>
      <c r="J664" s="7"/>
      <c r="K664" s="7"/>
      <c r="L664" s="7"/>
      <c r="M664" s="7"/>
      <c r="N664" s="7" t="s">
        <v>4200</v>
      </c>
      <c r="O664" s="7"/>
      <c r="P664" s="7"/>
      <c r="Q664" s="7" t="s">
        <v>4201</v>
      </c>
      <c r="R664" s="7" t="s">
        <v>4202</v>
      </c>
      <c r="S664" s="7"/>
      <c r="T664" s="7"/>
      <c r="U664" s="7"/>
      <c r="V664" s="7"/>
      <c r="W664" s="7"/>
      <c r="X664" s="7" t="s">
        <v>194</v>
      </c>
      <c r="Y664" s="7" t="s">
        <v>4203</v>
      </c>
      <c r="Z664" s="7">
        <v>2</v>
      </c>
      <c r="AA664" s="7">
        <v>14971</v>
      </c>
      <c r="AB664" s="7" t="s">
        <v>67</v>
      </c>
      <c r="AC664" s="7"/>
      <c r="AD664" s="7">
        <v>2019</v>
      </c>
      <c r="AE664" s="7" t="s">
        <v>68</v>
      </c>
      <c r="AF664" s="7"/>
      <c r="AG664" s="7"/>
      <c r="AH664" s="7"/>
      <c r="AI664" s="7"/>
      <c r="AJ664" s="7"/>
      <c r="AK664" s="7"/>
      <c r="AL664" s="8" t="str">
        <f t="shared" si="120"/>
        <v/>
      </c>
      <c r="AM664" s="8" t="str">
        <f>IF(AL664="","",COUNTIFS(AL$1:AL664,AL664))</f>
        <v/>
      </c>
      <c r="AN664" s="8" t="str">
        <f t="shared" si="121"/>
        <v>海口广播电视台-广播电视制作播出设备高清化改造项目--（D4包：小型演播室系统改造—演播室系统集成）-合同公告@新媒体</v>
      </c>
      <c r="AO664" s="9">
        <f>IF(AN664="","",COUNTIFS(AN$1:AN664,AN664))</f>
        <v>1</v>
      </c>
      <c r="AP664" s="10" t="str">
        <f t="shared" si="122"/>
        <v>是</v>
      </c>
      <c r="AQ664" s="11" t="str">
        <f t="shared" si="123"/>
        <v/>
      </c>
      <c r="AR664" s="11" t="str">
        <f t="shared" si="124"/>
        <v/>
      </c>
      <c r="AS664" s="11" t="str">
        <f t="shared" si="125"/>
        <v/>
      </c>
      <c r="AT664" s="11" t="str">
        <f t="shared" si="126"/>
        <v/>
      </c>
      <c r="AU664" s="11" t="str">
        <f t="shared" si="127"/>
        <v/>
      </c>
      <c r="AV664" s="11" t="str">
        <f t="shared" si="128"/>
        <v/>
      </c>
      <c r="AW664" s="11" t="str">
        <f>IF(ISERROR(IF(FIND("拾",O664,1)&lt;FIND("万",O664,1),IF(ISERROR(FIND("拾",O664,FIND("万",O664,1))),"零",(MID(O,FIND("拾",O664,FIND("万",O664,1))-1,1))),MID(O664,FIND("拾",O664,1)-1,1))),"",IF(FIND("拾",O664,1)&lt;FIND("万",O664,1),IF(ISERROR(FIND("拾",O664,FIND("万",O664,1))),"",(MID(O664,FIND("拾",O664,FIND("万",O664,1))-1,1))),MID(O664,FIND("拾",O664,1)-1,1)))</f>
        <v/>
      </c>
      <c r="AX664" s="12">
        <f>IF(O664="",0,IF(ISERROR(MIDB(O664,SEARCHB("?",O664),2*LEN(O664)-LENB(O664))),IF(AQ664="",0,INDEX([1]大小写对照表!A:B,MATCH(AQ664,[1]大小写对照表!A:A,0),2)*100000000)+IF(AR664="",0,INDEX([1]大小写对照表!A:B,MATCH(AR664,[1]大小写对照表!A:A,0),2)*1000000)+IF(AS664="",0,INDEX([1]大小写对照表!A:B,MATCH(AS664,[1]大小写对照表!A:A,0),2)*100000)+IF(AT664="",0,INDEX([1]大小写对照表!A:B,MATCH(AT664,[1]大小写对照表!A:A,0),2)*10000)+IF(AU664="",0,INDEX([1]大小写对照表!A:B,MATCH(AU664,[1]大小写对照表!A:A,0),2)*1000)+IF(AV664="",0,INDEX([1]大小写对照表!A:B,MATCH(AV664,[1]大小写对照表!A:A,0),2)*100)+IF(AW664="",0,INDEX([1]大小写对照表!A:B,MATCH(AW664,[1]大小写对照表!A:A,0),2)*10),IF(ISERROR(FIND("万",O664,1)),MIDB(O664,SEARCHB("?",O664),2*LEN(O664)-LENB(O664))*1,MIDB(O664,SEARCHB("?",O664),2*LEN(O664)-LENB(O664))*10000)))</f>
        <v>0</v>
      </c>
      <c r="AY664" s="13" t="str">
        <f t="shared" si="129"/>
        <v>1月份</v>
      </c>
      <c r="AZ664" s="11" t="str">
        <f t="shared" si="130"/>
        <v>新媒体</v>
      </c>
      <c r="BA664" s="11" t="str">
        <f t="shared" si="131"/>
        <v/>
      </c>
    </row>
    <row r="665" spans="1:53">
      <c r="A665" s="14" t="s">
        <v>4020</v>
      </c>
      <c r="B665" s="14" t="s">
        <v>204</v>
      </c>
      <c r="C665" s="14" t="s">
        <v>55</v>
      </c>
      <c r="D665" s="14" t="s">
        <v>205</v>
      </c>
      <c r="E665" s="14" t="s">
        <v>71</v>
      </c>
      <c r="F665" s="14" t="s">
        <v>187</v>
      </c>
      <c r="G665" s="14" t="s">
        <v>120</v>
      </c>
      <c r="H665" s="14"/>
      <c r="I665" s="14"/>
      <c r="J665" s="14"/>
      <c r="K665" s="14"/>
      <c r="L665" s="14" t="s">
        <v>188</v>
      </c>
      <c r="M665" s="14" t="s">
        <v>189</v>
      </c>
      <c r="N665" s="14" t="s">
        <v>190</v>
      </c>
      <c r="O665" s="14" t="s">
        <v>206</v>
      </c>
      <c r="P665" s="14"/>
      <c r="Q665" s="14" t="s">
        <v>207</v>
      </c>
      <c r="R665" s="14" t="s">
        <v>193</v>
      </c>
      <c r="S665" s="14"/>
      <c r="T665" s="14"/>
      <c r="U665" s="14"/>
      <c r="V665" s="14"/>
      <c r="W665" s="14"/>
      <c r="X665" s="14" t="s">
        <v>194</v>
      </c>
      <c r="Y665" s="14" t="s">
        <v>208</v>
      </c>
      <c r="Z665" s="14">
        <v>2</v>
      </c>
      <c r="AA665" s="14">
        <v>8</v>
      </c>
      <c r="AB665" s="14" t="s">
        <v>317</v>
      </c>
      <c r="AC665" s="14" t="s">
        <v>4020</v>
      </c>
      <c r="AD665" s="14">
        <v>2019</v>
      </c>
      <c r="AE665" s="14" t="s">
        <v>68</v>
      </c>
      <c r="AF665" s="14"/>
      <c r="AG665" s="14"/>
      <c r="AH665" s="14"/>
      <c r="AI665" s="14"/>
      <c r="AJ665" s="14"/>
      <c r="AK665" s="14"/>
      <c r="AL665" s="8" t="str">
        <f t="shared" si="120"/>
        <v>QZZC2019-J1-10012-GXDY@新媒体</v>
      </c>
      <c r="AM665" s="8">
        <f>IF(AL665="","",COUNTIFS(AL$1:AL665,AL665))</f>
        <v>1</v>
      </c>
      <c r="AN665" s="8" t="str">
        <f t="shared" si="121"/>
        <v>广西德元工程项目管理有限责任公司关于新媒体直播设备采购（QZZC2019-J1-10012-GXDY）成交结果公告@新媒体</v>
      </c>
      <c r="AO665" s="9">
        <f>IF(AN665="","",COUNTIFS(AN$1:AN665,AN665))</f>
        <v>1</v>
      </c>
      <c r="AP665" s="10" t="str">
        <f t="shared" si="122"/>
        <v>是</v>
      </c>
      <c r="AQ665" s="11" t="str">
        <f t="shared" si="123"/>
        <v/>
      </c>
      <c r="AR665" s="11" t="str">
        <f t="shared" si="124"/>
        <v/>
      </c>
      <c r="AS665" s="11" t="str">
        <f t="shared" si="125"/>
        <v>壹</v>
      </c>
      <c r="AT665" s="11" t="str">
        <f t="shared" si="126"/>
        <v>壹</v>
      </c>
      <c r="AU665" s="11" t="str">
        <f t="shared" si="127"/>
        <v>玖</v>
      </c>
      <c r="AV665" s="11" t="str">
        <f t="shared" si="128"/>
        <v>柒</v>
      </c>
      <c r="AW665" s="11" t="str">
        <f>IF(ISERROR(IF(FIND("拾",O665,1)&lt;FIND("万",O665,1),IF(ISERROR(FIND("拾",O665,FIND("万",O665,1))),"零",(MID(O,FIND("拾",O665,FIND("万",O665,1))-1,1))),MID(O665,FIND("拾",O665,1)-1,1))),"",IF(FIND("拾",O665,1)&lt;FIND("万",O665,1),IF(ISERROR(FIND("拾",O665,FIND("万",O665,1))),"",(MID(O665,FIND("拾",O665,FIND("万",O665,1))-1,1))),MID(O665,FIND("拾",O665,1)-1,1)))</f>
        <v/>
      </c>
      <c r="AX665" s="12">
        <f>IF(O665="",0,IF(ISERROR(MIDB(O665,SEARCHB("?",O665),2*LEN(O665)-LENB(O665))),IF(AQ665="",0,INDEX([1]大小写对照表!A:B,MATCH(AQ665,[1]大小写对照表!A:A,0),2)*100000000)+IF(AR665="",0,INDEX([1]大小写对照表!A:B,MATCH(AR665,[1]大小写对照表!A:A,0),2)*1000000)+IF(AS665="",0,INDEX([1]大小写对照表!A:B,MATCH(AS665,[1]大小写对照表!A:A,0),2)*100000)+IF(AT665="",0,INDEX([1]大小写对照表!A:B,MATCH(AT665,[1]大小写对照表!A:A,0),2)*10000)+IF(AU665="",0,INDEX([1]大小写对照表!A:B,MATCH(AU665,[1]大小写对照表!A:A,0),2)*1000)+IF(AV665="",0,INDEX([1]大小写对照表!A:B,MATCH(AV665,[1]大小写对照表!A:A,0),2)*100)+IF(AW665="",0,INDEX([1]大小写对照表!A:B,MATCH(AW665,[1]大小写对照表!A:A,0),2)*10),IF(ISERROR(FIND("万",O665,1)),MIDB(O665,SEARCHB("?",O665),2*LEN(O665)-LENB(O665))*1,MIDB(O665,SEARCHB("?",O665),2*LEN(O665)-LENB(O665))*10000)))</f>
        <v>119700</v>
      </c>
      <c r="AY665" s="13" t="str">
        <f t="shared" si="129"/>
        <v>1月份</v>
      </c>
      <c r="AZ665" s="11" t="str">
        <f t="shared" si="130"/>
        <v>新媒体</v>
      </c>
      <c r="BA665" s="11" t="str">
        <f t="shared" si="131"/>
        <v/>
      </c>
    </row>
    <row r="666" spans="1:53">
      <c r="A666" s="7" t="s">
        <v>4204</v>
      </c>
      <c r="B666" s="7" t="s">
        <v>4205</v>
      </c>
      <c r="C666" s="7" t="s">
        <v>55</v>
      </c>
      <c r="D666" s="7" t="s">
        <v>4206</v>
      </c>
      <c r="E666" s="7" t="s">
        <v>168</v>
      </c>
      <c r="F666" s="7" t="s">
        <v>1701</v>
      </c>
      <c r="G666" s="7" t="s">
        <v>120</v>
      </c>
      <c r="H666" s="7"/>
      <c r="I666" s="7"/>
      <c r="J666" s="7"/>
      <c r="K666" s="7"/>
      <c r="L666" s="7" t="s">
        <v>4138</v>
      </c>
      <c r="M666" s="7" t="s">
        <v>4139</v>
      </c>
      <c r="N666" s="7" t="s">
        <v>4207</v>
      </c>
      <c r="O666" s="7" t="s">
        <v>4208</v>
      </c>
      <c r="P666" s="7"/>
      <c r="Q666" s="7" t="s">
        <v>4209</v>
      </c>
      <c r="R666" s="7" t="s">
        <v>4210</v>
      </c>
      <c r="S666" s="7"/>
      <c r="T666" s="7"/>
      <c r="U666" s="7"/>
      <c r="V666" s="7"/>
      <c r="W666" s="7"/>
      <c r="X666" s="7" t="s">
        <v>244</v>
      </c>
      <c r="Y666" s="7" t="s">
        <v>4211</v>
      </c>
      <c r="Z666" s="7">
        <v>2</v>
      </c>
      <c r="AA666" s="7">
        <v>1</v>
      </c>
      <c r="AB666" s="7" t="s">
        <v>67</v>
      </c>
      <c r="AC666" s="7"/>
      <c r="AD666" s="7">
        <v>2019</v>
      </c>
      <c r="AE666" s="7" t="s">
        <v>68</v>
      </c>
      <c r="AF666" s="7"/>
      <c r="AG666" s="7"/>
      <c r="AH666" s="7"/>
      <c r="AI666" s="7"/>
      <c r="AJ666" s="7"/>
      <c r="AK666" s="7"/>
      <c r="AL666" s="8" t="str">
        <f t="shared" si="120"/>
        <v>FJSHYZB-2019-008-1）@全媒体,新媒体</v>
      </c>
      <c r="AM666" s="8">
        <f>IF(AL666="","",COUNTIFS(AL$1:AL666,AL666))</f>
        <v>1</v>
      </c>
      <c r="AN666" s="8" t="str">
        <f t="shared" si="121"/>
        <v>宁德市新媒体网络传媒有限公司《新宁德》新闻客户端二期项目--全媒体指挥中心硬件配套空调电脑项目成交公告@全媒体,新媒体</v>
      </c>
      <c r="AO666" s="9">
        <f>IF(AN666="","",COUNTIFS(AN$1:AN666,AN666))</f>
        <v>1</v>
      </c>
      <c r="AP666" s="10" t="str">
        <f t="shared" si="122"/>
        <v>是</v>
      </c>
      <c r="AQ666" s="11" t="str">
        <f t="shared" si="123"/>
        <v/>
      </c>
      <c r="AR666" s="11" t="str">
        <f t="shared" si="124"/>
        <v/>
      </c>
      <c r="AS666" s="11" t="str">
        <f t="shared" si="125"/>
        <v/>
      </c>
      <c r="AT666" s="11" t="str">
        <f t="shared" si="126"/>
        <v/>
      </c>
      <c r="AU666" s="11" t="str">
        <f t="shared" si="127"/>
        <v/>
      </c>
      <c r="AV666" s="11" t="str">
        <f t="shared" si="128"/>
        <v/>
      </c>
      <c r="AW666" s="11" t="str">
        <f>IF(ISERROR(IF(FIND("拾",O666,1)&lt;FIND("万",O666,1),IF(ISERROR(FIND("拾",O666,FIND("万",O666,1))),"零",(MID(O,FIND("拾",O666,FIND("万",O666,1))-1,1))),MID(O666,FIND("拾",O666,1)-1,1))),"",IF(FIND("拾",O666,1)&lt;FIND("万",O666,1),IF(ISERROR(FIND("拾",O666,FIND("万",O666,1))),"",(MID(O666,FIND("拾",O666,FIND("万",O666,1))-1,1))),MID(O666,FIND("拾",O666,1)-1,1)))</f>
        <v/>
      </c>
      <c r="AX666" s="12">
        <f>IF(O666="",0,IF(ISERROR(MIDB(O666,SEARCHB("?",O666),2*LEN(O666)-LENB(O666))),IF(AQ666="",0,INDEX([1]大小写对照表!A:B,MATCH(AQ666,[1]大小写对照表!A:A,0),2)*100000000)+IF(AR666="",0,INDEX([1]大小写对照表!A:B,MATCH(AR666,[1]大小写对照表!A:A,0),2)*1000000)+IF(AS666="",0,INDEX([1]大小写对照表!A:B,MATCH(AS666,[1]大小写对照表!A:A,0),2)*100000)+IF(AT666="",0,INDEX([1]大小写对照表!A:B,MATCH(AT666,[1]大小写对照表!A:A,0),2)*10000)+IF(AU666="",0,INDEX([1]大小写对照表!A:B,MATCH(AU666,[1]大小写对照表!A:A,0),2)*1000)+IF(AV666="",0,INDEX([1]大小写对照表!A:B,MATCH(AV666,[1]大小写对照表!A:A,0),2)*100)+IF(AW666="",0,INDEX([1]大小写对照表!A:B,MATCH(AW666,[1]大小写对照表!A:A,0),2)*10),IF(ISERROR(FIND("万",O666,1)),MIDB(O666,SEARCHB("?",O666),2*LEN(O666)-LENB(O666))*1,MIDB(O666,SEARCHB("?",O666),2*LEN(O666)-LENB(O666))*10000)))</f>
        <v>214200.00000000003</v>
      </c>
      <c r="AY666" s="13" t="str">
        <f t="shared" si="129"/>
        <v>1月份</v>
      </c>
      <c r="AZ666" s="11" t="str">
        <f t="shared" si="130"/>
        <v>全媒体</v>
      </c>
      <c r="BA666" s="11" t="str">
        <f t="shared" si="131"/>
        <v>新媒体</v>
      </c>
    </row>
    <row r="667" spans="1:53">
      <c r="A667" s="14" t="s">
        <v>4204</v>
      </c>
      <c r="B667" s="14" t="s">
        <v>4212</v>
      </c>
      <c r="C667" s="14" t="s">
        <v>55</v>
      </c>
      <c r="D667" s="14" t="s">
        <v>4213</v>
      </c>
      <c r="E667" s="14" t="s">
        <v>168</v>
      </c>
      <c r="F667" s="14" t="s">
        <v>1701</v>
      </c>
      <c r="G667" s="14" t="s">
        <v>120</v>
      </c>
      <c r="H667" s="14"/>
      <c r="I667" s="14"/>
      <c r="J667" s="14"/>
      <c r="K667" s="14"/>
      <c r="L667" s="14" t="s">
        <v>4138</v>
      </c>
      <c r="M667" s="14" t="s">
        <v>4139</v>
      </c>
      <c r="N667" s="14" t="s">
        <v>4214</v>
      </c>
      <c r="O667" s="14" t="s">
        <v>4215</v>
      </c>
      <c r="P667" s="14"/>
      <c r="Q667" s="14" t="s">
        <v>4216</v>
      </c>
      <c r="R667" s="14" t="s">
        <v>4217</v>
      </c>
      <c r="S667" s="14"/>
      <c r="T667" s="14"/>
      <c r="U667" s="14"/>
      <c r="V667" s="14"/>
      <c r="W667" s="14"/>
      <c r="X667" s="14" t="s">
        <v>244</v>
      </c>
      <c r="Y667" s="14" t="s">
        <v>4218</v>
      </c>
      <c r="Z667" s="14">
        <v>2</v>
      </c>
      <c r="AA667" s="14">
        <v>1</v>
      </c>
      <c r="AB667" s="14" t="s">
        <v>67</v>
      </c>
      <c r="AC667" s="14"/>
      <c r="AD667" s="14">
        <v>2019</v>
      </c>
      <c r="AE667" s="14" t="s">
        <v>68</v>
      </c>
      <c r="AF667" s="14"/>
      <c r="AG667" s="14"/>
      <c r="AH667" s="14"/>
      <c r="AI667" s="14"/>
      <c r="AJ667" s="14"/>
      <c r="AK667" s="14"/>
      <c r="AL667" s="8" t="str">
        <f t="shared" si="120"/>
        <v>FJSHYZB-2019-011-1）@全媒体,新媒体</v>
      </c>
      <c r="AM667" s="8">
        <f>IF(AL667="","",COUNTIFS(AL$1:AL667,AL667))</f>
        <v>1</v>
      </c>
      <c r="AN667" s="8" t="str">
        <f t="shared" si="121"/>
        <v>宁德市新媒体网络传媒有限公司《新宁德》新闻客户端二期项目-全媒体指挥中心硬件配套办公设备项目中标公告@全媒体,新媒体</v>
      </c>
      <c r="AO667" s="9">
        <f>IF(AN667="","",COUNTIFS(AN$1:AN667,AN667))</f>
        <v>1</v>
      </c>
      <c r="AP667" s="10" t="str">
        <f t="shared" si="122"/>
        <v>是</v>
      </c>
      <c r="AQ667" s="11" t="str">
        <f t="shared" si="123"/>
        <v/>
      </c>
      <c r="AR667" s="11" t="str">
        <f t="shared" si="124"/>
        <v/>
      </c>
      <c r="AS667" s="11" t="str">
        <f t="shared" si="125"/>
        <v/>
      </c>
      <c r="AT667" s="11" t="str">
        <f t="shared" si="126"/>
        <v/>
      </c>
      <c r="AU667" s="11" t="str">
        <f t="shared" si="127"/>
        <v/>
      </c>
      <c r="AV667" s="11" t="str">
        <f t="shared" si="128"/>
        <v/>
      </c>
      <c r="AW667" s="11" t="str">
        <f>IF(ISERROR(IF(FIND("拾",O667,1)&lt;FIND("万",O667,1),IF(ISERROR(FIND("拾",O667,FIND("万",O667,1))),"零",(MID(O,FIND("拾",O667,FIND("万",O667,1))-1,1))),MID(O667,FIND("拾",O667,1)-1,1))),"",IF(FIND("拾",O667,1)&lt;FIND("万",O667,1),IF(ISERROR(FIND("拾",O667,FIND("万",O667,1))),"",(MID(O667,FIND("拾",O667,FIND("万",O667,1))-1,1))),MID(O667,FIND("拾",O667,1)-1,1)))</f>
        <v/>
      </c>
      <c r="AX667" s="12">
        <f>IF(O667="",0,IF(ISERROR(MIDB(O667,SEARCHB("?",O667),2*LEN(O667)-LENB(O667))),IF(AQ667="",0,INDEX([1]大小写对照表!A:B,MATCH(AQ667,[1]大小写对照表!A:A,0),2)*100000000)+IF(AR667="",0,INDEX([1]大小写对照表!A:B,MATCH(AR667,[1]大小写对照表!A:A,0),2)*1000000)+IF(AS667="",0,INDEX([1]大小写对照表!A:B,MATCH(AS667,[1]大小写对照表!A:A,0),2)*100000)+IF(AT667="",0,INDEX([1]大小写对照表!A:B,MATCH(AT667,[1]大小写对照表!A:A,0),2)*10000)+IF(AU667="",0,INDEX([1]大小写对照表!A:B,MATCH(AU667,[1]大小写对照表!A:A,0),2)*1000)+IF(AV667="",0,INDEX([1]大小写对照表!A:B,MATCH(AV667,[1]大小写对照表!A:A,0),2)*100)+IF(AW667="",0,INDEX([1]大小写对照表!A:B,MATCH(AW667,[1]大小写对照表!A:A,0),2)*10),IF(ISERROR(FIND("万",O667,1)),MIDB(O667,SEARCHB("?",O667),2*LEN(O667)-LENB(O667))*1,MIDB(O667,SEARCHB("?",O667),2*LEN(O667)-LENB(O667))*10000)))</f>
        <v>61200</v>
      </c>
      <c r="AY667" s="13" t="str">
        <f t="shared" si="129"/>
        <v>1月份</v>
      </c>
      <c r="AZ667" s="11" t="str">
        <f t="shared" si="130"/>
        <v>全媒体</v>
      </c>
      <c r="BA667" s="11" t="str">
        <f t="shared" si="131"/>
        <v>新媒体</v>
      </c>
    </row>
    <row r="668" spans="1:53">
      <c r="A668" s="7" t="s">
        <v>4043</v>
      </c>
      <c r="B668" s="7" t="s">
        <v>4219</v>
      </c>
      <c r="C668" s="7" t="s">
        <v>55</v>
      </c>
      <c r="D668" s="7" t="s">
        <v>4220</v>
      </c>
      <c r="E668" s="7" t="s">
        <v>582</v>
      </c>
      <c r="F668" s="7" t="s">
        <v>3843</v>
      </c>
      <c r="G668" s="7" t="s">
        <v>120</v>
      </c>
      <c r="H668" s="7"/>
      <c r="I668" s="7"/>
      <c r="J668" s="7"/>
      <c r="K668" s="7"/>
      <c r="L668" s="7"/>
      <c r="M668" s="7" t="s">
        <v>4221</v>
      </c>
      <c r="N668" s="7" t="s">
        <v>4222</v>
      </c>
      <c r="O668" s="7"/>
      <c r="P668" s="7"/>
      <c r="Q668" s="7" t="s">
        <v>4223</v>
      </c>
      <c r="R668" s="7" t="s">
        <v>4224</v>
      </c>
      <c r="S668" s="7" t="s">
        <v>4225</v>
      </c>
      <c r="T668" s="7"/>
      <c r="U668" s="7"/>
      <c r="V668" s="7"/>
      <c r="W668" s="7"/>
      <c r="X668" s="7" t="s">
        <v>244</v>
      </c>
      <c r="Y668" s="7" t="s">
        <v>4226</v>
      </c>
      <c r="Z668" s="7">
        <v>3</v>
      </c>
      <c r="AA668" s="7">
        <v>3</v>
      </c>
      <c r="AB668" s="7" t="s">
        <v>317</v>
      </c>
      <c r="AC668" s="7" t="s">
        <v>4043</v>
      </c>
      <c r="AD668" s="7">
        <v>2019</v>
      </c>
      <c r="AE668" s="7" t="s">
        <v>68</v>
      </c>
      <c r="AF668" s="7"/>
      <c r="AG668" s="7"/>
      <c r="AH668" s="7"/>
      <c r="AI668" s="7"/>
      <c r="AJ668" s="7"/>
      <c r="AK668" s="7"/>
      <c r="AL668" s="8" t="str">
        <f t="shared" si="120"/>
        <v>WZGD2018-QMTGG-001@全媒体</v>
      </c>
      <c r="AM668" s="8">
        <f>IF(AL668="","",COUNTIFS(AL$1:AL668,AL668))</f>
        <v>1</v>
      </c>
      <c r="AN668" s="8" t="str">
        <f t="shared" si="121"/>
        <v>温州广电全媒体广告有限公司下属分公司基本户开户银行招标项目的中标公告@全媒体</v>
      </c>
      <c r="AO668" s="9">
        <f>IF(AN668="","",COUNTIFS(AN$1:AN668,AN668))</f>
        <v>1</v>
      </c>
      <c r="AP668" s="10" t="str">
        <f t="shared" si="122"/>
        <v>是</v>
      </c>
      <c r="AQ668" s="11" t="str">
        <f t="shared" si="123"/>
        <v/>
      </c>
      <c r="AR668" s="11" t="str">
        <f t="shared" si="124"/>
        <v/>
      </c>
      <c r="AS668" s="11" t="str">
        <f t="shared" si="125"/>
        <v/>
      </c>
      <c r="AT668" s="11" t="str">
        <f t="shared" si="126"/>
        <v/>
      </c>
      <c r="AU668" s="11" t="str">
        <f t="shared" si="127"/>
        <v/>
      </c>
      <c r="AV668" s="11" t="str">
        <f t="shared" si="128"/>
        <v/>
      </c>
      <c r="AW668" s="11" t="str">
        <f>IF(ISERROR(IF(FIND("拾",O668,1)&lt;FIND("万",O668,1),IF(ISERROR(FIND("拾",O668,FIND("万",O668,1))),"零",(MID(O,FIND("拾",O668,FIND("万",O668,1))-1,1))),MID(O668,FIND("拾",O668,1)-1,1))),"",IF(FIND("拾",O668,1)&lt;FIND("万",O668,1),IF(ISERROR(FIND("拾",O668,FIND("万",O668,1))),"",(MID(O668,FIND("拾",O668,FIND("万",O668,1))-1,1))),MID(O668,FIND("拾",O668,1)-1,1)))</f>
        <v/>
      </c>
      <c r="AX668" s="12">
        <f>IF(O668="",0,IF(ISERROR(MIDB(O668,SEARCHB("?",O668),2*LEN(O668)-LENB(O668))),IF(AQ668="",0,INDEX([1]大小写对照表!A:B,MATCH(AQ668,[1]大小写对照表!A:A,0),2)*100000000)+IF(AR668="",0,INDEX([1]大小写对照表!A:B,MATCH(AR668,[1]大小写对照表!A:A,0),2)*1000000)+IF(AS668="",0,INDEX([1]大小写对照表!A:B,MATCH(AS668,[1]大小写对照表!A:A,0),2)*100000)+IF(AT668="",0,INDEX([1]大小写对照表!A:B,MATCH(AT668,[1]大小写对照表!A:A,0),2)*10000)+IF(AU668="",0,INDEX([1]大小写对照表!A:B,MATCH(AU668,[1]大小写对照表!A:A,0),2)*1000)+IF(AV668="",0,INDEX([1]大小写对照表!A:B,MATCH(AV668,[1]大小写对照表!A:A,0),2)*100)+IF(AW668="",0,INDEX([1]大小写对照表!A:B,MATCH(AW668,[1]大小写对照表!A:A,0),2)*10),IF(ISERROR(FIND("万",O668,1)),MIDB(O668,SEARCHB("?",O668),2*LEN(O668)-LENB(O668))*1,MIDB(O668,SEARCHB("?",O668),2*LEN(O668)-LENB(O668))*10000)))</f>
        <v>0</v>
      </c>
      <c r="AY668" s="13" t="str">
        <f t="shared" si="129"/>
        <v>1月份</v>
      </c>
      <c r="AZ668" s="11" t="str">
        <f t="shared" si="130"/>
        <v>全媒体</v>
      </c>
      <c r="BA668" s="11" t="str">
        <f t="shared" si="131"/>
        <v/>
      </c>
    </row>
    <row r="669" spans="1:53">
      <c r="A669" s="14" t="s">
        <v>4020</v>
      </c>
      <c r="B669" s="14" t="s">
        <v>4227</v>
      </c>
      <c r="C669" s="14" t="s">
        <v>55</v>
      </c>
      <c r="D669" s="14" t="s">
        <v>4228</v>
      </c>
      <c r="E669" s="14" t="s">
        <v>809</v>
      </c>
      <c r="F669" s="14" t="s">
        <v>4229</v>
      </c>
      <c r="G669" s="14" t="s">
        <v>120</v>
      </c>
      <c r="H669" s="14"/>
      <c r="I669" s="14"/>
      <c r="J669" s="14"/>
      <c r="K669" s="14"/>
      <c r="L669" s="14" t="s">
        <v>4230</v>
      </c>
      <c r="M669" s="14" t="s">
        <v>4231</v>
      </c>
      <c r="N669" s="14" t="s">
        <v>4232</v>
      </c>
      <c r="O669" s="14"/>
      <c r="P669" s="14"/>
      <c r="Q669" s="14" t="s">
        <v>4233</v>
      </c>
      <c r="R669" s="14" t="s">
        <v>4234</v>
      </c>
      <c r="S669" s="14"/>
      <c r="T669" s="14"/>
      <c r="U669" s="14"/>
      <c r="V669" s="14"/>
      <c r="W669" s="14"/>
      <c r="X669" s="14" t="s">
        <v>244</v>
      </c>
      <c r="Y669" s="14" t="s">
        <v>4235</v>
      </c>
      <c r="Z669" s="14">
        <v>2</v>
      </c>
      <c r="AA669" s="14">
        <v>1</v>
      </c>
      <c r="AB669" s="14" t="s">
        <v>317</v>
      </c>
      <c r="AC669" s="14" t="s">
        <v>4020</v>
      </c>
      <c r="AD669" s="14">
        <v>2019</v>
      </c>
      <c r="AE669" s="14" t="s">
        <v>68</v>
      </c>
      <c r="AF669" s="14"/>
      <c r="AG669" s="14"/>
      <c r="AH669" s="14"/>
      <c r="AI669" s="14"/>
      <c r="AJ669" s="14"/>
      <c r="AK669" s="14"/>
      <c r="AL669" s="8" t="str">
        <f t="shared" si="120"/>
        <v>HBHY（2019）-05-20@新媒体</v>
      </c>
      <c r="AM669" s="8">
        <f>IF(AL669="","",COUNTIFS(AL$1:AL669,AL669))</f>
        <v>1</v>
      </c>
      <c r="AN669" s="8" t="str">
        <f t="shared" si="121"/>
        <v>长城新媒体集团有限公司健身推广视频服务采购项目竞争性谈判采购中标公示@新媒体</v>
      </c>
      <c r="AO669" s="9">
        <f>IF(AN669="","",COUNTIFS(AN$1:AN669,AN669))</f>
        <v>1</v>
      </c>
      <c r="AP669" s="10" t="str">
        <f t="shared" si="122"/>
        <v>是</v>
      </c>
      <c r="AQ669" s="11" t="str">
        <f t="shared" si="123"/>
        <v/>
      </c>
      <c r="AR669" s="11" t="str">
        <f t="shared" si="124"/>
        <v/>
      </c>
      <c r="AS669" s="11" t="str">
        <f t="shared" si="125"/>
        <v/>
      </c>
      <c r="AT669" s="11" t="str">
        <f t="shared" si="126"/>
        <v/>
      </c>
      <c r="AU669" s="11" t="str">
        <f t="shared" si="127"/>
        <v/>
      </c>
      <c r="AV669" s="11" t="str">
        <f t="shared" si="128"/>
        <v/>
      </c>
      <c r="AW669" s="11" t="str">
        <f>IF(ISERROR(IF(FIND("拾",O669,1)&lt;FIND("万",O669,1),IF(ISERROR(FIND("拾",O669,FIND("万",O669,1))),"零",(MID(O,FIND("拾",O669,FIND("万",O669,1))-1,1))),MID(O669,FIND("拾",O669,1)-1,1))),"",IF(FIND("拾",O669,1)&lt;FIND("万",O669,1),IF(ISERROR(FIND("拾",O669,FIND("万",O669,1))),"",(MID(O669,FIND("拾",O669,FIND("万",O669,1))-1,1))),MID(O669,FIND("拾",O669,1)-1,1)))</f>
        <v/>
      </c>
      <c r="AX669" s="12">
        <f>IF(O669="",0,IF(ISERROR(MIDB(O669,SEARCHB("?",O669),2*LEN(O669)-LENB(O669))),IF(AQ669="",0,INDEX([1]大小写对照表!A:B,MATCH(AQ669,[1]大小写对照表!A:A,0),2)*100000000)+IF(AR669="",0,INDEX([1]大小写对照表!A:B,MATCH(AR669,[1]大小写对照表!A:A,0),2)*1000000)+IF(AS669="",0,INDEX([1]大小写对照表!A:B,MATCH(AS669,[1]大小写对照表!A:A,0),2)*100000)+IF(AT669="",0,INDEX([1]大小写对照表!A:B,MATCH(AT669,[1]大小写对照表!A:A,0),2)*10000)+IF(AU669="",0,INDEX([1]大小写对照表!A:B,MATCH(AU669,[1]大小写对照表!A:A,0),2)*1000)+IF(AV669="",0,INDEX([1]大小写对照表!A:B,MATCH(AV669,[1]大小写对照表!A:A,0),2)*100)+IF(AW669="",0,INDEX([1]大小写对照表!A:B,MATCH(AW669,[1]大小写对照表!A:A,0),2)*10),IF(ISERROR(FIND("万",O669,1)),MIDB(O669,SEARCHB("?",O669),2*LEN(O669)-LENB(O669))*1,MIDB(O669,SEARCHB("?",O669),2*LEN(O669)-LENB(O669))*10000)))</f>
        <v>0</v>
      </c>
      <c r="AY669" s="13" t="str">
        <f t="shared" si="129"/>
        <v>1月份</v>
      </c>
      <c r="AZ669" s="11" t="str">
        <f t="shared" si="130"/>
        <v>新媒体</v>
      </c>
      <c r="BA669" s="11" t="str">
        <f t="shared" si="131"/>
        <v/>
      </c>
    </row>
    <row r="670" spans="1:53">
      <c r="A670" s="7" t="s">
        <v>4020</v>
      </c>
      <c r="B670" s="7" t="s">
        <v>4236</v>
      </c>
      <c r="C670" s="7" t="s">
        <v>55</v>
      </c>
      <c r="D670" s="7"/>
      <c r="E670" s="7" t="s">
        <v>1308</v>
      </c>
      <c r="F670" s="7" t="s">
        <v>2904</v>
      </c>
      <c r="G670" s="7" t="s">
        <v>226</v>
      </c>
      <c r="H670" s="7"/>
      <c r="I670" s="7"/>
      <c r="J670" s="7"/>
      <c r="K670" s="7"/>
      <c r="L670" s="7"/>
      <c r="M670" s="7"/>
      <c r="N670" s="7" t="s">
        <v>4237</v>
      </c>
      <c r="O670" s="7"/>
      <c r="P670" s="7"/>
      <c r="Q670" s="7" t="s">
        <v>4238</v>
      </c>
      <c r="R670" s="7" t="s">
        <v>4034</v>
      </c>
      <c r="S670" s="7"/>
      <c r="T670" s="7"/>
      <c r="U670" s="7"/>
      <c r="V670" s="7"/>
      <c r="W670" s="7"/>
      <c r="X670" s="7" t="s">
        <v>79</v>
      </c>
      <c r="Y670" s="7" t="s">
        <v>4239</v>
      </c>
      <c r="Z670" s="7">
        <v>1</v>
      </c>
      <c r="AA670" s="7">
        <v>14971</v>
      </c>
      <c r="AB670" s="7" t="s">
        <v>67</v>
      </c>
      <c r="AC670" s="7"/>
      <c r="AD670" s="7">
        <v>2019</v>
      </c>
      <c r="AE670" s="7" t="s">
        <v>68</v>
      </c>
      <c r="AF670" s="7"/>
      <c r="AG670" s="7"/>
      <c r="AH670" s="7"/>
      <c r="AI670" s="7"/>
      <c r="AJ670" s="7"/>
      <c r="AK670" s="7"/>
      <c r="AL670" s="8" t="str">
        <f t="shared" si="120"/>
        <v/>
      </c>
      <c r="AM670" s="8" t="str">
        <f>IF(AL670="","",COUNTIFS(AL$1:AL670,AL670))</f>
        <v/>
      </c>
      <c r="AN670" s="8" t="str">
        <f t="shared" si="121"/>
        <v>政务微博微信宣传推广和粉丝助力活动项目（二次）@新媒体</v>
      </c>
      <c r="AO670" s="9">
        <f>IF(AN670="","",COUNTIFS(AN$1:AN670,AN670))</f>
        <v>1</v>
      </c>
      <c r="AP670" s="10" t="str">
        <f t="shared" si="122"/>
        <v>是</v>
      </c>
      <c r="AQ670" s="11" t="str">
        <f t="shared" si="123"/>
        <v/>
      </c>
      <c r="AR670" s="11" t="str">
        <f t="shared" si="124"/>
        <v/>
      </c>
      <c r="AS670" s="11" t="str">
        <f t="shared" si="125"/>
        <v/>
      </c>
      <c r="AT670" s="11" t="str">
        <f t="shared" si="126"/>
        <v/>
      </c>
      <c r="AU670" s="11" t="str">
        <f t="shared" si="127"/>
        <v/>
      </c>
      <c r="AV670" s="11" t="str">
        <f t="shared" si="128"/>
        <v/>
      </c>
      <c r="AW670" s="11" t="str">
        <f>IF(ISERROR(IF(FIND("拾",O670,1)&lt;FIND("万",O670,1),IF(ISERROR(FIND("拾",O670,FIND("万",O670,1))),"零",(MID(O,FIND("拾",O670,FIND("万",O670,1))-1,1))),MID(O670,FIND("拾",O670,1)-1,1))),"",IF(FIND("拾",O670,1)&lt;FIND("万",O670,1),IF(ISERROR(FIND("拾",O670,FIND("万",O670,1))),"",(MID(O670,FIND("拾",O670,FIND("万",O670,1))-1,1))),MID(O670,FIND("拾",O670,1)-1,1)))</f>
        <v/>
      </c>
      <c r="AX670" s="12">
        <f>IF(O670="",0,IF(ISERROR(MIDB(O670,SEARCHB("?",O670),2*LEN(O670)-LENB(O670))),IF(AQ670="",0,INDEX([1]大小写对照表!A:B,MATCH(AQ670,[1]大小写对照表!A:A,0),2)*100000000)+IF(AR670="",0,INDEX([1]大小写对照表!A:B,MATCH(AR670,[1]大小写对照表!A:A,0),2)*1000000)+IF(AS670="",0,INDEX([1]大小写对照表!A:B,MATCH(AS670,[1]大小写对照表!A:A,0),2)*100000)+IF(AT670="",0,INDEX([1]大小写对照表!A:B,MATCH(AT670,[1]大小写对照表!A:A,0),2)*10000)+IF(AU670="",0,INDEX([1]大小写对照表!A:B,MATCH(AU670,[1]大小写对照表!A:A,0),2)*1000)+IF(AV670="",0,INDEX([1]大小写对照表!A:B,MATCH(AV670,[1]大小写对照表!A:A,0),2)*100)+IF(AW670="",0,INDEX([1]大小写对照表!A:B,MATCH(AW670,[1]大小写对照表!A:A,0),2)*10),IF(ISERROR(FIND("万",O670,1)),MIDB(O670,SEARCHB("?",O670),2*LEN(O670)-LENB(O670))*1,MIDB(O670,SEARCHB("?",O670),2*LEN(O670)-LENB(O670))*10000)))</f>
        <v>0</v>
      </c>
      <c r="AY670" s="13" t="str">
        <f t="shared" si="129"/>
        <v>1月份</v>
      </c>
      <c r="AZ670" s="11" t="str">
        <f t="shared" si="130"/>
        <v>新媒体</v>
      </c>
      <c r="BA670" s="11" t="str">
        <f t="shared" si="131"/>
        <v/>
      </c>
    </row>
    <row r="671" spans="1:53">
      <c r="A671" s="14" t="s">
        <v>4020</v>
      </c>
      <c r="B671" s="14" t="s">
        <v>4240</v>
      </c>
      <c r="C671" s="14" t="s">
        <v>55</v>
      </c>
      <c r="D671" s="14"/>
      <c r="E671" s="14" t="s">
        <v>1125</v>
      </c>
      <c r="F671" s="14" t="s">
        <v>1568</v>
      </c>
      <c r="G671" s="14" t="s">
        <v>226</v>
      </c>
      <c r="H671" s="14"/>
      <c r="I671" s="14"/>
      <c r="J671" s="14"/>
      <c r="K671" s="14"/>
      <c r="L671" s="14"/>
      <c r="M671" s="14"/>
      <c r="N671" s="14"/>
      <c r="O671" s="14"/>
      <c r="P671" s="14"/>
      <c r="Q671" s="14" t="s">
        <v>4241</v>
      </c>
      <c r="R671" s="14"/>
      <c r="S671" s="14"/>
      <c r="T671" s="14"/>
      <c r="U671" s="14"/>
      <c r="V671" s="14"/>
      <c r="W671" s="14"/>
      <c r="X671" s="14" t="s">
        <v>315</v>
      </c>
      <c r="Y671" s="14" t="s">
        <v>4242</v>
      </c>
      <c r="Z671" s="14">
        <v>1</v>
      </c>
      <c r="AA671" s="14">
        <v>14971</v>
      </c>
      <c r="AB671" s="14" t="s">
        <v>317</v>
      </c>
      <c r="AC671" s="14" t="s">
        <v>4020</v>
      </c>
      <c r="AD671" s="14">
        <v>2019</v>
      </c>
      <c r="AE671" s="14" t="s">
        <v>68</v>
      </c>
      <c r="AF671" s="14"/>
      <c r="AG671" s="14"/>
      <c r="AH671" s="14"/>
      <c r="AI671" s="14"/>
      <c r="AJ671" s="14"/>
      <c r="AK671" s="14"/>
      <c r="AL671" s="8" t="str">
        <f t="shared" si="120"/>
        <v/>
      </c>
      <c r="AM671" s="8" t="str">
        <f>IF(AL671="","",COUNTIFS(AL$1:AL671,AL671))</f>
        <v/>
      </c>
      <c r="AN671" s="8" t="str">
        <f t="shared" si="121"/>
        <v>陕西陕西工业职业技术学院新媒体营销与数据分析实训室设备采购项目成交公示（一包：实验室建设）@新媒体</v>
      </c>
      <c r="AO671" s="9">
        <f>IF(AN671="","",COUNTIFS(AN$1:AN671,AN671))</f>
        <v>1</v>
      </c>
      <c r="AP671" s="10" t="str">
        <f t="shared" si="122"/>
        <v>是</v>
      </c>
      <c r="AQ671" s="11" t="str">
        <f t="shared" si="123"/>
        <v/>
      </c>
      <c r="AR671" s="11" t="str">
        <f t="shared" si="124"/>
        <v/>
      </c>
      <c r="AS671" s="11" t="str">
        <f t="shared" si="125"/>
        <v/>
      </c>
      <c r="AT671" s="11" t="str">
        <f t="shared" si="126"/>
        <v/>
      </c>
      <c r="AU671" s="11" t="str">
        <f t="shared" si="127"/>
        <v/>
      </c>
      <c r="AV671" s="11" t="str">
        <f t="shared" si="128"/>
        <v/>
      </c>
      <c r="AW671" s="11" t="str">
        <f>IF(ISERROR(IF(FIND("拾",O671,1)&lt;FIND("万",O671,1),IF(ISERROR(FIND("拾",O671,FIND("万",O671,1))),"零",(MID(O,FIND("拾",O671,FIND("万",O671,1))-1,1))),MID(O671,FIND("拾",O671,1)-1,1))),"",IF(FIND("拾",O671,1)&lt;FIND("万",O671,1),IF(ISERROR(FIND("拾",O671,FIND("万",O671,1))),"",(MID(O671,FIND("拾",O671,FIND("万",O671,1))-1,1))),MID(O671,FIND("拾",O671,1)-1,1)))</f>
        <v/>
      </c>
      <c r="AX671" s="12">
        <f>IF(O671="",0,IF(ISERROR(MIDB(O671,SEARCHB("?",O671),2*LEN(O671)-LENB(O671))),IF(AQ671="",0,INDEX([1]大小写对照表!A:B,MATCH(AQ671,[1]大小写对照表!A:A,0),2)*100000000)+IF(AR671="",0,INDEX([1]大小写对照表!A:B,MATCH(AR671,[1]大小写对照表!A:A,0),2)*1000000)+IF(AS671="",0,INDEX([1]大小写对照表!A:B,MATCH(AS671,[1]大小写对照表!A:A,0),2)*100000)+IF(AT671="",0,INDEX([1]大小写对照表!A:B,MATCH(AT671,[1]大小写对照表!A:A,0),2)*10000)+IF(AU671="",0,INDEX([1]大小写对照表!A:B,MATCH(AU671,[1]大小写对照表!A:A,0),2)*1000)+IF(AV671="",0,INDEX([1]大小写对照表!A:B,MATCH(AV671,[1]大小写对照表!A:A,0),2)*100)+IF(AW671="",0,INDEX([1]大小写对照表!A:B,MATCH(AW671,[1]大小写对照表!A:A,0),2)*10),IF(ISERROR(FIND("万",O671,1)),MIDB(O671,SEARCHB("?",O671),2*LEN(O671)-LENB(O671))*1,MIDB(O671,SEARCHB("?",O671),2*LEN(O671)-LENB(O671))*10000)))</f>
        <v>0</v>
      </c>
      <c r="AY671" s="13" t="str">
        <f t="shared" si="129"/>
        <v>1月份</v>
      </c>
      <c r="AZ671" s="11" t="str">
        <f t="shared" si="130"/>
        <v>新媒体</v>
      </c>
      <c r="BA671" s="11" t="str">
        <f t="shared" si="131"/>
        <v/>
      </c>
    </row>
    <row r="672" spans="1:53">
      <c r="A672" s="7" t="s">
        <v>4020</v>
      </c>
      <c r="B672" s="7" t="s">
        <v>4243</v>
      </c>
      <c r="C672" s="7" t="s">
        <v>55</v>
      </c>
      <c r="D672" s="7"/>
      <c r="E672" s="7" t="s">
        <v>809</v>
      </c>
      <c r="F672" s="7" t="s">
        <v>4229</v>
      </c>
      <c r="G672" s="7" t="s">
        <v>226</v>
      </c>
      <c r="H672" s="7"/>
      <c r="I672" s="7"/>
      <c r="J672" s="7"/>
      <c r="K672" s="7"/>
      <c r="L672" s="7" t="s">
        <v>4244</v>
      </c>
      <c r="M672" s="7"/>
      <c r="N672" s="7"/>
      <c r="O672" s="7"/>
      <c r="P672" s="7"/>
      <c r="Q672" s="7" t="s">
        <v>4245</v>
      </c>
      <c r="R672" s="7"/>
      <c r="S672" s="7"/>
      <c r="T672" s="7"/>
      <c r="U672" s="7"/>
      <c r="V672" s="7"/>
      <c r="W672" s="7"/>
      <c r="X672" s="7" t="s">
        <v>315</v>
      </c>
      <c r="Y672" s="7" t="s">
        <v>4246</v>
      </c>
      <c r="Z672" s="7">
        <v>1</v>
      </c>
      <c r="AA672" s="7">
        <v>14971</v>
      </c>
      <c r="AB672" s="7" t="s">
        <v>317</v>
      </c>
      <c r="AC672" s="7" t="s">
        <v>4020</v>
      </c>
      <c r="AD672" s="7">
        <v>2019</v>
      </c>
      <c r="AE672" s="7" t="s">
        <v>68</v>
      </c>
      <c r="AF672" s="7"/>
      <c r="AG672" s="7"/>
      <c r="AH672" s="7"/>
      <c r="AI672" s="7"/>
      <c r="AJ672" s="7"/>
      <c r="AK672" s="7"/>
      <c r="AL672" s="8" t="str">
        <f t="shared" si="120"/>
        <v/>
      </c>
      <c r="AM672" s="8" t="str">
        <f>IF(AL672="","",COUNTIFS(AL$1:AL672,AL672))</f>
        <v/>
      </c>
      <c r="AN672" s="8" t="str">
        <f t="shared" si="121"/>
        <v>长城新媒体集团有限公司“最河北”电子商务平台运营推广服务商项目长城新媒体集团有限公司“最河北”电子商务平台运营推广服务商项目中标公示@新媒体</v>
      </c>
      <c r="AO672" s="9">
        <f>IF(AN672="","",COUNTIFS(AN$1:AN672,AN672))</f>
        <v>1</v>
      </c>
      <c r="AP672" s="10" t="str">
        <f t="shared" si="122"/>
        <v>是</v>
      </c>
      <c r="AQ672" s="11" t="str">
        <f t="shared" si="123"/>
        <v/>
      </c>
      <c r="AR672" s="11" t="str">
        <f t="shared" si="124"/>
        <v/>
      </c>
      <c r="AS672" s="11" t="str">
        <f t="shared" si="125"/>
        <v/>
      </c>
      <c r="AT672" s="11" t="str">
        <f t="shared" si="126"/>
        <v/>
      </c>
      <c r="AU672" s="11" t="str">
        <f t="shared" si="127"/>
        <v/>
      </c>
      <c r="AV672" s="11" t="str">
        <f t="shared" si="128"/>
        <v/>
      </c>
      <c r="AW672" s="11" t="str">
        <f>IF(ISERROR(IF(FIND("拾",O672,1)&lt;FIND("万",O672,1),IF(ISERROR(FIND("拾",O672,FIND("万",O672,1))),"零",(MID(O,FIND("拾",O672,FIND("万",O672,1))-1,1))),MID(O672,FIND("拾",O672,1)-1,1))),"",IF(FIND("拾",O672,1)&lt;FIND("万",O672,1),IF(ISERROR(FIND("拾",O672,FIND("万",O672,1))),"",(MID(O672,FIND("拾",O672,FIND("万",O672,1))-1,1))),MID(O672,FIND("拾",O672,1)-1,1)))</f>
        <v/>
      </c>
      <c r="AX672" s="12">
        <f>IF(O672="",0,IF(ISERROR(MIDB(O672,SEARCHB("?",O672),2*LEN(O672)-LENB(O672))),IF(AQ672="",0,INDEX([1]大小写对照表!A:B,MATCH(AQ672,[1]大小写对照表!A:A,0),2)*100000000)+IF(AR672="",0,INDEX([1]大小写对照表!A:B,MATCH(AR672,[1]大小写对照表!A:A,0),2)*1000000)+IF(AS672="",0,INDEX([1]大小写对照表!A:B,MATCH(AS672,[1]大小写对照表!A:A,0),2)*100000)+IF(AT672="",0,INDEX([1]大小写对照表!A:B,MATCH(AT672,[1]大小写对照表!A:A,0),2)*10000)+IF(AU672="",0,INDEX([1]大小写对照表!A:B,MATCH(AU672,[1]大小写对照表!A:A,0),2)*1000)+IF(AV672="",0,INDEX([1]大小写对照表!A:B,MATCH(AV672,[1]大小写对照表!A:A,0),2)*100)+IF(AW672="",0,INDEX([1]大小写对照表!A:B,MATCH(AW672,[1]大小写对照表!A:A,0),2)*10),IF(ISERROR(FIND("万",O672,1)),MIDB(O672,SEARCHB("?",O672),2*LEN(O672)-LENB(O672))*1,MIDB(O672,SEARCHB("?",O672),2*LEN(O672)-LENB(O672))*10000)))</f>
        <v>0</v>
      </c>
      <c r="AY672" s="13" t="str">
        <f t="shared" si="129"/>
        <v>1月份</v>
      </c>
      <c r="AZ672" s="11" t="str">
        <f t="shared" si="130"/>
        <v>新媒体</v>
      </c>
      <c r="BA672" s="11" t="str">
        <f t="shared" si="131"/>
        <v/>
      </c>
    </row>
    <row r="673" spans="1:53">
      <c r="A673" s="14" t="s">
        <v>4020</v>
      </c>
      <c r="B673" s="14" t="s">
        <v>4247</v>
      </c>
      <c r="C673" s="14" t="s">
        <v>55</v>
      </c>
      <c r="D673" s="14"/>
      <c r="E673" s="14" t="s">
        <v>809</v>
      </c>
      <c r="F673" s="14" t="s">
        <v>4248</v>
      </c>
      <c r="G673" s="14" t="s">
        <v>226</v>
      </c>
      <c r="H673" s="14"/>
      <c r="I673" s="14"/>
      <c r="J673" s="14"/>
      <c r="K673" s="14"/>
      <c r="L673" s="14"/>
      <c r="M673" s="14"/>
      <c r="N673" s="14"/>
      <c r="O673" s="14"/>
      <c r="P673" s="14"/>
      <c r="Q673" s="14" t="s">
        <v>4249</v>
      </c>
      <c r="R673" s="14"/>
      <c r="S673" s="14"/>
      <c r="T673" s="14"/>
      <c r="U673" s="14"/>
      <c r="V673" s="14"/>
      <c r="W673" s="14"/>
      <c r="X673" s="14" t="s">
        <v>315</v>
      </c>
      <c r="Y673" s="14" t="s">
        <v>4250</v>
      </c>
      <c r="Z673" s="14">
        <v>2</v>
      </c>
      <c r="AA673" s="14">
        <v>14971</v>
      </c>
      <c r="AB673" s="14" t="s">
        <v>317</v>
      </c>
      <c r="AC673" s="14" t="s">
        <v>4020</v>
      </c>
      <c r="AD673" s="14">
        <v>2019</v>
      </c>
      <c r="AE673" s="14" t="s">
        <v>68</v>
      </c>
      <c r="AF673" s="14"/>
      <c r="AG673" s="14"/>
      <c r="AH673" s="14"/>
      <c r="AI673" s="14"/>
      <c r="AJ673" s="14"/>
      <c r="AK673" s="14"/>
      <c r="AL673" s="8" t="str">
        <f t="shared" si="120"/>
        <v/>
      </c>
      <c r="AM673" s="8" t="str">
        <f>IF(AL673="","",COUNTIFS(AL$1:AL673,AL673))</f>
        <v/>
      </c>
      <c r="AN673" s="8" t="str">
        <f t="shared" si="121"/>
        <v>河北长城新媒体集团有限公司“最河北”电子商务平台运营推广服务商项目中标公示@新媒体</v>
      </c>
      <c r="AO673" s="9">
        <f>IF(AN673="","",COUNTIFS(AN$1:AN673,AN673))</f>
        <v>1</v>
      </c>
      <c r="AP673" s="10" t="str">
        <f t="shared" si="122"/>
        <v>是</v>
      </c>
      <c r="AQ673" s="11" t="str">
        <f t="shared" si="123"/>
        <v/>
      </c>
      <c r="AR673" s="11" t="str">
        <f t="shared" si="124"/>
        <v/>
      </c>
      <c r="AS673" s="11" t="str">
        <f t="shared" si="125"/>
        <v/>
      </c>
      <c r="AT673" s="11" t="str">
        <f t="shared" si="126"/>
        <v/>
      </c>
      <c r="AU673" s="11" t="str">
        <f t="shared" si="127"/>
        <v/>
      </c>
      <c r="AV673" s="11" t="str">
        <f t="shared" si="128"/>
        <v/>
      </c>
      <c r="AW673" s="11" t="str">
        <f>IF(ISERROR(IF(FIND("拾",O673,1)&lt;FIND("万",O673,1),IF(ISERROR(FIND("拾",O673,FIND("万",O673,1))),"零",(MID(O,FIND("拾",O673,FIND("万",O673,1))-1,1))),MID(O673,FIND("拾",O673,1)-1,1))),"",IF(FIND("拾",O673,1)&lt;FIND("万",O673,1),IF(ISERROR(FIND("拾",O673,FIND("万",O673,1))),"",(MID(O673,FIND("拾",O673,FIND("万",O673,1))-1,1))),MID(O673,FIND("拾",O673,1)-1,1)))</f>
        <v/>
      </c>
      <c r="AX673" s="12">
        <f>IF(O673="",0,IF(ISERROR(MIDB(O673,SEARCHB("?",O673),2*LEN(O673)-LENB(O673))),IF(AQ673="",0,INDEX([1]大小写对照表!A:B,MATCH(AQ673,[1]大小写对照表!A:A,0),2)*100000000)+IF(AR673="",0,INDEX([1]大小写对照表!A:B,MATCH(AR673,[1]大小写对照表!A:A,0),2)*1000000)+IF(AS673="",0,INDEX([1]大小写对照表!A:B,MATCH(AS673,[1]大小写对照表!A:A,0),2)*100000)+IF(AT673="",0,INDEX([1]大小写对照表!A:B,MATCH(AT673,[1]大小写对照表!A:A,0),2)*10000)+IF(AU673="",0,INDEX([1]大小写对照表!A:B,MATCH(AU673,[1]大小写对照表!A:A,0),2)*1000)+IF(AV673="",0,INDEX([1]大小写对照表!A:B,MATCH(AV673,[1]大小写对照表!A:A,0),2)*100)+IF(AW673="",0,INDEX([1]大小写对照表!A:B,MATCH(AW673,[1]大小写对照表!A:A,0),2)*10),IF(ISERROR(FIND("万",O673,1)),MIDB(O673,SEARCHB("?",O673),2*LEN(O673)-LENB(O673))*1,MIDB(O673,SEARCHB("?",O673),2*LEN(O673)-LENB(O673))*10000)))</f>
        <v>0</v>
      </c>
      <c r="AY673" s="13" t="str">
        <f t="shared" si="129"/>
        <v>1月份</v>
      </c>
      <c r="AZ673" s="11" t="str">
        <f t="shared" si="130"/>
        <v>新媒体</v>
      </c>
      <c r="BA673" s="11" t="str">
        <f t="shared" si="131"/>
        <v/>
      </c>
    </row>
    <row r="674" spans="1:53">
      <c r="A674" s="7" t="s">
        <v>4020</v>
      </c>
      <c r="B674" s="7" t="s">
        <v>4251</v>
      </c>
      <c r="C674" s="7" t="s">
        <v>55</v>
      </c>
      <c r="D674" s="7" t="s">
        <v>4252</v>
      </c>
      <c r="E674" s="7" t="s">
        <v>168</v>
      </c>
      <c r="F674" s="7" t="s">
        <v>1701</v>
      </c>
      <c r="G674" s="7" t="s">
        <v>226</v>
      </c>
      <c r="H674" s="7"/>
      <c r="I674" s="7"/>
      <c r="J674" s="7"/>
      <c r="K674" s="7"/>
      <c r="L674" s="7" t="s">
        <v>4138</v>
      </c>
      <c r="M674" s="7" t="s">
        <v>4139</v>
      </c>
      <c r="N674" s="7" t="s">
        <v>4253</v>
      </c>
      <c r="O674" s="7" t="s">
        <v>4254</v>
      </c>
      <c r="P674" s="7"/>
      <c r="Q674" s="7" t="s">
        <v>4255</v>
      </c>
      <c r="R674" s="7" t="s">
        <v>4256</v>
      </c>
      <c r="S674" s="7"/>
      <c r="T674" s="7"/>
      <c r="U674" s="7"/>
      <c r="V674" s="7"/>
      <c r="W674" s="7"/>
      <c r="X674" s="7" t="s">
        <v>244</v>
      </c>
      <c r="Y674" s="7" t="s">
        <v>4257</v>
      </c>
      <c r="Z674" s="7">
        <v>3</v>
      </c>
      <c r="AA674" s="7">
        <v>1</v>
      </c>
      <c r="AB674" s="7" t="s">
        <v>317</v>
      </c>
      <c r="AC674" s="7" t="s">
        <v>4020</v>
      </c>
      <c r="AD674" s="7">
        <v>2019</v>
      </c>
      <c r="AE674" s="7" t="s">
        <v>68</v>
      </c>
      <c r="AF674" s="7"/>
      <c r="AG674" s="7"/>
      <c r="AH674" s="7"/>
      <c r="AI674" s="7"/>
      <c r="AJ674" s="7"/>
      <c r="AK674" s="7"/>
      <c r="AL674" s="8" t="str">
        <f t="shared" si="120"/>
        <v>FJSHYZB-2019-006）@新媒体</v>
      </c>
      <c r="AM674" s="8">
        <f>IF(AL674="","",COUNTIFS(AL$1:AL674,AL674))</f>
        <v>1</v>
      </c>
      <c r="AN674" s="8" t="str">
        <f t="shared" si="121"/>
        <v>宁德市新媒体网络传媒有限公司《新闻三人品》直播间改造成交公告@新媒体</v>
      </c>
      <c r="AO674" s="9">
        <f>IF(AN674="","",COUNTIFS(AN$1:AN674,AN674))</f>
        <v>1</v>
      </c>
      <c r="AP674" s="10" t="str">
        <f t="shared" si="122"/>
        <v>是</v>
      </c>
      <c r="AQ674" s="11" t="str">
        <f t="shared" si="123"/>
        <v/>
      </c>
      <c r="AR674" s="11" t="str">
        <f t="shared" si="124"/>
        <v/>
      </c>
      <c r="AS674" s="11" t="str">
        <f t="shared" si="125"/>
        <v/>
      </c>
      <c r="AT674" s="11" t="str">
        <f t="shared" si="126"/>
        <v/>
      </c>
      <c r="AU674" s="11" t="str">
        <f t="shared" si="127"/>
        <v/>
      </c>
      <c r="AV674" s="11" t="str">
        <f t="shared" si="128"/>
        <v/>
      </c>
      <c r="AW674" s="11" t="str">
        <f>IF(ISERROR(IF(FIND("拾",O674,1)&lt;FIND("万",O674,1),IF(ISERROR(FIND("拾",O674,FIND("万",O674,1))),"零",(MID(O,FIND("拾",O674,FIND("万",O674,1))-1,1))),MID(O674,FIND("拾",O674,1)-1,1))),"",IF(FIND("拾",O674,1)&lt;FIND("万",O674,1),IF(ISERROR(FIND("拾",O674,FIND("万",O674,1))),"",(MID(O674,FIND("拾",O674,FIND("万",O674,1))-1,1))),MID(O674,FIND("拾",O674,1)-1,1)))</f>
        <v/>
      </c>
      <c r="AX674" s="12">
        <f>IF(O674="",0,IF(ISERROR(MIDB(O674,SEARCHB("?",O674),2*LEN(O674)-LENB(O674))),IF(AQ674="",0,INDEX([1]大小写对照表!A:B,MATCH(AQ674,[1]大小写对照表!A:A,0),2)*100000000)+IF(AR674="",0,INDEX([1]大小写对照表!A:B,MATCH(AR674,[1]大小写对照表!A:A,0),2)*1000000)+IF(AS674="",0,INDEX([1]大小写对照表!A:B,MATCH(AS674,[1]大小写对照表!A:A,0),2)*100000)+IF(AT674="",0,INDEX([1]大小写对照表!A:B,MATCH(AT674,[1]大小写对照表!A:A,0),2)*10000)+IF(AU674="",0,INDEX([1]大小写对照表!A:B,MATCH(AU674,[1]大小写对照表!A:A,0),2)*1000)+IF(AV674="",0,INDEX([1]大小写对照表!A:B,MATCH(AV674,[1]大小写对照表!A:A,0),2)*100)+IF(AW674="",0,INDEX([1]大小写对照表!A:B,MATCH(AW674,[1]大小写对照表!A:A,0),2)*10),IF(ISERROR(FIND("万",O674,1)),MIDB(O674,SEARCHB("?",O674),2*LEN(O674)-LENB(O674))*1,MIDB(O674,SEARCHB("?",O674),2*LEN(O674)-LENB(O674))*10000)))</f>
        <v>173075</v>
      </c>
      <c r="AY674" s="13" t="str">
        <f t="shared" si="129"/>
        <v>1月份</v>
      </c>
      <c r="AZ674" s="11" t="str">
        <f t="shared" si="130"/>
        <v>新媒体</v>
      </c>
      <c r="BA674" s="11" t="str">
        <f t="shared" si="131"/>
        <v/>
      </c>
    </row>
    <row r="675" spans="1:53">
      <c r="A675" s="14" t="s">
        <v>4043</v>
      </c>
      <c r="B675" s="14" t="s">
        <v>4258</v>
      </c>
      <c r="C675" s="14" t="s">
        <v>55</v>
      </c>
      <c r="D675" s="14"/>
      <c r="E675" s="14" t="s">
        <v>311</v>
      </c>
      <c r="F675" s="14" t="s">
        <v>2118</v>
      </c>
      <c r="G675" s="14" t="s">
        <v>226</v>
      </c>
      <c r="H675" s="14"/>
      <c r="I675" s="14"/>
      <c r="J675" s="14"/>
      <c r="K675" s="14"/>
      <c r="L675" s="14" t="s">
        <v>1458</v>
      </c>
      <c r="M675" s="14" t="s">
        <v>1459</v>
      </c>
      <c r="N675" s="14" t="s">
        <v>4259</v>
      </c>
      <c r="O675" s="14" t="s">
        <v>4260</v>
      </c>
      <c r="P675" s="14"/>
      <c r="Q675" s="14" t="s">
        <v>4261</v>
      </c>
      <c r="R675" s="14" t="s">
        <v>4262</v>
      </c>
      <c r="S675" s="14" t="s">
        <v>4263</v>
      </c>
      <c r="T675" s="14"/>
      <c r="U675" s="14"/>
      <c r="V675" s="14"/>
      <c r="W675" s="14"/>
      <c r="X675" s="14" t="s">
        <v>244</v>
      </c>
      <c r="Y675" s="14" t="s">
        <v>4264</v>
      </c>
      <c r="Z675" s="14">
        <v>1</v>
      </c>
      <c r="AA675" s="14">
        <v>14971</v>
      </c>
      <c r="AB675" s="14" t="s">
        <v>317</v>
      </c>
      <c r="AC675" s="14" t="s">
        <v>4043</v>
      </c>
      <c r="AD675" s="14">
        <v>2019</v>
      </c>
      <c r="AE675" s="14" t="s">
        <v>68</v>
      </c>
      <c r="AF675" s="14"/>
      <c r="AG675" s="14"/>
      <c r="AH675" s="14"/>
      <c r="AI675" s="14"/>
      <c r="AJ675" s="14"/>
      <c r="AK675" s="14"/>
      <c r="AL675" s="8" t="str">
        <f t="shared" si="120"/>
        <v/>
      </c>
      <c r="AM675" s="8" t="str">
        <f>IF(AL675="","",COUNTIFS(AL$1:AL675,AL675))</f>
        <v/>
      </c>
      <c r="AN675" s="8" t="str">
        <f t="shared" si="121"/>
        <v>湖北长江报刊传媒（集团）有限公司“全媒体中心”内容生产平台和资源管理平台软件采购项目中标结果公示@全媒体</v>
      </c>
      <c r="AO675" s="9">
        <f>IF(AN675="","",COUNTIFS(AN$1:AN675,AN675))</f>
        <v>1</v>
      </c>
      <c r="AP675" s="10" t="str">
        <f t="shared" si="122"/>
        <v>是</v>
      </c>
      <c r="AQ675" s="11" t="str">
        <f t="shared" si="123"/>
        <v/>
      </c>
      <c r="AR675" s="11" t="str">
        <f t="shared" si="124"/>
        <v/>
      </c>
      <c r="AS675" s="11" t="str">
        <f t="shared" si="125"/>
        <v/>
      </c>
      <c r="AT675" s="11" t="str">
        <f t="shared" si="126"/>
        <v/>
      </c>
      <c r="AU675" s="11" t="str">
        <f t="shared" si="127"/>
        <v/>
      </c>
      <c r="AV675" s="11" t="str">
        <f t="shared" si="128"/>
        <v/>
      </c>
      <c r="AW675" s="11" t="str">
        <f>IF(ISERROR(IF(FIND("拾",O675,1)&lt;FIND("万",O675,1),IF(ISERROR(FIND("拾",O675,FIND("万",O675,1))),"零",(MID(O,FIND("拾",O675,FIND("万",O675,1))-1,1))),MID(O675,FIND("拾",O675,1)-1,1))),"",IF(FIND("拾",O675,1)&lt;FIND("万",O675,1),IF(ISERROR(FIND("拾",O675,FIND("万",O675,1))),"",(MID(O675,FIND("拾",O675,FIND("万",O675,1))-1,1))),MID(O675,FIND("拾",O675,1)-1,1)))</f>
        <v/>
      </c>
      <c r="AX675" s="12">
        <f>IF(O675="",0,IF(ISERROR(MIDB(O675,SEARCHB("?",O675),2*LEN(O675)-LENB(O675))),IF(AQ675="",0,INDEX([1]大小写对照表!A:B,MATCH(AQ675,[1]大小写对照表!A:A,0),2)*100000000)+IF(AR675="",0,INDEX([1]大小写对照表!A:B,MATCH(AR675,[1]大小写对照表!A:A,0),2)*1000000)+IF(AS675="",0,INDEX([1]大小写对照表!A:B,MATCH(AS675,[1]大小写对照表!A:A,0),2)*100000)+IF(AT675="",0,INDEX([1]大小写对照表!A:B,MATCH(AT675,[1]大小写对照表!A:A,0),2)*10000)+IF(AU675="",0,INDEX([1]大小写对照表!A:B,MATCH(AU675,[1]大小写对照表!A:A,0),2)*1000)+IF(AV675="",0,INDEX([1]大小写对照表!A:B,MATCH(AV675,[1]大小写对照表!A:A,0),2)*100)+IF(AW675="",0,INDEX([1]大小写对照表!A:B,MATCH(AW675,[1]大小写对照表!A:A,0),2)*10),IF(ISERROR(FIND("万",O675,1)),MIDB(O675,SEARCHB("?",O675),2*LEN(O675)-LENB(O675))*1,MIDB(O675,SEARCHB("?",O675),2*LEN(O675)-LENB(O675))*10000)))</f>
        <v>1295000</v>
      </c>
      <c r="AY675" s="13" t="str">
        <f t="shared" si="129"/>
        <v>1月份</v>
      </c>
      <c r="AZ675" s="11" t="str">
        <f t="shared" si="130"/>
        <v>全媒体</v>
      </c>
      <c r="BA675" s="11" t="str">
        <f t="shared" si="131"/>
        <v/>
      </c>
    </row>
    <row r="676" spans="1:53">
      <c r="A676" s="7" t="s">
        <v>4043</v>
      </c>
      <c r="B676" s="7" t="s">
        <v>1456</v>
      </c>
      <c r="C676" s="7" t="s">
        <v>55</v>
      </c>
      <c r="D676" s="7"/>
      <c r="E676" s="7" t="s">
        <v>311</v>
      </c>
      <c r="F676" s="7" t="s">
        <v>1457</v>
      </c>
      <c r="G676" s="7" t="s">
        <v>226</v>
      </c>
      <c r="H676" s="7"/>
      <c r="I676" s="7"/>
      <c r="J676" s="7"/>
      <c r="K676" s="7"/>
      <c r="L676" s="7" t="s">
        <v>1458</v>
      </c>
      <c r="M676" s="7" t="s">
        <v>1459</v>
      </c>
      <c r="N676" s="7" t="s">
        <v>1460</v>
      </c>
      <c r="O676" s="7" t="s">
        <v>1461</v>
      </c>
      <c r="P676" s="7"/>
      <c r="Q676" s="7" t="s">
        <v>1462</v>
      </c>
      <c r="R676" s="7" t="s">
        <v>1463</v>
      </c>
      <c r="S676" s="7" t="s">
        <v>1464</v>
      </c>
      <c r="T676" s="7" t="s">
        <v>1465</v>
      </c>
      <c r="U676" s="7"/>
      <c r="V676" s="7"/>
      <c r="W676" s="7"/>
      <c r="X676" s="7" t="s">
        <v>244</v>
      </c>
      <c r="Y676" s="7" t="s">
        <v>1466</v>
      </c>
      <c r="Z676" s="7">
        <v>3</v>
      </c>
      <c r="AA676" s="7">
        <v>14971</v>
      </c>
      <c r="AB676" s="7" t="s">
        <v>317</v>
      </c>
      <c r="AC676" s="7" t="s">
        <v>4043</v>
      </c>
      <c r="AD676" s="7">
        <v>2019</v>
      </c>
      <c r="AE676" s="7" t="s">
        <v>68</v>
      </c>
      <c r="AF676" s="7"/>
      <c r="AG676" s="7"/>
      <c r="AH676" s="7"/>
      <c r="AI676" s="7"/>
      <c r="AJ676" s="7"/>
      <c r="AK676" s="7"/>
      <c r="AL676" s="8" t="str">
        <f t="shared" si="120"/>
        <v/>
      </c>
      <c r="AM676" s="8" t="str">
        <f>IF(AL676="","",COUNTIFS(AL$1:AL676,AL676))</f>
        <v/>
      </c>
      <c r="AN676" s="8" t="str">
        <f t="shared" si="121"/>
        <v>湖北长江报刊传媒（集团）有限公司“全媒体中心”多功能厅LED大屏和音响、录播室设备及工程改造、机房改造硬件平台采购项目中标结果公示@全媒体</v>
      </c>
      <c r="AO676" s="9">
        <f>IF(AN676="","",COUNTIFS(AN$1:AN676,AN676))</f>
        <v>1</v>
      </c>
      <c r="AP676" s="10" t="str">
        <f t="shared" si="122"/>
        <v>是</v>
      </c>
      <c r="AQ676" s="11" t="str">
        <f t="shared" si="123"/>
        <v/>
      </c>
      <c r="AR676" s="11" t="str">
        <f t="shared" si="124"/>
        <v/>
      </c>
      <c r="AS676" s="11" t="str">
        <f t="shared" si="125"/>
        <v/>
      </c>
      <c r="AT676" s="11" t="str">
        <f t="shared" si="126"/>
        <v/>
      </c>
      <c r="AU676" s="11" t="str">
        <f t="shared" si="127"/>
        <v/>
      </c>
      <c r="AV676" s="11" t="str">
        <f t="shared" si="128"/>
        <v/>
      </c>
      <c r="AW676" s="11" t="str">
        <f>IF(ISERROR(IF(FIND("拾",O676,1)&lt;FIND("万",O676,1),IF(ISERROR(FIND("拾",O676,FIND("万",O676,1))),"零",(MID(O,FIND("拾",O676,FIND("万",O676,1))-1,1))),MID(O676,FIND("拾",O676,1)-1,1))),"",IF(FIND("拾",O676,1)&lt;FIND("万",O676,1),IF(ISERROR(FIND("拾",O676,FIND("万",O676,1))),"",(MID(O676,FIND("拾",O676,FIND("万",O676,1))-1,1))),MID(O676,FIND("拾",O676,1)-1,1)))</f>
        <v/>
      </c>
      <c r="AX676" s="12">
        <f>IF(O676="",0,IF(ISERROR(MIDB(O676,SEARCHB("?",O676),2*LEN(O676)-LENB(O676))),IF(AQ676="",0,INDEX([1]大小写对照表!A:B,MATCH(AQ676,[1]大小写对照表!A:A,0),2)*100000000)+IF(AR676="",0,INDEX([1]大小写对照表!A:B,MATCH(AR676,[1]大小写对照表!A:A,0),2)*1000000)+IF(AS676="",0,INDEX([1]大小写对照表!A:B,MATCH(AS676,[1]大小写对照表!A:A,0),2)*100000)+IF(AT676="",0,INDEX([1]大小写对照表!A:B,MATCH(AT676,[1]大小写对照表!A:A,0),2)*10000)+IF(AU676="",0,INDEX([1]大小写对照表!A:B,MATCH(AU676,[1]大小写对照表!A:A,0),2)*1000)+IF(AV676="",0,INDEX([1]大小写对照表!A:B,MATCH(AV676,[1]大小写对照表!A:A,0),2)*100)+IF(AW676="",0,INDEX([1]大小写对照表!A:B,MATCH(AW676,[1]大小写对照表!A:A,0),2)*10),IF(ISERROR(FIND("万",O676,1)),MIDB(O676,SEARCHB("?",O676),2*LEN(O676)-LENB(O676))*1,MIDB(O676,SEARCHB("?",O676),2*LEN(O676)-LENB(O676))*10000)))</f>
        <v>478000</v>
      </c>
      <c r="AY676" s="13" t="str">
        <f t="shared" si="129"/>
        <v>1月份</v>
      </c>
      <c r="AZ676" s="11" t="str">
        <f t="shared" si="130"/>
        <v>全媒体</v>
      </c>
      <c r="BA676" s="11" t="str">
        <f t="shared" si="131"/>
        <v/>
      </c>
    </row>
    <row r="677" spans="1:53">
      <c r="A677" s="14" t="s">
        <v>4043</v>
      </c>
      <c r="B677" s="14" t="s">
        <v>4265</v>
      </c>
      <c r="C677" s="14" t="s">
        <v>55</v>
      </c>
      <c r="D677" s="14"/>
      <c r="E677" s="14" t="s">
        <v>311</v>
      </c>
      <c r="F677" s="14" t="s">
        <v>2118</v>
      </c>
      <c r="G677" s="14" t="s">
        <v>226</v>
      </c>
      <c r="H677" s="14"/>
      <c r="I677" s="14"/>
      <c r="J677" s="14"/>
      <c r="K677" s="14"/>
      <c r="L677" s="14" t="s">
        <v>1458</v>
      </c>
      <c r="M677" s="14" t="s">
        <v>1459</v>
      </c>
      <c r="N677" s="14" t="s">
        <v>4266</v>
      </c>
      <c r="O677" s="14" t="s">
        <v>4267</v>
      </c>
      <c r="P677" s="14"/>
      <c r="Q677" s="14" t="s">
        <v>4268</v>
      </c>
      <c r="R677" s="14" t="s">
        <v>4269</v>
      </c>
      <c r="S677" s="14"/>
      <c r="T677" s="14"/>
      <c r="U677" s="14"/>
      <c r="V677" s="14"/>
      <c r="W677" s="14"/>
      <c r="X677" s="14" t="s">
        <v>244</v>
      </c>
      <c r="Y677" s="14" t="s">
        <v>4270</v>
      </c>
      <c r="Z677" s="14">
        <v>1</v>
      </c>
      <c r="AA677" s="14">
        <v>14971</v>
      </c>
      <c r="AB677" s="14" t="s">
        <v>317</v>
      </c>
      <c r="AC677" s="14" t="s">
        <v>4043</v>
      </c>
      <c r="AD677" s="14">
        <v>2019</v>
      </c>
      <c r="AE677" s="14" t="s">
        <v>68</v>
      </c>
      <c r="AF677" s="14"/>
      <c r="AG677" s="14"/>
      <c r="AH677" s="14"/>
      <c r="AI677" s="14"/>
      <c r="AJ677" s="14"/>
      <c r="AK677" s="14"/>
      <c r="AL677" s="8" t="str">
        <f t="shared" si="120"/>
        <v/>
      </c>
      <c r="AM677" s="8" t="str">
        <f>IF(AL677="","",COUNTIFS(AL$1:AL677,AL677))</f>
        <v/>
      </c>
      <c r="AN677" s="8" t="str">
        <f t="shared" si="121"/>
        <v>湖北长江报刊传媒（集团）有限公司“全媒体中心”多功能厅改造工程中标结果公示@全媒体</v>
      </c>
      <c r="AO677" s="9">
        <f>IF(AN677="","",COUNTIFS(AN$1:AN677,AN677))</f>
        <v>1</v>
      </c>
      <c r="AP677" s="10" t="str">
        <f t="shared" si="122"/>
        <v>是</v>
      </c>
      <c r="AQ677" s="11" t="str">
        <f t="shared" si="123"/>
        <v/>
      </c>
      <c r="AR677" s="11" t="str">
        <f t="shared" si="124"/>
        <v/>
      </c>
      <c r="AS677" s="11" t="str">
        <f t="shared" si="125"/>
        <v/>
      </c>
      <c r="AT677" s="11" t="str">
        <f t="shared" si="126"/>
        <v/>
      </c>
      <c r="AU677" s="11" t="str">
        <f t="shared" si="127"/>
        <v/>
      </c>
      <c r="AV677" s="11" t="str">
        <f t="shared" si="128"/>
        <v/>
      </c>
      <c r="AW677" s="11" t="str">
        <f>IF(ISERROR(IF(FIND("拾",O677,1)&lt;FIND("万",O677,1),IF(ISERROR(FIND("拾",O677,FIND("万",O677,1))),"零",(MID(O,FIND("拾",O677,FIND("万",O677,1))-1,1))),MID(O677,FIND("拾",O677,1)-1,1))),"",IF(FIND("拾",O677,1)&lt;FIND("万",O677,1),IF(ISERROR(FIND("拾",O677,FIND("万",O677,1))),"",(MID(O677,FIND("拾",O677,FIND("万",O677,1))-1,1))),MID(O677,FIND("拾",O677,1)-1,1)))</f>
        <v/>
      </c>
      <c r="AX677" s="12">
        <f>IF(O677="",0,IF(ISERROR(MIDB(O677,SEARCHB("?",O677),2*LEN(O677)-LENB(O677))),IF(AQ677="",0,INDEX([1]大小写对照表!A:B,MATCH(AQ677,[1]大小写对照表!A:A,0),2)*100000000)+IF(AR677="",0,INDEX([1]大小写对照表!A:B,MATCH(AR677,[1]大小写对照表!A:A,0),2)*1000000)+IF(AS677="",0,INDEX([1]大小写对照表!A:B,MATCH(AS677,[1]大小写对照表!A:A,0),2)*100000)+IF(AT677="",0,INDEX([1]大小写对照表!A:B,MATCH(AT677,[1]大小写对照表!A:A,0),2)*10000)+IF(AU677="",0,INDEX([1]大小写对照表!A:B,MATCH(AU677,[1]大小写对照表!A:A,0),2)*1000)+IF(AV677="",0,INDEX([1]大小写对照表!A:B,MATCH(AV677,[1]大小写对照表!A:A,0),2)*100)+IF(AW677="",0,INDEX([1]大小写对照表!A:B,MATCH(AW677,[1]大小写对照表!A:A,0),2)*10),IF(ISERROR(FIND("万",O677,1)),MIDB(O677,SEARCHB("?",O677),2*LEN(O677)-LENB(O677))*1,MIDB(O677,SEARCHB("?",O677),2*LEN(O677)-LENB(O677))*10000)))</f>
        <v>329366.89999999997</v>
      </c>
      <c r="AY677" s="13" t="str">
        <f t="shared" si="129"/>
        <v>1月份</v>
      </c>
      <c r="AZ677" s="11" t="str">
        <f t="shared" si="130"/>
        <v>全媒体</v>
      </c>
      <c r="BA677" s="11" t="str">
        <f t="shared" si="131"/>
        <v/>
      </c>
    </row>
    <row r="678" spans="1:53">
      <c r="A678" s="7" t="s">
        <v>4020</v>
      </c>
      <c r="B678" s="7" t="s">
        <v>4271</v>
      </c>
      <c r="C678" s="7" t="s">
        <v>55</v>
      </c>
      <c r="D678" s="7" t="s">
        <v>4272</v>
      </c>
      <c r="E678" s="7" t="s">
        <v>696</v>
      </c>
      <c r="F678" s="7" t="s">
        <v>697</v>
      </c>
      <c r="G678" s="7" t="s">
        <v>226</v>
      </c>
      <c r="H678" s="7"/>
      <c r="I678" s="7"/>
      <c r="J678" s="7"/>
      <c r="K678" s="7"/>
      <c r="L678" s="7" t="s">
        <v>4273</v>
      </c>
      <c r="M678" s="7"/>
      <c r="N678" s="7" t="s">
        <v>4274</v>
      </c>
      <c r="O678" s="7" t="s">
        <v>917</v>
      </c>
      <c r="P678" s="7"/>
      <c r="Q678" s="7" t="s">
        <v>4275</v>
      </c>
      <c r="R678" s="7" t="s">
        <v>4276</v>
      </c>
      <c r="S678" s="7" t="s">
        <v>4277</v>
      </c>
      <c r="T678" s="7"/>
      <c r="U678" s="7"/>
      <c r="V678" s="7"/>
      <c r="W678" s="7"/>
      <c r="X678" s="7" t="s">
        <v>944</v>
      </c>
      <c r="Y678" s="7" t="s">
        <v>4278</v>
      </c>
      <c r="Z678" s="7">
        <v>2</v>
      </c>
      <c r="AA678" s="7">
        <v>3</v>
      </c>
      <c r="AB678" s="7" t="s">
        <v>67</v>
      </c>
      <c r="AC678" s="7"/>
      <c r="AD678" s="7">
        <v>2019</v>
      </c>
      <c r="AE678" s="7" t="s">
        <v>68</v>
      </c>
      <c r="AF678" s="7"/>
      <c r="AG678" s="7"/>
      <c r="AH678" s="7"/>
      <c r="AI678" s="7"/>
      <c r="AJ678" s="7"/>
      <c r="AK678" s="7"/>
      <c r="AL678" s="8" t="str">
        <f t="shared" si="120"/>
        <v>YJZD-181126@新媒体</v>
      </c>
      <c r="AM678" s="8">
        <f>IF(AL678="","",COUNTIFS(AL$1:AL678,AL678))</f>
        <v>1</v>
      </c>
      <c r="AN678" s="8" t="str">
        <f t="shared" si="121"/>
        <v>中共哈尔滨市委宣传部哈尔滨市委外宣办（市政府新闻办）对外宣传推广及文化交流代理服务资质项目中标公告@新媒体</v>
      </c>
      <c r="AO678" s="9">
        <f>IF(AN678="","",COUNTIFS(AN$1:AN678,AN678))</f>
        <v>1</v>
      </c>
      <c r="AP678" s="10" t="str">
        <f t="shared" si="122"/>
        <v>是</v>
      </c>
      <c r="AQ678" s="11" t="str">
        <f t="shared" si="123"/>
        <v/>
      </c>
      <c r="AR678" s="11" t="str">
        <f t="shared" si="124"/>
        <v/>
      </c>
      <c r="AS678" s="11" t="str">
        <f t="shared" si="125"/>
        <v/>
      </c>
      <c r="AT678" s="11" t="str">
        <f t="shared" si="126"/>
        <v/>
      </c>
      <c r="AU678" s="11" t="str">
        <f t="shared" si="127"/>
        <v/>
      </c>
      <c r="AV678" s="11" t="str">
        <f t="shared" si="128"/>
        <v/>
      </c>
      <c r="AW678" s="11" t="str">
        <f>IF(ISERROR(IF(FIND("拾",O678,1)&lt;FIND("万",O678,1),IF(ISERROR(FIND("拾",O678,FIND("万",O678,1))),"零",(MID(O,FIND("拾",O678,FIND("万",O678,1))-1,1))),MID(O678,FIND("拾",O678,1)-1,1))),"",IF(FIND("拾",O678,1)&lt;FIND("万",O678,1),IF(ISERROR(FIND("拾",O678,FIND("万",O678,1))),"",(MID(O678,FIND("拾",O678,FIND("万",O678,1))-1,1))),MID(O678,FIND("拾",O678,1)-1,1)))</f>
        <v/>
      </c>
      <c r="AX678" s="12">
        <f>IF(O678="",0,IF(ISERROR(MIDB(O678,SEARCHB("?",O678),2*LEN(O678)-LENB(O678))),IF(AQ678="",0,INDEX([1]大小写对照表!A:B,MATCH(AQ678,[1]大小写对照表!A:A,0),2)*100000000)+IF(AR678="",0,INDEX([1]大小写对照表!A:B,MATCH(AR678,[1]大小写对照表!A:A,0),2)*1000000)+IF(AS678="",0,INDEX([1]大小写对照表!A:B,MATCH(AS678,[1]大小写对照表!A:A,0),2)*100000)+IF(AT678="",0,INDEX([1]大小写对照表!A:B,MATCH(AT678,[1]大小写对照表!A:A,0),2)*10000)+IF(AU678="",0,INDEX([1]大小写对照表!A:B,MATCH(AU678,[1]大小写对照表!A:A,0),2)*1000)+IF(AV678="",0,INDEX([1]大小写对照表!A:B,MATCH(AV678,[1]大小写对照表!A:A,0),2)*100)+IF(AW678="",0,INDEX([1]大小写对照表!A:B,MATCH(AW678,[1]大小写对照表!A:A,0),2)*10),IF(ISERROR(FIND("万",O678,1)),MIDB(O678,SEARCHB("?",O678),2*LEN(O678)-LENB(O678))*1,MIDB(O678,SEARCHB("?",O678),2*LEN(O678)-LENB(O678))*10000)))</f>
        <v>0</v>
      </c>
      <c r="AY678" s="13" t="str">
        <f t="shared" si="129"/>
        <v>1月份</v>
      </c>
      <c r="AZ678" s="11" t="str">
        <f t="shared" si="130"/>
        <v>新媒体</v>
      </c>
      <c r="BA678" s="11" t="str">
        <f t="shared" si="131"/>
        <v/>
      </c>
    </row>
    <row r="679" spans="1:53">
      <c r="A679" s="14" t="s">
        <v>4204</v>
      </c>
      <c r="B679" s="14" t="s">
        <v>234</v>
      </c>
      <c r="C679" s="14" t="s">
        <v>55</v>
      </c>
      <c r="D679" s="14" t="s">
        <v>235</v>
      </c>
      <c r="E679" s="14" t="s">
        <v>236</v>
      </c>
      <c r="F679" s="14" t="s">
        <v>237</v>
      </c>
      <c r="G679" s="14" t="s">
        <v>226</v>
      </c>
      <c r="H679" s="14"/>
      <c r="I679" s="14"/>
      <c r="J679" s="14"/>
      <c r="K679" s="14"/>
      <c r="L679" s="14" t="s">
        <v>238</v>
      </c>
      <c r="M679" s="14" t="s">
        <v>239</v>
      </c>
      <c r="N679" s="14" t="s">
        <v>240</v>
      </c>
      <c r="O679" s="14" t="s">
        <v>241</v>
      </c>
      <c r="P679" s="14"/>
      <c r="Q679" s="14" t="s">
        <v>4279</v>
      </c>
      <c r="R679" s="14" t="s">
        <v>243</v>
      </c>
      <c r="S679" s="14"/>
      <c r="T679" s="14"/>
      <c r="U679" s="14"/>
      <c r="V679" s="14"/>
      <c r="W679" s="14"/>
      <c r="X679" s="14" t="s">
        <v>244</v>
      </c>
      <c r="Y679" s="14" t="s">
        <v>245</v>
      </c>
      <c r="Z679" s="14">
        <v>3</v>
      </c>
      <c r="AA679" s="14">
        <v>2</v>
      </c>
      <c r="AB679" s="14" t="s">
        <v>67</v>
      </c>
      <c r="AC679" s="14"/>
      <c r="AD679" s="14">
        <v>2019</v>
      </c>
      <c r="AE679" s="14" t="s">
        <v>68</v>
      </c>
      <c r="AF679" s="14"/>
      <c r="AG679" s="14"/>
      <c r="AH679" s="14"/>
      <c r="AI679" s="14"/>
      <c r="AJ679" s="14"/>
      <c r="AK679" s="14"/>
      <c r="AL679" s="8" t="str">
        <f t="shared" si="120"/>
        <v>1941STC60018）@全媒体,新媒体</v>
      </c>
      <c r="AM679" s="8">
        <f>IF(AL679="","",COUNTIFS(AL$1:AL679,AL679))</f>
        <v>1</v>
      </c>
      <c r="AN679" s="8" t="str">
        <f t="shared" si="121"/>
        <v>新华新媒文化传播有限公司新华社媒体资源聚合共享平台—“现场云”（现场新闻服务平台）建设子项中标公告@全媒体,新媒体</v>
      </c>
      <c r="AO679" s="9">
        <f>IF(AN679="","",COUNTIFS(AN$1:AN679,AN679))</f>
        <v>1</v>
      </c>
      <c r="AP679" s="10" t="str">
        <f t="shared" si="122"/>
        <v>是</v>
      </c>
      <c r="AQ679" s="11" t="str">
        <f t="shared" si="123"/>
        <v/>
      </c>
      <c r="AR679" s="11" t="str">
        <f t="shared" si="124"/>
        <v/>
      </c>
      <c r="AS679" s="11" t="str">
        <f t="shared" si="125"/>
        <v/>
      </c>
      <c r="AT679" s="11" t="str">
        <f t="shared" si="126"/>
        <v/>
      </c>
      <c r="AU679" s="11" t="str">
        <f t="shared" si="127"/>
        <v/>
      </c>
      <c r="AV679" s="11" t="str">
        <f t="shared" si="128"/>
        <v/>
      </c>
      <c r="AW679" s="11" t="str">
        <f>IF(ISERROR(IF(FIND("拾",O679,1)&lt;FIND("万",O679,1),IF(ISERROR(FIND("拾",O679,FIND("万",O679,1))),"零",(MID(O,FIND("拾",O679,FIND("万",O679,1))-1,1))),MID(O679,FIND("拾",O679,1)-1,1))),"",IF(FIND("拾",O679,1)&lt;FIND("万",O679,1),IF(ISERROR(FIND("拾",O679,FIND("万",O679,1))),"",(MID(O679,FIND("拾",O679,FIND("万",O679,1))-1,1))),MID(O679,FIND("拾",O679,1)-1,1)))</f>
        <v/>
      </c>
      <c r="AX679" s="12">
        <f>IF(O679="",0,IF(ISERROR(MIDB(O679,SEARCHB("?",O679),2*LEN(O679)-LENB(O679))),IF(AQ679="",0,INDEX([1]大小写对照表!A:B,MATCH(AQ679,[1]大小写对照表!A:A,0),2)*100000000)+IF(AR679="",0,INDEX([1]大小写对照表!A:B,MATCH(AR679,[1]大小写对照表!A:A,0),2)*1000000)+IF(AS679="",0,INDEX([1]大小写对照表!A:B,MATCH(AS679,[1]大小写对照表!A:A,0),2)*100000)+IF(AT679="",0,INDEX([1]大小写对照表!A:B,MATCH(AT679,[1]大小写对照表!A:A,0),2)*10000)+IF(AU679="",0,INDEX([1]大小写对照表!A:B,MATCH(AU679,[1]大小写对照表!A:A,0),2)*1000)+IF(AV679="",0,INDEX([1]大小写对照表!A:B,MATCH(AV679,[1]大小写对照表!A:A,0),2)*100)+IF(AW679="",0,INDEX([1]大小写对照表!A:B,MATCH(AW679,[1]大小写对照表!A:A,0),2)*10),IF(ISERROR(FIND("万",O679,1)),MIDB(O679,SEARCHB("?",O679),2*LEN(O679)-LENB(O679))*1,MIDB(O679,SEARCHB("?",O679),2*LEN(O679)-LENB(O679))*10000)))</f>
        <v>20732000</v>
      </c>
      <c r="AY679" s="13" t="str">
        <f t="shared" si="129"/>
        <v>1月份</v>
      </c>
      <c r="AZ679" s="11" t="str">
        <f t="shared" si="130"/>
        <v>全媒体</v>
      </c>
      <c r="BA679" s="11" t="str">
        <f t="shared" si="131"/>
        <v>新媒体</v>
      </c>
    </row>
    <row r="680" spans="1:53">
      <c r="A680" s="7" t="s">
        <v>4043</v>
      </c>
      <c r="B680" s="7" t="s">
        <v>4280</v>
      </c>
      <c r="C680" s="7" t="s">
        <v>55</v>
      </c>
      <c r="D680" s="7" t="s">
        <v>4281</v>
      </c>
      <c r="E680" s="7" t="s">
        <v>582</v>
      </c>
      <c r="F680" s="7" t="s">
        <v>3843</v>
      </c>
      <c r="G680" s="7" t="s">
        <v>226</v>
      </c>
      <c r="H680" s="7"/>
      <c r="I680" s="7"/>
      <c r="J680" s="7"/>
      <c r="K680" s="7"/>
      <c r="L680" s="7" t="s">
        <v>4282</v>
      </c>
      <c r="M680" s="7"/>
      <c r="N680" s="7" t="s">
        <v>4283</v>
      </c>
      <c r="O680" s="7"/>
      <c r="P680" s="7"/>
      <c r="Q680" s="7" t="s">
        <v>4284</v>
      </c>
      <c r="R680" s="7" t="s">
        <v>4285</v>
      </c>
      <c r="S680" s="7"/>
      <c r="T680" s="7"/>
      <c r="U680" s="7"/>
      <c r="V680" s="7"/>
      <c r="W680" s="7"/>
      <c r="X680" s="7" t="s">
        <v>79</v>
      </c>
      <c r="Y680" s="7" t="s">
        <v>4286</v>
      </c>
      <c r="Z680" s="7">
        <v>2</v>
      </c>
      <c r="AA680" s="7">
        <v>2</v>
      </c>
      <c r="AB680" s="7" t="s">
        <v>317</v>
      </c>
      <c r="AC680" s="7" t="s">
        <v>4043</v>
      </c>
      <c r="AD680" s="7">
        <v>2019</v>
      </c>
      <c r="AE680" s="7" t="s">
        <v>68</v>
      </c>
      <c r="AF680" s="7"/>
      <c r="AG680" s="7"/>
      <c r="AH680" s="7"/>
      <c r="AI680" s="7"/>
      <c r="AJ680" s="7"/>
      <c r="AK680" s="7"/>
      <c r="AL680" s="8" t="str">
        <f t="shared" si="120"/>
        <v>TSCG201811030@全媒体</v>
      </c>
      <c r="AM680" s="8">
        <f>IF(AL680="","",COUNTIFS(AL$1:AL680,AL680))</f>
        <v>1</v>
      </c>
      <c r="AN680" s="8" t="str">
        <f t="shared" si="121"/>
        <v>泰顺县广播电视台全媒体广播直播间、无线调频广播单频网系统的合同公示@全媒体</v>
      </c>
      <c r="AO680" s="9">
        <f>IF(AN680="","",COUNTIFS(AN$1:AN680,AN680))</f>
        <v>1</v>
      </c>
      <c r="AP680" s="10" t="str">
        <f t="shared" si="122"/>
        <v>是</v>
      </c>
      <c r="AQ680" s="11" t="str">
        <f t="shared" si="123"/>
        <v/>
      </c>
      <c r="AR680" s="11" t="str">
        <f t="shared" si="124"/>
        <v/>
      </c>
      <c r="AS680" s="11" t="str">
        <f t="shared" si="125"/>
        <v/>
      </c>
      <c r="AT680" s="11" t="str">
        <f t="shared" si="126"/>
        <v/>
      </c>
      <c r="AU680" s="11" t="str">
        <f t="shared" si="127"/>
        <v/>
      </c>
      <c r="AV680" s="11" t="str">
        <f t="shared" si="128"/>
        <v/>
      </c>
      <c r="AW680" s="11" t="str">
        <f>IF(ISERROR(IF(FIND("拾",O680,1)&lt;FIND("万",O680,1),IF(ISERROR(FIND("拾",O680,FIND("万",O680,1))),"零",(MID(O,FIND("拾",O680,FIND("万",O680,1))-1,1))),MID(O680,FIND("拾",O680,1)-1,1))),"",IF(FIND("拾",O680,1)&lt;FIND("万",O680,1),IF(ISERROR(FIND("拾",O680,FIND("万",O680,1))),"",(MID(O680,FIND("拾",O680,FIND("万",O680,1))-1,1))),MID(O680,FIND("拾",O680,1)-1,1)))</f>
        <v/>
      </c>
      <c r="AX680" s="12">
        <f>IF(O680="",0,IF(ISERROR(MIDB(O680,SEARCHB("?",O680),2*LEN(O680)-LENB(O680))),IF(AQ680="",0,INDEX([1]大小写对照表!A:B,MATCH(AQ680,[1]大小写对照表!A:A,0),2)*100000000)+IF(AR680="",0,INDEX([1]大小写对照表!A:B,MATCH(AR680,[1]大小写对照表!A:A,0),2)*1000000)+IF(AS680="",0,INDEX([1]大小写对照表!A:B,MATCH(AS680,[1]大小写对照表!A:A,0),2)*100000)+IF(AT680="",0,INDEX([1]大小写对照表!A:B,MATCH(AT680,[1]大小写对照表!A:A,0),2)*10000)+IF(AU680="",0,INDEX([1]大小写对照表!A:B,MATCH(AU680,[1]大小写对照表!A:A,0),2)*1000)+IF(AV680="",0,INDEX([1]大小写对照表!A:B,MATCH(AV680,[1]大小写对照表!A:A,0),2)*100)+IF(AW680="",0,INDEX([1]大小写对照表!A:B,MATCH(AW680,[1]大小写对照表!A:A,0),2)*10),IF(ISERROR(FIND("万",O680,1)),MIDB(O680,SEARCHB("?",O680),2*LEN(O680)-LENB(O680))*1,MIDB(O680,SEARCHB("?",O680),2*LEN(O680)-LENB(O680))*10000)))</f>
        <v>0</v>
      </c>
      <c r="AY680" s="13" t="str">
        <f t="shared" si="129"/>
        <v>1月份</v>
      </c>
      <c r="AZ680" s="11" t="str">
        <f t="shared" si="130"/>
        <v>全媒体</v>
      </c>
      <c r="BA680" s="11" t="str">
        <f t="shared" si="131"/>
        <v/>
      </c>
    </row>
    <row r="681" spans="1:53">
      <c r="A681" s="14" t="s">
        <v>4043</v>
      </c>
      <c r="B681" s="14" t="s">
        <v>4287</v>
      </c>
      <c r="C681" s="14" t="s">
        <v>55</v>
      </c>
      <c r="D681" s="14" t="s">
        <v>4288</v>
      </c>
      <c r="E681" s="14" t="s">
        <v>582</v>
      </c>
      <c r="F681" s="14" t="s">
        <v>3843</v>
      </c>
      <c r="G681" s="14" t="s">
        <v>226</v>
      </c>
      <c r="H681" s="14"/>
      <c r="I681" s="14"/>
      <c r="J681" s="14"/>
      <c r="K681" s="14"/>
      <c r="L681" s="14" t="s">
        <v>4282</v>
      </c>
      <c r="M681" s="14"/>
      <c r="N681" s="14" t="s">
        <v>4289</v>
      </c>
      <c r="O681" s="14"/>
      <c r="P681" s="14"/>
      <c r="Q681" s="14" t="s">
        <v>4290</v>
      </c>
      <c r="R681" s="14" t="s">
        <v>4291</v>
      </c>
      <c r="S681" s="14"/>
      <c r="T681" s="14"/>
      <c r="U681" s="14"/>
      <c r="V681" s="14"/>
      <c r="W681" s="14"/>
      <c r="X681" s="14" t="s">
        <v>79</v>
      </c>
      <c r="Y681" s="14" t="s">
        <v>4292</v>
      </c>
      <c r="Z681" s="14">
        <v>1</v>
      </c>
      <c r="AA681" s="14">
        <v>1</v>
      </c>
      <c r="AB681" s="14" t="s">
        <v>317</v>
      </c>
      <c r="AC681" s="14" t="s">
        <v>4043</v>
      </c>
      <c r="AD681" s="14">
        <v>2019</v>
      </c>
      <c r="AE681" s="14" t="s">
        <v>68</v>
      </c>
      <c r="AF681" s="14"/>
      <c r="AG681" s="14"/>
      <c r="AH681" s="14"/>
      <c r="AI681" s="14"/>
      <c r="AJ681" s="14"/>
      <c r="AK681" s="14"/>
      <c r="AL681" s="8" t="str">
        <f t="shared" si="120"/>
        <v>TSCG201811028@全媒体</v>
      </c>
      <c r="AM681" s="8">
        <f>IF(AL681="","",COUNTIFS(AL$1:AL681,AL681))</f>
        <v>1</v>
      </c>
      <c r="AN681" s="8" t="str">
        <f t="shared" si="121"/>
        <v>泰顺县广播电视台300平米全媒体实景演播大厅的合同公示@全媒体</v>
      </c>
      <c r="AO681" s="9">
        <f>IF(AN681="","",COUNTIFS(AN$1:AN681,AN681))</f>
        <v>1</v>
      </c>
      <c r="AP681" s="10" t="str">
        <f t="shared" si="122"/>
        <v>是</v>
      </c>
      <c r="AQ681" s="11" t="str">
        <f t="shared" si="123"/>
        <v/>
      </c>
      <c r="AR681" s="11" t="str">
        <f t="shared" si="124"/>
        <v/>
      </c>
      <c r="AS681" s="11" t="str">
        <f t="shared" si="125"/>
        <v/>
      </c>
      <c r="AT681" s="11" t="str">
        <f t="shared" si="126"/>
        <v/>
      </c>
      <c r="AU681" s="11" t="str">
        <f t="shared" si="127"/>
        <v/>
      </c>
      <c r="AV681" s="11" t="str">
        <f t="shared" si="128"/>
        <v/>
      </c>
      <c r="AW681" s="11" t="str">
        <f>IF(ISERROR(IF(FIND("拾",O681,1)&lt;FIND("万",O681,1),IF(ISERROR(FIND("拾",O681,FIND("万",O681,1))),"零",(MID(O,FIND("拾",O681,FIND("万",O681,1))-1,1))),MID(O681,FIND("拾",O681,1)-1,1))),"",IF(FIND("拾",O681,1)&lt;FIND("万",O681,1),IF(ISERROR(FIND("拾",O681,FIND("万",O681,1))),"",(MID(O681,FIND("拾",O681,FIND("万",O681,1))-1,1))),MID(O681,FIND("拾",O681,1)-1,1)))</f>
        <v/>
      </c>
      <c r="AX681" s="12">
        <f>IF(O681="",0,IF(ISERROR(MIDB(O681,SEARCHB("?",O681),2*LEN(O681)-LENB(O681))),IF(AQ681="",0,INDEX([1]大小写对照表!A:B,MATCH(AQ681,[1]大小写对照表!A:A,0),2)*100000000)+IF(AR681="",0,INDEX([1]大小写对照表!A:B,MATCH(AR681,[1]大小写对照表!A:A,0),2)*1000000)+IF(AS681="",0,INDEX([1]大小写对照表!A:B,MATCH(AS681,[1]大小写对照表!A:A,0),2)*100000)+IF(AT681="",0,INDEX([1]大小写对照表!A:B,MATCH(AT681,[1]大小写对照表!A:A,0),2)*10000)+IF(AU681="",0,INDEX([1]大小写对照表!A:B,MATCH(AU681,[1]大小写对照表!A:A,0),2)*1000)+IF(AV681="",0,INDEX([1]大小写对照表!A:B,MATCH(AV681,[1]大小写对照表!A:A,0),2)*100)+IF(AW681="",0,INDEX([1]大小写对照表!A:B,MATCH(AW681,[1]大小写对照表!A:A,0),2)*10),IF(ISERROR(FIND("万",O681,1)),MIDB(O681,SEARCHB("?",O681),2*LEN(O681)-LENB(O681))*1,MIDB(O681,SEARCHB("?",O681),2*LEN(O681)-LENB(O681))*10000)))</f>
        <v>0</v>
      </c>
      <c r="AY681" s="13" t="str">
        <f t="shared" si="129"/>
        <v>1月份</v>
      </c>
      <c r="AZ681" s="11" t="str">
        <f t="shared" si="130"/>
        <v>全媒体</v>
      </c>
      <c r="BA681" s="11" t="str">
        <f t="shared" si="131"/>
        <v/>
      </c>
    </row>
    <row r="682" spans="1:53">
      <c r="A682" s="7" t="s">
        <v>4293</v>
      </c>
      <c r="B682" s="7" t="s">
        <v>4294</v>
      </c>
      <c r="C682" s="7" t="s">
        <v>55</v>
      </c>
      <c r="D682" s="7" t="s">
        <v>4295</v>
      </c>
      <c r="E682" s="7" t="s">
        <v>236</v>
      </c>
      <c r="F682" s="7" t="s">
        <v>4296</v>
      </c>
      <c r="G682" s="7" t="s">
        <v>226</v>
      </c>
      <c r="H682" s="7"/>
      <c r="I682" s="7"/>
      <c r="J682" s="7"/>
      <c r="K682" s="7"/>
      <c r="L682" s="7" t="s">
        <v>4297</v>
      </c>
      <c r="M682" s="7" t="s">
        <v>4298</v>
      </c>
      <c r="N682" s="7" t="s">
        <v>4299</v>
      </c>
      <c r="O682" s="7" t="s">
        <v>4300</v>
      </c>
      <c r="P682" s="7"/>
      <c r="Q682" s="7" t="s">
        <v>4301</v>
      </c>
      <c r="R682" s="7" t="s">
        <v>4302</v>
      </c>
      <c r="S682" s="7"/>
      <c r="T682" s="7"/>
      <c r="U682" s="7"/>
      <c r="V682" s="7"/>
      <c r="W682" s="7"/>
      <c r="X682" s="7" t="s">
        <v>194</v>
      </c>
      <c r="Y682" s="7" t="s">
        <v>4303</v>
      </c>
      <c r="Z682" s="7">
        <v>4</v>
      </c>
      <c r="AA682" s="7">
        <v>2</v>
      </c>
      <c r="AB682" s="7" t="s">
        <v>317</v>
      </c>
      <c r="AC682" s="7" t="s">
        <v>4293</v>
      </c>
      <c r="AD682" s="7">
        <v>2019</v>
      </c>
      <c r="AE682" s="7" t="s">
        <v>68</v>
      </c>
      <c r="AF682" s="7"/>
      <c r="AG682" s="7"/>
      <c r="AH682" s="7"/>
      <c r="AI682" s="7"/>
      <c r="AJ682" s="7"/>
      <c r="AK682" s="7"/>
      <c r="AL682" s="8" t="str">
        <f t="shared" si="120"/>
        <v>MTGXM-201812043312）@媒体云</v>
      </c>
      <c r="AM682" s="8">
        <f>IF(AL682="","",COUNTIFS(AL$1:AL682,AL682))</f>
        <v>1</v>
      </c>
      <c r="AN682" s="8" t="str">
        <f t="shared" si="121"/>
        <v>门头沟区融媒体云平台建设项目中标公告@媒体云</v>
      </c>
      <c r="AO682" s="9">
        <f>IF(AN682="","",COUNTIFS(AN$1:AN682,AN682))</f>
        <v>1</v>
      </c>
      <c r="AP682" s="10" t="str">
        <f t="shared" si="122"/>
        <v>是</v>
      </c>
      <c r="AQ682" s="11" t="str">
        <f t="shared" si="123"/>
        <v/>
      </c>
      <c r="AR682" s="11" t="str">
        <f t="shared" si="124"/>
        <v/>
      </c>
      <c r="AS682" s="11" t="str">
        <f t="shared" si="125"/>
        <v/>
      </c>
      <c r="AT682" s="11" t="str">
        <f t="shared" si="126"/>
        <v/>
      </c>
      <c r="AU682" s="11" t="str">
        <f t="shared" si="127"/>
        <v/>
      </c>
      <c r="AV682" s="11" t="str">
        <f t="shared" si="128"/>
        <v/>
      </c>
      <c r="AW682" s="11" t="str">
        <f>IF(ISERROR(IF(FIND("拾",O682,1)&lt;FIND("万",O682,1),IF(ISERROR(FIND("拾",O682,FIND("万",O682,1))),"零",(MID(O,FIND("拾",O682,FIND("万",O682,1))-1,1))),MID(O682,FIND("拾",O682,1)-1,1))),"",IF(FIND("拾",O682,1)&lt;FIND("万",O682,1),IF(ISERROR(FIND("拾",O682,FIND("万",O682,1))),"",(MID(O682,FIND("拾",O682,FIND("万",O682,1))-1,1))),MID(O682,FIND("拾",O682,1)-1,1)))</f>
        <v/>
      </c>
      <c r="AX682" s="12">
        <f>IF(O682="",0,IF(ISERROR(MIDB(O682,SEARCHB("?",O682),2*LEN(O682)-LENB(O682))),IF(AQ682="",0,INDEX([1]大小写对照表!A:B,MATCH(AQ682,[1]大小写对照表!A:A,0),2)*100000000)+IF(AR682="",0,INDEX([1]大小写对照表!A:B,MATCH(AR682,[1]大小写对照表!A:A,0),2)*1000000)+IF(AS682="",0,INDEX([1]大小写对照表!A:B,MATCH(AS682,[1]大小写对照表!A:A,0),2)*100000)+IF(AT682="",0,INDEX([1]大小写对照表!A:B,MATCH(AT682,[1]大小写对照表!A:A,0),2)*10000)+IF(AU682="",0,INDEX([1]大小写对照表!A:B,MATCH(AU682,[1]大小写对照表!A:A,0),2)*1000)+IF(AV682="",0,INDEX([1]大小写对照表!A:B,MATCH(AV682,[1]大小写对照表!A:A,0),2)*100)+IF(AW682="",0,INDEX([1]大小写对照表!A:B,MATCH(AW682,[1]大小写对照表!A:A,0),2)*10),IF(ISERROR(FIND("万",O682,1)),MIDB(O682,SEARCHB("?",O682),2*LEN(O682)-LENB(O682))*1,MIDB(O682,SEARCHB("?",O682),2*LEN(O682)-LENB(O682))*10000)))</f>
        <v>5623158</v>
      </c>
      <c r="AY682" s="13" t="str">
        <f t="shared" si="129"/>
        <v>1月份</v>
      </c>
      <c r="AZ682" s="11" t="str">
        <f t="shared" si="130"/>
        <v>媒体云</v>
      </c>
      <c r="BA682" s="11" t="str">
        <f t="shared" si="131"/>
        <v/>
      </c>
    </row>
    <row r="683" spans="1:53">
      <c r="A683" s="14" t="s">
        <v>4020</v>
      </c>
      <c r="B683" s="14" t="s">
        <v>4304</v>
      </c>
      <c r="C683" s="14" t="s">
        <v>55</v>
      </c>
      <c r="D683" s="14" t="s">
        <v>4305</v>
      </c>
      <c r="E683" s="14" t="s">
        <v>1308</v>
      </c>
      <c r="F683" s="14" t="s">
        <v>2752</v>
      </c>
      <c r="G683" s="14" t="s">
        <v>226</v>
      </c>
      <c r="H683" s="14"/>
      <c r="I683" s="14"/>
      <c r="J683" s="14"/>
      <c r="K683" s="14"/>
      <c r="L683" s="14"/>
      <c r="M683" s="14"/>
      <c r="N683" s="14" t="s">
        <v>4306</v>
      </c>
      <c r="O683" s="14"/>
      <c r="P683" s="14"/>
      <c r="Q683" s="14" t="s">
        <v>4307</v>
      </c>
      <c r="R683" s="14" t="s">
        <v>4308</v>
      </c>
      <c r="S683" s="14" t="s">
        <v>4309</v>
      </c>
      <c r="T683" s="14" t="s">
        <v>4310</v>
      </c>
      <c r="U683" s="14"/>
      <c r="V683" s="14"/>
      <c r="W683" s="14"/>
      <c r="X683" s="14" t="s">
        <v>65</v>
      </c>
      <c r="Y683" s="14" t="s">
        <v>4311</v>
      </c>
      <c r="Z683" s="14">
        <v>3</v>
      </c>
      <c r="AA683" s="14">
        <v>2</v>
      </c>
      <c r="AB683" s="14" t="s">
        <v>317</v>
      </c>
      <c r="AC683" s="14" t="s">
        <v>4020</v>
      </c>
      <c r="AD683" s="14">
        <v>2019</v>
      </c>
      <c r="AE683" s="14" t="s">
        <v>68</v>
      </c>
      <c r="AF683" s="14" t="s">
        <v>130</v>
      </c>
      <c r="AG683" s="14"/>
      <c r="AH683" s="14"/>
      <c r="AI683" s="14"/>
      <c r="AJ683" s="14"/>
      <c r="AK683" s="14"/>
      <c r="AL683" s="8" t="str">
        <f t="shared" si="120"/>
        <v>HZCG2019X004@新媒体</v>
      </c>
      <c r="AM683" s="8">
        <f>IF(AL683="","",COUNTIFS(AL$1:AL683,AL683))</f>
        <v>1</v>
      </c>
      <c r="AN683" s="8" t="str">
        <f t="shared" si="121"/>
        <v>屯溪龙山实验小学智慧校园新媒体及创客教育设备采购项目成交结果公告@新媒体</v>
      </c>
      <c r="AO683" s="9">
        <f>IF(AN683="","",COUNTIFS(AN$1:AN683,AN683))</f>
        <v>1</v>
      </c>
      <c r="AP683" s="10" t="str">
        <f t="shared" si="122"/>
        <v>是</v>
      </c>
      <c r="AQ683" s="11" t="str">
        <f t="shared" si="123"/>
        <v/>
      </c>
      <c r="AR683" s="11" t="str">
        <f t="shared" si="124"/>
        <v/>
      </c>
      <c r="AS683" s="11" t="str">
        <f t="shared" si="125"/>
        <v/>
      </c>
      <c r="AT683" s="11" t="str">
        <f t="shared" si="126"/>
        <v/>
      </c>
      <c r="AU683" s="11" t="str">
        <f t="shared" si="127"/>
        <v/>
      </c>
      <c r="AV683" s="11" t="str">
        <f t="shared" si="128"/>
        <v/>
      </c>
      <c r="AW683" s="11" t="str">
        <f>IF(ISERROR(IF(FIND("拾",O683,1)&lt;FIND("万",O683,1),IF(ISERROR(FIND("拾",O683,FIND("万",O683,1))),"零",(MID(O,FIND("拾",O683,FIND("万",O683,1))-1,1))),MID(O683,FIND("拾",O683,1)-1,1))),"",IF(FIND("拾",O683,1)&lt;FIND("万",O683,1),IF(ISERROR(FIND("拾",O683,FIND("万",O683,1))),"",(MID(O683,FIND("拾",O683,FIND("万",O683,1))-1,1))),MID(O683,FIND("拾",O683,1)-1,1)))</f>
        <v/>
      </c>
      <c r="AX683" s="12">
        <f>IF(O683="",0,IF(ISERROR(MIDB(O683,SEARCHB("?",O683),2*LEN(O683)-LENB(O683))),IF(AQ683="",0,INDEX([1]大小写对照表!A:B,MATCH(AQ683,[1]大小写对照表!A:A,0),2)*100000000)+IF(AR683="",0,INDEX([1]大小写对照表!A:B,MATCH(AR683,[1]大小写对照表!A:A,0),2)*1000000)+IF(AS683="",0,INDEX([1]大小写对照表!A:B,MATCH(AS683,[1]大小写对照表!A:A,0),2)*100000)+IF(AT683="",0,INDEX([1]大小写对照表!A:B,MATCH(AT683,[1]大小写对照表!A:A,0),2)*10000)+IF(AU683="",0,INDEX([1]大小写对照表!A:B,MATCH(AU683,[1]大小写对照表!A:A,0),2)*1000)+IF(AV683="",0,INDEX([1]大小写对照表!A:B,MATCH(AV683,[1]大小写对照表!A:A,0),2)*100)+IF(AW683="",0,INDEX([1]大小写对照表!A:B,MATCH(AW683,[1]大小写对照表!A:A,0),2)*10),IF(ISERROR(FIND("万",O683,1)),MIDB(O683,SEARCHB("?",O683),2*LEN(O683)-LENB(O683))*1,MIDB(O683,SEARCHB("?",O683),2*LEN(O683)-LENB(O683))*10000)))</f>
        <v>0</v>
      </c>
      <c r="AY683" s="13" t="str">
        <f t="shared" si="129"/>
        <v>1月份</v>
      </c>
      <c r="AZ683" s="11" t="str">
        <f t="shared" si="130"/>
        <v>新媒体</v>
      </c>
      <c r="BA683" s="11" t="str">
        <f t="shared" si="131"/>
        <v/>
      </c>
    </row>
    <row r="684" spans="1:53">
      <c r="A684" s="7" t="s">
        <v>4020</v>
      </c>
      <c r="B684" s="7" t="s">
        <v>4312</v>
      </c>
      <c r="C684" s="7" t="s">
        <v>55</v>
      </c>
      <c r="D684" s="7" t="s">
        <v>4313</v>
      </c>
      <c r="E684" s="7" t="s">
        <v>311</v>
      </c>
      <c r="F684" s="7" t="s">
        <v>1457</v>
      </c>
      <c r="G684" s="7" t="s">
        <v>226</v>
      </c>
      <c r="H684" s="7"/>
      <c r="I684" s="7"/>
      <c r="J684" s="7"/>
      <c r="K684" s="7"/>
      <c r="L684" s="7" t="s">
        <v>4314</v>
      </c>
      <c r="M684" s="7" t="s">
        <v>4315</v>
      </c>
      <c r="N684" s="7" t="s">
        <v>4316</v>
      </c>
      <c r="O684" s="7" t="s">
        <v>4317</v>
      </c>
      <c r="P684" s="7"/>
      <c r="Q684" s="7" t="s">
        <v>4318</v>
      </c>
      <c r="R684" s="7" t="s">
        <v>4319</v>
      </c>
      <c r="S684" s="7"/>
      <c r="T684" s="7"/>
      <c r="U684" s="7"/>
      <c r="V684" s="7"/>
      <c r="W684" s="7"/>
      <c r="X684" s="7" t="s">
        <v>315</v>
      </c>
      <c r="Y684" s="7" t="s">
        <v>4320</v>
      </c>
      <c r="Z684" s="7">
        <v>1</v>
      </c>
      <c r="AA684" s="7">
        <v>1</v>
      </c>
      <c r="AB684" s="7" t="s">
        <v>67</v>
      </c>
      <c r="AC684" s="7"/>
      <c r="AD684" s="7">
        <v>2019</v>
      </c>
      <c r="AE684" s="7" t="s">
        <v>68</v>
      </c>
      <c r="AF684" s="7"/>
      <c r="AG684" s="7"/>
      <c r="AH684" s="7"/>
      <c r="AI684" s="7"/>
      <c r="AJ684" s="7"/>
      <c r="AK684" s="7"/>
      <c r="AL684" s="8" t="str">
        <f t="shared" si="120"/>
        <v>ZTHZB-2019-003）@新媒体</v>
      </c>
      <c r="AM684" s="8">
        <f>IF(AL684="","",COUNTIFS(AL$1:AL684,AL684))</f>
        <v>1</v>
      </c>
      <c r="AN684" s="8" t="str">
        <f t="shared" si="121"/>
        <v>武汉市国土规划舆情监测服务项目成交公告@新媒体</v>
      </c>
      <c r="AO684" s="9">
        <f>IF(AN684="","",COUNTIFS(AN$1:AN684,AN684))</f>
        <v>1</v>
      </c>
      <c r="AP684" s="10" t="str">
        <f t="shared" si="122"/>
        <v>是</v>
      </c>
      <c r="AQ684" s="11" t="str">
        <f t="shared" si="123"/>
        <v/>
      </c>
      <c r="AR684" s="11" t="str">
        <f t="shared" si="124"/>
        <v/>
      </c>
      <c r="AS684" s="11" t="str">
        <f t="shared" si="125"/>
        <v/>
      </c>
      <c r="AT684" s="11" t="str">
        <f t="shared" si="126"/>
        <v/>
      </c>
      <c r="AU684" s="11" t="str">
        <f t="shared" si="127"/>
        <v/>
      </c>
      <c r="AV684" s="11" t="str">
        <f t="shared" si="128"/>
        <v/>
      </c>
      <c r="AW684" s="11" t="str">
        <f>IF(ISERROR(IF(FIND("拾",O684,1)&lt;FIND("万",O684,1),IF(ISERROR(FIND("拾",O684,FIND("万",O684,1))),"零",(MID(O,FIND("拾",O684,FIND("万",O684,1))-1,1))),MID(O684,FIND("拾",O684,1)-1,1))),"",IF(FIND("拾",O684,1)&lt;FIND("万",O684,1),IF(ISERROR(FIND("拾",O684,FIND("万",O684,1))),"",(MID(O684,FIND("拾",O684,FIND("万",O684,1))-1,1))),MID(O684,FIND("拾",O684,1)-1,1)))</f>
        <v/>
      </c>
      <c r="AX684" s="12">
        <f>IF(O684="",0,IF(ISERROR(MIDB(O684,SEARCHB("?",O684),2*LEN(O684)-LENB(O684))),IF(AQ684="",0,INDEX([1]大小写对照表!A:B,MATCH(AQ684,[1]大小写对照表!A:A,0),2)*100000000)+IF(AR684="",0,INDEX([1]大小写对照表!A:B,MATCH(AR684,[1]大小写对照表!A:A,0),2)*1000000)+IF(AS684="",0,INDEX([1]大小写对照表!A:B,MATCH(AS684,[1]大小写对照表!A:A,0),2)*100000)+IF(AT684="",0,INDEX([1]大小写对照表!A:B,MATCH(AT684,[1]大小写对照表!A:A,0),2)*10000)+IF(AU684="",0,INDEX([1]大小写对照表!A:B,MATCH(AU684,[1]大小写对照表!A:A,0),2)*1000)+IF(AV684="",0,INDEX([1]大小写对照表!A:B,MATCH(AV684,[1]大小写对照表!A:A,0),2)*100)+IF(AW684="",0,INDEX([1]大小写对照表!A:B,MATCH(AW684,[1]大小写对照表!A:A,0),2)*10),IF(ISERROR(FIND("万",O684,1)),MIDB(O684,SEARCHB("?",O684),2*LEN(O684)-LENB(O684))*1,MIDB(O684,SEARCHB("?",O684),2*LEN(O684)-LENB(O684))*10000)))</f>
        <v>250000</v>
      </c>
      <c r="AY684" s="13" t="str">
        <f t="shared" si="129"/>
        <v>1月份</v>
      </c>
      <c r="AZ684" s="11" t="str">
        <f t="shared" si="130"/>
        <v>新媒体</v>
      </c>
      <c r="BA684" s="11" t="str">
        <f t="shared" si="131"/>
        <v/>
      </c>
    </row>
    <row r="685" spans="1:53">
      <c r="A685" s="14" t="s">
        <v>4020</v>
      </c>
      <c r="B685" s="14" t="s">
        <v>4321</v>
      </c>
      <c r="C685" s="14" t="s">
        <v>55</v>
      </c>
      <c r="D685" s="14" t="s">
        <v>4322</v>
      </c>
      <c r="E685" s="14" t="s">
        <v>236</v>
      </c>
      <c r="F685" s="14" t="s">
        <v>4323</v>
      </c>
      <c r="G685" s="14" t="s">
        <v>226</v>
      </c>
      <c r="H685" s="14"/>
      <c r="I685" s="14"/>
      <c r="J685" s="14"/>
      <c r="K685" s="14"/>
      <c r="L685" s="14"/>
      <c r="M685" s="14"/>
      <c r="N685" s="14" t="s">
        <v>4324</v>
      </c>
      <c r="O685" s="14"/>
      <c r="P685" s="14"/>
      <c r="Q685" s="14" t="s">
        <v>4325</v>
      </c>
      <c r="R685" s="14" t="s">
        <v>4326</v>
      </c>
      <c r="S685" s="14"/>
      <c r="T685" s="14"/>
      <c r="U685" s="14"/>
      <c r="V685" s="14"/>
      <c r="W685" s="14"/>
      <c r="X685" s="14" t="s">
        <v>315</v>
      </c>
      <c r="Y685" s="14" t="s">
        <v>4327</v>
      </c>
      <c r="Z685" s="14">
        <v>2</v>
      </c>
      <c r="AA685" s="14">
        <v>1</v>
      </c>
      <c r="AB685" s="14" t="s">
        <v>67</v>
      </c>
      <c r="AC685" s="14"/>
      <c r="AD685" s="14">
        <v>2019</v>
      </c>
      <c r="AE685" s="14" t="s">
        <v>68</v>
      </c>
      <c r="AF685" s="14"/>
      <c r="AG685" s="14"/>
      <c r="AH685" s="14"/>
      <c r="AI685" s="14"/>
      <c r="AJ685" s="14"/>
      <c r="AK685" s="14"/>
      <c r="AL685" s="8" t="str">
        <f t="shared" si="120"/>
        <v>0722-1970FE020W@新媒体</v>
      </c>
      <c r="AM685" s="8">
        <f>IF(AL685="","",COUNTIFS(AL$1:AL685,AL685))</f>
        <v>1</v>
      </c>
      <c r="AN685" s="8" t="str">
        <f t="shared" si="121"/>
        <v>北京世纪北广广告有限公司2019年公关传播项目比选结果公告@新媒体</v>
      </c>
      <c r="AO685" s="9">
        <f>IF(AN685="","",COUNTIFS(AN$1:AN685,AN685))</f>
        <v>1</v>
      </c>
      <c r="AP685" s="10" t="str">
        <f t="shared" si="122"/>
        <v>是</v>
      </c>
      <c r="AQ685" s="11" t="str">
        <f t="shared" si="123"/>
        <v/>
      </c>
      <c r="AR685" s="11" t="str">
        <f t="shared" si="124"/>
        <v/>
      </c>
      <c r="AS685" s="11" t="str">
        <f t="shared" si="125"/>
        <v/>
      </c>
      <c r="AT685" s="11" t="str">
        <f t="shared" si="126"/>
        <v/>
      </c>
      <c r="AU685" s="11" t="str">
        <f t="shared" si="127"/>
        <v/>
      </c>
      <c r="AV685" s="11" t="str">
        <f t="shared" si="128"/>
        <v/>
      </c>
      <c r="AW685" s="11" t="str">
        <f>IF(ISERROR(IF(FIND("拾",O685,1)&lt;FIND("万",O685,1),IF(ISERROR(FIND("拾",O685,FIND("万",O685,1))),"零",(MID(O,FIND("拾",O685,FIND("万",O685,1))-1,1))),MID(O685,FIND("拾",O685,1)-1,1))),"",IF(FIND("拾",O685,1)&lt;FIND("万",O685,1),IF(ISERROR(FIND("拾",O685,FIND("万",O685,1))),"",(MID(O685,FIND("拾",O685,FIND("万",O685,1))-1,1))),MID(O685,FIND("拾",O685,1)-1,1)))</f>
        <v/>
      </c>
      <c r="AX685" s="12">
        <f>IF(O685="",0,IF(ISERROR(MIDB(O685,SEARCHB("?",O685),2*LEN(O685)-LENB(O685))),IF(AQ685="",0,INDEX([1]大小写对照表!A:B,MATCH(AQ685,[1]大小写对照表!A:A,0),2)*100000000)+IF(AR685="",0,INDEX([1]大小写对照表!A:B,MATCH(AR685,[1]大小写对照表!A:A,0),2)*1000000)+IF(AS685="",0,INDEX([1]大小写对照表!A:B,MATCH(AS685,[1]大小写对照表!A:A,0),2)*100000)+IF(AT685="",0,INDEX([1]大小写对照表!A:B,MATCH(AT685,[1]大小写对照表!A:A,0),2)*10000)+IF(AU685="",0,INDEX([1]大小写对照表!A:B,MATCH(AU685,[1]大小写对照表!A:A,0),2)*1000)+IF(AV685="",0,INDEX([1]大小写对照表!A:B,MATCH(AV685,[1]大小写对照表!A:A,0),2)*100)+IF(AW685="",0,INDEX([1]大小写对照表!A:B,MATCH(AW685,[1]大小写对照表!A:A,0),2)*10),IF(ISERROR(FIND("万",O685,1)),MIDB(O685,SEARCHB("?",O685),2*LEN(O685)-LENB(O685))*1,MIDB(O685,SEARCHB("?",O685),2*LEN(O685)-LENB(O685))*10000)))</f>
        <v>0</v>
      </c>
      <c r="AY685" s="13" t="str">
        <f t="shared" si="129"/>
        <v>1月份</v>
      </c>
      <c r="AZ685" s="11" t="str">
        <f t="shared" si="130"/>
        <v>新媒体</v>
      </c>
      <c r="BA685" s="11" t="str">
        <f t="shared" si="131"/>
        <v/>
      </c>
    </row>
    <row r="686" spans="1:53">
      <c r="A686" s="7" t="s">
        <v>4020</v>
      </c>
      <c r="B686" s="7" t="s">
        <v>4328</v>
      </c>
      <c r="C686" s="7" t="s">
        <v>55</v>
      </c>
      <c r="D686" s="7"/>
      <c r="E686" s="7" t="s">
        <v>602</v>
      </c>
      <c r="F686" s="7" t="s">
        <v>668</v>
      </c>
      <c r="G686" s="7" t="s">
        <v>226</v>
      </c>
      <c r="H686" s="7"/>
      <c r="I686" s="7"/>
      <c r="J686" s="7"/>
      <c r="K686" s="7"/>
      <c r="L686" s="7"/>
      <c r="M686" s="7"/>
      <c r="N686" s="7" t="s">
        <v>4329</v>
      </c>
      <c r="O686" s="7" t="s">
        <v>4330</v>
      </c>
      <c r="P686" s="7"/>
      <c r="Q686" s="7" t="s">
        <v>4331</v>
      </c>
      <c r="R686" s="7" t="s">
        <v>4332</v>
      </c>
      <c r="S686" s="7"/>
      <c r="T686" s="7"/>
      <c r="U686" s="7"/>
      <c r="V686" s="7"/>
      <c r="W686" s="7"/>
      <c r="X686" s="7" t="s">
        <v>79</v>
      </c>
      <c r="Y686" s="7" t="s">
        <v>4333</v>
      </c>
      <c r="Z686" s="7">
        <v>1</v>
      </c>
      <c r="AA686" s="7">
        <v>14971</v>
      </c>
      <c r="AB686" s="7" t="s">
        <v>67</v>
      </c>
      <c r="AC686" s="7"/>
      <c r="AD686" s="7">
        <v>2019</v>
      </c>
      <c r="AE686" s="7" t="s">
        <v>68</v>
      </c>
      <c r="AF686" s="7"/>
      <c r="AG686" s="7"/>
      <c r="AH686" s="7"/>
      <c r="AI686" s="7"/>
      <c r="AJ686" s="7"/>
      <c r="AK686" s="7"/>
      <c r="AL686" s="8" t="str">
        <f t="shared" si="120"/>
        <v/>
      </c>
      <c r="AM686" s="8" t="str">
        <f>IF(AL686="","",COUNTIFS(AL$1:AL686,AL686))</f>
        <v/>
      </c>
      <c r="AN686" s="8" t="str">
        <f t="shared" si="121"/>
        <v>2019年第二届国际草莓品牌大会宣传项目采购评标结果公告@新媒体</v>
      </c>
      <c r="AO686" s="9">
        <f>IF(AN686="","",COUNTIFS(AN$1:AN686,AN686))</f>
        <v>1</v>
      </c>
      <c r="AP686" s="10" t="str">
        <f t="shared" si="122"/>
        <v>是</v>
      </c>
      <c r="AQ686" s="11" t="str">
        <f t="shared" si="123"/>
        <v/>
      </c>
      <c r="AR686" s="11" t="str">
        <f t="shared" si="124"/>
        <v/>
      </c>
      <c r="AS686" s="11" t="str">
        <f t="shared" si="125"/>
        <v/>
      </c>
      <c r="AT686" s="11" t="str">
        <f t="shared" si="126"/>
        <v/>
      </c>
      <c r="AU686" s="11" t="str">
        <f t="shared" si="127"/>
        <v/>
      </c>
      <c r="AV686" s="11" t="str">
        <f t="shared" si="128"/>
        <v/>
      </c>
      <c r="AW686" s="11" t="str">
        <f>IF(ISERROR(IF(FIND("拾",O686,1)&lt;FIND("万",O686,1),IF(ISERROR(FIND("拾",O686,FIND("万",O686,1))),"零",(MID(O,FIND("拾",O686,FIND("万",O686,1))-1,1))),MID(O686,FIND("拾",O686,1)-1,1))),"",IF(FIND("拾",O686,1)&lt;FIND("万",O686,1),IF(ISERROR(FIND("拾",O686,FIND("万",O686,1))),"",(MID(O686,FIND("拾",O686,FIND("万",O686,1))-1,1))),MID(O686,FIND("拾",O686,1)-1,1)))</f>
        <v/>
      </c>
      <c r="AX686" s="12">
        <f>IF(O686="",0,IF(ISERROR(MIDB(O686,SEARCHB("?",O686),2*LEN(O686)-LENB(O686))),IF(AQ686="",0,INDEX([1]大小写对照表!A:B,MATCH(AQ686,[1]大小写对照表!A:A,0),2)*100000000)+IF(AR686="",0,INDEX([1]大小写对照表!A:B,MATCH(AR686,[1]大小写对照表!A:A,0),2)*1000000)+IF(AS686="",0,INDEX([1]大小写对照表!A:B,MATCH(AS686,[1]大小写对照表!A:A,0),2)*100000)+IF(AT686="",0,INDEX([1]大小写对照表!A:B,MATCH(AT686,[1]大小写对照表!A:A,0),2)*10000)+IF(AU686="",0,INDEX([1]大小写对照表!A:B,MATCH(AU686,[1]大小写对照表!A:A,0),2)*1000)+IF(AV686="",0,INDEX([1]大小写对照表!A:B,MATCH(AV686,[1]大小写对照表!A:A,0),2)*100)+IF(AW686="",0,INDEX([1]大小写对照表!A:B,MATCH(AW686,[1]大小写对照表!A:A,0),2)*10),IF(ISERROR(FIND("万",O686,1)),MIDB(O686,SEARCHB("?",O686),2*LEN(O686)-LENB(O686))*1,MIDB(O686,SEARCHB("?",O686),2*LEN(O686)-LENB(O686))*10000)))</f>
        <v>294000</v>
      </c>
      <c r="AY686" s="13" t="str">
        <f t="shared" si="129"/>
        <v>1月份</v>
      </c>
      <c r="AZ686" s="11" t="str">
        <f t="shared" si="130"/>
        <v>新媒体</v>
      </c>
      <c r="BA686" s="11" t="str">
        <f t="shared" si="131"/>
        <v/>
      </c>
    </row>
    <row r="687" spans="1:53">
      <c r="A687" s="14" t="s">
        <v>4043</v>
      </c>
      <c r="B687" s="14" t="s">
        <v>4334</v>
      </c>
      <c r="C687" s="14" t="s">
        <v>55</v>
      </c>
      <c r="D687" s="14"/>
      <c r="E687" s="14" t="s">
        <v>71</v>
      </c>
      <c r="F687" s="14" t="s">
        <v>3353</v>
      </c>
      <c r="G687" s="14" t="s">
        <v>1521</v>
      </c>
      <c r="H687" s="14"/>
      <c r="I687" s="14"/>
      <c r="J687" s="14"/>
      <c r="K687" s="14"/>
      <c r="L687" s="14"/>
      <c r="M687" s="14"/>
      <c r="N687" s="14" t="s">
        <v>4335</v>
      </c>
      <c r="O687" s="14"/>
      <c r="P687" s="14"/>
      <c r="Q687" s="14" t="s">
        <v>4336</v>
      </c>
      <c r="R687" s="14" t="s">
        <v>4337</v>
      </c>
      <c r="S687" s="14" t="s">
        <v>4338</v>
      </c>
      <c r="T687" s="14"/>
      <c r="U687" s="14"/>
      <c r="V687" s="14"/>
      <c r="W687" s="14"/>
      <c r="X687" s="14" t="s">
        <v>944</v>
      </c>
      <c r="Y687" s="14" t="s">
        <v>4339</v>
      </c>
      <c r="Z687" s="14">
        <v>1</v>
      </c>
      <c r="AA687" s="14">
        <v>14971</v>
      </c>
      <c r="AB687" s="14" t="s">
        <v>67</v>
      </c>
      <c r="AC687" s="14"/>
      <c r="AD687" s="14">
        <v>2019</v>
      </c>
      <c r="AE687" s="14" t="s">
        <v>68</v>
      </c>
      <c r="AF687" s="14" t="s">
        <v>946</v>
      </c>
      <c r="AG687" s="14"/>
      <c r="AH687" s="14"/>
      <c r="AI687" s="14"/>
      <c r="AJ687" s="14"/>
      <c r="AK687" s="14"/>
      <c r="AL687" s="8" t="str">
        <f t="shared" si="120"/>
        <v/>
      </c>
      <c r="AM687" s="8" t="str">
        <f>IF(AL687="","",COUNTIFS(AL$1:AL687,AL687))</f>
        <v/>
      </c>
      <c r="AN687" s="8" t="str">
        <f t="shared" si="121"/>
        <v>方正飞腾创艺排版软件采购结果公告@全媒体</v>
      </c>
      <c r="AO687" s="9">
        <f>IF(AN687="","",COUNTIFS(AN$1:AN687,AN687))</f>
        <v>1</v>
      </c>
      <c r="AP687" s="10" t="str">
        <f t="shared" si="122"/>
        <v>是</v>
      </c>
      <c r="AQ687" s="11" t="str">
        <f t="shared" si="123"/>
        <v/>
      </c>
      <c r="AR687" s="11" t="str">
        <f t="shared" si="124"/>
        <v/>
      </c>
      <c r="AS687" s="11" t="str">
        <f t="shared" si="125"/>
        <v/>
      </c>
      <c r="AT687" s="11" t="str">
        <f t="shared" si="126"/>
        <v/>
      </c>
      <c r="AU687" s="11" t="str">
        <f t="shared" si="127"/>
        <v/>
      </c>
      <c r="AV687" s="11" t="str">
        <f t="shared" si="128"/>
        <v/>
      </c>
      <c r="AW687" s="11" t="str">
        <f>IF(ISERROR(IF(FIND("拾",O687,1)&lt;FIND("万",O687,1),IF(ISERROR(FIND("拾",O687,FIND("万",O687,1))),"零",(MID(O,FIND("拾",O687,FIND("万",O687,1))-1,1))),MID(O687,FIND("拾",O687,1)-1,1))),"",IF(FIND("拾",O687,1)&lt;FIND("万",O687,1),IF(ISERROR(FIND("拾",O687,FIND("万",O687,1))),"",(MID(O687,FIND("拾",O687,FIND("万",O687,1))-1,1))),MID(O687,FIND("拾",O687,1)-1,1)))</f>
        <v/>
      </c>
      <c r="AX687" s="12">
        <f>IF(O687="",0,IF(ISERROR(MIDB(O687,SEARCHB("?",O687),2*LEN(O687)-LENB(O687))),IF(AQ687="",0,INDEX([1]大小写对照表!A:B,MATCH(AQ687,[1]大小写对照表!A:A,0),2)*100000000)+IF(AR687="",0,INDEX([1]大小写对照表!A:B,MATCH(AR687,[1]大小写对照表!A:A,0),2)*1000000)+IF(AS687="",0,INDEX([1]大小写对照表!A:B,MATCH(AS687,[1]大小写对照表!A:A,0),2)*100000)+IF(AT687="",0,INDEX([1]大小写对照表!A:B,MATCH(AT687,[1]大小写对照表!A:A,0),2)*10000)+IF(AU687="",0,INDEX([1]大小写对照表!A:B,MATCH(AU687,[1]大小写对照表!A:A,0),2)*1000)+IF(AV687="",0,INDEX([1]大小写对照表!A:B,MATCH(AV687,[1]大小写对照表!A:A,0),2)*100)+IF(AW687="",0,INDEX([1]大小写对照表!A:B,MATCH(AW687,[1]大小写对照表!A:A,0),2)*10),IF(ISERROR(FIND("万",O687,1)),MIDB(O687,SEARCHB("?",O687),2*LEN(O687)-LENB(O687))*1,MIDB(O687,SEARCHB("?",O687),2*LEN(O687)-LENB(O687))*10000)))</f>
        <v>0</v>
      </c>
      <c r="AY687" s="13" t="str">
        <f t="shared" si="129"/>
        <v>1月份</v>
      </c>
      <c r="AZ687" s="11" t="str">
        <f t="shared" si="130"/>
        <v>全媒体</v>
      </c>
      <c r="BA687" s="11" t="str">
        <f t="shared" si="131"/>
        <v/>
      </c>
    </row>
    <row r="688" spans="1:53">
      <c r="A688" s="7" t="s">
        <v>4020</v>
      </c>
      <c r="B688" s="7" t="s">
        <v>4340</v>
      </c>
      <c r="C688" s="7" t="s">
        <v>55</v>
      </c>
      <c r="D688" s="7" t="s">
        <v>4341</v>
      </c>
      <c r="E688" s="7" t="s">
        <v>551</v>
      </c>
      <c r="F688" s="7" t="s">
        <v>3219</v>
      </c>
      <c r="G688" s="7" t="s">
        <v>252</v>
      </c>
      <c r="H688" s="7"/>
      <c r="I688" s="7"/>
      <c r="J688" s="7"/>
      <c r="K688" s="7"/>
      <c r="L688" s="7"/>
      <c r="M688" s="7"/>
      <c r="N688" s="7" t="s">
        <v>4342</v>
      </c>
      <c r="O688" s="7"/>
      <c r="P688" s="7"/>
      <c r="Q688" s="7" t="s">
        <v>4343</v>
      </c>
      <c r="R688" s="7" t="s">
        <v>4344</v>
      </c>
      <c r="S688" s="7"/>
      <c r="T688" s="7"/>
      <c r="U688" s="7"/>
      <c r="V688" s="7"/>
      <c r="W688" s="7"/>
      <c r="X688" s="7" t="s">
        <v>326</v>
      </c>
      <c r="Y688" s="7" t="s">
        <v>4345</v>
      </c>
      <c r="Z688" s="7">
        <v>2</v>
      </c>
      <c r="AA688" s="7">
        <v>1</v>
      </c>
      <c r="AB688" s="7" t="s">
        <v>67</v>
      </c>
      <c r="AC688" s="7"/>
      <c r="AD688" s="7">
        <v>2019</v>
      </c>
      <c r="AE688" s="7" t="s">
        <v>68</v>
      </c>
      <c r="AF688" s="7"/>
      <c r="AG688" s="7"/>
      <c r="AH688" s="7"/>
      <c r="AI688" s="7"/>
      <c r="AJ688" s="7"/>
      <c r="AK688" s="7"/>
      <c r="AL688" s="8" t="str">
        <f t="shared" si="120"/>
        <v>tjfwdd1901）@新媒体</v>
      </c>
      <c r="AM688" s="8">
        <f>IF(AL688="","",COUNTIFS(AL$1:AL688,AL688))</f>
        <v>1</v>
      </c>
      <c r="AN688" s="8" t="str">
        <f t="shared" si="121"/>
        <v>国网天津市电力公司2019年第一批定点采购项目中选结果公告@新媒体</v>
      </c>
      <c r="AO688" s="9">
        <f>IF(AN688="","",COUNTIFS(AN$1:AN688,AN688))</f>
        <v>1</v>
      </c>
      <c r="AP688" s="10" t="str">
        <f t="shared" si="122"/>
        <v>是</v>
      </c>
      <c r="AQ688" s="11" t="str">
        <f t="shared" si="123"/>
        <v/>
      </c>
      <c r="AR688" s="11" t="str">
        <f t="shared" si="124"/>
        <v/>
      </c>
      <c r="AS688" s="11" t="str">
        <f t="shared" si="125"/>
        <v/>
      </c>
      <c r="AT688" s="11" t="str">
        <f t="shared" si="126"/>
        <v/>
      </c>
      <c r="AU688" s="11" t="str">
        <f t="shared" si="127"/>
        <v/>
      </c>
      <c r="AV688" s="11" t="str">
        <f t="shared" si="128"/>
        <v/>
      </c>
      <c r="AW688" s="11" t="str">
        <f>IF(ISERROR(IF(FIND("拾",O688,1)&lt;FIND("万",O688,1),IF(ISERROR(FIND("拾",O688,FIND("万",O688,1))),"零",(MID(O,FIND("拾",O688,FIND("万",O688,1))-1,1))),MID(O688,FIND("拾",O688,1)-1,1))),"",IF(FIND("拾",O688,1)&lt;FIND("万",O688,1),IF(ISERROR(FIND("拾",O688,FIND("万",O688,1))),"",(MID(O688,FIND("拾",O688,FIND("万",O688,1))-1,1))),MID(O688,FIND("拾",O688,1)-1,1)))</f>
        <v/>
      </c>
      <c r="AX688" s="12">
        <f>IF(O688="",0,IF(ISERROR(MIDB(O688,SEARCHB("?",O688),2*LEN(O688)-LENB(O688))),IF(AQ688="",0,INDEX([1]大小写对照表!A:B,MATCH(AQ688,[1]大小写对照表!A:A,0),2)*100000000)+IF(AR688="",0,INDEX([1]大小写对照表!A:B,MATCH(AR688,[1]大小写对照表!A:A,0),2)*1000000)+IF(AS688="",0,INDEX([1]大小写对照表!A:B,MATCH(AS688,[1]大小写对照表!A:A,0),2)*100000)+IF(AT688="",0,INDEX([1]大小写对照表!A:B,MATCH(AT688,[1]大小写对照表!A:A,0),2)*10000)+IF(AU688="",0,INDEX([1]大小写对照表!A:B,MATCH(AU688,[1]大小写对照表!A:A,0),2)*1000)+IF(AV688="",0,INDEX([1]大小写对照表!A:B,MATCH(AV688,[1]大小写对照表!A:A,0),2)*100)+IF(AW688="",0,INDEX([1]大小写对照表!A:B,MATCH(AW688,[1]大小写对照表!A:A,0),2)*10),IF(ISERROR(FIND("万",O688,1)),MIDB(O688,SEARCHB("?",O688),2*LEN(O688)-LENB(O688))*1,MIDB(O688,SEARCHB("?",O688),2*LEN(O688)-LENB(O688))*10000)))</f>
        <v>0</v>
      </c>
      <c r="AY688" s="13" t="str">
        <f t="shared" si="129"/>
        <v>1月份</v>
      </c>
      <c r="AZ688" s="11" t="str">
        <f t="shared" si="130"/>
        <v>新媒体</v>
      </c>
      <c r="BA688" s="11" t="str">
        <f t="shared" si="131"/>
        <v/>
      </c>
    </row>
    <row r="689" spans="1:53">
      <c r="A689" s="14" t="s">
        <v>4020</v>
      </c>
      <c r="B689" s="14" t="s">
        <v>4346</v>
      </c>
      <c r="C689" s="14" t="s">
        <v>55</v>
      </c>
      <c r="D689" s="14" t="s">
        <v>4347</v>
      </c>
      <c r="E689" s="14" t="s">
        <v>71</v>
      </c>
      <c r="F689" s="14" t="s">
        <v>3353</v>
      </c>
      <c r="G689" s="14" t="s">
        <v>252</v>
      </c>
      <c r="H689" s="14"/>
      <c r="I689" s="14"/>
      <c r="J689" s="14"/>
      <c r="K689" s="14"/>
      <c r="L689" s="14"/>
      <c r="M689" s="14"/>
      <c r="N689" s="14" t="s">
        <v>4348</v>
      </c>
      <c r="O689" s="14"/>
      <c r="P689" s="14"/>
      <c r="Q689" s="14" t="s">
        <v>4349</v>
      </c>
      <c r="R689" s="14" t="s">
        <v>4350</v>
      </c>
      <c r="S689" s="14"/>
      <c r="T689" s="14"/>
      <c r="U689" s="14"/>
      <c r="V689" s="14"/>
      <c r="W689" s="14"/>
      <c r="X689" s="14" t="s">
        <v>79</v>
      </c>
      <c r="Y689" s="14" t="s">
        <v>4351</v>
      </c>
      <c r="Z689" s="14">
        <v>1</v>
      </c>
      <c r="AA689" s="14">
        <v>1</v>
      </c>
      <c r="AB689" s="14" t="s">
        <v>317</v>
      </c>
      <c r="AC689" s="14" t="s">
        <v>4020</v>
      </c>
      <c r="AD689" s="14">
        <v>2019</v>
      </c>
      <c r="AE689" s="14" t="s">
        <v>68</v>
      </c>
      <c r="AF689" s="14"/>
      <c r="AG689" s="14"/>
      <c r="AH689" s="14"/>
      <c r="AI689" s="14"/>
      <c r="AJ689" s="14"/>
      <c r="AK689" s="14"/>
      <c r="AL689" s="8" t="str">
        <f t="shared" si="120"/>
        <v>GXZC2018-C3-21611-GXYL@新媒体</v>
      </c>
      <c r="AM689" s="8">
        <f>IF(AL689="","",COUNTIFS(AL$1:AL689,AL689))</f>
        <v>1</v>
      </c>
      <c r="AN689" s="8" t="str">
        <f t="shared" si="121"/>
        <v>交通安全新媒体运营工作政务外包项目@新媒体</v>
      </c>
      <c r="AO689" s="9">
        <f>IF(AN689="","",COUNTIFS(AN$1:AN689,AN689))</f>
        <v>1</v>
      </c>
      <c r="AP689" s="10" t="str">
        <f t="shared" si="122"/>
        <v>是</v>
      </c>
      <c r="AQ689" s="11" t="str">
        <f t="shared" si="123"/>
        <v/>
      </c>
      <c r="AR689" s="11" t="str">
        <f t="shared" si="124"/>
        <v/>
      </c>
      <c r="AS689" s="11" t="str">
        <f t="shared" si="125"/>
        <v/>
      </c>
      <c r="AT689" s="11" t="str">
        <f t="shared" si="126"/>
        <v/>
      </c>
      <c r="AU689" s="11" t="str">
        <f t="shared" si="127"/>
        <v/>
      </c>
      <c r="AV689" s="11" t="str">
        <f t="shared" si="128"/>
        <v/>
      </c>
      <c r="AW689" s="11" t="str">
        <f>IF(ISERROR(IF(FIND("拾",O689,1)&lt;FIND("万",O689,1),IF(ISERROR(FIND("拾",O689,FIND("万",O689,1))),"零",(MID(O,FIND("拾",O689,FIND("万",O689,1))-1,1))),MID(O689,FIND("拾",O689,1)-1,1))),"",IF(FIND("拾",O689,1)&lt;FIND("万",O689,1),IF(ISERROR(FIND("拾",O689,FIND("万",O689,1))),"",(MID(O689,FIND("拾",O689,FIND("万",O689,1))-1,1))),MID(O689,FIND("拾",O689,1)-1,1)))</f>
        <v/>
      </c>
      <c r="AX689" s="12">
        <f>IF(O689="",0,IF(ISERROR(MIDB(O689,SEARCHB("?",O689),2*LEN(O689)-LENB(O689))),IF(AQ689="",0,INDEX([1]大小写对照表!A:B,MATCH(AQ689,[1]大小写对照表!A:A,0),2)*100000000)+IF(AR689="",0,INDEX([1]大小写对照表!A:B,MATCH(AR689,[1]大小写对照表!A:A,0),2)*1000000)+IF(AS689="",0,INDEX([1]大小写对照表!A:B,MATCH(AS689,[1]大小写对照表!A:A,0),2)*100000)+IF(AT689="",0,INDEX([1]大小写对照表!A:B,MATCH(AT689,[1]大小写对照表!A:A,0),2)*10000)+IF(AU689="",0,INDEX([1]大小写对照表!A:B,MATCH(AU689,[1]大小写对照表!A:A,0),2)*1000)+IF(AV689="",0,INDEX([1]大小写对照表!A:B,MATCH(AV689,[1]大小写对照表!A:A,0),2)*100)+IF(AW689="",0,INDEX([1]大小写对照表!A:B,MATCH(AW689,[1]大小写对照表!A:A,0),2)*10),IF(ISERROR(FIND("万",O689,1)),MIDB(O689,SEARCHB("?",O689),2*LEN(O689)-LENB(O689))*1,MIDB(O689,SEARCHB("?",O689),2*LEN(O689)-LENB(O689))*10000)))</f>
        <v>0</v>
      </c>
      <c r="AY689" s="13" t="str">
        <f t="shared" si="129"/>
        <v>1月份</v>
      </c>
      <c r="AZ689" s="11" t="str">
        <f t="shared" si="130"/>
        <v>新媒体</v>
      </c>
      <c r="BA689" s="11" t="str">
        <f t="shared" si="131"/>
        <v/>
      </c>
    </row>
    <row r="690" spans="1:53">
      <c r="A690" s="7" t="s">
        <v>4020</v>
      </c>
      <c r="B690" s="7" t="s">
        <v>4352</v>
      </c>
      <c r="C690" s="7" t="s">
        <v>55</v>
      </c>
      <c r="D690" s="7" t="s">
        <v>4353</v>
      </c>
      <c r="E690" s="7" t="s">
        <v>627</v>
      </c>
      <c r="F690" s="7" t="s">
        <v>840</v>
      </c>
      <c r="G690" s="7" t="s">
        <v>252</v>
      </c>
      <c r="H690" s="7"/>
      <c r="I690" s="7"/>
      <c r="J690" s="7"/>
      <c r="K690" s="7"/>
      <c r="L690" s="7" t="s">
        <v>4354</v>
      </c>
      <c r="M690" s="7" t="s">
        <v>4355</v>
      </c>
      <c r="N690" s="7" t="s">
        <v>4356</v>
      </c>
      <c r="O690" s="7" t="s">
        <v>4357</v>
      </c>
      <c r="P690" s="7"/>
      <c r="Q690" s="7" t="s">
        <v>4358</v>
      </c>
      <c r="R690" s="7" t="s">
        <v>4359</v>
      </c>
      <c r="S690" s="7"/>
      <c r="T690" s="7"/>
      <c r="U690" s="7"/>
      <c r="V690" s="7"/>
      <c r="W690" s="7"/>
      <c r="X690" s="7" t="s">
        <v>244</v>
      </c>
      <c r="Y690" s="7" t="s">
        <v>4360</v>
      </c>
      <c r="Z690" s="7">
        <v>3</v>
      </c>
      <c r="AA690" s="7">
        <v>2</v>
      </c>
      <c r="AB690" s="7" t="s">
        <v>317</v>
      </c>
      <c r="AC690" s="7" t="s">
        <v>4020</v>
      </c>
      <c r="AD690" s="7">
        <v>2019</v>
      </c>
      <c r="AE690" s="7" t="s">
        <v>68</v>
      </c>
      <c r="AF690" s="7"/>
      <c r="AG690" s="7"/>
      <c r="AH690" s="7"/>
      <c r="AI690" s="7"/>
      <c r="AJ690" s="7"/>
      <c r="AK690" s="7"/>
      <c r="AL690" s="8" t="str">
        <f t="shared" si="120"/>
        <v>0809-1841GDG13A45）@新媒体</v>
      </c>
      <c r="AM690" s="8">
        <f>IF(AL690="","",COUNTIFS(AL$1:AL690,AL690))</f>
        <v>1</v>
      </c>
      <c r="AN690" s="8" t="str">
        <f t="shared" si="121"/>
        <v>公开招标：广东南方新媒体股份有限公司IPTV微信电视建设项目（0809-1841GDG13A45）中标结果公告@新媒体</v>
      </c>
      <c r="AO690" s="9">
        <f>IF(AN690="","",COUNTIFS(AN$1:AN690,AN690))</f>
        <v>1</v>
      </c>
      <c r="AP690" s="10" t="str">
        <f t="shared" si="122"/>
        <v>是</v>
      </c>
      <c r="AQ690" s="11" t="str">
        <f t="shared" si="123"/>
        <v/>
      </c>
      <c r="AR690" s="11" t="str">
        <f t="shared" si="124"/>
        <v/>
      </c>
      <c r="AS690" s="11" t="str">
        <f t="shared" si="125"/>
        <v/>
      </c>
      <c r="AT690" s="11" t="str">
        <f t="shared" si="126"/>
        <v/>
      </c>
      <c r="AU690" s="11" t="str">
        <f t="shared" si="127"/>
        <v/>
      </c>
      <c r="AV690" s="11" t="str">
        <f t="shared" si="128"/>
        <v/>
      </c>
      <c r="AW690" s="11" t="str">
        <f>IF(ISERROR(IF(FIND("拾",O690,1)&lt;FIND("万",O690,1),IF(ISERROR(FIND("拾",O690,FIND("万",O690,1))),"零",(MID(O,FIND("拾",O690,FIND("万",O690,1))-1,1))),MID(O690,FIND("拾",O690,1)-1,1))),"",IF(FIND("拾",O690,1)&lt;FIND("万",O690,1),IF(ISERROR(FIND("拾",O690,FIND("万",O690,1))),"",(MID(O690,FIND("拾",O690,FIND("万",O690,1))-1,1))),MID(O690,FIND("拾",O690,1)-1,1)))</f>
        <v/>
      </c>
      <c r="AX690" s="12">
        <f>IF(O690="",0,IF(ISERROR(MIDB(O690,SEARCHB("?",O690),2*LEN(O690)-LENB(O690))),IF(AQ690="",0,INDEX([1]大小写对照表!A:B,MATCH(AQ690,[1]大小写对照表!A:A,0),2)*100000000)+IF(AR690="",0,INDEX([1]大小写对照表!A:B,MATCH(AR690,[1]大小写对照表!A:A,0),2)*1000000)+IF(AS690="",0,INDEX([1]大小写对照表!A:B,MATCH(AS690,[1]大小写对照表!A:A,0),2)*100000)+IF(AT690="",0,INDEX([1]大小写对照表!A:B,MATCH(AT690,[1]大小写对照表!A:A,0),2)*10000)+IF(AU690="",0,INDEX([1]大小写对照表!A:B,MATCH(AU690,[1]大小写对照表!A:A,0),2)*1000)+IF(AV690="",0,INDEX([1]大小写对照表!A:B,MATCH(AV690,[1]大小写对照表!A:A,0),2)*100)+IF(AW690="",0,INDEX([1]大小写对照表!A:B,MATCH(AW690,[1]大小写对照表!A:A,0),2)*10),IF(ISERROR(FIND("万",O690,1)),MIDB(O690,SEARCHB("?",O690),2*LEN(O690)-LENB(O690))*1,MIDB(O690,SEARCHB("?",O690),2*LEN(O690)-LENB(O690))*10000)))</f>
        <v>891036</v>
      </c>
      <c r="AY690" s="13" t="str">
        <f t="shared" si="129"/>
        <v>1月份</v>
      </c>
      <c r="AZ690" s="11" t="str">
        <f t="shared" si="130"/>
        <v>新媒体</v>
      </c>
      <c r="BA690" s="11" t="str">
        <f t="shared" si="131"/>
        <v/>
      </c>
    </row>
    <row r="691" spans="1:53">
      <c r="A691" s="14" t="s">
        <v>4020</v>
      </c>
      <c r="B691" s="14" t="s">
        <v>4361</v>
      </c>
      <c r="C691" s="14" t="s">
        <v>55</v>
      </c>
      <c r="D691" s="14" t="s">
        <v>4362</v>
      </c>
      <c r="E691" s="14" t="s">
        <v>627</v>
      </c>
      <c r="F691" s="14" t="s">
        <v>840</v>
      </c>
      <c r="G691" s="14" t="s">
        <v>252</v>
      </c>
      <c r="H691" s="14"/>
      <c r="I691" s="14"/>
      <c r="J691" s="14"/>
      <c r="K691" s="14"/>
      <c r="L691" s="14" t="s">
        <v>4363</v>
      </c>
      <c r="M691" s="14"/>
      <c r="N691" s="14" t="s">
        <v>4364</v>
      </c>
      <c r="O691" s="14"/>
      <c r="P691" s="14"/>
      <c r="Q691" s="14" t="s">
        <v>4365</v>
      </c>
      <c r="R691" s="14" t="s">
        <v>4366</v>
      </c>
      <c r="S691" s="14"/>
      <c r="T691" s="14"/>
      <c r="U691" s="14"/>
      <c r="V691" s="14"/>
      <c r="W691" s="14"/>
      <c r="X691" s="14" t="s">
        <v>79</v>
      </c>
      <c r="Y691" s="14" t="s">
        <v>4367</v>
      </c>
      <c r="Z691" s="14">
        <v>1</v>
      </c>
      <c r="AA691" s="14">
        <v>3</v>
      </c>
      <c r="AB691" s="14" t="s">
        <v>317</v>
      </c>
      <c r="AC691" s="14" t="s">
        <v>4020</v>
      </c>
      <c r="AD691" s="14">
        <v>2019</v>
      </c>
      <c r="AE691" s="14" t="s">
        <v>68</v>
      </c>
      <c r="AF691" s="14" t="s">
        <v>1233</v>
      </c>
      <c r="AG691" s="14"/>
      <c r="AH691" s="14"/>
      <c r="AI691" s="14"/>
      <c r="AJ691" s="14"/>
      <c r="AK691" s="14"/>
      <c r="AL691" s="8" t="str">
        <f t="shared" si="120"/>
        <v>GZCQC1801HG12019@新媒体</v>
      </c>
      <c r="AM691" s="8">
        <f>IF(AL691="","",COUNTIFS(AL$1:AL691,AL691))</f>
        <v>1</v>
      </c>
      <c r="AN691" s="8" t="str">
        <f t="shared" si="121"/>
        <v>广州市广播电视台广州市广播电视台新媒体生产系统项目GZCQC1801HG12019的中标、成交结果公告@新媒体</v>
      </c>
      <c r="AO691" s="9">
        <f>IF(AN691="","",COUNTIFS(AN$1:AN691,AN691))</f>
        <v>1</v>
      </c>
      <c r="AP691" s="10" t="str">
        <f t="shared" si="122"/>
        <v>是</v>
      </c>
      <c r="AQ691" s="11" t="str">
        <f t="shared" si="123"/>
        <v/>
      </c>
      <c r="AR691" s="11" t="str">
        <f t="shared" si="124"/>
        <v/>
      </c>
      <c r="AS691" s="11" t="str">
        <f t="shared" si="125"/>
        <v/>
      </c>
      <c r="AT691" s="11" t="str">
        <f t="shared" si="126"/>
        <v/>
      </c>
      <c r="AU691" s="11" t="str">
        <f t="shared" si="127"/>
        <v/>
      </c>
      <c r="AV691" s="11" t="str">
        <f t="shared" si="128"/>
        <v/>
      </c>
      <c r="AW691" s="11" t="str">
        <f>IF(ISERROR(IF(FIND("拾",O691,1)&lt;FIND("万",O691,1),IF(ISERROR(FIND("拾",O691,FIND("万",O691,1))),"零",(MID(O,FIND("拾",O691,FIND("万",O691,1))-1,1))),MID(O691,FIND("拾",O691,1)-1,1))),"",IF(FIND("拾",O691,1)&lt;FIND("万",O691,1),IF(ISERROR(FIND("拾",O691,FIND("万",O691,1))),"",(MID(O691,FIND("拾",O691,FIND("万",O691,1))-1,1))),MID(O691,FIND("拾",O691,1)-1,1)))</f>
        <v/>
      </c>
      <c r="AX691" s="12">
        <f>IF(O691="",0,IF(ISERROR(MIDB(O691,SEARCHB("?",O691),2*LEN(O691)-LENB(O691))),IF(AQ691="",0,INDEX([1]大小写对照表!A:B,MATCH(AQ691,[1]大小写对照表!A:A,0),2)*100000000)+IF(AR691="",0,INDEX([1]大小写对照表!A:B,MATCH(AR691,[1]大小写对照表!A:A,0),2)*1000000)+IF(AS691="",0,INDEX([1]大小写对照表!A:B,MATCH(AS691,[1]大小写对照表!A:A,0),2)*100000)+IF(AT691="",0,INDEX([1]大小写对照表!A:B,MATCH(AT691,[1]大小写对照表!A:A,0),2)*10000)+IF(AU691="",0,INDEX([1]大小写对照表!A:B,MATCH(AU691,[1]大小写对照表!A:A,0),2)*1000)+IF(AV691="",0,INDEX([1]大小写对照表!A:B,MATCH(AV691,[1]大小写对照表!A:A,0),2)*100)+IF(AW691="",0,INDEX([1]大小写对照表!A:B,MATCH(AW691,[1]大小写对照表!A:A,0),2)*10),IF(ISERROR(FIND("万",O691,1)),MIDB(O691,SEARCHB("?",O691),2*LEN(O691)-LENB(O691))*1,MIDB(O691,SEARCHB("?",O691),2*LEN(O691)-LENB(O691))*10000)))</f>
        <v>0</v>
      </c>
      <c r="AY691" s="13" t="str">
        <f t="shared" si="129"/>
        <v>1月份</v>
      </c>
      <c r="AZ691" s="11" t="str">
        <f t="shared" si="130"/>
        <v>新媒体</v>
      </c>
      <c r="BA691" s="11" t="str">
        <f t="shared" si="131"/>
        <v/>
      </c>
    </row>
    <row r="692" spans="1:53">
      <c r="A692" s="7" t="s">
        <v>4020</v>
      </c>
      <c r="B692" s="7" t="s">
        <v>4368</v>
      </c>
      <c r="C692" s="7" t="s">
        <v>55</v>
      </c>
      <c r="D692" s="7" t="s">
        <v>4369</v>
      </c>
      <c r="E692" s="7" t="s">
        <v>627</v>
      </c>
      <c r="F692" s="7" t="s">
        <v>840</v>
      </c>
      <c r="G692" s="7" t="s">
        <v>252</v>
      </c>
      <c r="H692" s="7"/>
      <c r="I692" s="7"/>
      <c r="J692" s="7"/>
      <c r="K692" s="7"/>
      <c r="L692" s="7" t="s">
        <v>4363</v>
      </c>
      <c r="M692" s="7"/>
      <c r="N692" s="7" t="s">
        <v>4364</v>
      </c>
      <c r="O692" s="7"/>
      <c r="P692" s="7"/>
      <c r="Q692" s="7" t="s">
        <v>4370</v>
      </c>
      <c r="R692" s="7" t="s">
        <v>4366</v>
      </c>
      <c r="S692" s="7"/>
      <c r="T692" s="7"/>
      <c r="U692" s="7"/>
      <c r="V692" s="7"/>
      <c r="W692" s="7"/>
      <c r="X692" s="7" t="s">
        <v>79</v>
      </c>
      <c r="Y692" s="7" t="s">
        <v>4371</v>
      </c>
      <c r="Z692" s="7">
        <v>1</v>
      </c>
      <c r="AA692" s="7">
        <v>4</v>
      </c>
      <c r="AB692" s="7" t="s">
        <v>317</v>
      </c>
      <c r="AC692" s="7" t="s">
        <v>4020</v>
      </c>
      <c r="AD692" s="7">
        <v>2019</v>
      </c>
      <c r="AE692" s="7" t="s">
        <v>68</v>
      </c>
      <c r="AF692" s="7" t="s">
        <v>1233</v>
      </c>
      <c r="AG692" s="7" t="s">
        <v>284</v>
      </c>
      <c r="AH692" s="7" t="s">
        <v>4372</v>
      </c>
      <c r="AI692" s="7" t="s">
        <v>4373</v>
      </c>
      <c r="AJ692" s="7"/>
      <c r="AK692" s="7"/>
      <c r="AL692" s="8" t="str">
        <f t="shared" si="120"/>
        <v>440100-201901-100433-0001@新媒体</v>
      </c>
      <c r="AM692" s="8">
        <f>IF(AL692="","",COUNTIFS(AL$1:AL692,AL692))</f>
        <v>1</v>
      </c>
      <c r="AN692" s="8" t="str">
        <f t="shared" si="121"/>
        <v>广州市广播电视台新媒体生产系统项目(采购项目编号：GZCQC1801HG12019)的中标结果公告@新媒体</v>
      </c>
      <c r="AO692" s="9">
        <f>IF(AN692="","",COUNTIFS(AN$1:AN692,AN692))</f>
        <v>1</v>
      </c>
      <c r="AP692" s="10" t="str">
        <f t="shared" si="122"/>
        <v>是</v>
      </c>
      <c r="AQ692" s="11" t="str">
        <f t="shared" si="123"/>
        <v/>
      </c>
      <c r="AR692" s="11" t="str">
        <f t="shared" si="124"/>
        <v/>
      </c>
      <c r="AS692" s="11" t="str">
        <f t="shared" si="125"/>
        <v/>
      </c>
      <c r="AT692" s="11" t="str">
        <f t="shared" si="126"/>
        <v/>
      </c>
      <c r="AU692" s="11" t="str">
        <f t="shared" si="127"/>
        <v/>
      </c>
      <c r="AV692" s="11" t="str">
        <f t="shared" si="128"/>
        <v/>
      </c>
      <c r="AW692" s="11" t="str">
        <f>IF(ISERROR(IF(FIND("拾",O692,1)&lt;FIND("万",O692,1),IF(ISERROR(FIND("拾",O692,FIND("万",O692,1))),"零",(MID(O,FIND("拾",O692,FIND("万",O692,1))-1,1))),MID(O692,FIND("拾",O692,1)-1,1))),"",IF(FIND("拾",O692,1)&lt;FIND("万",O692,1),IF(ISERROR(FIND("拾",O692,FIND("万",O692,1))),"",(MID(O692,FIND("拾",O692,FIND("万",O692,1))-1,1))),MID(O692,FIND("拾",O692,1)-1,1)))</f>
        <v/>
      </c>
      <c r="AX692" s="12">
        <f>IF(O692="",0,IF(ISERROR(MIDB(O692,SEARCHB("?",O692),2*LEN(O692)-LENB(O692))),IF(AQ692="",0,INDEX([1]大小写对照表!A:B,MATCH(AQ692,[1]大小写对照表!A:A,0),2)*100000000)+IF(AR692="",0,INDEX([1]大小写对照表!A:B,MATCH(AR692,[1]大小写对照表!A:A,0),2)*1000000)+IF(AS692="",0,INDEX([1]大小写对照表!A:B,MATCH(AS692,[1]大小写对照表!A:A,0),2)*100000)+IF(AT692="",0,INDEX([1]大小写对照表!A:B,MATCH(AT692,[1]大小写对照表!A:A,0),2)*10000)+IF(AU692="",0,INDEX([1]大小写对照表!A:B,MATCH(AU692,[1]大小写对照表!A:A,0),2)*1000)+IF(AV692="",0,INDEX([1]大小写对照表!A:B,MATCH(AV692,[1]大小写对照表!A:A,0),2)*100)+IF(AW692="",0,INDEX([1]大小写对照表!A:B,MATCH(AW692,[1]大小写对照表!A:A,0),2)*10),IF(ISERROR(FIND("万",O692,1)),MIDB(O692,SEARCHB("?",O692),2*LEN(O692)-LENB(O692))*1,MIDB(O692,SEARCHB("?",O692),2*LEN(O692)-LENB(O692))*10000)))</f>
        <v>0</v>
      </c>
      <c r="AY692" s="13" t="str">
        <f t="shared" si="129"/>
        <v>1月份</v>
      </c>
      <c r="AZ692" s="11" t="str">
        <f t="shared" si="130"/>
        <v>新媒体</v>
      </c>
      <c r="BA692" s="11" t="str">
        <f t="shared" si="131"/>
        <v/>
      </c>
    </row>
    <row r="693" spans="1:53">
      <c r="A693" s="14" t="s">
        <v>4043</v>
      </c>
      <c r="B693" s="14" t="s">
        <v>4374</v>
      </c>
      <c r="C693" s="14" t="s">
        <v>55</v>
      </c>
      <c r="D693" s="14" t="s">
        <v>4375</v>
      </c>
      <c r="E693" s="14" t="s">
        <v>1308</v>
      </c>
      <c r="F693" s="14" t="s">
        <v>2875</v>
      </c>
      <c r="G693" s="14" t="s">
        <v>252</v>
      </c>
      <c r="H693" s="14"/>
      <c r="I693" s="14"/>
      <c r="J693" s="14"/>
      <c r="K693" s="14"/>
      <c r="L693" s="14" t="s">
        <v>4376</v>
      </c>
      <c r="M693" s="14"/>
      <c r="N693" s="14" t="s">
        <v>4377</v>
      </c>
      <c r="O693" s="14"/>
      <c r="P693" s="14"/>
      <c r="Q693" s="14" t="s">
        <v>4378</v>
      </c>
      <c r="R693" s="14" t="s">
        <v>4379</v>
      </c>
      <c r="S693" s="14"/>
      <c r="T693" s="14"/>
      <c r="U693" s="14"/>
      <c r="V693" s="14"/>
      <c r="W693" s="14"/>
      <c r="X693" s="14" t="s">
        <v>79</v>
      </c>
      <c r="Y693" s="14" t="s">
        <v>4380</v>
      </c>
      <c r="Z693" s="14">
        <v>1</v>
      </c>
      <c r="AA693" s="14">
        <v>3</v>
      </c>
      <c r="AB693" s="14" t="s">
        <v>317</v>
      </c>
      <c r="AC693" s="14" t="s">
        <v>4043</v>
      </c>
      <c r="AD693" s="14">
        <v>2019</v>
      </c>
      <c r="AE693" s="14" t="s">
        <v>68</v>
      </c>
      <c r="AF693" s="14"/>
      <c r="AG693" s="14"/>
      <c r="AH693" s="14"/>
      <c r="AI693" s="14"/>
      <c r="AJ693" s="14"/>
      <c r="AK693" s="14"/>
      <c r="AL693" s="8" t="str">
        <f t="shared" si="120"/>
        <v>2018HFCZ5234@全媒体</v>
      </c>
      <c r="AM693" s="8">
        <f>IF(AL693="","",COUNTIFS(AL$1:AL693,AL693))</f>
        <v>1</v>
      </c>
      <c r="AN693" s="8" t="str">
        <f t="shared" si="121"/>
        <v>合肥报业传媒集团全媒体新闻采编制作终端设备采购项目中标（成交）公告@全媒体</v>
      </c>
      <c r="AO693" s="9">
        <f>IF(AN693="","",COUNTIFS(AN$1:AN693,AN693))</f>
        <v>1</v>
      </c>
      <c r="AP693" s="10" t="str">
        <f t="shared" si="122"/>
        <v>是</v>
      </c>
      <c r="AQ693" s="11" t="str">
        <f t="shared" si="123"/>
        <v/>
      </c>
      <c r="AR693" s="11" t="str">
        <f t="shared" si="124"/>
        <v/>
      </c>
      <c r="AS693" s="11" t="str">
        <f t="shared" si="125"/>
        <v/>
      </c>
      <c r="AT693" s="11" t="str">
        <f t="shared" si="126"/>
        <v/>
      </c>
      <c r="AU693" s="11" t="str">
        <f t="shared" si="127"/>
        <v/>
      </c>
      <c r="AV693" s="11" t="str">
        <f t="shared" si="128"/>
        <v/>
      </c>
      <c r="AW693" s="11" t="str">
        <f>IF(ISERROR(IF(FIND("拾",O693,1)&lt;FIND("万",O693,1),IF(ISERROR(FIND("拾",O693,FIND("万",O693,1))),"零",(MID(O,FIND("拾",O693,FIND("万",O693,1))-1,1))),MID(O693,FIND("拾",O693,1)-1,1))),"",IF(FIND("拾",O693,1)&lt;FIND("万",O693,1),IF(ISERROR(FIND("拾",O693,FIND("万",O693,1))),"",(MID(O693,FIND("拾",O693,FIND("万",O693,1))-1,1))),MID(O693,FIND("拾",O693,1)-1,1)))</f>
        <v/>
      </c>
      <c r="AX693" s="12">
        <f>IF(O693="",0,IF(ISERROR(MIDB(O693,SEARCHB("?",O693),2*LEN(O693)-LENB(O693))),IF(AQ693="",0,INDEX([1]大小写对照表!A:B,MATCH(AQ693,[1]大小写对照表!A:A,0),2)*100000000)+IF(AR693="",0,INDEX([1]大小写对照表!A:B,MATCH(AR693,[1]大小写对照表!A:A,0),2)*1000000)+IF(AS693="",0,INDEX([1]大小写对照表!A:B,MATCH(AS693,[1]大小写对照表!A:A,0),2)*100000)+IF(AT693="",0,INDEX([1]大小写对照表!A:B,MATCH(AT693,[1]大小写对照表!A:A,0),2)*10000)+IF(AU693="",0,INDEX([1]大小写对照表!A:B,MATCH(AU693,[1]大小写对照表!A:A,0),2)*1000)+IF(AV693="",0,INDEX([1]大小写对照表!A:B,MATCH(AV693,[1]大小写对照表!A:A,0),2)*100)+IF(AW693="",0,INDEX([1]大小写对照表!A:B,MATCH(AW693,[1]大小写对照表!A:A,0),2)*10),IF(ISERROR(FIND("万",O693,1)),MIDB(O693,SEARCHB("?",O693),2*LEN(O693)-LENB(O693))*1,MIDB(O693,SEARCHB("?",O693),2*LEN(O693)-LENB(O693))*10000)))</f>
        <v>0</v>
      </c>
      <c r="AY693" s="13" t="str">
        <f t="shared" si="129"/>
        <v>1月份</v>
      </c>
      <c r="AZ693" s="11" t="str">
        <f t="shared" si="130"/>
        <v>全媒体</v>
      </c>
      <c r="BA693" s="11" t="str">
        <f t="shared" si="131"/>
        <v/>
      </c>
    </row>
    <row r="694" spans="1:53">
      <c r="A694" s="7" t="s">
        <v>4020</v>
      </c>
      <c r="B694" s="7" t="s">
        <v>4381</v>
      </c>
      <c r="C694" s="7" t="s">
        <v>55</v>
      </c>
      <c r="D694" s="7" t="s">
        <v>4382</v>
      </c>
      <c r="E694" s="7" t="s">
        <v>155</v>
      </c>
      <c r="F694" s="7" t="s">
        <v>251</v>
      </c>
      <c r="G694" s="7" t="s">
        <v>252</v>
      </c>
      <c r="H694" s="7"/>
      <c r="I694" s="7"/>
      <c r="J694" s="7"/>
      <c r="K694" s="7"/>
      <c r="L694" s="7" t="s">
        <v>4383</v>
      </c>
      <c r="M694" s="7" t="s">
        <v>4384</v>
      </c>
      <c r="N694" s="7" t="s">
        <v>4385</v>
      </c>
      <c r="O694" s="7"/>
      <c r="P694" s="7"/>
      <c r="Q694" s="7" t="s">
        <v>4386</v>
      </c>
      <c r="R694" s="7" t="s">
        <v>4387</v>
      </c>
      <c r="S694" s="7"/>
      <c r="T694" s="7"/>
      <c r="U694" s="7"/>
      <c r="V694" s="7"/>
      <c r="W694" s="7"/>
      <c r="X694" s="7" t="s">
        <v>326</v>
      </c>
      <c r="Y694" s="7" t="s">
        <v>4388</v>
      </c>
      <c r="Z694" s="7">
        <v>3</v>
      </c>
      <c r="AA694" s="7">
        <v>3</v>
      </c>
      <c r="AB694" s="7" t="s">
        <v>67</v>
      </c>
      <c r="AC694" s="7"/>
      <c r="AD694" s="7">
        <v>2019</v>
      </c>
      <c r="AE694" s="7" t="s">
        <v>68</v>
      </c>
      <c r="AF694" s="7"/>
      <c r="AG694" s="7"/>
      <c r="AH694" s="7"/>
      <c r="AI694" s="7"/>
      <c r="AJ694" s="7"/>
      <c r="AK694" s="7"/>
      <c r="AL694" s="8" t="str">
        <f t="shared" si="120"/>
        <v>QHZB-201812KM0310）@新媒体</v>
      </c>
      <c r="AM694" s="8">
        <f>IF(AL694="","",COUNTIFS(AL$1:AL694,AL694))</f>
        <v>1</v>
      </c>
      <c r="AN694" s="8" t="str">
        <f t="shared" si="121"/>
        <v>云南大学新闻学院虚拟仿真实验室建设设备项目采购中标公告@新媒体</v>
      </c>
      <c r="AO694" s="9">
        <f>IF(AN694="","",COUNTIFS(AN$1:AN694,AN694))</f>
        <v>1</v>
      </c>
      <c r="AP694" s="10" t="str">
        <f t="shared" si="122"/>
        <v>是</v>
      </c>
      <c r="AQ694" s="11" t="str">
        <f t="shared" si="123"/>
        <v/>
      </c>
      <c r="AR694" s="11" t="str">
        <f t="shared" si="124"/>
        <v/>
      </c>
      <c r="AS694" s="11" t="str">
        <f t="shared" si="125"/>
        <v/>
      </c>
      <c r="AT694" s="11" t="str">
        <f t="shared" si="126"/>
        <v/>
      </c>
      <c r="AU694" s="11" t="str">
        <f t="shared" si="127"/>
        <v/>
      </c>
      <c r="AV694" s="11" t="str">
        <f t="shared" si="128"/>
        <v/>
      </c>
      <c r="AW694" s="11" t="str">
        <f>IF(ISERROR(IF(FIND("拾",O694,1)&lt;FIND("万",O694,1),IF(ISERROR(FIND("拾",O694,FIND("万",O694,1))),"零",(MID(O,FIND("拾",O694,FIND("万",O694,1))-1,1))),MID(O694,FIND("拾",O694,1)-1,1))),"",IF(FIND("拾",O694,1)&lt;FIND("万",O694,1),IF(ISERROR(FIND("拾",O694,FIND("万",O694,1))),"",(MID(O694,FIND("拾",O694,FIND("万",O694,1))-1,1))),MID(O694,FIND("拾",O694,1)-1,1)))</f>
        <v/>
      </c>
      <c r="AX694" s="12">
        <f>IF(O694="",0,IF(ISERROR(MIDB(O694,SEARCHB("?",O694),2*LEN(O694)-LENB(O694))),IF(AQ694="",0,INDEX([1]大小写对照表!A:B,MATCH(AQ694,[1]大小写对照表!A:A,0),2)*100000000)+IF(AR694="",0,INDEX([1]大小写对照表!A:B,MATCH(AR694,[1]大小写对照表!A:A,0),2)*1000000)+IF(AS694="",0,INDEX([1]大小写对照表!A:B,MATCH(AS694,[1]大小写对照表!A:A,0),2)*100000)+IF(AT694="",0,INDEX([1]大小写对照表!A:B,MATCH(AT694,[1]大小写对照表!A:A,0),2)*10000)+IF(AU694="",0,INDEX([1]大小写对照表!A:B,MATCH(AU694,[1]大小写对照表!A:A,0),2)*1000)+IF(AV694="",0,INDEX([1]大小写对照表!A:B,MATCH(AV694,[1]大小写对照表!A:A,0),2)*100)+IF(AW694="",0,INDEX([1]大小写对照表!A:B,MATCH(AW694,[1]大小写对照表!A:A,0),2)*10),IF(ISERROR(FIND("万",O694,1)),MIDB(O694,SEARCHB("?",O694),2*LEN(O694)-LENB(O694))*1,MIDB(O694,SEARCHB("?",O694),2*LEN(O694)-LENB(O694))*10000)))</f>
        <v>0</v>
      </c>
      <c r="AY694" s="13" t="str">
        <f t="shared" si="129"/>
        <v>1月份</v>
      </c>
      <c r="AZ694" s="11" t="str">
        <f t="shared" si="130"/>
        <v>新媒体</v>
      </c>
      <c r="BA694" s="11" t="str">
        <f t="shared" si="131"/>
        <v/>
      </c>
    </row>
    <row r="695" spans="1:53">
      <c r="A695" s="14" t="s">
        <v>4020</v>
      </c>
      <c r="B695" s="14" t="s">
        <v>4389</v>
      </c>
      <c r="C695" s="14" t="s">
        <v>55</v>
      </c>
      <c r="D695" s="14"/>
      <c r="E695" s="14" t="s">
        <v>582</v>
      </c>
      <c r="F695" s="14" t="s">
        <v>1936</v>
      </c>
      <c r="G695" s="14" t="s">
        <v>252</v>
      </c>
      <c r="H695" s="14"/>
      <c r="I695" s="14"/>
      <c r="J695" s="14"/>
      <c r="K695" s="14"/>
      <c r="L695" s="14" t="s">
        <v>4092</v>
      </c>
      <c r="M695" s="14" t="s">
        <v>4093</v>
      </c>
      <c r="N695" s="14" t="s">
        <v>4094</v>
      </c>
      <c r="O695" s="14" t="s">
        <v>4390</v>
      </c>
      <c r="P695" s="14"/>
      <c r="Q695" s="14" t="s">
        <v>4391</v>
      </c>
      <c r="R695" s="14" t="s">
        <v>4096</v>
      </c>
      <c r="S695" s="14"/>
      <c r="T695" s="14"/>
      <c r="U695" s="14"/>
      <c r="V695" s="14"/>
      <c r="W695" s="14"/>
      <c r="X695" s="14" t="s">
        <v>944</v>
      </c>
      <c r="Y695" s="14" t="s">
        <v>4392</v>
      </c>
      <c r="Z695" s="14">
        <v>1</v>
      </c>
      <c r="AA695" s="14">
        <v>14971</v>
      </c>
      <c r="AB695" s="14" t="s">
        <v>317</v>
      </c>
      <c r="AC695" s="14" t="s">
        <v>4020</v>
      </c>
      <c r="AD695" s="14">
        <v>2019</v>
      </c>
      <c r="AE695" s="14" t="s">
        <v>68</v>
      </c>
      <c r="AF695" s="14"/>
      <c r="AG695" s="14"/>
      <c r="AH695" s="14"/>
      <c r="AI695" s="14"/>
      <c r="AJ695" s="14"/>
      <c r="AK695" s="14"/>
      <c r="AL695" s="8" t="str">
        <f t="shared" si="120"/>
        <v/>
      </c>
      <c r="AM695" s="8" t="str">
        <f>IF(AL695="","",COUNTIFS(AL$1:AL695,AL695))</f>
        <v/>
      </c>
      <c r="AN695" s="8" t="str">
        <f t="shared" si="121"/>
        <v>浙江大兴建设项目管理咨询有限公司关于2019年度体彩在丽水市报纸及新媒体宣传报道采购项目的结果公告@新媒体</v>
      </c>
      <c r="AO695" s="9">
        <f>IF(AN695="","",COUNTIFS(AN$1:AN695,AN695))</f>
        <v>1</v>
      </c>
      <c r="AP695" s="10" t="str">
        <f t="shared" si="122"/>
        <v>是</v>
      </c>
      <c r="AQ695" s="11" t="str">
        <f t="shared" si="123"/>
        <v/>
      </c>
      <c r="AR695" s="11" t="str">
        <f t="shared" si="124"/>
        <v/>
      </c>
      <c r="AS695" s="11" t="str">
        <f t="shared" si="125"/>
        <v>贰</v>
      </c>
      <c r="AT695" s="11" t="str">
        <f t="shared" si="126"/>
        <v>玖</v>
      </c>
      <c r="AU695" s="11" t="str">
        <f t="shared" si="127"/>
        <v>伍</v>
      </c>
      <c r="AV695" s="11" t="str">
        <f t="shared" si="128"/>
        <v/>
      </c>
      <c r="AW695" s="11" t="str">
        <f>IF(ISERROR(IF(FIND("拾",O695,1)&lt;FIND("万",O695,1),IF(ISERROR(FIND("拾",O695,FIND("万",O695,1))),"零",(MID(O,FIND("拾",O695,FIND("万",O695,1))-1,1))),MID(O695,FIND("拾",O695,1)-1,1))),"",IF(FIND("拾",O695,1)&lt;FIND("万",O695,1),IF(ISERROR(FIND("拾",O695,FIND("万",O695,1))),"",(MID(O695,FIND("拾",O695,FIND("万",O695,1))-1,1))),MID(O695,FIND("拾",O695,1)-1,1)))</f>
        <v/>
      </c>
      <c r="AX695" s="12">
        <f>IF(O695="",0,IF(ISERROR(MIDB(O695,SEARCHB("?",O695),2*LEN(O695)-LENB(O695))),IF(AQ695="",0,INDEX([1]大小写对照表!A:B,MATCH(AQ695,[1]大小写对照表!A:A,0),2)*100000000)+IF(AR695="",0,INDEX([1]大小写对照表!A:B,MATCH(AR695,[1]大小写对照表!A:A,0),2)*1000000)+IF(AS695="",0,INDEX([1]大小写对照表!A:B,MATCH(AS695,[1]大小写对照表!A:A,0),2)*100000)+IF(AT695="",0,INDEX([1]大小写对照表!A:B,MATCH(AT695,[1]大小写对照表!A:A,0),2)*10000)+IF(AU695="",0,INDEX([1]大小写对照表!A:B,MATCH(AU695,[1]大小写对照表!A:A,0),2)*1000)+IF(AV695="",0,INDEX([1]大小写对照表!A:B,MATCH(AV695,[1]大小写对照表!A:A,0),2)*100)+IF(AW695="",0,INDEX([1]大小写对照表!A:B,MATCH(AW695,[1]大小写对照表!A:A,0),2)*10),IF(ISERROR(FIND("万",O695,1)),MIDB(O695,SEARCHB("?",O695),2*LEN(O695)-LENB(O695))*1,MIDB(O695,SEARCHB("?",O695),2*LEN(O695)-LENB(O695))*10000)))</f>
        <v>295000</v>
      </c>
      <c r="AY695" s="13" t="str">
        <f t="shared" si="129"/>
        <v>1月份</v>
      </c>
      <c r="AZ695" s="11" t="str">
        <f t="shared" si="130"/>
        <v>新媒体</v>
      </c>
      <c r="BA695" s="11" t="str">
        <f t="shared" si="131"/>
        <v/>
      </c>
    </row>
    <row r="696" spans="1:53">
      <c r="A696" s="7" t="s">
        <v>4020</v>
      </c>
      <c r="B696" s="7" t="s">
        <v>4393</v>
      </c>
      <c r="C696" s="7" t="s">
        <v>55</v>
      </c>
      <c r="D696" s="7" t="s">
        <v>4394</v>
      </c>
      <c r="E696" s="7" t="s">
        <v>83</v>
      </c>
      <c r="F696" s="7" t="s">
        <v>291</v>
      </c>
      <c r="G696" s="7" t="s">
        <v>252</v>
      </c>
      <c r="H696" s="7"/>
      <c r="I696" s="7"/>
      <c r="J696" s="7"/>
      <c r="K696" s="7"/>
      <c r="L696" s="7" t="s">
        <v>4395</v>
      </c>
      <c r="M696" s="7"/>
      <c r="N696" s="7" t="s">
        <v>4396</v>
      </c>
      <c r="O696" s="7"/>
      <c r="P696" s="7"/>
      <c r="Q696" s="7" t="s">
        <v>4397</v>
      </c>
      <c r="R696" s="7" t="s">
        <v>4398</v>
      </c>
      <c r="S696" s="7"/>
      <c r="T696" s="7"/>
      <c r="U696" s="7"/>
      <c r="V696" s="7"/>
      <c r="W696" s="7"/>
      <c r="X696" s="7" t="s">
        <v>79</v>
      </c>
      <c r="Y696" s="7" t="s">
        <v>4399</v>
      </c>
      <c r="Z696" s="7">
        <v>2</v>
      </c>
      <c r="AA696" s="7">
        <v>1</v>
      </c>
      <c r="AB696" s="7" t="s">
        <v>67</v>
      </c>
      <c r="AC696" s="7"/>
      <c r="AD696" s="7">
        <v>2019</v>
      </c>
      <c r="AE696" s="7" t="s">
        <v>68</v>
      </c>
      <c r="AF696" s="7"/>
      <c r="AG696" s="7"/>
      <c r="AH696" s="7"/>
      <c r="AI696" s="7"/>
      <c r="AJ696" s="7"/>
      <c r="AK696" s="7"/>
      <c r="AL696" s="8" t="str">
        <f t="shared" si="120"/>
        <v>1493-196101154014）@新媒体</v>
      </c>
      <c r="AM696" s="8">
        <f>IF(AL696="","",COUNTIFS(AL$1:AL696,AL696))</f>
        <v>1</v>
      </c>
      <c r="AN696" s="8" t="str">
        <f t="shared" si="121"/>
        <v>[西湖区]江西诚信伟业招标咨询有限公司关于南昌市西湖区人民代表大会常务委员会采购APP代表履职系统项目（项目编号：1493-196101154014）竞争性磋商采购成交公告@新媒体</v>
      </c>
      <c r="AO696" s="9">
        <f>IF(AN696="","",COUNTIFS(AN$1:AN696,AN696))</f>
        <v>1</v>
      </c>
      <c r="AP696" s="10" t="str">
        <f t="shared" si="122"/>
        <v>是</v>
      </c>
      <c r="AQ696" s="11" t="str">
        <f t="shared" si="123"/>
        <v/>
      </c>
      <c r="AR696" s="11" t="str">
        <f t="shared" si="124"/>
        <v/>
      </c>
      <c r="AS696" s="11" t="str">
        <f t="shared" si="125"/>
        <v/>
      </c>
      <c r="AT696" s="11" t="str">
        <f t="shared" si="126"/>
        <v/>
      </c>
      <c r="AU696" s="11" t="str">
        <f t="shared" si="127"/>
        <v/>
      </c>
      <c r="AV696" s="11" t="str">
        <f t="shared" si="128"/>
        <v/>
      </c>
      <c r="AW696" s="11" t="str">
        <f>IF(ISERROR(IF(FIND("拾",O696,1)&lt;FIND("万",O696,1),IF(ISERROR(FIND("拾",O696,FIND("万",O696,1))),"零",(MID(O,FIND("拾",O696,FIND("万",O696,1))-1,1))),MID(O696,FIND("拾",O696,1)-1,1))),"",IF(FIND("拾",O696,1)&lt;FIND("万",O696,1),IF(ISERROR(FIND("拾",O696,FIND("万",O696,1))),"",(MID(O696,FIND("拾",O696,FIND("万",O696,1))-1,1))),MID(O696,FIND("拾",O696,1)-1,1)))</f>
        <v/>
      </c>
      <c r="AX696" s="12">
        <f>IF(O696="",0,IF(ISERROR(MIDB(O696,SEARCHB("?",O696),2*LEN(O696)-LENB(O696))),IF(AQ696="",0,INDEX([1]大小写对照表!A:B,MATCH(AQ696,[1]大小写对照表!A:A,0),2)*100000000)+IF(AR696="",0,INDEX([1]大小写对照表!A:B,MATCH(AR696,[1]大小写对照表!A:A,0),2)*1000000)+IF(AS696="",0,INDEX([1]大小写对照表!A:B,MATCH(AS696,[1]大小写对照表!A:A,0),2)*100000)+IF(AT696="",0,INDEX([1]大小写对照表!A:B,MATCH(AT696,[1]大小写对照表!A:A,0),2)*10000)+IF(AU696="",0,INDEX([1]大小写对照表!A:B,MATCH(AU696,[1]大小写对照表!A:A,0),2)*1000)+IF(AV696="",0,INDEX([1]大小写对照表!A:B,MATCH(AV696,[1]大小写对照表!A:A,0),2)*100)+IF(AW696="",0,INDEX([1]大小写对照表!A:B,MATCH(AW696,[1]大小写对照表!A:A,0),2)*10),IF(ISERROR(FIND("万",O696,1)),MIDB(O696,SEARCHB("?",O696),2*LEN(O696)-LENB(O696))*1,MIDB(O696,SEARCHB("?",O696),2*LEN(O696)-LENB(O696))*10000)))</f>
        <v>0</v>
      </c>
      <c r="AY696" s="13" t="str">
        <f t="shared" si="129"/>
        <v>1月份</v>
      </c>
      <c r="AZ696" s="11" t="str">
        <f t="shared" si="130"/>
        <v>新媒体</v>
      </c>
      <c r="BA696" s="11" t="str">
        <f t="shared" si="131"/>
        <v/>
      </c>
    </row>
    <row r="697" spans="1:53">
      <c r="A697" s="14" t="s">
        <v>4043</v>
      </c>
      <c r="B697" s="14" t="s">
        <v>4400</v>
      </c>
      <c r="C697" s="14" t="s">
        <v>55</v>
      </c>
      <c r="D697" s="14" t="s">
        <v>4375</v>
      </c>
      <c r="E697" s="14" t="s">
        <v>1308</v>
      </c>
      <c r="F697" s="14" t="s">
        <v>2875</v>
      </c>
      <c r="G697" s="14" t="s">
        <v>252</v>
      </c>
      <c r="H697" s="14"/>
      <c r="I697" s="14"/>
      <c r="J697" s="14"/>
      <c r="K697" s="14"/>
      <c r="L697" s="14" t="s">
        <v>4376</v>
      </c>
      <c r="M697" s="14"/>
      <c r="N697" s="14" t="s">
        <v>4377</v>
      </c>
      <c r="O697" s="14"/>
      <c r="P697" s="14"/>
      <c r="Q697" s="14" t="s">
        <v>4401</v>
      </c>
      <c r="R697" s="14" t="s">
        <v>4379</v>
      </c>
      <c r="S697" s="14"/>
      <c r="T697" s="14"/>
      <c r="U697" s="14"/>
      <c r="V697" s="14"/>
      <c r="W697" s="14"/>
      <c r="X697" s="14" t="s">
        <v>79</v>
      </c>
      <c r="Y697" s="14" t="s">
        <v>4402</v>
      </c>
      <c r="Z697" s="14">
        <v>5</v>
      </c>
      <c r="AA697" s="14">
        <v>3</v>
      </c>
      <c r="AB697" s="14" t="s">
        <v>317</v>
      </c>
      <c r="AC697" s="14" t="s">
        <v>4043</v>
      </c>
      <c r="AD697" s="14">
        <v>2019</v>
      </c>
      <c r="AE697" s="14" t="s">
        <v>68</v>
      </c>
      <c r="AF697" s="14"/>
      <c r="AG697" s="14"/>
      <c r="AH697" s="14"/>
      <c r="AI697" s="14"/>
      <c r="AJ697" s="14"/>
      <c r="AK697" s="14"/>
      <c r="AL697" s="8" t="str">
        <f t="shared" si="120"/>
        <v>2018HFCZ5234@全媒体</v>
      </c>
      <c r="AM697" s="8">
        <f>IF(AL697="","",COUNTIFS(AL$1:AL697,AL697))</f>
        <v>2</v>
      </c>
      <c r="AN697" s="8" t="str">
        <f t="shared" si="121"/>
        <v>合肥报业传媒集团全媒体新闻采编制作终端设备采购中标公示@全媒体</v>
      </c>
      <c r="AO697" s="9">
        <f>IF(AN697="","",COUNTIFS(AN$1:AN697,AN697))</f>
        <v>1</v>
      </c>
      <c r="AP697" s="10" t="str">
        <f t="shared" si="122"/>
        <v/>
      </c>
      <c r="AQ697" s="11" t="str">
        <f t="shared" si="123"/>
        <v/>
      </c>
      <c r="AR697" s="11" t="str">
        <f t="shared" si="124"/>
        <v/>
      </c>
      <c r="AS697" s="11" t="str">
        <f t="shared" si="125"/>
        <v/>
      </c>
      <c r="AT697" s="11" t="str">
        <f t="shared" si="126"/>
        <v/>
      </c>
      <c r="AU697" s="11" t="str">
        <f t="shared" si="127"/>
        <v/>
      </c>
      <c r="AV697" s="11" t="str">
        <f t="shared" si="128"/>
        <v/>
      </c>
      <c r="AW697" s="11" t="str">
        <f>IF(ISERROR(IF(FIND("拾",O697,1)&lt;FIND("万",O697,1),IF(ISERROR(FIND("拾",O697,FIND("万",O697,1))),"零",(MID(O,FIND("拾",O697,FIND("万",O697,1))-1,1))),MID(O697,FIND("拾",O697,1)-1,1))),"",IF(FIND("拾",O697,1)&lt;FIND("万",O697,1),IF(ISERROR(FIND("拾",O697,FIND("万",O697,1))),"",(MID(O697,FIND("拾",O697,FIND("万",O697,1))-1,1))),MID(O697,FIND("拾",O697,1)-1,1)))</f>
        <v/>
      </c>
      <c r="AX697" s="12">
        <f>IF(O697="",0,IF(ISERROR(MIDB(O697,SEARCHB("?",O697),2*LEN(O697)-LENB(O697))),IF(AQ697="",0,INDEX([1]大小写对照表!A:B,MATCH(AQ697,[1]大小写对照表!A:A,0),2)*100000000)+IF(AR697="",0,INDEX([1]大小写对照表!A:B,MATCH(AR697,[1]大小写对照表!A:A,0),2)*1000000)+IF(AS697="",0,INDEX([1]大小写对照表!A:B,MATCH(AS697,[1]大小写对照表!A:A,0),2)*100000)+IF(AT697="",0,INDEX([1]大小写对照表!A:B,MATCH(AT697,[1]大小写对照表!A:A,0),2)*10000)+IF(AU697="",0,INDEX([1]大小写对照表!A:B,MATCH(AU697,[1]大小写对照表!A:A,0),2)*1000)+IF(AV697="",0,INDEX([1]大小写对照表!A:B,MATCH(AV697,[1]大小写对照表!A:A,0),2)*100)+IF(AW697="",0,INDEX([1]大小写对照表!A:B,MATCH(AW697,[1]大小写对照表!A:A,0),2)*10),IF(ISERROR(FIND("万",O697,1)),MIDB(O697,SEARCHB("?",O697),2*LEN(O697)-LENB(O697))*1,MIDB(O697,SEARCHB("?",O697),2*LEN(O697)-LENB(O697))*10000)))</f>
        <v>0</v>
      </c>
      <c r="AY697" s="13" t="str">
        <f t="shared" si="129"/>
        <v>1月份</v>
      </c>
      <c r="AZ697" s="11" t="str">
        <f t="shared" si="130"/>
        <v>全媒体</v>
      </c>
      <c r="BA697" s="11" t="str">
        <f t="shared" si="131"/>
        <v/>
      </c>
    </row>
    <row r="698" spans="1:53">
      <c r="A698" s="7" t="s">
        <v>4020</v>
      </c>
      <c r="B698" s="7" t="s">
        <v>4403</v>
      </c>
      <c r="C698" s="7" t="s">
        <v>55</v>
      </c>
      <c r="D698" s="7" t="s">
        <v>4404</v>
      </c>
      <c r="E698" s="7" t="s">
        <v>311</v>
      </c>
      <c r="F698" s="7" t="s">
        <v>1457</v>
      </c>
      <c r="G698" s="7" t="s">
        <v>252</v>
      </c>
      <c r="H698" s="7"/>
      <c r="I698" s="7"/>
      <c r="J698" s="7"/>
      <c r="K698" s="7"/>
      <c r="L698" s="7"/>
      <c r="M698" s="7"/>
      <c r="N698" s="7" t="s">
        <v>4405</v>
      </c>
      <c r="O698" s="7"/>
      <c r="P698" s="7"/>
      <c r="Q698" s="7" t="s">
        <v>4406</v>
      </c>
      <c r="R698" s="7" t="s">
        <v>4407</v>
      </c>
      <c r="S698" s="7"/>
      <c r="T698" s="7"/>
      <c r="U698" s="7"/>
      <c r="V698" s="7"/>
      <c r="W698" s="7"/>
      <c r="X698" s="7" t="s">
        <v>194</v>
      </c>
      <c r="Y698" s="7" t="s">
        <v>4408</v>
      </c>
      <c r="Z698" s="7">
        <v>2</v>
      </c>
      <c r="AA698" s="7">
        <v>3</v>
      </c>
      <c r="AB698" s="7" t="s">
        <v>317</v>
      </c>
      <c r="AC698" s="7" t="s">
        <v>4020</v>
      </c>
      <c r="AD698" s="7">
        <v>2019</v>
      </c>
      <c r="AE698" s="7" t="s">
        <v>68</v>
      </c>
      <c r="AF698" s="7"/>
      <c r="AG698" s="7"/>
      <c r="AH698" s="7"/>
      <c r="AI698" s="7"/>
      <c r="AJ698" s="7"/>
      <c r="AK698" s="7"/>
      <c r="AL698" s="8" t="str">
        <f t="shared" si="120"/>
        <v>HBGD20170113-075@新媒体</v>
      </c>
      <c r="AM698" s="8">
        <f>IF(AL698="","",COUNTIFS(AL$1:AL698,AL698))</f>
        <v>1</v>
      </c>
      <c r="AN698" s="8" t="str">
        <f t="shared" si="121"/>
        <v>新媒体融合生产编码系统购置B包-通用服务器项目成交公告@新媒体</v>
      </c>
      <c r="AO698" s="9">
        <f>IF(AN698="","",COUNTIFS(AN$1:AN698,AN698))</f>
        <v>1</v>
      </c>
      <c r="AP698" s="10" t="str">
        <f t="shared" si="122"/>
        <v>是</v>
      </c>
      <c r="AQ698" s="11" t="str">
        <f t="shared" si="123"/>
        <v/>
      </c>
      <c r="AR698" s="11" t="str">
        <f t="shared" si="124"/>
        <v/>
      </c>
      <c r="AS698" s="11" t="str">
        <f t="shared" si="125"/>
        <v/>
      </c>
      <c r="AT698" s="11" t="str">
        <f t="shared" si="126"/>
        <v/>
      </c>
      <c r="AU698" s="11" t="str">
        <f t="shared" si="127"/>
        <v/>
      </c>
      <c r="AV698" s="11" t="str">
        <f t="shared" si="128"/>
        <v/>
      </c>
      <c r="AW698" s="11" t="str">
        <f>IF(ISERROR(IF(FIND("拾",O698,1)&lt;FIND("万",O698,1),IF(ISERROR(FIND("拾",O698,FIND("万",O698,1))),"零",(MID(O,FIND("拾",O698,FIND("万",O698,1))-1,1))),MID(O698,FIND("拾",O698,1)-1,1))),"",IF(FIND("拾",O698,1)&lt;FIND("万",O698,1),IF(ISERROR(FIND("拾",O698,FIND("万",O698,1))),"",(MID(O698,FIND("拾",O698,FIND("万",O698,1))-1,1))),MID(O698,FIND("拾",O698,1)-1,1)))</f>
        <v/>
      </c>
      <c r="AX698" s="12">
        <f>IF(O698="",0,IF(ISERROR(MIDB(O698,SEARCHB("?",O698),2*LEN(O698)-LENB(O698))),IF(AQ698="",0,INDEX([1]大小写对照表!A:B,MATCH(AQ698,[1]大小写对照表!A:A,0),2)*100000000)+IF(AR698="",0,INDEX([1]大小写对照表!A:B,MATCH(AR698,[1]大小写对照表!A:A,0),2)*1000000)+IF(AS698="",0,INDEX([1]大小写对照表!A:B,MATCH(AS698,[1]大小写对照表!A:A,0),2)*100000)+IF(AT698="",0,INDEX([1]大小写对照表!A:B,MATCH(AT698,[1]大小写对照表!A:A,0),2)*10000)+IF(AU698="",0,INDEX([1]大小写对照表!A:B,MATCH(AU698,[1]大小写对照表!A:A,0),2)*1000)+IF(AV698="",0,INDEX([1]大小写对照表!A:B,MATCH(AV698,[1]大小写对照表!A:A,0),2)*100)+IF(AW698="",0,INDEX([1]大小写对照表!A:B,MATCH(AW698,[1]大小写对照表!A:A,0),2)*10),IF(ISERROR(FIND("万",O698,1)),MIDB(O698,SEARCHB("?",O698),2*LEN(O698)-LENB(O698))*1,MIDB(O698,SEARCHB("?",O698),2*LEN(O698)-LENB(O698))*10000)))</f>
        <v>0</v>
      </c>
      <c r="AY698" s="13" t="str">
        <f t="shared" si="129"/>
        <v>1月份</v>
      </c>
      <c r="AZ698" s="11" t="str">
        <f t="shared" si="130"/>
        <v>新媒体</v>
      </c>
      <c r="BA698" s="11" t="str">
        <f t="shared" si="131"/>
        <v/>
      </c>
    </row>
    <row r="699" spans="1:53">
      <c r="A699" s="14" t="s">
        <v>4020</v>
      </c>
      <c r="B699" s="14" t="s">
        <v>4409</v>
      </c>
      <c r="C699" s="14" t="s">
        <v>55</v>
      </c>
      <c r="D699" s="14" t="s">
        <v>4410</v>
      </c>
      <c r="E699" s="14" t="s">
        <v>1308</v>
      </c>
      <c r="F699" s="14" t="s">
        <v>4411</v>
      </c>
      <c r="G699" s="14" t="s">
        <v>278</v>
      </c>
      <c r="H699" s="14"/>
      <c r="I699" s="14"/>
      <c r="J699" s="14"/>
      <c r="K699" s="14"/>
      <c r="L699" s="14" t="s">
        <v>4412</v>
      </c>
      <c r="M699" s="14"/>
      <c r="N699" s="14"/>
      <c r="O699" s="14"/>
      <c r="P699" s="14"/>
      <c r="Q699" s="14" t="s">
        <v>4413</v>
      </c>
      <c r="R699" s="14"/>
      <c r="S699" s="14"/>
      <c r="T699" s="14"/>
      <c r="U699" s="14"/>
      <c r="V699" s="14"/>
      <c r="W699" s="14"/>
      <c r="X699" s="14" t="s">
        <v>65</v>
      </c>
      <c r="Y699" s="14" t="s">
        <v>4414</v>
      </c>
      <c r="Z699" s="14">
        <v>1</v>
      </c>
      <c r="AA699" s="14">
        <v>1</v>
      </c>
      <c r="AB699" s="14" t="s">
        <v>67</v>
      </c>
      <c r="AC699" s="14"/>
      <c r="AD699" s="14">
        <v>2019</v>
      </c>
      <c r="AE699" s="14" t="s">
        <v>68</v>
      </c>
      <c r="AF699" s="14"/>
      <c r="AG699" s="14"/>
      <c r="AH699" s="14"/>
      <c r="AI699" s="14"/>
      <c r="AJ699" s="14"/>
      <c r="AK699" s="14"/>
      <c r="AL699" s="8" t="str">
        <f t="shared" si="120"/>
        <v>2018AFCZ4587@新媒体</v>
      </c>
      <c r="AM699" s="8">
        <f>IF(AL699="","",COUNTIFS(AL$1:AL699,AL699))</f>
        <v>1</v>
      </c>
      <c r="AN699" s="8" t="str">
        <f t="shared" si="121"/>
        <v>徽采商城第七批入围供应商公开招标征集项目中标(入围)候选人公示@新媒体</v>
      </c>
      <c r="AO699" s="9">
        <f>IF(AN699="","",COUNTIFS(AN$1:AN699,AN699))</f>
        <v>1</v>
      </c>
      <c r="AP699" s="10" t="str">
        <f t="shared" si="122"/>
        <v>是</v>
      </c>
      <c r="AQ699" s="11" t="str">
        <f t="shared" si="123"/>
        <v/>
      </c>
      <c r="AR699" s="11" t="str">
        <f t="shared" si="124"/>
        <v/>
      </c>
      <c r="AS699" s="11" t="str">
        <f t="shared" si="125"/>
        <v/>
      </c>
      <c r="AT699" s="11" t="str">
        <f t="shared" si="126"/>
        <v/>
      </c>
      <c r="AU699" s="11" t="str">
        <f t="shared" si="127"/>
        <v/>
      </c>
      <c r="AV699" s="11" t="str">
        <f t="shared" si="128"/>
        <v/>
      </c>
      <c r="AW699" s="11" t="str">
        <f>IF(ISERROR(IF(FIND("拾",O699,1)&lt;FIND("万",O699,1),IF(ISERROR(FIND("拾",O699,FIND("万",O699,1))),"零",(MID(O,FIND("拾",O699,FIND("万",O699,1))-1,1))),MID(O699,FIND("拾",O699,1)-1,1))),"",IF(FIND("拾",O699,1)&lt;FIND("万",O699,1),IF(ISERROR(FIND("拾",O699,FIND("万",O699,1))),"",(MID(O699,FIND("拾",O699,FIND("万",O699,1))-1,1))),MID(O699,FIND("拾",O699,1)-1,1)))</f>
        <v/>
      </c>
      <c r="AX699" s="12">
        <f>IF(O699="",0,IF(ISERROR(MIDB(O699,SEARCHB("?",O699),2*LEN(O699)-LENB(O699))),IF(AQ699="",0,INDEX([1]大小写对照表!A:B,MATCH(AQ699,[1]大小写对照表!A:A,0),2)*100000000)+IF(AR699="",0,INDEX([1]大小写对照表!A:B,MATCH(AR699,[1]大小写对照表!A:A,0),2)*1000000)+IF(AS699="",0,INDEX([1]大小写对照表!A:B,MATCH(AS699,[1]大小写对照表!A:A,0),2)*100000)+IF(AT699="",0,INDEX([1]大小写对照表!A:B,MATCH(AT699,[1]大小写对照表!A:A,0),2)*10000)+IF(AU699="",0,INDEX([1]大小写对照表!A:B,MATCH(AU699,[1]大小写对照表!A:A,0),2)*1000)+IF(AV699="",0,INDEX([1]大小写对照表!A:B,MATCH(AV699,[1]大小写对照表!A:A,0),2)*100)+IF(AW699="",0,INDEX([1]大小写对照表!A:B,MATCH(AW699,[1]大小写对照表!A:A,0),2)*10),IF(ISERROR(FIND("万",O699,1)),MIDB(O699,SEARCHB("?",O699),2*LEN(O699)-LENB(O699))*1,MIDB(O699,SEARCHB("?",O699),2*LEN(O699)-LENB(O699))*10000)))</f>
        <v>0</v>
      </c>
      <c r="AY699" s="13" t="str">
        <f t="shared" si="129"/>
        <v>1月份</v>
      </c>
      <c r="AZ699" s="11" t="str">
        <f t="shared" si="130"/>
        <v>新媒体</v>
      </c>
      <c r="BA699" s="11" t="str">
        <f t="shared" si="131"/>
        <v/>
      </c>
    </row>
    <row r="700" spans="1:53">
      <c r="A700" s="7" t="s">
        <v>4020</v>
      </c>
      <c r="B700" s="7" t="s">
        <v>4415</v>
      </c>
      <c r="C700" s="7" t="s">
        <v>55</v>
      </c>
      <c r="D700" s="7"/>
      <c r="E700" s="7" t="s">
        <v>56</v>
      </c>
      <c r="F700" s="7" t="s">
        <v>4416</v>
      </c>
      <c r="G700" s="7" t="s">
        <v>278</v>
      </c>
      <c r="H700" s="7"/>
      <c r="I700" s="7"/>
      <c r="J700" s="7"/>
      <c r="K700" s="7"/>
      <c r="L700" s="7"/>
      <c r="M700" s="7"/>
      <c r="N700" s="7" t="s">
        <v>4417</v>
      </c>
      <c r="O700" s="7"/>
      <c r="P700" s="7"/>
      <c r="Q700" s="7" t="s">
        <v>4418</v>
      </c>
      <c r="R700" s="7" t="s">
        <v>4419</v>
      </c>
      <c r="S700" s="7"/>
      <c r="T700" s="7"/>
      <c r="U700" s="7"/>
      <c r="V700" s="7"/>
      <c r="W700" s="7"/>
      <c r="X700" s="7" t="s">
        <v>65</v>
      </c>
      <c r="Y700" s="7" t="s">
        <v>4420</v>
      </c>
      <c r="Z700" s="7">
        <v>1</v>
      </c>
      <c r="AA700" s="7">
        <v>14971</v>
      </c>
      <c r="AB700" s="7" t="s">
        <v>317</v>
      </c>
      <c r="AC700" s="7" t="s">
        <v>4020</v>
      </c>
      <c r="AD700" s="7">
        <v>2019</v>
      </c>
      <c r="AE700" s="7" t="s">
        <v>68</v>
      </c>
      <c r="AF700" s="7"/>
      <c r="AG700" s="7"/>
      <c r="AH700" s="7"/>
      <c r="AI700" s="7"/>
      <c r="AJ700" s="7"/>
      <c r="AK700" s="7"/>
      <c r="AL700" s="8" t="str">
        <f t="shared" si="120"/>
        <v/>
      </c>
      <c r="AM700" s="8" t="str">
        <f>IF(AL700="","",COUNTIFS(AL$1:AL700,AL700))</f>
        <v/>
      </c>
      <c r="AN700" s="8" t="str">
        <f t="shared" si="121"/>
        <v>三门峡职业技术学院“印象三职院”新媒体中心办公设备采购及安装项目@新媒体</v>
      </c>
      <c r="AO700" s="9">
        <f>IF(AN700="","",COUNTIFS(AN$1:AN700,AN700))</f>
        <v>1</v>
      </c>
      <c r="AP700" s="10" t="str">
        <f t="shared" si="122"/>
        <v>是</v>
      </c>
      <c r="AQ700" s="11" t="str">
        <f t="shared" si="123"/>
        <v/>
      </c>
      <c r="AR700" s="11" t="str">
        <f t="shared" si="124"/>
        <v/>
      </c>
      <c r="AS700" s="11" t="str">
        <f t="shared" si="125"/>
        <v/>
      </c>
      <c r="AT700" s="11" t="str">
        <f t="shared" si="126"/>
        <v/>
      </c>
      <c r="AU700" s="11" t="str">
        <f t="shared" si="127"/>
        <v/>
      </c>
      <c r="AV700" s="11" t="str">
        <f t="shared" si="128"/>
        <v/>
      </c>
      <c r="AW700" s="11" t="str">
        <f>IF(ISERROR(IF(FIND("拾",O700,1)&lt;FIND("万",O700,1),IF(ISERROR(FIND("拾",O700,FIND("万",O700,1))),"零",(MID(O,FIND("拾",O700,FIND("万",O700,1))-1,1))),MID(O700,FIND("拾",O700,1)-1,1))),"",IF(FIND("拾",O700,1)&lt;FIND("万",O700,1),IF(ISERROR(FIND("拾",O700,FIND("万",O700,1))),"",(MID(O700,FIND("拾",O700,FIND("万",O700,1))-1,1))),MID(O700,FIND("拾",O700,1)-1,1)))</f>
        <v/>
      </c>
      <c r="AX700" s="12">
        <f>IF(O700="",0,IF(ISERROR(MIDB(O700,SEARCHB("?",O700),2*LEN(O700)-LENB(O700))),IF(AQ700="",0,INDEX([1]大小写对照表!A:B,MATCH(AQ700,[1]大小写对照表!A:A,0),2)*100000000)+IF(AR700="",0,INDEX([1]大小写对照表!A:B,MATCH(AR700,[1]大小写对照表!A:A,0),2)*1000000)+IF(AS700="",0,INDEX([1]大小写对照表!A:B,MATCH(AS700,[1]大小写对照表!A:A,0),2)*100000)+IF(AT700="",0,INDEX([1]大小写对照表!A:B,MATCH(AT700,[1]大小写对照表!A:A,0),2)*10000)+IF(AU700="",0,INDEX([1]大小写对照表!A:B,MATCH(AU700,[1]大小写对照表!A:A,0),2)*1000)+IF(AV700="",0,INDEX([1]大小写对照表!A:B,MATCH(AV700,[1]大小写对照表!A:A,0),2)*100)+IF(AW700="",0,INDEX([1]大小写对照表!A:B,MATCH(AW700,[1]大小写对照表!A:A,0),2)*10),IF(ISERROR(FIND("万",O700,1)),MIDB(O700,SEARCHB("?",O700),2*LEN(O700)-LENB(O700))*1,MIDB(O700,SEARCHB("?",O700),2*LEN(O700)-LENB(O700))*10000)))</f>
        <v>0</v>
      </c>
      <c r="AY700" s="13" t="str">
        <f t="shared" si="129"/>
        <v>1月份</v>
      </c>
      <c r="AZ700" s="11" t="str">
        <f t="shared" si="130"/>
        <v>新媒体</v>
      </c>
      <c r="BA700" s="11" t="str">
        <f t="shared" si="131"/>
        <v/>
      </c>
    </row>
    <row r="701" spans="1:53">
      <c r="A701" s="14" t="s">
        <v>4020</v>
      </c>
      <c r="B701" s="14" t="s">
        <v>4421</v>
      </c>
      <c r="C701" s="14" t="s">
        <v>55</v>
      </c>
      <c r="D701" s="14" t="s">
        <v>4422</v>
      </c>
      <c r="E701" s="14" t="s">
        <v>592</v>
      </c>
      <c r="F701" s="14" t="s">
        <v>593</v>
      </c>
      <c r="G701" s="14" t="s">
        <v>278</v>
      </c>
      <c r="H701" s="14"/>
      <c r="I701" s="14"/>
      <c r="J701" s="14"/>
      <c r="K701" s="14"/>
      <c r="L701" s="14"/>
      <c r="M701" s="14"/>
      <c r="N701" s="14" t="s">
        <v>4423</v>
      </c>
      <c r="O701" s="14" t="s">
        <v>4424</v>
      </c>
      <c r="P701" s="14"/>
      <c r="Q701" s="14" t="s">
        <v>4425</v>
      </c>
      <c r="R701" s="14" t="s">
        <v>4426</v>
      </c>
      <c r="S701" s="14" t="s">
        <v>4427</v>
      </c>
      <c r="T701" s="14" t="s">
        <v>4428</v>
      </c>
      <c r="U701" s="14"/>
      <c r="V701" s="14"/>
      <c r="W701" s="14"/>
      <c r="X701" s="14" t="s">
        <v>65</v>
      </c>
      <c r="Y701" s="14" t="s">
        <v>4429</v>
      </c>
      <c r="Z701" s="14">
        <v>1</v>
      </c>
      <c r="AA701" s="14">
        <v>1</v>
      </c>
      <c r="AB701" s="14" t="s">
        <v>317</v>
      </c>
      <c r="AC701" s="14" t="s">
        <v>4020</v>
      </c>
      <c r="AD701" s="14">
        <v>2019</v>
      </c>
      <c r="AE701" s="14" t="s">
        <v>68</v>
      </c>
      <c r="AF701" s="14"/>
      <c r="AG701" s="14"/>
      <c r="AH701" s="14"/>
      <c r="AI701" s="14"/>
      <c r="AJ701" s="14"/>
      <c r="AK701" s="14"/>
      <c r="AL701" s="8" t="str">
        <f t="shared" si="120"/>
        <v>HTZB2018-940@新媒体</v>
      </c>
      <c r="AM701" s="8">
        <f>IF(AL701="","",COUNTIFS(AL$1:AL701,AL701))</f>
        <v>1</v>
      </c>
      <c r="AN701" s="8" t="str">
        <f t="shared" si="121"/>
        <v>吉林广电新媒体有限公司网络直播设备及相关器材采购项目中标公示@新媒体</v>
      </c>
      <c r="AO701" s="9">
        <f>IF(AN701="","",COUNTIFS(AN$1:AN701,AN701))</f>
        <v>1</v>
      </c>
      <c r="AP701" s="10" t="str">
        <f t="shared" si="122"/>
        <v>是</v>
      </c>
      <c r="AQ701" s="11" t="str">
        <f t="shared" si="123"/>
        <v/>
      </c>
      <c r="AR701" s="11" t="str">
        <f t="shared" si="124"/>
        <v/>
      </c>
      <c r="AS701" s="11" t="str">
        <f t="shared" si="125"/>
        <v/>
      </c>
      <c r="AT701" s="11" t="str">
        <f t="shared" si="126"/>
        <v/>
      </c>
      <c r="AU701" s="11" t="str">
        <f t="shared" si="127"/>
        <v/>
      </c>
      <c r="AV701" s="11" t="str">
        <f t="shared" si="128"/>
        <v/>
      </c>
      <c r="AW701" s="11" t="str">
        <f>IF(ISERROR(IF(FIND("拾",O701,1)&lt;FIND("万",O701,1),IF(ISERROR(FIND("拾",O701,FIND("万",O701,1))),"零",(MID(O,FIND("拾",O701,FIND("万",O701,1))-1,1))),MID(O701,FIND("拾",O701,1)-1,1))),"",IF(FIND("拾",O701,1)&lt;FIND("万",O701,1),IF(ISERROR(FIND("拾",O701,FIND("万",O701,1))),"",(MID(O701,FIND("拾",O701,FIND("万",O701,1))-1,1))),MID(O701,FIND("拾",O701,1)-1,1)))</f>
        <v/>
      </c>
      <c r="AX701" s="12">
        <f>IF(O701="",0,IF(ISERROR(MIDB(O701,SEARCHB("?",O701),2*LEN(O701)-LENB(O701))),IF(AQ701="",0,INDEX([1]大小写对照表!A:B,MATCH(AQ701,[1]大小写对照表!A:A,0),2)*100000000)+IF(AR701="",0,INDEX([1]大小写对照表!A:B,MATCH(AR701,[1]大小写对照表!A:A,0),2)*1000000)+IF(AS701="",0,INDEX([1]大小写对照表!A:B,MATCH(AS701,[1]大小写对照表!A:A,0),2)*100000)+IF(AT701="",0,INDEX([1]大小写对照表!A:B,MATCH(AT701,[1]大小写对照表!A:A,0),2)*10000)+IF(AU701="",0,INDEX([1]大小写对照表!A:B,MATCH(AU701,[1]大小写对照表!A:A,0),2)*1000)+IF(AV701="",0,INDEX([1]大小写对照表!A:B,MATCH(AV701,[1]大小写对照表!A:A,0),2)*100)+IF(AW701="",0,INDEX([1]大小写对照表!A:B,MATCH(AW701,[1]大小写对照表!A:A,0),2)*10),IF(ISERROR(FIND("万",O701,1)),MIDB(O701,SEARCHB("?",O701),2*LEN(O701)-LENB(O701))*1,MIDB(O701,SEARCHB("?",O701),2*LEN(O701)-LENB(O701))*10000)))</f>
        <v>540900</v>
      </c>
      <c r="AY701" s="13" t="str">
        <f t="shared" si="129"/>
        <v>1月份</v>
      </c>
      <c r="AZ701" s="11" t="str">
        <f t="shared" si="130"/>
        <v>新媒体</v>
      </c>
      <c r="BA701" s="11" t="str">
        <f t="shared" si="131"/>
        <v/>
      </c>
    </row>
    <row r="702" spans="1:53">
      <c r="A702" s="7" t="s">
        <v>4020</v>
      </c>
      <c r="B702" s="7" t="s">
        <v>4430</v>
      </c>
      <c r="C702" s="7" t="s">
        <v>55</v>
      </c>
      <c r="D702" s="7" t="s">
        <v>4431</v>
      </c>
      <c r="E702" s="7" t="s">
        <v>118</v>
      </c>
      <c r="F702" s="7" t="s">
        <v>360</v>
      </c>
      <c r="G702" s="7" t="s">
        <v>278</v>
      </c>
      <c r="H702" s="7"/>
      <c r="I702" s="7"/>
      <c r="J702" s="7"/>
      <c r="K702" s="7"/>
      <c r="L702" s="7" t="s">
        <v>4432</v>
      </c>
      <c r="M702" s="7"/>
      <c r="N702" s="7" t="s">
        <v>4433</v>
      </c>
      <c r="O702" s="7" t="s">
        <v>4434</v>
      </c>
      <c r="P702" s="7"/>
      <c r="Q702" s="7" t="s">
        <v>4435</v>
      </c>
      <c r="R702" s="7" t="s">
        <v>4436</v>
      </c>
      <c r="S702" s="7"/>
      <c r="T702" s="7"/>
      <c r="U702" s="7"/>
      <c r="V702" s="7"/>
      <c r="W702" s="7"/>
      <c r="X702" s="7" t="s">
        <v>79</v>
      </c>
      <c r="Y702" s="7" t="s">
        <v>4437</v>
      </c>
      <c r="Z702" s="7">
        <v>7</v>
      </c>
      <c r="AA702" s="7">
        <v>4</v>
      </c>
      <c r="AB702" s="7" t="s">
        <v>67</v>
      </c>
      <c r="AC702" s="7"/>
      <c r="AD702" s="7">
        <v>2019</v>
      </c>
      <c r="AE702" s="7" t="s">
        <v>68</v>
      </c>
      <c r="AF702" s="7"/>
      <c r="AG702" s="7"/>
      <c r="AH702" s="7"/>
      <c r="AI702" s="7"/>
      <c r="AJ702" s="7"/>
      <c r="AK702" s="7"/>
      <c r="AL702" s="8" t="str">
        <f t="shared" si="120"/>
        <v>BJJHRZNX-CW-2018009）@新媒体</v>
      </c>
      <c r="AM702" s="8">
        <f>IF(AL702="","",COUNTIFS(AL$1:AL702,AL702))</f>
        <v>1</v>
      </c>
      <c r="AN702" s="8" t="str">
        <f t="shared" si="121"/>
        <v>银川市消防支队银川电视台《平安119》栏目制作播出招标采购项目中标公告@新媒体</v>
      </c>
      <c r="AO702" s="9">
        <f>IF(AN702="","",COUNTIFS(AN$1:AN702,AN702))</f>
        <v>1</v>
      </c>
      <c r="AP702" s="10" t="str">
        <f t="shared" si="122"/>
        <v>是</v>
      </c>
      <c r="AQ702" s="11" t="str">
        <f t="shared" si="123"/>
        <v/>
      </c>
      <c r="AR702" s="11" t="str">
        <f t="shared" si="124"/>
        <v/>
      </c>
      <c r="AS702" s="11" t="str">
        <f t="shared" si="125"/>
        <v/>
      </c>
      <c r="AT702" s="11" t="str">
        <f t="shared" si="126"/>
        <v/>
      </c>
      <c r="AU702" s="11" t="str">
        <f t="shared" si="127"/>
        <v/>
      </c>
      <c r="AV702" s="11" t="str">
        <f t="shared" si="128"/>
        <v/>
      </c>
      <c r="AW702" s="11" t="str">
        <f>IF(ISERROR(IF(FIND("拾",O702,1)&lt;FIND("万",O702,1),IF(ISERROR(FIND("拾",O702,FIND("万",O702,1))),"零",(MID(O,FIND("拾",O702,FIND("万",O702,1))-1,1))),MID(O702,FIND("拾",O702,1)-1,1))),"",IF(FIND("拾",O702,1)&lt;FIND("万",O702,1),IF(ISERROR(FIND("拾",O702,FIND("万",O702,1))),"",(MID(O702,FIND("拾",O702,FIND("万",O702,1))-1,1))),MID(O702,FIND("拾",O702,1)-1,1)))</f>
        <v/>
      </c>
      <c r="AX702" s="12">
        <f>IF(O702="",0,IF(ISERROR(MIDB(O702,SEARCHB("?",O702),2*LEN(O702)-LENB(O702))),IF(AQ702="",0,INDEX([1]大小写对照表!A:B,MATCH(AQ702,[1]大小写对照表!A:A,0),2)*100000000)+IF(AR702="",0,INDEX([1]大小写对照表!A:B,MATCH(AR702,[1]大小写对照表!A:A,0),2)*1000000)+IF(AS702="",0,INDEX([1]大小写对照表!A:B,MATCH(AS702,[1]大小写对照表!A:A,0),2)*100000)+IF(AT702="",0,INDEX([1]大小写对照表!A:B,MATCH(AT702,[1]大小写对照表!A:A,0),2)*10000)+IF(AU702="",0,INDEX([1]大小写对照表!A:B,MATCH(AU702,[1]大小写对照表!A:A,0),2)*1000)+IF(AV702="",0,INDEX([1]大小写对照表!A:B,MATCH(AV702,[1]大小写对照表!A:A,0),2)*100)+IF(AW702="",0,INDEX([1]大小写对照表!A:B,MATCH(AW702,[1]大小写对照表!A:A,0),2)*10),IF(ISERROR(FIND("万",O702,1)),MIDB(O702,SEARCHB("?",O702),2*LEN(O702)-LENB(O702))*1,MIDB(O702,SEARCHB("?",O702),2*LEN(O702)-LENB(O702))*10000)))</f>
        <v>519500</v>
      </c>
      <c r="AY702" s="13" t="str">
        <f t="shared" si="129"/>
        <v>1月份</v>
      </c>
      <c r="AZ702" s="11" t="str">
        <f t="shared" si="130"/>
        <v>新媒体</v>
      </c>
      <c r="BA702" s="11" t="str">
        <f t="shared" si="131"/>
        <v/>
      </c>
    </row>
    <row r="703" spans="1:53">
      <c r="A703" s="14" t="s">
        <v>4020</v>
      </c>
      <c r="B703" s="14" t="s">
        <v>4438</v>
      </c>
      <c r="C703" s="14" t="s">
        <v>55</v>
      </c>
      <c r="D703" s="14"/>
      <c r="E703" s="14" t="s">
        <v>236</v>
      </c>
      <c r="F703" s="14" t="s">
        <v>527</v>
      </c>
      <c r="G703" s="14" t="s">
        <v>278</v>
      </c>
      <c r="H703" s="14"/>
      <c r="I703" s="14"/>
      <c r="J703" s="14"/>
      <c r="K703" s="14"/>
      <c r="L703" s="14"/>
      <c r="M703" s="14"/>
      <c r="N703" s="14"/>
      <c r="O703" s="14"/>
      <c r="P703" s="14"/>
      <c r="Q703" s="14" t="s">
        <v>4439</v>
      </c>
      <c r="R703" s="14"/>
      <c r="S703" s="14"/>
      <c r="T703" s="14"/>
      <c r="U703" s="14"/>
      <c r="V703" s="14"/>
      <c r="W703" s="14"/>
      <c r="X703" s="14" t="s">
        <v>315</v>
      </c>
      <c r="Y703" s="14" t="s">
        <v>4440</v>
      </c>
      <c r="Z703" s="14">
        <v>2</v>
      </c>
      <c r="AA703" s="14">
        <v>14971</v>
      </c>
      <c r="AB703" s="14" t="s">
        <v>317</v>
      </c>
      <c r="AC703" s="14" t="s">
        <v>4020</v>
      </c>
      <c r="AD703" s="14">
        <v>2019</v>
      </c>
      <c r="AE703" s="14" t="s">
        <v>68</v>
      </c>
      <c r="AF703" s="14"/>
      <c r="AG703" s="14"/>
      <c r="AH703" s="14"/>
      <c r="AI703" s="14"/>
      <c r="AJ703" s="14"/>
      <c r="AK703" s="14"/>
      <c r="AL703" s="8" t="str">
        <f t="shared" si="120"/>
        <v/>
      </c>
      <c r="AM703" s="8" t="str">
        <f>IF(AL703="","",COUNTIFS(AL$1:AL703,AL703))</f>
        <v/>
      </c>
      <c r="AN703" s="8" t="str">
        <f t="shared" si="121"/>
        <v>北京新媒体产业基地内部控制体系建设项目中标候选人公示@新媒体</v>
      </c>
      <c r="AO703" s="9">
        <f>IF(AN703="","",COUNTIFS(AN$1:AN703,AN703))</f>
        <v>1</v>
      </c>
      <c r="AP703" s="10" t="str">
        <f t="shared" si="122"/>
        <v>是</v>
      </c>
      <c r="AQ703" s="11" t="str">
        <f t="shared" si="123"/>
        <v/>
      </c>
      <c r="AR703" s="11" t="str">
        <f t="shared" si="124"/>
        <v/>
      </c>
      <c r="AS703" s="11" t="str">
        <f t="shared" si="125"/>
        <v/>
      </c>
      <c r="AT703" s="11" t="str">
        <f t="shared" si="126"/>
        <v/>
      </c>
      <c r="AU703" s="11" t="str">
        <f t="shared" si="127"/>
        <v/>
      </c>
      <c r="AV703" s="11" t="str">
        <f t="shared" si="128"/>
        <v/>
      </c>
      <c r="AW703" s="11" t="str">
        <f>IF(ISERROR(IF(FIND("拾",O703,1)&lt;FIND("万",O703,1),IF(ISERROR(FIND("拾",O703,FIND("万",O703,1))),"零",(MID(O,FIND("拾",O703,FIND("万",O703,1))-1,1))),MID(O703,FIND("拾",O703,1)-1,1))),"",IF(FIND("拾",O703,1)&lt;FIND("万",O703,1),IF(ISERROR(FIND("拾",O703,FIND("万",O703,1))),"",(MID(O703,FIND("拾",O703,FIND("万",O703,1))-1,1))),MID(O703,FIND("拾",O703,1)-1,1)))</f>
        <v/>
      </c>
      <c r="AX703" s="12">
        <f>IF(O703="",0,IF(ISERROR(MIDB(O703,SEARCHB("?",O703),2*LEN(O703)-LENB(O703))),IF(AQ703="",0,INDEX([1]大小写对照表!A:B,MATCH(AQ703,[1]大小写对照表!A:A,0),2)*100000000)+IF(AR703="",0,INDEX([1]大小写对照表!A:B,MATCH(AR703,[1]大小写对照表!A:A,0),2)*1000000)+IF(AS703="",0,INDEX([1]大小写对照表!A:B,MATCH(AS703,[1]大小写对照表!A:A,0),2)*100000)+IF(AT703="",0,INDEX([1]大小写对照表!A:B,MATCH(AT703,[1]大小写对照表!A:A,0),2)*10000)+IF(AU703="",0,INDEX([1]大小写对照表!A:B,MATCH(AU703,[1]大小写对照表!A:A,0),2)*1000)+IF(AV703="",0,INDEX([1]大小写对照表!A:B,MATCH(AV703,[1]大小写对照表!A:A,0),2)*100)+IF(AW703="",0,INDEX([1]大小写对照表!A:B,MATCH(AW703,[1]大小写对照表!A:A,0),2)*10),IF(ISERROR(FIND("万",O703,1)),MIDB(O703,SEARCHB("?",O703),2*LEN(O703)-LENB(O703))*1,MIDB(O703,SEARCHB("?",O703),2*LEN(O703)-LENB(O703))*10000)))</f>
        <v>0</v>
      </c>
      <c r="AY703" s="13" t="str">
        <f t="shared" si="129"/>
        <v>1月份</v>
      </c>
      <c r="AZ703" s="11" t="str">
        <f t="shared" si="130"/>
        <v>新媒体</v>
      </c>
      <c r="BA703" s="11" t="str">
        <f t="shared" si="131"/>
        <v/>
      </c>
    </row>
    <row r="704" spans="1:53">
      <c r="A704" s="7" t="s">
        <v>4020</v>
      </c>
      <c r="B704" s="7" t="s">
        <v>4441</v>
      </c>
      <c r="C704" s="7" t="s">
        <v>55</v>
      </c>
      <c r="D704" s="7" t="s">
        <v>4442</v>
      </c>
      <c r="E704" s="7" t="s">
        <v>236</v>
      </c>
      <c r="F704" s="7" t="s">
        <v>237</v>
      </c>
      <c r="G704" s="7" t="s">
        <v>278</v>
      </c>
      <c r="H704" s="7"/>
      <c r="I704" s="7"/>
      <c r="J704" s="7"/>
      <c r="K704" s="7"/>
      <c r="L704" s="7" t="s">
        <v>740</v>
      </c>
      <c r="M704" s="7"/>
      <c r="N704" s="7" t="s">
        <v>4443</v>
      </c>
      <c r="O704" s="7" t="s">
        <v>4444</v>
      </c>
      <c r="P704" s="7"/>
      <c r="Q704" s="7" t="s">
        <v>4445</v>
      </c>
      <c r="R704" s="7" t="s">
        <v>4446</v>
      </c>
      <c r="S704" s="7" t="s">
        <v>4447</v>
      </c>
      <c r="T704" s="7" t="s">
        <v>4448</v>
      </c>
      <c r="U704" s="7" t="s">
        <v>4449</v>
      </c>
      <c r="V704" s="7"/>
      <c r="W704" s="7"/>
      <c r="X704" s="7" t="s">
        <v>79</v>
      </c>
      <c r="Y704" s="7" t="s">
        <v>4450</v>
      </c>
      <c r="Z704" s="7">
        <v>1</v>
      </c>
      <c r="AA704" s="7">
        <v>1</v>
      </c>
      <c r="AB704" s="7" t="s">
        <v>67</v>
      </c>
      <c r="AC704" s="7"/>
      <c r="AD704" s="7">
        <v>2019</v>
      </c>
      <c r="AE704" s="7" t="s">
        <v>68</v>
      </c>
      <c r="AF704" s="7"/>
      <c r="AG704" s="7"/>
      <c r="AH704" s="7"/>
      <c r="AI704" s="7"/>
      <c r="AJ704" s="7"/>
      <c r="AK704" s="7"/>
      <c r="AL704" s="8" t="str">
        <f t="shared" si="120"/>
        <v>TC190A094）@新媒体</v>
      </c>
      <c r="AM704" s="8">
        <f>IF(AL704="","",COUNTIFS(AL$1:AL704,AL704))</f>
        <v>1</v>
      </c>
      <c r="AN704" s="8" t="str">
        <f t="shared" si="121"/>
        <v>北京市西城区文化委员会北京第五届天桥小年文化庙会暨老舍京味文化节经费成交公告@新媒体</v>
      </c>
      <c r="AO704" s="9">
        <f>IF(AN704="","",COUNTIFS(AN$1:AN704,AN704))</f>
        <v>1</v>
      </c>
      <c r="AP704" s="10" t="str">
        <f t="shared" si="122"/>
        <v>是</v>
      </c>
      <c r="AQ704" s="11" t="str">
        <f t="shared" si="123"/>
        <v/>
      </c>
      <c r="AR704" s="11" t="str">
        <f t="shared" si="124"/>
        <v/>
      </c>
      <c r="AS704" s="11" t="str">
        <f t="shared" si="125"/>
        <v/>
      </c>
      <c r="AT704" s="11" t="str">
        <f t="shared" si="126"/>
        <v/>
      </c>
      <c r="AU704" s="11" t="str">
        <f t="shared" si="127"/>
        <v/>
      </c>
      <c r="AV704" s="11" t="str">
        <f t="shared" si="128"/>
        <v/>
      </c>
      <c r="AW704" s="11" t="str">
        <f>IF(ISERROR(IF(FIND("拾",O704,1)&lt;FIND("万",O704,1),IF(ISERROR(FIND("拾",O704,FIND("万",O704,1))),"零",(MID(O,FIND("拾",O704,FIND("万",O704,1))-1,1))),MID(O704,FIND("拾",O704,1)-1,1))),"",IF(FIND("拾",O704,1)&lt;FIND("万",O704,1),IF(ISERROR(FIND("拾",O704,FIND("万",O704,1))),"",(MID(O704,FIND("拾",O704,FIND("万",O704,1))-1,1))),MID(O704,FIND("拾",O704,1)-1,1)))</f>
        <v/>
      </c>
      <c r="AX704" s="12">
        <f>IF(O704="",0,IF(ISERROR(MIDB(O704,SEARCHB("?",O704),2*LEN(O704)-LENB(O704))),IF(AQ704="",0,INDEX([1]大小写对照表!A:B,MATCH(AQ704,[1]大小写对照表!A:A,0),2)*100000000)+IF(AR704="",0,INDEX([1]大小写对照表!A:B,MATCH(AR704,[1]大小写对照表!A:A,0),2)*1000000)+IF(AS704="",0,INDEX([1]大小写对照表!A:B,MATCH(AS704,[1]大小写对照表!A:A,0),2)*100000)+IF(AT704="",0,INDEX([1]大小写对照表!A:B,MATCH(AT704,[1]大小写对照表!A:A,0),2)*10000)+IF(AU704="",0,INDEX([1]大小写对照表!A:B,MATCH(AU704,[1]大小写对照表!A:A,0),2)*1000)+IF(AV704="",0,INDEX([1]大小写对照表!A:B,MATCH(AV704,[1]大小写对照表!A:A,0),2)*100)+IF(AW704="",0,INDEX([1]大小写对照表!A:B,MATCH(AW704,[1]大小写对照表!A:A,0),2)*10),IF(ISERROR(FIND("万",O704,1)),MIDB(O704,SEARCHB("?",O704),2*LEN(O704)-LENB(O704))*1,MIDB(O704,SEARCHB("?",O704),2*LEN(O704)-LENB(O704))*10000)))</f>
        <v>995000</v>
      </c>
      <c r="AY704" s="13" t="str">
        <f t="shared" si="129"/>
        <v>1月份</v>
      </c>
      <c r="AZ704" s="11" t="str">
        <f t="shared" si="130"/>
        <v>新媒体</v>
      </c>
      <c r="BA704" s="11" t="str">
        <f t="shared" si="131"/>
        <v/>
      </c>
    </row>
    <row r="705" spans="1:53">
      <c r="A705" s="14" t="s">
        <v>4020</v>
      </c>
      <c r="B705" s="14" t="s">
        <v>4451</v>
      </c>
      <c r="C705" s="14" t="s">
        <v>55</v>
      </c>
      <c r="D705" s="14" t="s">
        <v>4452</v>
      </c>
      <c r="E705" s="14" t="s">
        <v>1427</v>
      </c>
      <c r="F705" s="14" t="s">
        <v>4453</v>
      </c>
      <c r="G705" s="14" t="s">
        <v>278</v>
      </c>
      <c r="H705" s="14"/>
      <c r="I705" s="14"/>
      <c r="J705" s="14"/>
      <c r="K705" s="14"/>
      <c r="L705" s="14"/>
      <c r="M705" s="14"/>
      <c r="N705" s="14" t="s">
        <v>4454</v>
      </c>
      <c r="O705" s="14">
        <v>585000</v>
      </c>
      <c r="P705" s="14"/>
      <c r="Q705" s="14" t="s">
        <v>4455</v>
      </c>
      <c r="R705" s="14" t="s">
        <v>4456</v>
      </c>
      <c r="S705" s="14"/>
      <c r="T705" s="14"/>
      <c r="U705" s="14"/>
      <c r="V705" s="14"/>
      <c r="W705" s="14"/>
      <c r="X705" s="14" t="s">
        <v>194</v>
      </c>
      <c r="Y705" s="14" t="s">
        <v>4457</v>
      </c>
      <c r="Z705" s="14">
        <v>1</v>
      </c>
      <c r="AA705" s="14">
        <v>1</v>
      </c>
      <c r="AB705" s="14" t="s">
        <v>317</v>
      </c>
      <c r="AC705" s="14" t="s">
        <v>4020</v>
      </c>
      <c r="AD705" s="14">
        <v>2019</v>
      </c>
      <c r="AE705" s="14" t="s">
        <v>68</v>
      </c>
      <c r="AF705" s="14"/>
      <c r="AG705" s="14"/>
      <c r="AH705" s="14"/>
      <c r="AI705" s="14"/>
      <c r="AJ705" s="14"/>
      <c r="AK705" s="14"/>
      <c r="AL705" s="8" t="str">
        <f t="shared" si="120"/>
        <v>5114252019000012@新媒体</v>
      </c>
      <c r="AM705" s="8">
        <f>IF(AL705="","",COUNTIFS(AL$1:AL705,AL705))</f>
        <v>1</v>
      </c>
      <c r="AN705" s="8" t="str">
        <f t="shared" si="121"/>
        <v>四川省眉山市青神县广播电视台新媒体运行维护服务采购项目竞争性磋商成交公告@新媒体</v>
      </c>
      <c r="AO705" s="9">
        <f>IF(AN705="","",COUNTIFS(AN$1:AN705,AN705))</f>
        <v>1</v>
      </c>
      <c r="AP705" s="10" t="str">
        <f t="shared" si="122"/>
        <v>是</v>
      </c>
      <c r="AQ705" s="11" t="str">
        <f t="shared" si="123"/>
        <v/>
      </c>
      <c r="AR705" s="11" t="str">
        <f t="shared" si="124"/>
        <v/>
      </c>
      <c r="AS705" s="11" t="str">
        <f t="shared" si="125"/>
        <v/>
      </c>
      <c r="AT705" s="11" t="str">
        <f t="shared" si="126"/>
        <v/>
      </c>
      <c r="AU705" s="11" t="str">
        <f t="shared" si="127"/>
        <v/>
      </c>
      <c r="AV705" s="11" t="str">
        <f t="shared" si="128"/>
        <v/>
      </c>
      <c r="AW705" s="11" t="str">
        <f>IF(ISERROR(IF(FIND("拾",O705,1)&lt;FIND("万",O705,1),IF(ISERROR(FIND("拾",O705,FIND("万",O705,1))),"零",(MID(O,FIND("拾",O705,FIND("万",O705,1))-1,1))),MID(O705,FIND("拾",O705,1)-1,1))),"",IF(FIND("拾",O705,1)&lt;FIND("万",O705,1),IF(ISERROR(FIND("拾",O705,FIND("万",O705,1))),"",(MID(O705,FIND("拾",O705,FIND("万",O705,1))-1,1))),MID(O705,FIND("拾",O705,1)-1,1)))</f>
        <v/>
      </c>
      <c r="AX705" s="12">
        <f>IF(O705="",0,IF(ISERROR(MIDB(O705,SEARCHB("?",O705),2*LEN(O705)-LENB(O705))),IF(AQ705="",0,INDEX([1]大小写对照表!A:B,MATCH(AQ705,[1]大小写对照表!A:A,0),2)*100000000)+IF(AR705="",0,INDEX([1]大小写对照表!A:B,MATCH(AR705,[1]大小写对照表!A:A,0),2)*1000000)+IF(AS705="",0,INDEX([1]大小写对照表!A:B,MATCH(AS705,[1]大小写对照表!A:A,0),2)*100000)+IF(AT705="",0,INDEX([1]大小写对照表!A:B,MATCH(AT705,[1]大小写对照表!A:A,0),2)*10000)+IF(AU705="",0,INDEX([1]大小写对照表!A:B,MATCH(AU705,[1]大小写对照表!A:A,0),2)*1000)+IF(AV705="",0,INDEX([1]大小写对照表!A:B,MATCH(AV705,[1]大小写对照表!A:A,0),2)*100)+IF(AW705="",0,INDEX([1]大小写对照表!A:B,MATCH(AW705,[1]大小写对照表!A:A,0),2)*10),IF(ISERROR(FIND("万",O705,1)),MIDB(O705,SEARCHB("?",O705),2*LEN(O705)-LENB(O705))*1,MIDB(O705,SEARCHB("?",O705),2*LEN(O705)-LENB(O705))*10000)))</f>
        <v>585000</v>
      </c>
      <c r="AY705" s="13" t="str">
        <f t="shared" si="129"/>
        <v>1月份</v>
      </c>
      <c r="AZ705" s="11" t="str">
        <f t="shared" si="130"/>
        <v>新媒体</v>
      </c>
      <c r="BA705" s="11" t="str">
        <f t="shared" si="131"/>
        <v/>
      </c>
    </row>
    <row r="706" spans="1:53">
      <c r="A706" s="7" t="s">
        <v>4020</v>
      </c>
      <c r="B706" s="7" t="s">
        <v>4458</v>
      </c>
      <c r="C706" s="7" t="s">
        <v>55</v>
      </c>
      <c r="D706" s="7"/>
      <c r="E706" s="7" t="s">
        <v>215</v>
      </c>
      <c r="F706" s="7" t="s">
        <v>1223</v>
      </c>
      <c r="G706" s="7" t="s">
        <v>278</v>
      </c>
      <c r="H706" s="7"/>
      <c r="I706" s="7"/>
      <c r="J706" s="7"/>
      <c r="K706" s="7"/>
      <c r="L706" s="7" t="s">
        <v>4459</v>
      </c>
      <c r="M706" s="7" t="s">
        <v>4460</v>
      </c>
      <c r="N706" s="7" t="s">
        <v>4461</v>
      </c>
      <c r="O706" s="7"/>
      <c r="P706" s="7"/>
      <c r="Q706" s="7" t="s">
        <v>4462</v>
      </c>
      <c r="R706" s="7" t="s">
        <v>4463</v>
      </c>
      <c r="S706" s="7" t="s">
        <v>4464</v>
      </c>
      <c r="T706" s="7"/>
      <c r="U706" s="7"/>
      <c r="V706" s="7"/>
      <c r="W706" s="7"/>
      <c r="X706" s="7" t="s">
        <v>65</v>
      </c>
      <c r="Y706" s="7" t="s">
        <v>4465</v>
      </c>
      <c r="Z706" s="7">
        <v>4</v>
      </c>
      <c r="AA706" s="7">
        <v>14971</v>
      </c>
      <c r="AB706" s="7" t="s">
        <v>67</v>
      </c>
      <c r="AC706" s="7"/>
      <c r="AD706" s="7">
        <v>2019</v>
      </c>
      <c r="AE706" s="7" t="s">
        <v>68</v>
      </c>
      <c r="AF706" s="7"/>
      <c r="AG706" s="7"/>
      <c r="AH706" s="7"/>
      <c r="AI706" s="7"/>
      <c r="AJ706" s="7"/>
      <c r="AK706" s="7"/>
      <c r="AL706" s="8" t="str">
        <f t="shared" si="120"/>
        <v/>
      </c>
      <c r="AM706" s="8" t="str">
        <f>IF(AL706="","",COUNTIFS(AL$1:AL706,AL706))</f>
        <v/>
      </c>
      <c r="AN706" s="8" t="str">
        <f t="shared" si="121"/>
        <v>山东商务职业学院实训系统采购中标公告@新媒体</v>
      </c>
      <c r="AO706" s="9">
        <f>IF(AN706="","",COUNTIFS(AN$1:AN706,AN706))</f>
        <v>1</v>
      </c>
      <c r="AP706" s="10" t="str">
        <f t="shared" si="122"/>
        <v>是</v>
      </c>
      <c r="AQ706" s="11" t="str">
        <f t="shared" si="123"/>
        <v/>
      </c>
      <c r="AR706" s="11" t="str">
        <f t="shared" si="124"/>
        <v/>
      </c>
      <c r="AS706" s="11" t="str">
        <f t="shared" si="125"/>
        <v/>
      </c>
      <c r="AT706" s="11" t="str">
        <f t="shared" si="126"/>
        <v/>
      </c>
      <c r="AU706" s="11" t="str">
        <f t="shared" si="127"/>
        <v/>
      </c>
      <c r="AV706" s="11" t="str">
        <f t="shared" si="128"/>
        <v/>
      </c>
      <c r="AW706" s="11" t="str">
        <f>IF(ISERROR(IF(FIND("拾",O706,1)&lt;FIND("万",O706,1),IF(ISERROR(FIND("拾",O706,FIND("万",O706,1))),"零",(MID(O,FIND("拾",O706,FIND("万",O706,1))-1,1))),MID(O706,FIND("拾",O706,1)-1,1))),"",IF(FIND("拾",O706,1)&lt;FIND("万",O706,1),IF(ISERROR(FIND("拾",O706,FIND("万",O706,1))),"",(MID(O706,FIND("拾",O706,FIND("万",O706,1))-1,1))),MID(O706,FIND("拾",O706,1)-1,1)))</f>
        <v/>
      </c>
      <c r="AX706" s="12">
        <f>IF(O706="",0,IF(ISERROR(MIDB(O706,SEARCHB("?",O706),2*LEN(O706)-LENB(O706))),IF(AQ706="",0,INDEX([1]大小写对照表!A:B,MATCH(AQ706,[1]大小写对照表!A:A,0),2)*100000000)+IF(AR706="",0,INDEX([1]大小写对照表!A:B,MATCH(AR706,[1]大小写对照表!A:A,0),2)*1000000)+IF(AS706="",0,INDEX([1]大小写对照表!A:B,MATCH(AS706,[1]大小写对照表!A:A,0),2)*100000)+IF(AT706="",0,INDEX([1]大小写对照表!A:B,MATCH(AT706,[1]大小写对照表!A:A,0),2)*10000)+IF(AU706="",0,INDEX([1]大小写对照表!A:B,MATCH(AU706,[1]大小写对照表!A:A,0),2)*1000)+IF(AV706="",0,INDEX([1]大小写对照表!A:B,MATCH(AV706,[1]大小写对照表!A:A,0),2)*100)+IF(AW706="",0,INDEX([1]大小写对照表!A:B,MATCH(AW706,[1]大小写对照表!A:A,0),2)*10),IF(ISERROR(FIND("万",O706,1)),MIDB(O706,SEARCHB("?",O706),2*LEN(O706)-LENB(O706))*1,MIDB(O706,SEARCHB("?",O706),2*LEN(O706)-LENB(O706))*10000)))</f>
        <v>0</v>
      </c>
      <c r="AY706" s="13" t="str">
        <f t="shared" si="129"/>
        <v>1月份</v>
      </c>
      <c r="AZ706" s="11" t="str">
        <f t="shared" si="130"/>
        <v>新媒体</v>
      </c>
      <c r="BA706" s="11" t="str">
        <f t="shared" si="131"/>
        <v/>
      </c>
    </row>
    <row r="707" spans="1:53">
      <c r="A707" s="14" t="s">
        <v>4020</v>
      </c>
      <c r="B707" s="14" t="s">
        <v>4466</v>
      </c>
      <c r="C707" s="14" t="s">
        <v>55</v>
      </c>
      <c r="D707" s="14" t="s">
        <v>4467</v>
      </c>
      <c r="E707" s="14" t="s">
        <v>602</v>
      </c>
      <c r="F707" s="14" t="s">
        <v>668</v>
      </c>
      <c r="G707" s="14" t="s">
        <v>278</v>
      </c>
      <c r="H707" s="14"/>
      <c r="I707" s="14"/>
      <c r="J707" s="14"/>
      <c r="K707" s="14"/>
      <c r="L707" s="14" t="s">
        <v>4468</v>
      </c>
      <c r="M707" s="14" t="s">
        <v>4469</v>
      </c>
      <c r="N707" s="14" t="s">
        <v>671</v>
      </c>
      <c r="O707" s="14" t="s">
        <v>4470</v>
      </c>
      <c r="P707" s="14"/>
      <c r="Q707" s="14" t="s">
        <v>4471</v>
      </c>
      <c r="R707" s="14" t="s">
        <v>674</v>
      </c>
      <c r="S707" s="14"/>
      <c r="T707" s="14"/>
      <c r="U707" s="14"/>
      <c r="V707" s="14"/>
      <c r="W707" s="14"/>
      <c r="X707" s="14" t="s">
        <v>79</v>
      </c>
      <c r="Y707" s="14" t="s">
        <v>4472</v>
      </c>
      <c r="Z707" s="14">
        <v>1</v>
      </c>
      <c r="AA707" s="14">
        <v>1</v>
      </c>
      <c r="AB707" s="14" t="s">
        <v>67</v>
      </c>
      <c r="AC707" s="14"/>
      <c r="AD707" s="14">
        <v>2019</v>
      </c>
      <c r="AE707" s="14" t="s">
        <v>68</v>
      </c>
      <c r="AF707" s="14"/>
      <c r="AG707" s="14"/>
      <c r="AH707" s="14"/>
      <c r="AI707" s="14"/>
      <c r="AJ707" s="14"/>
      <c r="AK707" s="14"/>
      <c r="AL707" s="8" t="str">
        <f t="shared" ref="AL707:AL770" si="132">IF(D707="NA","",IF(D707="","",D707&amp;"@"&amp;A707))</f>
        <v>NJZC-2018GK2577@新媒体</v>
      </c>
      <c r="AM707" s="8">
        <f>IF(AL707="","",COUNTIFS(AL$1:AL707,AL707))</f>
        <v>1</v>
      </c>
      <c r="AN707" s="8" t="str">
        <f t="shared" ref="AN707:AN770" si="133">IF(B707="NA","",B707&amp;"@"&amp;A707)</f>
        <v>全市智慧监控采集系统建设（一期）小区智慧监控采集系统项目二采购结果公告@新媒体</v>
      </c>
      <c r="AO707" s="9">
        <f>IF(AN707="","",COUNTIFS(AN$1:AN707,AN707))</f>
        <v>1</v>
      </c>
      <c r="AP707" s="10" t="str">
        <f t="shared" ref="AP707:AP770" si="134">IF(AM707="",IF(AO707=1,"是",""),IF(AM707=1,"是",""))</f>
        <v>是</v>
      </c>
      <c r="AQ707" s="11" t="str">
        <f t="shared" ref="AQ707:AQ770" si="135">IF(ISERROR(IF(FIND("仟",O707,1)&lt;FIND("万",O707,1),MID(O707,FIND("仟",O707,1)-1,1),"")),"",IF(FIND("仟",O707,1)&lt;FIND("万",O707,1),MID(O707,FIND("仟",O707,1)-1,1),""))</f>
        <v/>
      </c>
      <c r="AR707" s="11" t="str">
        <f t="shared" ref="AR707:AR770" si="136">IF(ISERROR(IF(FIND("佰",O707,1)&lt;FIND("万",O707,1),MID(O707,FIND("佰",O707,1)-1,1),"")),"",IF(FIND("佰",O707,1)&lt;FIND("万",O707,1),MID(O707,FIND("佰",O707,1)-1,1),""))</f>
        <v/>
      </c>
      <c r="AS707" s="11" t="str">
        <f t="shared" ref="AS707:AS770" si="137">IF(ISERROR(IF(FIND("拾",O707,1)&lt;FIND("万",O707,1),MID(O707,FIND("拾",O707,1)-1,1),"")),"",IF(FIND("拾",O707,1)&lt;FIND("万",O707,1),MID(O707,FIND("拾",O707,1)-1,1),""))</f>
        <v/>
      </c>
      <c r="AT707" s="11" t="str">
        <f t="shared" ref="AT707:AT770" si="138">IF(ISERROR(MIDB(O707,SEARCHB("?",O707),2*LEN(O707)-LENB(O707))),IF(ISERROR(MID(O707,FIND("万",O707,1)-1,1)),"",IF(MID(O707,FIND("万",O707,1)-1,1)="拾","",IF(MID(O707,FIND("万",O707,1)-1,1)="佰","",IF(MID(O707,FIND("万",O707,1)-1,1)="仟","",MID(O707,FIND("万",O707,1)-1,1))))),"")</f>
        <v/>
      </c>
      <c r="AU707" s="11" t="str">
        <f t="shared" ref="AU707:AU770" si="139">IF(ISERROR(IF(FIND("仟",O707,1)&lt;FIND("万",O707,1),MID(O707,FIND("仟",O707,FIND("万",O707,1))-1,1),MID(O707,FIND("仟",O707,1)-1,1))),"",IF(FIND("仟",O707,1)&lt;FIND("万",O707,1),MID(O707,FIND("仟",O707,FIND("万",O707,1))-1,1),MID(O707,FIND("仟",O707,1)-1,1)))</f>
        <v/>
      </c>
      <c r="AV707" s="11" t="str">
        <f t="shared" ref="AV707:AV770" si="140">IF(ISERROR(IF(FIND("佰",O707,1)&lt;FIND("万",O707,1),MID(O707,FIND("佰",O707,FIND("万",O707,1))-1,1),MID(O707,FIND("佰",O707,1)-1,1))),"",IF(FIND("佰",O707,1)&lt;FIND("万",O707,1),MID(O707,FIND("佰",O707,FIND("万",O707,1))-1,1),MID(O707,FIND("佰",O707,1)-1,1)))</f>
        <v/>
      </c>
      <c r="AW707" s="11" t="str">
        <f>IF(ISERROR(IF(FIND("拾",O707,1)&lt;FIND("万",O707,1),IF(ISERROR(FIND("拾",O707,FIND("万",O707,1))),"零",(MID(O,FIND("拾",O707,FIND("万",O707,1))-1,1))),MID(O707,FIND("拾",O707,1)-1,1))),"",IF(FIND("拾",O707,1)&lt;FIND("万",O707,1),IF(ISERROR(FIND("拾",O707,FIND("万",O707,1))),"",(MID(O707,FIND("拾",O707,FIND("万",O707,1))-1,1))),MID(O707,FIND("拾",O707,1)-1,1)))</f>
        <v/>
      </c>
      <c r="AX707" s="12">
        <f>IF(O707="",0,IF(ISERROR(MIDB(O707,SEARCHB("?",O707),2*LEN(O707)-LENB(O707))),IF(AQ707="",0,INDEX([1]大小写对照表!A:B,MATCH(AQ707,[1]大小写对照表!A:A,0),2)*100000000)+IF(AR707="",0,INDEX([1]大小写对照表!A:B,MATCH(AR707,[1]大小写对照表!A:A,0),2)*1000000)+IF(AS707="",0,INDEX([1]大小写对照表!A:B,MATCH(AS707,[1]大小写对照表!A:A,0),2)*100000)+IF(AT707="",0,INDEX([1]大小写对照表!A:B,MATCH(AT707,[1]大小写对照表!A:A,0),2)*10000)+IF(AU707="",0,INDEX([1]大小写对照表!A:B,MATCH(AU707,[1]大小写对照表!A:A,0),2)*1000)+IF(AV707="",0,INDEX([1]大小写对照表!A:B,MATCH(AV707,[1]大小写对照表!A:A,0),2)*100)+IF(AW707="",0,INDEX([1]大小写对照表!A:B,MATCH(AW707,[1]大小写对照表!A:A,0),2)*10),IF(ISERROR(FIND("万",O707,1)),MIDB(O707,SEARCHB("?",O707),2*LEN(O707)-LENB(O707))*1,MIDB(O707,SEARCHB("?",O707),2*LEN(O707)-LENB(O707))*10000)))</f>
        <v>11580268.000000002</v>
      </c>
      <c r="AY707" s="13" t="str">
        <f t="shared" ref="AY707:AY770" si="141">MONTH(G707)&amp;"月份"</f>
        <v>1月份</v>
      </c>
      <c r="AZ707" s="11" t="str">
        <f t="shared" ref="AZ707:AZ770" si="142">IF(ISERROR(FIND(",",A707,1)),A707,LEFT(A707,FIND(",",A707,1)-1))</f>
        <v>新媒体</v>
      </c>
      <c r="BA707" s="11" t="str">
        <f t="shared" ref="BA707:BA770" si="143">IF(ISERROR(FIND(",",A707,1)),"",MID(A707,FIND(",",A707,1)+1,50))</f>
        <v/>
      </c>
    </row>
    <row r="708" spans="1:53">
      <c r="A708" s="7" t="s">
        <v>4020</v>
      </c>
      <c r="B708" s="7" t="s">
        <v>4473</v>
      </c>
      <c r="C708" s="7" t="s">
        <v>55</v>
      </c>
      <c r="D708" s="7" t="s">
        <v>4474</v>
      </c>
      <c r="E708" s="7" t="s">
        <v>1427</v>
      </c>
      <c r="F708" s="7" t="s">
        <v>4179</v>
      </c>
      <c r="G708" s="7" t="s">
        <v>278</v>
      </c>
      <c r="H708" s="7"/>
      <c r="I708" s="7"/>
      <c r="J708" s="7"/>
      <c r="K708" s="7"/>
      <c r="L708" s="7" t="s">
        <v>4475</v>
      </c>
      <c r="M708" s="7"/>
      <c r="N708" s="7" t="s">
        <v>4476</v>
      </c>
      <c r="O708" s="7" t="s">
        <v>4477</v>
      </c>
      <c r="P708" s="7"/>
      <c r="Q708" s="7" t="s">
        <v>4478</v>
      </c>
      <c r="R708" s="7" t="s">
        <v>4479</v>
      </c>
      <c r="S708" s="7"/>
      <c r="T708" s="7"/>
      <c r="U708" s="7"/>
      <c r="V708" s="7"/>
      <c r="W708" s="7"/>
      <c r="X708" s="7" t="s">
        <v>194</v>
      </c>
      <c r="Y708" s="7" t="s">
        <v>4480</v>
      </c>
      <c r="Z708" s="7">
        <v>2</v>
      </c>
      <c r="AA708" s="7">
        <v>2</v>
      </c>
      <c r="AB708" s="7" t="s">
        <v>67</v>
      </c>
      <c r="AC708" s="7"/>
      <c r="AD708" s="7">
        <v>2019</v>
      </c>
      <c r="AE708" s="7" t="s">
        <v>68</v>
      </c>
      <c r="AF708" s="7"/>
      <c r="AG708" s="7"/>
      <c r="AH708" s="7"/>
      <c r="AI708" s="7"/>
      <c r="AJ708" s="7"/>
      <c r="AK708" s="7"/>
      <c r="AL708" s="8" t="str">
        <f t="shared" si="132"/>
        <v>SCYC-2018-F227）@新媒体</v>
      </c>
      <c r="AM708" s="8">
        <f>IF(AL708="","",COUNTIFS(AL$1:AL708,AL708))</f>
        <v>1</v>
      </c>
      <c r="AN708" s="8" t="str">
        <f t="shared" si="133"/>
        <v>成都市总工会成都籍农民工创业典型宣传推广服务采购项目中标公告@新媒体</v>
      </c>
      <c r="AO708" s="9">
        <f>IF(AN708="","",COUNTIFS(AN$1:AN708,AN708))</f>
        <v>1</v>
      </c>
      <c r="AP708" s="10" t="str">
        <f t="shared" si="134"/>
        <v>是</v>
      </c>
      <c r="AQ708" s="11" t="str">
        <f t="shared" si="135"/>
        <v/>
      </c>
      <c r="AR708" s="11" t="str">
        <f t="shared" si="136"/>
        <v/>
      </c>
      <c r="AS708" s="11" t="str">
        <f t="shared" si="137"/>
        <v/>
      </c>
      <c r="AT708" s="11" t="str">
        <f t="shared" si="138"/>
        <v/>
      </c>
      <c r="AU708" s="11" t="str">
        <f t="shared" si="139"/>
        <v/>
      </c>
      <c r="AV708" s="11" t="str">
        <f t="shared" si="140"/>
        <v/>
      </c>
      <c r="AW708" s="11" t="str">
        <f>IF(ISERROR(IF(FIND("拾",O708,1)&lt;FIND("万",O708,1),IF(ISERROR(FIND("拾",O708,FIND("万",O708,1))),"零",(MID(O,FIND("拾",O708,FIND("万",O708,1))-1,1))),MID(O708,FIND("拾",O708,1)-1,1))),"",IF(FIND("拾",O708,1)&lt;FIND("万",O708,1),IF(ISERROR(FIND("拾",O708,FIND("万",O708,1))),"",(MID(O708,FIND("拾",O708,FIND("万",O708,1))-1,1))),MID(O708,FIND("拾",O708,1)-1,1)))</f>
        <v/>
      </c>
      <c r="AX708" s="12">
        <f>IF(O708="",0,IF(ISERROR(MIDB(O708,SEARCHB("?",O708),2*LEN(O708)-LENB(O708))),IF(AQ708="",0,INDEX([1]大小写对照表!A:B,MATCH(AQ708,[1]大小写对照表!A:A,0),2)*100000000)+IF(AR708="",0,INDEX([1]大小写对照表!A:B,MATCH(AR708,[1]大小写对照表!A:A,0),2)*1000000)+IF(AS708="",0,INDEX([1]大小写对照表!A:B,MATCH(AS708,[1]大小写对照表!A:A,0),2)*100000)+IF(AT708="",0,INDEX([1]大小写对照表!A:B,MATCH(AT708,[1]大小写对照表!A:A,0),2)*10000)+IF(AU708="",0,INDEX([1]大小写对照表!A:B,MATCH(AU708,[1]大小写对照表!A:A,0),2)*1000)+IF(AV708="",0,INDEX([1]大小写对照表!A:B,MATCH(AV708,[1]大小写对照表!A:A,0),2)*100)+IF(AW708="",0,INDEX([1]大小写对照表!A:B,MATCH(AW708,[1]大小写对照表!A:A,0),2)*10),IF(ISERROR(FIND("万",O708,1)),MIDB(O708,SEARCHB("?",O708),2*LEN(O708)-LENB(O708))*1,MIDB(O708,SEARCHB("?",O708),2*LEN(O708)-LENB(O708))*10000)))</f>
        <v>1896000</v>
      </c>
      <c r="AY708" s="13" t="str">
        <f t="shared" si="141"/>
        <v>1月份</v>
      </c>
      <c r="AZ708" s="11" t="str">
        <f t="shared" si="142"/>
        <v>新媒体</v>
      </c>
      <c r="BA708" s="11" t="str">
        <f t="shared" si="143"/>
        <v/>
      </c>
    </row>
    <row r="709" spans="1:53">
      <c r="A709" s="14" t="s">
        <v>4020</v>
      </c>
      <c r="B709" s="14" t="s">
        <v>4481</v>
      </c>
      <c r="C709" s="14" t="s">
        <v>55</v>
      </c>
      <c r="D709" s="14" t="s">
        <v>4482</v>
      </c>
      <c r="E709" s="14" t="s">
        <v>71</v>
      </c>
      <c r="F709" s="14" t="s">
        <v>4483</v>
      </c>
      <c r="G709" s="14" t="s">
        <v>278</v>
      </c>
      <c r="H709" s="14"/>
      <c r="I709" s="14"/>
      <c r="J709" s="14"/>
      <c r="K709" s="14"/>
      <c r="L709" s="14"/>
      <c r="M709" s="14"/>
      <c r="N709" s="14" t="s">
        <v>4484</v>
      </c>
      <c r="O709" s="14"/>
      <c r="P709" s="14"/>
      <c r="Q709" s="14" t="s">
        <v>4485</v>
      </c>
      <c r="R709" s="14" t="s">
        <v>4486</v>
      </c>
      <c r="S709" s="14"/>
      <c r="T709" s="14"/>
      <c r="U709" s="14"/>
      <c r="V709" s="14"/>
      <c r="W709" s="14"/>
      <c r="X709" s="14" t="s">
        <v>79</v>
      </c>
      <c r="Y709" s="14" t="s">
        <v>4487</v>
      </c>
      <c r="Z709" s="14">
        <v>1</v>
      </c>
      <c r="AA709" s="14">
        <v>1</v>
      </c>
      <c r="AB709" s="14" t="s">
        <v>317</v>
      </c>
      <c r="AC709" s="14" t="s">
        <v>4020</v>
      </c>
      <c r="AD709" s="14">
        <v>2019</v>
      </c>
      <c r="AE709" s="14" t="s">
        <v>68</v>
      </c>
      <c r="AF709" s="14"/>
      <c r="AG709" s="14"/>
      <c r="AH709" s="14"/>
      <c r="AI709" s="14"/>
      <c r="AJ709" s="14"/>
      <c r="AK709" s="14"/>
      <c r="AL709" s="8" t="str">
        <f t="shared" si="132"/>
        <v>YLCZG20181002-@新媒体</v>
      </c>
      <c r="AM709" s="8">
        <f>IF(AL709="","",COUNTIFS(AL$1:AL709,AL709))</f>
        <v>1</v>
      </c>
      <c r="AN709" s="8" t="str">
        <f t="shared" si="133"/>
        <v>新媒体工作室专用设备采购项目@新媒体</v>
      </c>
      <c r="AO709" s="9">
        <f>IF(AN709="","",COUNTIFS(AN$1:AN709,AN709))</f>
        <v>1</v>
      </c>
      <c r="AP709" s="10" t="str">
        <f t="shared" si="134"/>
        <v>是</v>
      </c>
      <c r="AQ709" s="11" t="str">
        <f t="shared" si="135"/>
        <v/>
      </c>
      <c r="AR709" s="11" t="str">
        <f t="shared" si="136"/>
        <v/>
      </c>
      <c r="AS709" s="11" t="str">
        <f t="shared" si="137"/>
        <v/>
      </c>
      <c r="AT709" s="11" t="str">
        <f t="shared" si="138"/>
        <v/>
      </c>
      <c r="AU709" s="11" t="str">
        <f t="shared" si="139"/>
        <v/>
      </c>
      <c r="AV709" s="11" t="str">
        <f t="shared" si="140"/>
        <v/>
      </c>
      <c r="AW709" s="11" t="str">
        <f>IF(ISERROR(IF(FIND("拾",O709,1)&lt;FIND("万",O709,1),IF(ISERROR(FIND("拾",O709,FIND("万",O709,1))),"零",(MID(O,FIND("拾",O709,FIND("万",O709,1))-1,1))),MID(O709,FIND("拾",O709,1)-1,1))),"",IF(FIND("拾",O709,1)&lt;FIND("万",O709,1),IF(ISERROR(FIND("拾",O709,FIND("万",O709,1))),"",(MID(O709,FIND("拾",O709,FIND("万",O709,1))-1,1))),MID(O709,FIND("拾",O709,1)-1,1)))</f>
        <v/>
      </c>
      <c r="AX709" s="12">
        <f>IF(O709="",0,IF(ISERROR(MIDB(O709,SEARCHB("?",O709),2*LEN(O709)-LENB(O709))),IF(AQ709="",0,INDEX([1]大小写对照表!A:B,MATCH(AQ709,[1]大小写对照表!A:A,0),2)*100000000)+IF(AR709="",0,INDEX([1]大小写对照表!A:B,MATCH(AR709,[1]大小写对照表!A:A,0),2)*1000000)+IF(AS709="",0,INDEX([1]大小写对照表!A:B,MATCH(AS709,[1]大小写对照表!A:A,0),2)*100000)+IF(AT709="",0,INDEX([1]大小写对照表!A:B,MATCH(AT709,[1]大小写对照表!A:A,0),2)*10000)+IF(AU709="",0,INDEX([1]大小写对照表!A:B,MATCH(AU709,[1]大小写对照表!A:A,0),2)*1000)+IF(AV709="",0,INDEX([1]大小写对照表!A:B,MATCH(AV709,[1]大小写对照表!A:A,0),2)*100)+IF(AW709="",0,INDEX([1]大小写对照表!A:B,MATCH(AW709,[1]大小写对照表!A:A,0),2)*10),IF(ISERROR(FIND("万",O709,1)),MIDB(O709,SEARCHB("?",O709),2*LEN(O709)-LENB(O709))*1,MIDB(O709,SEARCHB("?",O709),2*LEN(O709)-LENB(O709))*10000)))</f>
        <v>0</v>
      </c>
      <c r="AY709" s="13" t="str">
        <f t="shared" si="141"/>
        <v>1月份</v>
      </c>
      <c r="AZ709" s="11" t="str">
        <f t="shared" si="142"/>
        <v>新媒体</v>
      </c>
      <c r="BA709" s="11" t="str">
        <f t="shared" si="143"/>
        <v/>
      </c>
    </row>
    <row r="710" spans="1:53">
      <c r="A710" s="7" t="s">
        <v>4020</v>
      </c>
      <c r="B710" s="7" t="s">
        <v>4488</v>
      </c>
      <c r="C710" s="7" t="s">
        <v>55</v>
      </c>
      <c r="D710" s="7"/>
      <c r="E710" s="7" t="s">
        <v>311</v>
      </c>
      <c r="F710" s="7" t="s">
        <v>2118</v>
      </c>
      <c r="G710" s="7" t="s">
        <v>313</v>
      </c>
      <c r="H710" s="7"/>
      <c r="I710" s="7"/>
      <c r="J710" s="7"/>
      <c r="K710" s="7"/>
      <c r="L710" s="7"/>
      <c r="M710" s="7"/>
      <c r="N710" s="7" t="s">
        <v>4489</v>
      </c>
      <c r="O710" s="7"/>
      <c r="P710" s="7"/>
      <c r="Q710" s="7" t="s">
        <v>4490</v>
      </c>
      <c r="R710" s="7" t="s">
        <v>4491</v>
      </c>
      <c r="S710" s="7"/>
      <c r="T710" s="7"/>
      <c r="U710" s="7"/>
      <c r="V710" s="7"/>
      <c r="W710" s="7"/>
      <c r="X710" s="7" t="s">
        <v>315</v>
      </c>
      <c r="Y710" s="7" t="s">
        <v>4492</v>
      </c>
      <c r="Z710" s="7">
        <v>1</v>
      </c>
      <c r="AA710" s="7">
        <v>14971</v>
      </c>
      <c r="AB710" s="7" t="s">
        <v>317</v>
      </c>
      <c r="AC710" s="7" t="s">
        <v>4020</v>
      </c>
      <c r="AD710" s="7">
        <v>2019</v>
      </c>
      <c r="AE710" s="7" t="s">
        <v>68</v>
      </c>
      <c r="AF710" s="7"/>
      <c r="AG710" s="7"/>
      <c r="AH710" s="7"/>
      <c r="AI710" s="7"/>
      <c r="AJ710" s="7"/>
      <c r="AK710" s="7"/>
      <c r="AL710" s="8" t="str">
        <f t="shared" si="132"/>
        <v/>
      </c>
      <c r="AM710" s="8" t="str">
        <f>IF(AL710="","",COUNTIFS(AL$1:AL710,AL710))</f>
        <v/>
      </c>
      <c r="AN710" s="8" t="str">
        <f t="shared" si="133"/>
        <v>新媒体宣传推广服务项目-供应商湖北汉联创信息科技有限公司@新媒体</v>
      </c>
      <c r="AO710" s="9">
        <f>IF(AN710="","",COUNTIFS(AN$1:AN710,AN710))</f>
        <v>1</v>
      </c>
      <c r="AP710" s="10" t="str">
        <f t="shared" si="134"/>
        <v>是</v>
      </c>
      <c r="AQ710" s="11" t="str">
        <f t="shared" si="135"/>
        <v/>
      </c>
      <c r="AR710" s="11" t="str">
        <f t="shared" si="136"/>
        <v/>
      </c>
      <c r="AS710" s="11" t="str">
        <f t="shared" si="137"/>
        <v/>
      </c>
      <c r="AT710" s="11" t="str">
        <f t="shared" si="138"/>
        <v/>
      </c>
      <c r="AU710" s="11" t="str">
        <f t="shared" si="139"/>
        <v/>
      </c>
      <c r="AV710" s="11" t="str">
        <f t="shared" si="140"/>
        <v/>
      </c>
      <c r="AW710" s="11" t="str">
        <f>IF(ISERROR(IF(FIND("拾",O710,1)&lt;FIND("万",O710,1),IF(ISERROR(FIND("拾",O710,FIND("万",O710,1))),"零",(MID(O,FIND("拾",O710,FIND("万",O710,1))-1,1))),MID(O710,FIND("拾",O710,1)-1,1))),"",IF(FIND("拾",O710,1)&lt;FIND("万",O710,1),IF(ISERROR(FIND("拾",O710,FIND("万",O710,1))),"",(MID(O710,FIND("拾",O710,FIND("万",O710,1))-1,1))),MID(O710,FIND("拾",O710,1)-1,1)))</f>
        <v/>
      </c>
      <c r="AX710" s="12">
        <f>IF(O710="",0,IF(ISERROR(MIDB(O710,SEARCHB("?",O710),2*LEN(O710)-LENB(O710))),IF(AQ710="",0,INDEX([1]大小写对照表!A:B,MATCH(AQ710,[1]大小写对照表!A:A,0),2)*100000000)+IF(AR710="",0,INDEX([1]大小写对照表!A:B,MATCH(AR710,[1]大小写对照表!A:A,0),2)*1000000)+IF(AS710="",0,INDEX([1]大小写对照表!A:B,MATCH(AS710,[1]大小写对照表!A:A,0),2)*100000)+IF(AT710="",0,INDEX([1]大小写对照表!A:B,MATCH(AT710,[1]大小写对照表!A:A,0),2)*10000)+IF(AU710="",0,INDEX([1]大小写对照表!A:B,MATCH(AU710,[1]大小写对照表!A:A,0),2)*1000)+IF(AV710="",0,INDEX([1]大小写对照表!A:B,MATCH(AV710,[1]大小写对照表!A:A,0),2)*100)+IF(AW710="",0,INDEX([1]大小写对照表!A:B,MATCH(AW710,[1]大小写对照表!A:A,0),2)*10),IF(ISERROR(FIND("万",O710,1)),MIDB(O710,SEARCHB("?",O710),2*LEN(O710)-LENB(O710))*1,MIDB(O710,SEARCHB("?",O710),2*LEN(O710)-LENB(O710))*10000)))</f>
        <v>0</v>
      </c>
      <c r="AY710" s="13" t="str">
        <f t="shared" si="141"/>
        <v>1月份</v>
      </c>
      <c r="AZ710" s="11" t="str">
        <f t="shared" si="142"/>
        <v>新媒体</v>
      </c>
      <c r="BA710" s="11" t="str">
        <f t="shared" si="143"/>
        <v/>
      </c>
    </row>
    <row r="711" spans="1:53">
      <c r="A711" s="14" t="s">
        <v>4020</v>
      </c>
      <c r="B711" s="14" t="s">
        <v>4493</v>
      </c>
      <c r="C711" s="14" t="s">
        <v>55</v>
      </c>
      <c r="D711" s="14"/>
      <c r="E711" s="14" t="s">
        <v>1125</v>
      </c>
      <c r="F711" s="14" t="s">
        <v>1568</v>
      </c>
      <c r="G711" s="14" t="s">
        <v>313</v>
      </c>
      <c r="H711" s="14"/>
      <c r="I711" s="14"/>
      <c r="J711" s="14"/>
      <c r="K711" s="14"/>
      <c r="L711" s="14"/>
      <c r="M711" s="14"/>
      <c r="N711" s="14"/>
      <c r="O711" s="14"/>
      <c r="P711" s="14"/>
      <c r="Q711" s="14"/>
      <c r="R711" s="14"/>
      <c r="S711" s="14"/>
      <c r="T711" s="14"/>
      <c r="U711" s="14"/>
      <c r="V711" s="14"/>
      <c r="W711" s="14"/>
      <c r="X711" s="14" t="s">
        <v>315</v>
      </c>
      <c r="Y711" s="14" t="s">
        <v>4494</v>
      </c>
      <c r="Z711" s="14">
        <v>5</v>
      </c>
      <c r="AA711" s="14">
        <v>14971</v>
      </c>
      <c r="AB711" s="14" t="s">
        <v>317</v>
      </c>
      <c r="AC711" s="14" t="s">
        <v>4020</v>
      </c>
      <c r="AD711" s="14" t="s">
        <v>1746</v>
      </c>
      <c r="AE711" s="14"/>
      <c r="AF711" s="14"/>
      <c r="AG711" s="14"/>
      <c r="AH711" s="14"/>
      <c r="AI711" s="14"/>
      <c r="AJ711" s="14"/>
      <c r="AK711" s="14"/>
      <c r="AL711" s="8" t="str">
        <f t="shared" si="132"/>
        <v/>
      </c>
      <c r="AM711" s="8" t="str">
        <f>IF(AL711="","",COUNTIFS(AL$1:AL711,AL711))</f>
        <v/>
      </c>
      <c r="AN711" s="8" t="str">
        <f t="shared" si="133"/>
        <v>陕西工业职业技术学院新媒体营销与数据分析实训室设备采购项目成交候选人公示@新媒体</v>
      </c>
      <c r="AO711" s="9">
        <f>IF(AN711="","",COUNTIFS(AN$1:AN711,AN711))</f>
        <v>1</v>
      </c>
      <c r="AP711" s="10" t="str">
        <f t="shared" si="134"/>
        <v>是</v>
      </c>
      <c r="AQ711" s="11" t="str">
        <f t="shared" si="135"/>
        <v/>
      </c>
      <c r="AR711" s="11" t="str">
        <f t="shared" si="136"/>
        <v/>
      </c>
      <c r="AS711" s="11" t="str">
        <f t="shared" si="137"/>
        <v/>
      </c>
      <c r="AT711" s="11" t="str">
        <f t="shared" si="138"/>
        <v/>
      </c>
      <c r="AU711" s="11" t="str">
        <f t="shared" si="139"/>
        <v/>
      </c>
      <c r="AV711" s="11" t="str">
        <f t="shared" si="140"/>
        <v/>
      </c>
      <c r="AW711" s="11" t="str">
        <f>IF(ISERROR(IF(FIND("拾",O711,1)&lt;FIND("万",O711,1),IF(ISERROR(FIND("拾",O711,FIND("万",O711,1))),"零",(MID(O,FIND("拾",O711,FIND("万",O711,1))-1,1))),MID(O711,FIND("拾",O711,1)-1,1))),"",IF(FIND("拾",O711,1)&lt;FIND("万",O711,1),IF(ISERROR(FIND("拾",O711,FIND("万",O711,1))),"",(MID(O711,FIND("拾",O711,FIND("万",O711,1))-1,1))),MID(O711,FIND("拾",O711,1)-1,1)))</f>
        <v/>
      </c>
      <c r="AX711" s="12">
        <f>IF(O711="",0,IF(ISERROR(MIDB(O711,SEARCHB("?",O711),2*LEN(O711)-LENB(O711))),IF(AQ711="",0,INDEX([1]大小写对照表!A:B,MATCH(AQ711,[1]大小写对照表!A:A,0),2)*100000000)+IF(AR711="",0,INDEX([1]大小写对照表!A:B,MATCH(AR711,[1]大小写对照表!A:A,0),2)*1000000)+IF(AS711="",0,INDEX([1]大小写对照表!A:B,MATCH(AS711,[1]大小写对照表!A:A,0),2)*100000)+IF(AT711="",0,INDEX([1]大小写对照表!A:B,MATCH(AT711,[1]大小写对照表!A:A,0),2)*10000)+IF(AU711="",0,INDEX([1]大小写对照表!A:B,MATCH(AU711,[1]大小写对照表!A:A,0),2)*1000)+IF(AV711="",0,INDEX([1]大小写对照表!A:B,MATCH(AV711,[1]大小写对照表!A:A,0),2)*100)+IF(AW711="",0,INDEX([1]大小写对照表!A:B,MATCH(AW711,[1]大小写对照表!A:A,0),2)*10),IF(ISERROR(FIND("万",O711,1)),MIDB(O711,SEARCHB("?",O711),2*LEN(O711)-LENB(O711))*1,MIDB(O711,SEARCHB("?",O711),2*LEN(O711)-LENB(O711))*10000)))</f>
        <v>0</v>
      </c>
      <c r="AY711" s="13" t="str">
        <f t="shared" si="141"/>
        <v>1月份</v>
      </c>
      <c r="AZ711" s="11" t="str">
        <f t="shared" si="142"/>
        <v>新媒体</v>
      </c>
      <c r="BA711" s="11" t="str">
        <f t="shared" si="143"/>
        <v/>
      </c>
    </row>
    <row r="712" spans="1:53">
      <c r="A712" s="7" t="s">
        <v>4043</v>
      </c>
      <c r="B712" s="7" t="s">
        <v>828</v>
      </c>
      <c r="C712" s="7" t="s">
        <v>55</v>
      </c>
      <c r="D712" s="7" t="s">
        <v>829</v>
      </c>
      <c r="E712" s="7" t="s">
        <v>830</v>
      </c>
      <c r="F712" s="7" t="s">
        <v>831</v>
      </c>
      <c r="G712" s="7" t="s">
        <v>313</v>
      </c>
      <c r="H712" s="7"/>
      <c r="I712" s="7"/>
      <c r="J712" s="7"/>
      <c r="K712" s="7"/>
      <c r="L712" s="7"/>
      <c r="M712" s="7"/>
      <c r="N712" s="7" t="s">
        <v>832</v>
      </c>
      <c r="O712" s="7"/>
      <c r="P712" s="7"/>
      <c r="Q712" s="7" t="s">
        <v>833</v>
      </c>
      <c r="R712" s="7" t="s">
        <v>834</v>
      </c>
      <c r="S712" s="7" t="s">
        <v>835</v>
      </c>
      <c r="T712" s="7" t="s">
        <v>836</v>
      </c>
      <c r="U712" s="7"/>
      <c r="V712" s="7"/>
      <c r="W712" s="7"/>
      <c r="X712" s="7" t="s">
        <v>65</v>
      </c>
      <c r="Y712" s="7" t="s">
        <v>837</v>
      </c>
      <c r="Z712" s="7">
        <v>6</v>
      </c>
      <c r="AA712" s="7">
        <v>4</v>
      </c>
      <c r="AB712" s="7" t="s">
        <v>317</v>
      </c>
      <c r="AC712" s="7" t="s">
        <v>4043</v>
      </c>
      <c r="AD712" s="7">
        <v>2019</v>
      </c>
      <c r="AE712" s="7" t="s">
        <v>68</v>
      </c>
      <c r="AF712" s="7"/>
      <c r="AG712" s="7"/>
      <c r="AH712" s="7"/>
      <c r="AI712" s="7"/>
      <c r="AJ712" s="7"/>
      <c r="AK712" s="7"/>
      <c r="AL712" s="8" t="str">
        <f t="shared" si="132"/>
        <v>ASZX-2018-WAX011号@全媒体</v>
      </c>
      <c r="AM712" s="8">
        <f>IF(AL712="","",COUNTIFS(AL$1:AL712,AL712))</f>
        <v>1</v>
      </c>
      <c r="AN712" s="8" t="str">
        <f t="shared" si="133"/>
        <v>安顺日报社“大数据智慧全媒体‘中央厨房’”及影视中心配套设备中标结果公告@全媒体</v>
      </c>
      <c r="AO712" s="9">
        <f>IF(AN712="","",COUNTIFS(AN$1:AN712,AN712))</f>
        <v>1</v>
      </c>
      <c r="AP712" s="10" t="str">
        <f t="shared" si="134"/>
        <v>是</v>
      </c>
      <c r="AQ712" s="11" t="str">
        <f t="shared" si="135"/>
        <v/>
      </c>
      <c r="AR712" s="11" t="str">
        <f t="shared" si="136"/>
        <v/>
      </c>
      <c r="AS712" s="11" t="str">
        <f t="shared" si="137"/>
        <v/>
      </c>
      <c r="AT712" s="11" t="str">
        <f t="shared" si="138"/>
        <v/>
      </c>
      <c r="AU712" s="11" t="str">
        <f t="shared" si="139"/>
        <v/>
      </c>
      <c r="AV712" s="11" t="str">
        <f t="shared" si="140"/>
        <v/>
      </c>
      <c r="AW712" s="11" t="str">
        <f>IF(ISERROR(IF(FIND("拾",O712,1)&lt;FIND("万",O712,1),IF(ISERROR(FIND("拾",O712,FIND("万",O712,1))),"零",(MID(O,FIND("拾",O712,FIND("万",O712,1))-1,1))),MID(O712,FIND("拾",O712,1)-1,1))),"",IF(FIND("拾",O712,1)&lt;FIND("万",O712,1),IF(ISERROR(FIND("拾",O712,FIND("万",O712,1))),"",(MID(O712,FIND("拾",O712,FIND("万",O712,1))-1,1))),MID(O712,FIND("拾",O712,1)-1,1)))</f>
        <v/>
      </c>
      <c r="AX712" s="12">
        <f>IF(O712="",0,IF(ISERROR(MIDB(O712,SEARCHB("?",O712),2*LEN(O712)-LENB(O712))),IF(AQ712="",0,INDEX([1]大小写对照表!A:B,MATCH(AQ712,[1]大小写对照表!A:A,0),2)*100000000)+IF(AR712="",0,INDEX([1]大小写对照表!A:B,MATCH(AR712,[1]大小写对照表!A:A,0),2)*1000000)+IF(AS712="",0,INDEX([1]大小写对照表!A:B,MATCH(AS712,[1]大小写对照表!A:A,0),2)*100000)+IF(AT712="",0,INDEX([1]大小写对照表!A:B,MATCH(AT712,[1]大小写对照表!A:A,0),2)*10000)+IF(AU712="",0,INDEX([1]大小写对照表!A:B,MATCH(AU712,[1]大小写对照表!A:A,0),2)*1000)+IF(AV712="",0,INDEX([1]大小写对照表!A:B,MATCH(AV712,[1]大小写对照表!A:A,0),2)*100)+IF(AW712="",0,INDEX([1]大小写对照表!A:B,MATCH(AW712,[1]大小写对照表!A:A,0),2)*10),IF(ISERROR(FIND("万",O712,1)),MIDB(O712,SEARCHB("?",O712),2*LEN(O712)-LENB(O712))*1,MIDB(O712,SEARCHB("?",O712),2*LEN(O712)-LENB(O712))*10000)))</f>
        <v>0</v>
      </c>
      <c r="AY712" s="13" t="str">
        <f t="shared" si="141"/>
        <v>1月份</v>
      </c>
      <c r="AZ712" s="11" t="str">
        <f t="shared" si="142"/>
        <v>全媒体</v>
      </c>
      <c r="BA712" s="11" t="str">
        <f t="shared" si="143"/>
        <v/>
      </c>
    </row>
    <row r="713" spans="1:53">
      <c r="A713" s="14" t="s">
        <v>4020</v>
      </c>
      <c r="B713" s="14" t="s">
        <v>4495</v>
      </c>
      <c r="C713" s="14" t="s">
        <v>55</v>
      </c>
      <c r="D713" s="14"/>
      <c r="E713" s="14" t="s">
        <v>602</v>
      </c>
      <c r="F713" s="14" t="s">
        <v>4496</v>
      </c>
      <c r="G713" s="14" t="s">
        <v>313</v>
      </c>
      <c r="H713" s="14"/>
      <c r="I713" s="14"/>
      <c r="J713" s="14"/>
      <c r="K713" s="14"/>
      <c r="L713" s="14" t="s">
        <v>4497</v>
      </c>
      <c r="M713" s="14" t="s">
        <v>4498</v>
      </c>
      <c r="N713" s="14" t="s">
        <v>4499</v>
      </c>
      <c r="O713" s="14" t="s">
        <v>4500</v>
      </c>
      <c r="P713" s="14"/>
      <c r="Q713" s="14" t="s">
        <v>4501</v>
      </c>
      <c r="R713" s="14" t="s">
        <v>4502</v>
      </c>
      <c r="S713" s="14"/>
      <c r="T713" s="14"/>
      <c r="U713" s="14"/>
      <c r="V713" s="14"/>
      <c r="W713" s="14"/>
      <c r="X713" s="14" t="s">
        <v>79</v>
      </c>
      <c r="Y713" s="14" t="s">
        <v>4503</v>
      </c>
      <c r="Z713" s="14">
        <v>2</v>
      </c>
      <c r="AA713" s="14">
        <v>14971</v>
      </c>
      <c r="AB713" s="14" t="s">
        <v>67</v>
      </c>
      <c r="AC713" s="14"/>
      <c r="AD713" s="14">
        <v>2019</v>
      </c>
      <c r="AE713" s="14" t="s">
        <v>68</v>
      </c>
      <c r="AF713" s="14"/>
      <c r="AG713" s="14"/>
      <c r="AH713" s="14"/>
      <c r="AI713" s="14"/>
      <c r="AJ713" s="14"/>
      <c r="AK713" s="14"/>
      <c r="AL713" s="8" t="str">
        <f t="shared" si="132"/>
        <v/>
      </c>
      <c r="AM713" s="8" t="str">
        <f>IF(AL713="","",COUNTIFS(AL$1:AL713,AL713))</f>
        <v/>
      </c>
      <c r="AN713" s="8" t="str">
        <f t="shared" si="133"/>
        <v>镇江市人民政府办公室市政府移动办公安全维保后续服务采购结果公告@新媒体</v>
      </c>
      <c r="AO713" s="9">
        <f>IF(AN713="","",COUNTIFS(AN$1:AN713,AN713))</f>
        <v>1</v>
      </c>
      <c r="AP713" s="10" t="str">
        <f t="shared" si="134"/>
        <v>是</v>
      </c>
      <c r="AQ713" s="11" t="str">
        <f t="shared" si="135"/>
        <v/>
      </c>
      <c r="AR713" s="11" t="str">
        <f t="shared" si="136"/>
        <v/>
      </c>
      <c r="AS713" s="11" t="str">
        <f t="shared" si="137"/>
        <v/>
      </c>
      <c r="AT713" s="11" t="str">
        <f t="shared" si="138"/>
        <v/>
      </c>
      <c r="AU713" s="11" t="str">
        <f t="shared" si="139"/>
        <v/>
      </c>
      <c r="AV713" s="11" t="str">
        <f t="shared" si="140"/>
        <v/>
      </c>
      <c r="AW713" s="11" t="str">
        <f>IF(ISERROR(IF(FIND("拾",O713,1)&lt;FIND("万",O713,1),IF(ISERROR(FIND("拾",O713,FIND("万",O713,1))),"零",(MID(O,FIND("拾",O713,FIND("万",O713,1))-1,1))),MID(O713,FIND("拾",O713,1)-1,1))),"",IF(FIND("拾",O713,1)&lt;FIND("万",O713,1),IF(ISERROR(FIND("拾",O713,FIND("万",O713,1))),"",(MID(O713,FIND("拾",O713,FIND("万",O713,1))-1,1))),MID(O713,FIND("拾",O713,1)-1,1)))</f>
        <v/>
      </c>
      <c r="AX713" s="12">
        <f>IF(O713="",0,IF(ISERROR(MIDB(O713,SEARCHB("?",O713),2*LEN(O713)-LENB(O713))),IF(AQ713="",0,INDEX([1]大小写对照表!A:B,MATCH(AQ713,[1]大小写对照表!A:A,0),2)*100000000)+IF(AR713="",0,INDEX([1]大小写对照表!A:B,MATCH(AR713,[1]大小写对照表!A:A,0),2)*1000000)+IF(AS713="",0,INDEX([1]大小写对照表!A:B,MATCH(AS713,[1]大小写对照表!A:A,0),2)*100000)+IF(AT713="",0,INDEX([1]大小写对照表!A:B,MATCH(AT713,[1]大小写对照表!A:A,0),2)*10000)+IF(AU713="",0,INDEX([1]大小写对照表!A:B,MATCH(AU713,[1]大小写对照表!A:A,0),2)*1000)+IF(AV713="",0,INDEX([1]大小写对照表!A:B,MATCH(AV713,[1]大小写对照表!A:A,0),2)*100)+IF(AW713="",0,INDEX([1]大小写对照表!A:B,MATCH(AW713,[1]大小写对照表!A:A,0),2)*10),IF(ISERROR(FIND("万",O713,1)),MIDB(O713,SEARCHB("?",O713),2*LEN(O713)-LENB(O713))*1,MIDB(O713,SEARCHB("?",O713),2*LEN(O713)-LENB(O713))*10000)))</f>
        <v>285000</v>
      </c>
      <c r="AY713" s="13" t="str">
        <f t="shared" si="141"/>
        <v>1月份</v>
      </c>
      <c r="AZ713" s="11" t="str">
        <f t="shared" si="142"/>
        <v>新媒体</v>
      </c>
      <c r="BA713" s="11" t="str">
        <f t="shared" si="143"/>
        <v/>
      </c>
    </row>
    <row r="714" spans="1:53">
      <c r="A714" s="7" t="s">
        <v>4293</v>
      </c>
      <c r="B714" s="7" t="s">
        <v>4504</v>
      </c>
      <c r="C714" s="7" t="s">
        <v>55</v>
      </c>
      <c r="D714" s="7" t="s">
        <v>4505</v>
      </c>
      <c r="E714" s="7" t="s">
        <v>809</v>
      </c>
      <c r="F714" s="7" t="s">
        <v>4506</v>
      </c>
      <c r="G714" s="7" t="s">
        <v>313</v>
      </c>
      <c r="H714" s="7"/>
      <c r="I714" s="7"/>
      <c r="J714" s="7"/>
      <c r="K714" s="7"/>
      <c r="L714" s="7" t="s">
        <v>4507</v>
      </c>
      <c r="M714" s="7" t="s">
        <v>4508</v>
      </c>
      <c r="N714" s="7" t="s">
        <v>4509</v>
      </c>
      <c r="O714" s="7"/>
      <c r="P714" s="7"/>
      <c r="Q714" s="7" t="s">
        <v>4510</v>
      </c>
      <c r="R714" s="7" t="s">
        <v>4511</v>
      </c>
      <c r="S714" s="7"/>
      <c r="T714" s="7"/>
      <c r="U714" s="7"/>
      <c r="V714" s="7"/>
      <c r="W714" s="7"/>
      <c r="X714" s="7" t="s">
        <v>65</v>
      </c>
      <c r="Y714" s="7" t="s">
        <v>4512</v>
      </c>
      <c r="Z714" s="7">
        <v>1</v>
      </c>
      <c r="AA714" s="7">
        <v>1</v>
      </c>
      <c r="AB714" s="7" t="s">
        <v>317</v>
      </c>
      <c r="AC714" s="7" t="s">
        <v>4293</v>
      </c>
      <c r="AD714" s="7">
        <v>2019</v>
      </c>
      <c r="AE714" s="7" t="s">
        <v>68</v>
      </c>
      <c r="AF714" s="7"/>
      <c r="AG714" s="7"/>
      <c r="AH714" s="7"/>
      <c r="AI714" s="7"/>
      <c r="AJ714" s="7"/>
      <c r="AK714" s="7"/>
      <c r="AL714" s="8" t="str">
        <f t="shared" si="132"/>
        <v>Z130200190018@媒体云</v>
      </c>
      <c r="AM714" s="8">
        <f>IF(AL714="","",COUNTIFS(AL$1:AL714,AL714))</f>
        <v>1</v>
      </c>
      <c r="AN714" s="8" t="str">
        <f t="shared" si="133"/>
        <v>Z1302001900181201唐山职业技术学院现代教育技术中心LED屏、投影机、多媒体云桌面竞争性谈判中标结果公告@媒体云</v>
      </c>
      <c r="AO714" s="9">
        <f>IF(AN714="","",COUNTIFS(AN$1:AN714,AN714))</f>
        <v>1</v>
      </c>
      <c r="AP714" s="10" t="str">
        <f t="shared" si="134"/>
        <v>是</v>
      </c>
      <c r="AQ714" s="11" t="str">
        <f t="shared" si="135"/>
        <v/>
      </c>
      <c r="AR714" s="11" t="str">
        <f t="shared" si="136"/>
        <v/>
      </c>
      <c r="AS714" s="11" t="str">
        <f t="shared" si="137"/>
        <v/>
      </c>
      <c r="AT714" s="11" t="str">
        <f t="shared" si="138"/>
        <v/>
      </c>
      <c r="AU714" s="11" t="str">
        <f t="shared" si="139"/>
        <v/>
      </c>
      <c r="AV714" s="11" t="str">
        <f t="shared" si="140"/>
        <v/>
      </c>
      <c r="AW714" s="11" t="str">
        <f>IF(ISERROR(IF(FIND("拾",O714,1)&lt;FIND("万",O714,1),IF(ISERROR(FIND("拾",O714,FIND("万",O714,1))),"零",(MID(O,FIND("拾",O714,FIND("万",O714,1))-1,1))),MID(O714,FIND("拾",O714,1)-1,1))),"",IF(FIND("拾",O714,1)&lt;FIND("万",O714,1),IF(ISERROR(FIND("拾",O714,FIND("万",O714,1))),"",(MID(O714,FIND("拾",O714,FIND("万",O714,1))-1,1))),MID(O714,FIND("拾",O714,1)-1,1)))</f>
        <v/>
      </c>
      <c r="AX714" s="12">
        <f>IF(O714="",0,IF(ISERROR(MIDB(O714,SEARCHB("?",O714),2*LEN(O714)-LENB(O714))),IF(AQ714="",0,INDEX([1]大小写对照表!A:B,MATCH(AQ714,[1]大小写对照表!A:A,0),2)*100000000)+IF(AR714="",0,INDEX([1]大小写对照表!A:B,MATCH(AR714,[1]大小写对照表!A:A,0),2)*1000000)+IF(AS714="",0,INDEX([1]大小写对照表!A:B,MATCH(AS714,[1]大小写对照表!A:A,0),2)*100000)+IF(AT714="",0,INDEX([1]大小写对照表!A:B,MATCH(AT714,[1]大小写对照表!A:A,0),2)*10000)+IF(AU714="",0,INDEX([1]大小写对照表!A:B,MATCH(AU714,[1]大小写对照表!A:A,0),2)*1000)+IF(AV714="",0,INDEX([1]大小写对照表!A:B,MATCH(AV714,[1]大小写对照表!A:A,0),2)*100)+IF(AW714="",0,INDEX([1]大小写对照表!A:B,MATCH(AW714,[1]大小写对照表!A:A,0),2)*10),IF(ISERROR(FIND("万",O714,1)),MIDB(O714,SEARCHB("?",O714),2*LEN(O714)-LENB(O714))*1,MIDB(O714,SEARCHB("?",O714),2*LEN(O714)-LENB(O714))*10000)))</f>
        <v>0</v>
      </c>
      <c r="AY714" s="13" t="str">
        <f t="shared" si="141"/>
        <v>1月份</v>
      </c>
      <c r="AZ714" s="11" t="str">
        <f t="shared" si="142"/>
        <v>媒体云</v>
      </c>
      <c r="BA714" s="11" t="str">
        <f t="shared" si="143"/>
        <v/>
      </c>
    </row>
    <row r="715" spans="1:53">
      <c r="A715" s="14" t="s">
        <v>4020</v>
      </c>
      <c r="B715" s="14" t="s">
        <v>4513</v>
      </c>
      <c r="C715" s="14" t="s">
        <v>55</v>
      </c>
      <c r="D715" s="14"/>
      <c r="E715" s="14" t="s">
        <v>56</v>
      </c>
      <c r="F715" s="14" t="s">
        <v>2169</v>
      </c>
      <c r="G715" s="14" t="s">
        <v>313</v>
      </c>
      <c r="H715" s="14"/>
      <c r="I715" s="14"/>
      <c r="J715" s="14"/>
      <c r="K715" s="14"/>
      <c r="L715" s="14"/>
      <c r="M715" s="14"/>
      <c r="N715" s="14" t="s">
        <v>4514</v>
      </c>
      <c r="O715" s="14" t="s">
        <v>4515</v>
      </c>
      <c r="P715" s="14"/>
      <c r="Q715" s="14" t="s">
        <v>4516</v>
      </c>
      <c r="R715" s="14" t="s">
        <v>4517</v>
      </c>
      <c r="S715" s="14"/>
      <c r="T715" s="14"/>
      <c r="U715" s="14"/>
      <c r="V715" s="14"/>
      <c r="W715" s="14"/>
      <c r="X715" s="14" t="s">
        <v>944</v>
      </c>
      <c r="Y715" s="14" t="s">
        <v>4518</v>
      </c>
      <c r="Z715" s="14">
        <v>4</v>
      </c>
      <c r="AA715" s="14">
        <v>14971</v>
      </c>
      <c r="AB715" s="14" t="s">
        <v>317</v>
      </c>
      <c r="AC715" s="14" t="s">
        <v>4020</v>
      </c>
      <c r="AD715" s="14">
        <v>2019</v>
      </c>
      <c r="AE715" s="14" t="s">
        <v>68</v>
      </c>
      <c r="AF715" s="14"/>
      <c r="AG715" s="14"/>
      <c r="AH715" s="14"/>
      <c r="AI715" s="14"/>
      <c r="AJ715" s="14"/>
      <c r="AK715" s="14"/>
      <c r="AL715" s="8" t="str">
        <f t="shared" si="132"/>
        <v/>
      </c>
      <c r="AM715" s="8" t="str">
        <f>IF(AL715="","",COUNTIFS(AL$1:AL715,AL715))</f>
        <v/>
      </c>
      <c r="AN715" s="8" t="str">
        <f t="shared" si="133"/>
        <v>漯河日报社新媒体建设项目中标公告@新媒体</v>
      </c>
      <c r="AO715" s="9">
        <f>IF(AN715="","",COUNTIFS(AN$1:AN715,AN715))</f>
        <v>1</v>
      </c>
      <c r="AP715" s="10" t="str">
        <f t="shared" si="134"/>
        <v>是</v>
      </c>
      <c r="AQ715" s="11" t="str">
        <f t="shared" si="135"/>
        <v/>
      </c>
      <c r="AR715" s="11" t="str">
        <f t="shared" si="136"/>
        <v/>
      </c>
      <c r="AS715" s="11" t="str">
        <f t="shared" si="137"/>
        <v/>
      </c>
      <c r="AT715" s="11" t="str">
        <f t="shared" si="138"/>
        <v/>
      </c>
      <c r="AU715" s="11" t="str">
        <f t="shared" si="139"/>
        <v/>
      </c>
      <c r="AV715" s="11" t="str">
        <f t="shared" si="140"/>
        <v/>
      </c>
      <c r="AW715" s="11" t="str">
        <f>IF(ISERROR(IF(FIND("拾",O715,1)&lt;FIND("万",O715,1),IF(ISERROR(FIND("拾",O715,FIND("万",O715,1))),"零",(MID(O,FIND("拾",O715,FIND("万",O715,1))-1,1))),MID(O715,FIND("拾",O715,1)-1,1))),"",IF(FIND("拾",O715,1)&lt;FIND("万",O715,1),IF(ISERROR(FIND("拾",O715,FIND("万",O715,1))),"",(MID(O715,FIND("拾",O715,FIND("万",O715,1))-1,1))),MID(O715,FIND("拾",O715,1)-1,1)))</f>
        <v/>
      </c>
      <c r="AX715" s="12">
        <f>IF(O715="",0,IF(ISERROR(MIDB(O715,SEARCHB("?",O715),2*LEN(O715)-LENB(O715))),IF(AQ715="",0,INDEX([1]大小写对照表!A:B,MATCH(AQ715,[1]大小写对照表!A:A,0),2)*100000000)+IF(AR715="",0,INDEX([1]大小写对照表!A:B,MATCH(AR715,[1]大小写对照表!A:A,0),2)*1000000)+IF(AS715="",0,INDEX([1]大小写对照表!A:B,MATCH(AS715,[1]大小写对照表!A:A,0),2)*100000)+IF(AT715="",0,INDEX([1]大小写对照表!A:B,MATCH(AT715,[1]大小写对照表!A:A,0),2)*10000)+IF(AU715="",0,INDEX([1]大小写对照表!A:B,MATCH(AU715,[1]大小写对照表!A:A,0),2)*1000)+IF(AV715="",0,INDEX([1]大小写对照表!A:B,MATCH(AV715,[1]大小写对照表!A:A,0),2)*100)+IF(AW715="",0,INDEX([1]大小写对照表!A:B,MATCH(AW715,[1]大小写对照表!A:A,0),2)*10),IF(ISERROR(FIND("万",O715,1)),MIDB(O715,SEARCHB("?",O715),2*LEN(O715)-LENB(O715))*1,MIDB(O715,SEARCHB("?",O715),2*LEN(O715)-LENB(O715))*10000)))</f>
        <v>1794306</v>
      </c>
      <c r="AY715" s="13" t="str">
        <f t="shared" si="141"/>
        <v>1月份</v>
      </c>
      <c r="AZ715" s="11" t="str">
        <f t="shared" si="142"/>
        <v>新媒体</v>
      </c>
      <c r="BA715" s="11" t="str">
        <f t="shared" si="143"/>
        <v/>
      </c>
    </row>
    <row r="716" spans="1:53">
      <c r="A716" s="7" t="s">
        <v>4043</v>
      </c>
      <c r="B716" s="7" t="s">
        <v>4519</v>
      </c>
      <c r="C716" s="7" t="s">
        <v>55</v>
      </c>
      <c r="D716" s="7" t="s">
        <v>4520</v>
      </c>
      <c r="E716" s="7" t="s">
        <v>1308</v>
      </c>
      <c r="F716" s="7" t="s">
        <v>2875</v>
      </c>
      <c r="G716" s="7" t="s">
        <v>313</v>
      </c>
      <c r="H716" s="7"/>
      <c r="I716" s="7"/>
      <c r="J716" s="7"/>
      <c r="K716" s="7"/>
      <c r="L716" s="7" t="s">
        <v>4376</v>
      </c>
      <c r="M716" s="7"/>
      <c r="N716" s="7" t="s">
        <v>4521</v>
      </c>
      <c r="O716" s="7"/>
      <c r="P716" s="7"/>
      <c r="Q716" s="7" t="s">
        <v>4522</v>
      </c>
      <c r="R716" s="7" t="s">
        <v>401</v>
      </c>
      <c r="S716" s="7"/>
      <c r="T716" s="7"/>
      <c r="U716" s="7"/>
      <c r="V716" s="7"/>
      <c r="W716" s="7"/>
      <c r="X716" s="7" t="s">
        <v>79</v>
      </c>
      <c r="Y716" s="7" t="s">
        <v>4523</v>
      </c>
      <c r="Z716" s="7">
        <v>1</v>
      </c>
      <c r="AA716" s="7">
        <v>4</v>
      </c>
      <c r="AB716" s="7" t="s">
        <v>317</v>
      </c>
      <c r="AC716" s="7" t="s">
        <v>4043</v>
      </c>
      <c r="AD716" s="7">
        <v>2019</v>
      </c>
      <c r="AE716" s="7" t="s">
        <v>68</v>
      </c>
      <c r="AF716" s="7" t="s">
        <v>284</v>
      </c>
      <c r="AG716" s="7"/>
      <c r="AH716" s="7"/>
      <c r="AI716" s="7"/>
      <c r="AJ716" s="7"/>
      <c r="AK716" s="7"/>
      <c r="AL716" s="8" t="str">
        <f t="shared" si="132"/>
        <v>2018HFCZ4294@全媒体</v>
      </c>
      <c r="AM716" s="8">
        <f>IF(AL716="","",COUNTIFS(AL$1:AL716,AL716))</f>
        <v>1</v>
      </c>
      <c r="AN716" s="8" t="str">
        <f t="shared" si="133"/>
        <v>《安徽城市电视台全媒体公共服务平台——管理运营、发布系统》软硬件设备采购项目中标（成交）公告@全媒体</v>
      </c>
      <c r="AO716" s="9">
        <f>IF(AN716="","",COUNTIFS(AN$1:AN716,AN716))</f>
        <v>1</v>
      </c>
      <c r="AP716" s="10" t="str">
        <f t="shared" si="134"/>
        <v>是</v>
      </c>
      <c r="AQ716" s="11" t="str">
        <f t="shared" si="135"/>
        <v/>
      </c>
      <c r="AR716" s="11" t="str">
        <f t="shared" si="136"/>
        <v/>
      </c>
      <c r="AS716" s="11" t="str">
        <f t="shared" si="137"/>
        <v/>
      </c>
      <c r="AT716" s="11" t="str">
        <f t="shared" si="138"/>
        <v/>
      </c>
      <c r="AU716" s="11" t="str">
        <f t="shared" si="139"/>
        <v/>
      </c>
      <c r="AV716" s="11" t="str">
        <f t="shared" si="140"/>
        <v/>
      </c>
      <c r="AW716" s="11" t="str">
        <f>IF(ISERROR(IF(FIND("拾",O716,1)&lt;FIND("万",O716,1),IF(ISERROR(FIND("拾",O716,FIND("万",O716,1))),"零",(MID(O,FIND("拾",O716,FIND("万",O716,1))-1,1))),MID(O716,FIND("拾",O716,1)-1,1))),"",IF(FIND("拾",O716,1)&lt;FIND("万",O716,1),IF(ISERROR(FIND("拾",O716,FIND("万",O716,1))),"",(MID(O716,FIND("拾",O716,FIND("万",O716,1))-1,1))),MID(O716,FIND("拾",O716,1)-1,1)))</f>
        <v/>
      </c>
      <c r="AX716" s="12">
        <f>IF(O716="",0,IF(ISERROR(MIDB(O716,SEARCHB("?",O716),2*LEN(O716)-LENB(O716))),IF(AQ716="",0,INDEX([1]大小写对照表!A:B,MATCH(AQ716,[1]大小写对照表!A:A,0),2)*100000000)+IF(AR716="",0,INDEX([1]大小写对照表!A:B,MATCH(AR716,[1]大小写对照表!A:A,0),2)*1000000)+IF(AS716="",0,INDEX([1]大小写对照表!A:B,MATCH(AS716,[1]大小写对照表!A:A,0),2)*100000)+IF(AT716="",0,INDEX([1]大小写对照表!A:B,MATCH(AT716,[1]大小写对照表!A:A,0),2)*10000)+IF(AU716="",0,INDEX([1]大小写对照表!A:B,MATCH(AU716,[1]大小写对照表!A:A,0),2)*1000)+IF(AV716="",0,INDEX([1]大小写对照表!A:B,MATCH(AV716,[1]大小写对照表!A:A,0),2)*100)+IF(AW716="",0,INDEX([1]大小写对照表!A:B,MATCH(AW716,[1]大小写对照表!A:A,0),2)*10),IF(ISERROR(FIND("万",O716,1)),MIDB(O716,SEARCHB("?",O716),2*LEN(O716)-LENB(O716))*1,MIDB(O716,SEARCHB("?",O716),2*LEN(O716)-LENB(O716))*10000)))</f>
        <v>0</v>
      </c>
      <c r="AY716" s="13" t="str">
        <f t="shared" si="141"/>
        <v>1月份</v>
      </c>
      <c r="AZ716" s="11" t="str">
        <f t="shared" si="142"/>
        <v>全媒体</v>
      </c>
      <c r="BA716" s="11" t="str">
        <f t="shared" si="143"/>
        <v/>
      </c>
    </row>
    <row r="717" spans="1:53">
      <c r="A717" s="14" t="s">
        <v>4293</v>
      </c>
      <c r="B717" s="14" t="s">
        <v>4524</v>
      </c>
      <c r="C717" s="14" t="s">
        <v>55</v>
      </c>
      <c r="D717" s="14" t="s">
        <v>4525</v>
      </c>
      <c r="E717" s="14" t="s">
        <v>809</v>
      </c>
      <c r="F717" s="14" t="s">
        <v>4506</v>
      </c>
      <c r="G717" s="14" t="s">
        <v>313</v>
      </c>
      <c r="H717" s="14"/>
      <c r="I717" s="14"/>
      <c r="J717" s="14"/>
      <c r="K717" s="14"/>
      <c r="L717" s="14" t="s">
        <v>4507</v>
      </c>
      <c r="M717" s="14" t="s">
        <v>4508</v>
      </c>
      <c r="N717" s="14" t="s">
        <v>4526</v>
      </c>
      <c r="O717" s="14" t="s">
        <v>4527</v>
      </c>
      <c r="P717" s="14"/>
      <c r="Q717" s="14" t="s">
        <v>4528</v>
      </c>
      <c r="R717" s="14" t="s">
        <v>4529</v>
      </c>
      <c r="S717" s="14" t="s">
        <v>4511</v>
      </c>
      <c r="T717" s="14"/>
      <c r="U717" s="14"/>
      <c r="V717" s="14"/>
      <c r="W717" s="14"/>
      <c r="X717" s="14" t="s">
        <v>65</v>
      </c>
      <c r="Y717" s="14" t="s">
        <v>4530</v>
      </c>
      <c r="Z717" s="14">
        <v>2</v>
      </c>
      <c r="AA717" s="14">
        <v>1</v>
      </c>
      <c r="AB717" s="14" t="s">
        <v>317</v>
      </c>
      <c r="AC717" s="14" t="s">
        <v>4293</v>
      </c>
      <c r="AD717" s="14">
        <v>2019</v>
      </c>
      <c r="AE717" s="14" t="s">
        <v>68</v>
      </c>
      <c r="AF717" s="14"/>
      <c r="AG717" s="14"/>
      <c r="AH717" s="14"/>
      <c r="AI717" s="14"/>
      <c r="AJ717" s="14"/>
      <c r="AK717" s="14"/>
      <c r="AL717" s="8" t="str">
        <f t="shared" si="132"/>
        <v>HB2019015040390004@媒体云</v>
      </c>
      <c r="AM717" s="8">
        <f>IF(AL717="","",COUNTIFS(AL$1:AL717,AL717))</f>
        <v>1</v>
      </c>
      <c r="AN717" s="8" t="str">
        <f t="shared" si="133"/>
        <v>唐山职业技术学院现代教育技术中心（A包LED屏、B包投影机、C包多媒体云桌面）成交结果公示@媒体云</v>
      </c>
      <c r="AO717" s="9">
        <f>IF(AN717="","",COUNTIFS(AN$1:AN717,AN717))</f>
        <v>1</v>
      </c>
      <c r="AP717" s="10" t="str">
        <f t="shared" si="134"/>
        <v>是</v>
      </c>
      <c r="AQ717" s="11" t="str">
        <f t="shared" si="135"/>
        <v/>
      </c>
      <c r="AR717" s="11" t="str">
        <f t="shared" si="136"/>
        <v/>
      </c>
      <c r="AS717" s="11" t="str">
        <f t="shared" si="137"/>
        <v/>
      </c>
      <c r="AT717" s="11" t="str">
        <f t="shared" si="138"/>
        <v/>
      </c>
      <c r="AU717" s="11" t="str">
        <f t="shared" si="139"/>
        <v/>
      </c>
      <c r="AV717" s="11" t="str">
        <f t="shared" si="140"/>
        <v/>
      </c>
      <c r="AW717" s="11" t="str">
        <f>IF(ISERROR(IF(FIND("拾",O717,1)&lt;FIND("万",O717,1),IF(ISERROR(FIND("拾",O717,FIND("万",O717,1))),"零",(MID(O,FIND("拾",O717,FIND("万",O717,1))-1,1))),MID(O717,FIND("拾",O717,1)-1,1))),"",IF(FIND("拾",O717,1)&lt;FIND("万",O717,1),IF(ISERROR(FIND("拾",O717,FIND("万",O717,1))),"",(MID(O717,FIND("拾",O717,FIND("万",O717,1))-1,1))),MID(O717,FIND("拾",O717,1)-1,1)))</f>
        <v/>
      </c>
      <c r="AX717" s="12">
        <f>IF(O717="",0,IF(ISERROR(MIDB(O717,SEARCHB("?",O717),2*LEN(O717)-LENB(O717))),IF(AQ717="",0,INDEX([1]大小写对照表!A:B,MATCH(AQ717,[1]大小写对照表!A:A,0),2)*100000000)+IF(AR717="",0,INDEX([1]大小写对照表!A:B,MATCH(AR717,[1]大小写对照表!A:A,0),2)*1000000)+IF(AS717="",0,INDEX([1]大小写对照表!A:B,MATCH(AS717,[1]大小写对照表!A:A,0),2)*100000)+IF(AT717="",0,INDEX([1]大小写对照表!A:B,MATCH(AT717,[1]大小写对照表!A:A,0),2)*10000)+IF(AU717="",0,INDEX([1]大小写对照表!A:B,MATCH(AU717,[1]大小写对照表!A:A,0),2)*1000)+IF(AV717="",0,INDEX([1]大小写对照表!A:B,MATCH(AV717,[1]大小写对照表!A:A,0),2)*100)+IF(AW717="",0,INDEX([1]大小写对照表!A:B,MATCH(AW717,[1]大小写对照表!A:A,0),2)*10),IF(ISERROR(FIND("万",O717,1)),MIDB(O717,SEARCHB("?",O717),2*LEN(O717)-LENB(O717))*1,MIDB(O717,SEARCHB("?",O717),2*LEN(O717)-LENB(O717))*10000)))</f>
        <v>480200.00000000006</v>
      </c>
      <c r="AY717" s="13" t="str">
        <f t="shared" si="141"/>
        <v>1月份</v>
      </c>
      <c r="AZ717" s="11" t="str">
        <f t="shared" si="142"/>
        <v>媒体云</v>
      </c>
      <c r="BA717" s="11" t="str">
        <f t="shared" si="143"/>
        <v/>
      </c>
    </row>
    <row r="718" spans="1:53">
      <c r="A718" s="7" t="s">
        <v>4020</v>
      </c>
      <c r="B718" s="7" t="s">
        <v>4531</v>
      </c>
      <c r="C718" s="7" t="s">
        <v>55</v>
      </c>
      <c r="D718" s="7" t="s">
        <v>4532</v>
      </c>
      <c r="E718" s="7" t="s">
        <v>627</v>
      </c>
      <c r="F718" s="7" t="s">
        <v>628</v>
      </c>
      <c r="G718" s="7" t="s">
        <v>313</v>
      </c>
      <c r="H718" s="7"/>
      <c r="I718" s="7"/>
      <c r="J718" s="7"/>
      <c r="K718" s="7"/>
      <c r="L718" s="7" t="s">
        <v>4070</v>
      </c>
      <c r="M718" s="7" t="s">
        <v>4533</v>
      </c>
      <c r="N718" s="7" t="s">
        <v>4534</v>
      </c>
      <c r="O718" s="7"/>
      <c r="P718" s="7"/>
      <c r="Q718" s="7" t="s">
        <v>4535</v>
      </c>
      <c r="R718" s="7" t="s">
        <v>4536</v>
      </c>
      <c r="S718" s="7"/>
      <c r="T718" s="7"/>
      <c r="U718" s="7"/>
      <c r="V718" s="7"/>
      <c r="W718" s="7"/>
      <c r="X718" s="7" t="s">
        <v>244</v>
      </c>
      <c r="Y718" s="7" t="s">
        <v>4537</v>
      </c>
      <c r="Z718" s="7">
        <v>1</v>
      </c>
      <c r="AA718" s="7">
        <v>4</v>
      </c>
      <c r="AB718" s="7" t="s">
        <v>317</v>
      </c>
      <c r="AC718" s="7" t="s">
        <v>4020</v>
      </c>
      <c r="AD718" s="7">
        <v>2019</v>
      </c>
      <c r="AE718" s="7" t="s">
        <v>68</v>
      </c>
      <c r="AF718" s="7"/>
      <c r="AG718" s="7"/>
      <c r="AH718" s="7"/>
      <c r="AI718" s="7"/>
      <c r="AJ718" s="7"/>
      <c r="AK718" s="7"/>
      <c r="AL718" s="8" t="str">
        <f t="shared" si="132"/>
        <v>Z-J-WZ-X-18-037@新媒体</v>
      </c>
      <c r="AM718" s="8">
        <f>IF(AL718="","",COUNTIFS(AL$1:AL718,AL718))</f>
        <v>1</v>
      </c>
      <c r="AN718" s="8" t="str">
        <f t="shared" si="133"/>
        <v>中山联通客服部校企新媒体运营合作服务外包项目（第二次）成交候选人公示@新媒体</v>
      </c>
      <c r="AO718" s="9">
        <f>IF(AN718="","",COUNTIFS(AN$1:AN718,AN718))</f>
        <v>1</v>
      </c>
      <c r="AP718" s="10" t="str">
        <f t="shared" si="134"/>
        <v>是</v>
      </c>
      <c r="AQ718" s="11" t="str">
        <f t="shared" si="135"/>
        <v/>
      </c>
      <c r="AR718" s="11" t="str">
        <f t="shared" si="136"/>
        <v/>
      </c>
      <c r="AS718" s="11" t="str">
        <f t="shared" si="137"/>
        <v/>
      </c>
      <c r="AT718" s="11" t="str">
        <f t="shared" si="138"/>
        <v/>
      </c>
      <c r="AU718" s="11" t="str">
        <f t="shared" si="139"/>
        <v/>
      </c>
      <c r="AV718" s="11" t="str">
        <f t="shared" si="140"/>
        <v/>
      </c>
      <c r="AW718" s="11" t="str">
        <f>IF(ISERROR(IF(FIND("拾",O718,1)&lt;FIND("万",O718,1),IF(ISERROR(FIND("拾",O718,FIND("万",O718,1))),"零",(MID(O,FIND("拾",O718,FIND("万",O718,1))-1,1))),MID(O718,FIND("拾",O718,1)-1,1))),"",IF(FIND("拾",O718,1)&lt;FIND("万",O718,1),IF(ISERROR(FIND("拾",O718,FIND("万",O718,1))),"",(MID(O718,FIND("拾",O718,FIND("万",O718,1))-1,1))),MID(O718,FIND("拾",O718,1)-1,1)))</f>
        <v/>
      </c>
      <c r="AX718" s="12">
        <f>IF(O718="",0,IF(ISERROR(MIDB(O718,SEARCHB("?",O718),2*LEN(O718)-LENB(O718))),IF(AQ718="",0,INDEX([1]大小写对照表!A:B,MATCH(AQ718,[1]大小写对照表!A:A,0),2)*100000000)+IF(AR718="",0,INDEX([1]大小写对照表!A:B,MATCH(AR718,[1]大小写对照表!A:A,0),2)*1000000)+IF(AS718="",0,INDEX([1]大小写对照表!A:B,MATCH(AS718,[1]大小写对照表!A:A,0),2)*100000)+IF(AT718="",0,INDEX([1]大小写对照表!A:B,MATCH(AT718,[1]大小写对照表!A:A,0),2)*10000)+IF(AU718="",0,INDEX([1]大小写对照表!A:B,MATCH(AU718,[1]大小写对照表!A:A,0),2)*1000)+IF(AV718="",0,INDEX([1]大小写对照表!A:B,MATCH(AV718,[1]大小写对照表!A:A,0),2)*100)+IF(AW718="",0,INDEX([1]大小写对照表!A:B,MATCH(AW718,[1]大小写对照表!A:A,0),2)*10),IF(ISERROR(FIND("万",O718,1)),MIDB(O718,SEARCHB("?",O718),2*LEN(O718)-LENB(O718))*1,MIDB(O718,SEARCHB("?",O718),2*LEN(O718)-LENB(O718))*10000)))</f>
        <v>0</v>
      </c>
      <c r="AY718" s="13" t="str">
        <f t="shared" si="141"/>
        <v>1月份</v>
      </c>
      <c r="AZ718" s="11" t="str">
        <f t="shared" si="142"/>
        <v>新媒体</v>
      </c>
      <c r="BA718" s="11" t="str">
        <f t="shared" si="143"/>
        <v/>
      </c>
    </row>
    <row r="719" spans="1:53">
      <c r="A719" s="14" t="s">
        <v>4204</v>
      </c>
      <c r="B719" s="14" t="s">
        <v>4538</v>
      </c>
      <c r="C719" s="14" t="s">
        <v>55</v>
      </c>
      <c r="D719" s="14" t="s">
        <v>4539</v>
      </c>
      <c r="E719" s="14" t="s">
        <v>236</v>
      </c>
      <c r="F719" s="14" t="s">
        <v>237</v>
      </c>
      <c r="G719" s="14" t="s">
        <v>313</v>
      </c>
      <c r="H719" s="14"/>
      <c r="I719" s="14"/>
      <c r="J719" s="14"/>
      <c r="K719" s="14"/>
      <c r="L719" s="14" t="s">
        <v>238</v>
      </c>
      <c r="M719" s="14" t="s">
        <v>4540</v>
      </c>
      <c r="N719" s="14" t="s">
        <v>4541</v>
      </c>
      <c r="O719" s="14" t="s">
        <v>4542</v>
      </c>
      <c r="P719" s="14"/>
      <c r="Q719" s="14" t="s">
        <v>4543</v>
      </c>
      <c r="R719" s="14" t="s">
        <v>4544</v>
      </c>
      <c r="S719" s="14"/>
      <c r="T719" s="14"/>
      <c r="U719" s="14"/>
      <c r="V719" s="14"/>
      <c r="W719" s="14"/>
      <c r="X719" s="14" t="s">
        <v>315</v>
      </c>
      <c r="Y719" s="14" t="s">
        <v>4545</v>
      </c>
      <c r="Z719" s="14">
        <v>2</v>
      </c>
      <c r="AA719" s="14">
        <v>2</v>
      </c>
      <c r="AB719" s="14" t="s">
        <v>67</v>
      </c>
      <c r="AC719" s="14"/>
      <c r="AD719" s="14">
        <v>2019</v>
      </c>
      <c r="AE719" s="14" t="s">
        <v>68</v>
      </c>
      <c r="AF719" s="14"/>
      <c r="AG719" s="14"/>
      <c r="AH719" s="14"/>
      <c r="AI719" s="14"/>
      <c r="AJ719" s="14"/>
      <c r="AK719" s="14"/>
      <c r="AL719" s="8" t="str">
        <f t="shared" si="132"/>
        <v>1840STC41763）@全媒体,新媒体</v>
      </c>
      <c r="AM719" s="8">
        <f>IF(AL719="","",COUNTIFS(AL$1:AL719,AL719))</f>
        <v>1</v>
      </c>
      <c r="AN719" s="8" t="str">
        <f t="shared" si="133"/>
        <v>学习出版社联合生产中心建设项目成交公告@全媒体,新媒体</v>
      </c>
      <c r="AO719" s="9">
        <f>IF(AN719="","",COUNTIFS(AN$1:AN719,AN719))</f>
        <v>1</v>
      </c>
      <c r="AP719" s="10" t="str">
        <f t="shared" si="134"/>
        <v>是</v>
      </c>
      <c r="AQ719" s="11" t="str">
        <f t="shared" si="135"/>
        <v/>
      </c>
      <c r="AR719" s="11" t="str">
        <f t="shared" si="136"/>
        <v/>
      </c>
      <c r="AS719" s="11" t="str">
        <f t="shared" si="137"/>
        <v/>
      </c>
      <c r="AT719" s="11" t="str">
        <f t="shared" si="138"/>
        <v/>
      </c>
      <c r="AU719" s="11" t="str">
        <f t="shared" si="139"/>
        <v/>
      </c>
      <c r="AV719" s="11" t="str">
        <f t="shared" si="140"/>
        <v/>
      </c>
      <c r="AW719" s="11" t="str">
        <f>IF(ISERROR(IF(FIND("拾",O719,1)&lt;FIND("万",O719,1),IF(ISERROR(FIND("拾",O719,FIND("万",O719,1))),"零",(MID(O,FIND("拾",O719,FIND("万",O719,1))-1,1))),MID(O719,FIND("拾",O719,1)-1,1))),"",IF(FIND("拾",O719,1)&lt;FIND("万",O719,1),IF(ISERROR(FIND("拾",O719,FIND("万",O719,1))),"",(MID(O719,FIND("拾",O719,FIND("万",O719,1))-1,1))),MID(O719,FIND("拾",O719,1)-1,1)))</f>
        <v/>
      </c>
      <c r="AX719" s="12">
        <f>IF(O719="",0,IF(ISERROR(MIDB(O719,SEARCHB("?",O719),2*LEN(O719)-LENB(O719))),IF(AQ719="",0,INDEX([1]大小写对照表!A:B,MATCH(AQ719,[1]大小写对照表!A:A,0),2)*100000000)+IF(AR719="",0,INDEX([1]大小写对照表!A:B,MATCH(AR719,[1]大小写对照表!A:A,0),2)*1000000)+IF(AS719="",0,INDEX([1]大小写对照表!A:B,MATCH(AS719,[1]大小写对照表!A:A,0),2)*100000)+IF(AT719="",0,INDEX([1]大小写对照表!A:B,MATCH(AT719,[1]大小写对照表!A:A,0),2)*10000)+IF(AU719="",0,INDEX([1]大小写对照表!A:B,MATCH(AU719,[1]大小写对照表!A:A,0),2)*1000)+IF(AV719="",0,INDEX([1]大小写对照表!A:B,MATCH(AV719,[1]大小写对照表!A:A,0),2)*100)+IF(AW719="",0,INDEX([1]大小写对照表!A:B,MATCH(AW719,[1]大小写对照表!A:A,0),2)*10),IF(ISERROR(FIND("万",O719,1)),MIDB(O719,SEARCHB("?",O719),2*LEN(O719)-LENB(O719))*1,MIDB(O719,SEARCHB("?",O719),2*LEN(O719)-LENB(O719))*10000)))</f>
        <v>1840000</v>
      </c>
      <c r="AY719" s="13" t="str">
        <f t="shared" si="141"/>
        <v>1月份</v>
      </c>
      <c r="AZ719" s="11" t="str">
        <f t="shared" si="142"/>
        <v>全媒体</v>
      </c>
      <c r="BA719" s="11" t="str">
        <f t="shared" si="143"/>
        <v>新媒体</v>
      </c>
    </row>
    <row r="720" spans="1:53">
      <c r="A720" s="7" t="s">
        <v>4020</v>
      </c>
      <c r="B720" s="7" t="s">
        <v>4546</v>
      </c>
      <c r="C720" s="7" t="s">
        <v>55</v>
      </c>
      <c r="D720" s="7" t="s">
        <v>4547</v>
      </c>
      <c r="E720" s="7" t="s">
        <v>582</v>
      </c>
      <c r="F720" s="7" t="s">
        <v>4548</v>
      </c>
      <c r="G720" s="7" t="s">
        <v>313</v>
      </c>
      <c r="H720" s="7"/>
      <c r="I720" s="7"/>
      <c r="J720" s="7"/>
      <c r="K720" s="7"/>
      <c r="L720" s="7"/>
      <c r="M720" s="7" t="s">
        <v>4549</v>
      </c>
      <c r="N720" s="7" t="s">
        <v>4550</v>
      </c>
      <c r="O720" s="7" t="s">
        <v>4551</v>
      </c>
      <c r="P720" s="7"/>
      <c r="Q720" s="7" t="s">
        <v>4552</v>
      </c>
      <c r="R720" s="7" t="s">
        <v>4553</v>
      </c>
      <c r="S720" s="7" t="s">
        <v>4554</v>
      </c>
      <c r="T720" s="7" t="s">
        <v>4555</v>
      </c>
      <c r="U720" s="7"/>
      <c r="V720" s="7"/>
      <c r="W720" s="7"/>
      <c r="X720" s="7" t="s">
        <v>244</v>
      </c>
      <c r="Y720" s="7" t="s">
        <v>4556</v>
      </c>
      <c r="Z720" s="7">
        <v>1</v>
      </c>
      <c r="AA720" s="7">
        <v>1</v>
      </c>
      <c r="AB720" s="7" t="s">
        <v>67</v>
      </c>
      <c r="AC720" s="7"/>
      <c r="AD720" s="7">
        <v>2019</v>
      </c>
      <c r="AE720" s="7" t="s">
        <v>68</v>
      </c>
      <c r="AF720" s="7"/>
      <c r="AG720" s="7"/>
      <c r="AH720" s="7"/>
      <c r="AI720" s="7"/>
      <c r="AJ720" s="7"/>
      <c r="AK720" s="7"/>
      <c r="AL720" s="8" t="str">
        <f t="shared" si="132"/>
        <v>01141220181226021@新媒体</v>
      </c>
      <c r="AM720" s="8">
        <f>IF(AL720="","",COUNTIFS(AL$1:AL720,AL720))</f>
        <v>1</v>
      </c>
      <c r="AN720" s="8" t="str">
        <f t="shared" si="133"/>
        <v>01141220181226021杭政储出[2018]41号地块商业、娱乐康体设施用房项目设计采购施工（EPC…@新媒体</v>
      </c>
      <c r="AO720" s="9">
        <f>IF(AN720="","",COUNTIFS(AN$1:AN720,AN720))</f>
        <v>1</v>
      </c>
      <c r="AP720" s="10" t="str">
        <f t="shared" si="134"/>
        <v>是</v>
      </c>
      <c r="AQ720" s="11" t="str">
        <f t="shared" si="135"/>
        <v/>
      </c>
      <c r="AR720" s="11" t="str">
        <f t="shared" si="136"/>
        <v/>
      </c>
      <c r="AS720" s="11" t="str">
        <f t="shared" si="137"/>
        <v/>
      </c>
      <c r="AT720" s="11" t="str">
        <f t="shared" si="138"/>
        <v/>
      </c>
      <c r="AU720" s="11" t="str">
        <f t="shared" si="139"/>
        <v/>
      </c>
      <c r="AV720" s="11" t="str">
        <f t="shared" si="140"/>
        <v/>
      </c>
      <c r="AW720" s="11" t="str">
        <f>IF(ISERROR(IF(FIND("拾",O720,1)&lt;FIND("万",O720,1),IF(ISERROR(FIND("拾",O720,FIND("万",O720,1))),"零",(MID(O,FIND("拾",O720,FIND("万",O720,1))-1,1))),MID(O720,FIND("拾",O720,1)-1,1))),"",IF(FIND("拾",O720,1)&lt;FIND("万",O720,1),IF(ISERROR(FIND("拾",O720,FIND("万",O720,1))),"",(MID(O720,FIND("拾",O720,FIND("万",O720,1))-1,1))),MID(O720,FIND("拾",O720,1)-1,1)))</f>
        <v/>
      </c>
      <c r="AX720" s="12">
        <f>IF(O720="",0,IF(ISERROR(MIDB(O720,SEARCHB("?",O720),2*LEN(O720)-LENB(O720))),IF(AQ720="",0,INDEX([1]大小写对照表!A:B,MATCH(AQ720,[1]大小写对照表!A:A,0),2)*100000000)+IF(AR720="",0,INDEX([1]大小写对照表!A:B,MATCH(AR720,[1]大小写对照表!A:A,0),2)*1000000)+IF(AS720="",0,INDEX([1]大小写对照表!A:B,MATCH(AS720,[1]大小写对照表!A:A,0),2)*100000)+IF(AT720="",0,INDEX([1]大小写对照表!A:B,MATCH(AT720,[1]大小写对照表!A:A,0),2)*10000)+IF(AU720="",0,INDEX([1]大小写对照表!A:B,MATCH(AU720,[1]大小写对照表!A:A,0),2)*1000)+IF(AV720="",0,INDEX([1]大小写对照表!A:B,MATCH(AV720,[1]大小写对照表!A:A,0),2)*100)+IF(AW720="",0,INDEX([1]大小写对照表!A:B,MATCH(AW720,[1]大小写对照表!A:A,0),2)*10),IF(ISERROR(FIND("万",O720,1)),MIDB(O720,SEARCHB("?",O720),2*LEN(O720)-LENB(O720))*1,MIDB(O720,SEARCHB("?",O720),2*LEN(O720)-LENB(O720))*10000)))</f>
        <v>118566979.29000001</v>
      </c>
      <c r="AY720" s="13" t="str">
        <f t="shared" si="141"/>
        <v>1月份</v>
      </c>
      <c r="AZ720" s="11" t="str">
        <f t="shared" si="142"/>
        <v>新媒体</v>
      </c>
      <c r="BA720" s="11" t="str">
        <f t="shared" si="143"/>
        <v/>
      </c>
    </row>
    <row r="721" spans="1:53">
      <c r="A721" s="14" t="s">
        <v>4043</v>
      </c>
      <c r="B721" s="14" t="s">
        <v>4557</v>
      </c>
      <c r="C721" s="14" t="s">
        <v>55</v>
      </c>
      <c r="D721" s="14" t="s">
        <v>4520</v>
      </c>
      <c r="E721" s="14" t="s">
        <v>1308</v>
      </c>
      <c r="F721" s="14" t="s">
        <v>2875</v>
      </c>
      <c r="G721" s="14" t="s">
        <v>313</v>
      </c>
      <c r="H721" s="14"/>
      <c r="I721" s="14"/>
      <c r="J721" s="14"/>
      <c r="K721" s="14"/>
      <c r="L721" s="14" t="s">
        <v>4376</v>
      </c>
      <c r="M721" s="14"/>
      <c r="N721" s="14" t="s">
        <v>4521</v>
      </c>
      <c r="O721" s="14"/>
      <c r="P721" s="14"/>
      <c r="Q721" s="14" t="s">
        <v>4558</v>
      </c>
      <c r="R721" s="14" t="s">
        <v>401</v>
      </c>
      <c r="S721" s="14"/>
      <c r="T721" s="14"/>
      <c r="U721" s="14"/>
      <c r="V721" s="14"/>
      <c r="W721" s="14"/>
      <c r="X721" s="14" t="s">
        <v>79</v>
      </c>
      <c r="Y721" s="14" t="s">
        <v>4559</v>
      </c>
      <c r="Z721" s="14">
        <v>7</v>
      </c>
      <c r="AA721" s="14">
        <v>4</v>
      </c>
      <c r="AB721" s="14" t="s">
        <v>317</v>
      </c>
      <c r="AC721" s="14" t="s">
        <v>4043</v>
      </c>
      <c r="AD721" s="14">
        <v>2019</v>
      </c>
      <c r="AE721" s="14" t="s">
        <v>68</v>
      </c>
      <c r="AF721" s="14" t="s">
        <v>284</v>
      </c>
      <c r="AG721" s="14"/>
      <c r="AH721" s="14"/>
      <c r="AI721" s="14"/>
      <c r="AJ721" s="14"/>
      <c r="AK721" s="14"/>
      <c r="AL721" s="8" t="str">
        <f t="shared" si="132"/>
        <v>2018HFCZ4294@全媒体</v>
      </c>
      <c r="AM721" s="8">
        <f>IF(AL721="","",COUNTIFS(AL$1:AL721,AL721))</f>
        <v>2</v>
      </c>
      <c r="AN721" s="8" t="str">
        <f t="shared" si="133"/>
        <v>《安徽城市电视台全媒体公共服务平台——管理运营、发布系统》软硬件设备采购中标公示@全媒体</v>
      </c>
      <c r="AO721" s="9">
        <f>IF(AN721="","",COUNTIFS(AN$1:AN721,AN721))</f>
        <v>1</v>
      </c>
      <c r="AP721" s="10" t="str">
        <f t="shared" si="134"/>
        <v/>
      </c>
      <c r="AQ721" s="11" t="str">
        <f t="shared" si="135"/>
        <v/>
      </c>
      <c r="AR721" s="11" t="str">
        <f t="shared" si="136"/>
        <v/>
      </c>
      <c r="AS721" s="11" t="str">
        <f t="shared" si="137"/>
        <v/>
      </c>
      <c r="AT721" s="11" t="str">
        <f t="shared" si="138"/>
        <v/>
      </c>
      <c r="AU721" s="11" t="str">
        <f t="shared" si="139"/>
        <v/>
      </c>
      <c r="AV721" s="11" t="str">
        <f t="shared" si="140"/>
        <v/>
      </c>
      <c r="AW721" s="11" t="str">
        <f>IF(ISERROR(IF(FIND("拾",O721,1)&lt;FIND("万",O721,1),IF(ISERROR(FIND("拾",O721,FIND("万",O721,1))),"零",(MID(O,FIND("拾",O721,FIND("万",O721,1))-1,1))),MID(O721,FIND("拾",O721,1)-1,1))),"",IF(FIND("拾",O721,1)&lt;FIND("万",O721,1),IF(ISERROR(FIND("拾",O721,FIND("万",O721,1))),"",(MID(O721,FIND("拾",O721,FIND("万",O721,1))-1,1))),MID(O721,FIND("拾",O721,1)-1,1)))</f>
        <v/>
      </c>
      <c r="AX721" s="12">
        <f>IF(O721="",0,IF(ISERROR(MIDB(O721,SEARCHB("?",O721),2*LEN(O721)-LENB(O721))),IF(AQ721="",0,INDEX([1]大小写对照表!A:B,MATCH(AQ721,[1]大小写对照表!A:A,0),2)*100000000)+IF(AR721="",0,INDEX([1]大小写对照表!A:B,MATCH(AR721,[1]大小写对照表!A:A,0),2)*1000000)+IF(AS721="",0,INDEX([1]大小写对照表!A:B,MATCH(AS721,[1]大小写对照表!A:A,0),2)*100000)+IF(AT721="",0,INDEX([1]大小写对照表!A:B,MATCH(AT721,[1]大小写对照表!A:A,0),2)*10000)+IF(AU721="",0,INDEX([1]大小写对照表!A:B,MATCH(AU721,[1]大小写对照表!A:A,0),2)*1000)+IF(AV721="",0,INDEX([1]大小写对照表!A:B,MATCH(AV721,[1]大小写对照表!A:A,0),2)*100)+IF(AW721="",0,INDEX([1]大小写对照表!A:B,MATCH(AW721,[1]大小写对照表!A:A,0),2)*10),IF(ISERROR(FIND("万",O721,1)),MIDB(O721,SEARCHB("?",O721),2*LEN(O721)-LENB(O721))*1,MIDB(O721,SEARCHB("?",O721),2*LEN(O721)-LENB(O721))*10000)))</f>
        <v>0</v>
      </c>
      <c r="AY721" s="13" t="str">
        <f t="shared" si="141"/>
        <v>1月份</v>
      </c>
      <c r="AZ721" s="11" t="str">
        <f t="shared" si="142"/>
        <v>全媒体</v>
      </c>
      <c r="BA721" s="11" t="str">
        <f t="shared" si="143"/>
        <v/>
      </c>
    </row>
    <row r="722" spans="1:53">
      <c r="A722" s="7" t="s">
        <v>4020</v>
      </c>
      <c r="B722" s="7" t="s">
        <v>4560</v>
      </c>
      <c r="C722" s="7" t="s">
        <v>55</v>
      </c>
      <c r="D722" s="7"/>
      <c r="E722" s="7" t="s">
        <v>236</v>
      </c>
      <c r="F722" s="7" t="s">
        <v>527</v>
      </c>
      <c r="G722" s="7" t="s">
        <v>313</v>
      </c>
      <c r="H722" s="7"/>
      <c r="I722" s="7"/>
      <c r="J722" s="7"/>
      <c r="K722" s="7"/>
      <c r="L722" s="7"/>
      <c r="M722" s="7"/>
      <c r="N722" s="7"/>
      <c r="O722" s="7"/>
      <c r="P722" s="7"/>
      <c r="Q722" s="7" t="s">
        <v>4561</v>
      </c>
      <c r="R722" s="7"/>
      <c r="S722" s="7"/>
      <c r="T722" s="7"/>
      <c r="U722" s="7"/>
      <c r="V722" s="7"/>
      <c r="W722" s="7"/>
      <c r="X722" s="7" t="s">
        <v>315</v>
      </c>
      <c r="Y722" s="7" t="s">
        <v>4560</v>
      </c>
      <c r="Z722" s="7">
        <v>2</v>
      </c>
      <c r="AA722" s="7">
        <v>14971</v>
      </c>
      <c r="AB722" s="7" t="s">
        <v>67</v>
      </c>
      <c r="AC722" s="7"/>
      <c r="AD722" s="7">
        <v>2019</v>
      </c>
      <c r="AE722" s="7" t="s">
        <v>68</v>
      </c>
      <c r="AF722" s="7"/>
      <c r="AG722" s="7"/>
      <c r="AH722" s="7"/>
      <c r="AI722" s="7"/>
      <c r="AJ722" s="7"/>
      <c r="AK722" s="7"/>
      <c r="AL722" s="8" t="str">
        <f t="shared" si="132"/>
        <v/>
      </c>
      <c r="AM722" s="8" t="str">
        <f>IF(AL722="","",COUNTIFS(AL$1:AL722,AL722))</f>
        <v/>
      </c>
      <c r="AN722" s="8" t="str">
        <f t="shared" si="133"/>
        <v>线上验证测试计划@新媒体</v>
      </c>
      <c r="AO722" s="9">
        <f>IF(AN722="","",COUNTIFS(AN$1:AN722,AN722))</f>
        <v>1</v>
      </c>
      <c r="AP722" s="10" t="str">
        <f t="shared" si="134"/>
        <v>是</v>
      </c>
      <c r="AQ722" s="11" t="str">
        <f t="shared" si="135"/>
        <v/>
      </c>
      <c r="AR722" s="11" t="str">
        <f t="shared" si="136"/>
        <v/>
      </c>
      <c r="AS722" s="11" t="str">
        <f t="shared" si="137"/>
        <v/>
      </c>
      <c r="AT722" s="11" t="str">
        <f t="shared" si="138"/>
        <v/>
      </c>
      <c r="AU722" s="11" t="str">
        <f t="shared" si="139"/>
        <v/>
      </c>
      <c r="AV722" s="11" t="str">
        <f t="shared" si="140"/>
        <v/>
      </c>
      <c r="AW722" s="11" t="str">
        <f>IF(ISERROR(IF(FIND("拾",O722,1)&lt;FIND("万",O722,1),IF(ISERROR(FIND("拾",O722,FIND("万",O722,1))),"零",(MID(O,FIND("拾",O722,FIND("万",O722,1))-1,1))),MID(O722,FIND("拾",O722,1)-1,1))),"",IF(FIND("拾",O722,1)&lt;FIND("万",O722,1),IF(ISERROR(FIND("拾",O722,FIND("万",O722,1))),"",(MID(O722,FIND("拾",O722,FIND("万",O722,1))-1,1))),MID(O722,FIND("拾",O722,1)-1,1)))</f>
        <v/>
      </c>
      <c r="AX722" s="12">
        <f>IF(O722="",0,IF(ISERROR(MIDB(O722,SEARCHB("?",O722),2*LEN(O722)-LENB(O722))),IF(AQ722="",0,INDEX([1]大小写对照表!A:B,MATCH(AQ722,[1]大小写对照表!A:A,0),2)*100000000)+IF(AR722="",0,INDEX([1]大小写对照表!A:B,MATCH(AR722,[1]大小写对照表!A:A,0),2)*1000000)+IF(AS722="",0,INDEX([1]大小写对照表!A:B,MATCH(AS722,[1]大小写对照表!A:A,0),2)*100000)+IF(AT722="",0,INDEX([1]大小写对照表!A:B,MATCH(AT722,[1]大小写对照表!A:A,0),2)*10000)+IF(AU722="",0,INDEX([1]大小写对照表!A:B,MATCH(AU722,[1]大小写对照表!A:A,0),2)*1000)+IF(AV722="",0,INDEX([1]大小写对照表!A:B,MATCH(AV722,[1]大小写对照表!A:A,0),2)*100)+IF(AW722="",0,INDEX([1]大小写对照表!A:B,MATCH(AW722,[1]大小写对照表!A:A,0),2)*10),IF(ISERROR(FIND("万",O722,1)),MIDB(O722,SEARCHB("?",O722),2*LEN(O722)-LENB(O722))*1,MIDB(O722,SEARCHB("?",O722),2*LEN(O722)-LENB(O722))*10000)))</f>
        <v>0</v>
      </c>
      <c r="AY722" s="13" t="str">
        <f t="shared" si="141"/>
        <v>1月份</v>
      </c>
      <c r="AZ722" s="11" t="str">
        <f t="shared" si="142"/>
        <v>新媒体</v>
      </c>
      <c r="BA722" s="11" t="str">
        <f t="shared" si="143"/>
        <v/>
      </c>
    </row>
    <row r="723" spans="1:53">
      <c r="A723" s="14" t="s">
        <v>4020</v>
      </c>
      <c r="B723" s="14" t="s">
        <v>4562</v>
      </c>
      <c r="C723" s="14" t="s">
        <v>55</v>
      </c>
      <c r="D723" s="14"/>
      <c r="E723" s="14" t="s">
        <v>236</v>
      </c>
      <c r="F723" s="14" t="s">
        <v>527</v>
      </c>
      <c r="G723" s="14" t="s">
        <v>313</v>
      </c>
      <c r="H723" s="14"/>
      <c r="I723" s="14"/>
      <c r="J723" s="14"/>
      <c r="K723" s="14"/>
      <c r="L723" s="14"/>
      <c r="M723" s="14"/>
      <c r="N723" s="14"/>
      <c r="O723" s="14"/>
      <c r="P723" s="14"/>
      <c r="Q723" s="14" t="s">
        <v>4561</v>
      </c>
      <c r="R723" s="14"/>
      <c r="S723" s="14"/>
      <c r="T723" s="14"/>
      <c r="U723" s="14"/>
      <c r="V723" s="14"/>
      <c r="W723" s="14"/>
      <c r="X723" s="14" t="s">
        <v>315</v>
      </c>
      <c r="Y723" s="14" t="s">
        <v>4563</v>
      </c>
      <c r="Z723" s="14">
        <v>1</v>
      </c>
      <c r="AA723" s="14">
        <v>14971</v>
      </c>
      <c r="AB723" s="14" t="s">
        <v>67</v>
      </c>
      <c r="AC723" s="14"/>
      <c r="AD723" s="14">
        <v>2019</v>
      </c>
      <c r="AE723" s="14" t="s">
        <v>68</v>
      </c>
      <c r="AF723" s="14"/>
      <c r="AG723" s="14"/>
      <c r="AH723" s="14"/>
      <c r="AI723" s="14"/>
      <c r="AJ723" s="14"/>
      <c r="AK723" s="14"/>
      <c r="AL723" s="8" t="str">
        <f t="shared" si="132"/>
        <v/>
      </c>
      <c r="AM723" s="8" t="str">
        <f>IF(AL723="","",COUNTIFS(AL$1:AL723,AL723))</f>
        <v/>
      </c>
      <c r="AN723" s="8" t="str">
        <f t="shared" si="133"/>
        <v>关于线上验证测试计划的单一来源公告@新媒体</v>
      </c>
      <c r="AO723" s="9">
        <f>IF(AN723="","",COUNTIFS(AN$1:AN723,AN723))</f>
        <v>1</v>
      </c>
      <c r="AP723" s="10" t="str">
        <f t="shared" si="134"/>
        <v>是</v>
      </c>
      <c r="AQ723" s="11" t="str">
        <f t="shared" si="135"/>
        <v/>
      </c>
      <c r="AR723" s="11" t="str">
        <f t="shared" si="136"/>
        <v/>
      </c>
      <c r="AS723" s="11" t="str">
        <f t="shared" si="137"/>
        <v/>
      </c>
      <c r="AT723" s="11" t="str">
        <f t="shared" si="138"/>
        <v/>
      </c>
      <c r="AU723" s="11" t="str">
        <f t="shared" si="139"/>
        <v/>
      </c>
      <c r="AV723" s="11" t="str">
        <f t="shared" si="140"/>
        <v/>
      </c>
      <c r="AW723" s="11" t="str">
        <f>IF(ISERROR(IF(FIND("拾",O723,1)&lt;FIND("万",O723,1),IF(ISERROR(FIND("拾",O723,FIND("万",O723,1))),"零",(MID(O,FIND("拾",O723,FIND("万",O723,1))-1,1))),MID(O723,FIND("拾",O723,1)-1,1))),"",IF(FIND("拾",O723,1)&lt;FIND("万",O723,1),IF(ISERROR(FIND("拾",O723,FIND("万",O723,1))),"",(MID(O723,FIND("拾",O723,FIND("万",O723,1))-1,1))),MID(O723,FIND("拾",O723,1)-1,1)))</f>
        <v/>
      </c>
      <c r="AX723" s="12">
        <f>IF(O723="",0,IF(ISERROR(MIDB(O723,SEARCHB("?",O723),2*LEN(O723)-LENB(O723))),IF(AQ723="",0,INDEX([1]大小写对照表!A:B,MATCH(AQ723,[1]大小写对照表!A:A,0),2)*100000000)+IF(AR723="",0,INDEX([1]大小写对照表!A:B,MATCH(AR723,[1]大小写对照表!A:A,0),2)*1000000)+IF(AS723="",0,INDEX([1]大小写对照表!A:B,MATCH(AS723,[1]大小写对照表!A:A,0),2)*100000)+IF(AT723="",0,INDEX([1]大小写对照表!A:B,MATCH(AT723,[1]大小写对照表!A:A,0),2)*10000)+IF(AU723="",0,INDEX([1]大小写对照表!A:B,MATCH(AU723,[1]大小写对照表!A:A,0),2)*1000)+IF(AV723="",0,INDEX([1]大小写对照表!A:B,MATCH(AV723,[1]大小写对照表!A:A,0),2)*100)+IF(AW723="",0,INDEX([1]大小写对照表!A:B,MATCH(AW723,[1]大小写对照表!A:A,0),2)*10),IF(ISERROR(FIND("万",O723,1)),MIDB(O723,SEARCHB("?",O723),2*LEN(O723)-LENB(O723))*1,MIDB(O723,SEARCHB("?",O723),2*LEN(O723)-LENB(O723))*10000)))</f>
        <v>0</v>
      </c>
      <c r="AY723" s="13" t="str">
        <f t="shared" si="141"/>
        <v>1月份</v>
      </c>
      <c r="AZ723" s="11" t="str">
        <f t="shared" si="142"/>
        <v>新媒体</v>
      </c>
      <c r="BA723" s="11" t="str">
        <f t="shared" si="143"/>
        <v/>
      </c>
    </row>
    <row r="724" spans="1:53">
      <c r="A724" s="7" t="s">
        <v>4020</v>
      </c>
      <c r="B724" s="7" t="s">
        <v>4564</v>
      </c>
      <c r="C724" s="7" t="s">
        <v>55</v>
      </c>
      <c r="D724" s="7" t="s">
        <v>4565</v>
      </c>
      <c r="E724" s="7" t="s">
        <v>311</v>
      </c>
      <c r="F724" s="7" t="s">
        <v>1457</v>
      </c>
      <c r="G724" s="7" t="s">
        <v>331</v>
      </c>
      <c r="H724" s="7"/>
      <c r="I724" s="7"/>
      <c r="J724" s="7"/>
      <c r="K724" s="7"/>
      <c r="L724" s="7" t="s">
        <v>4566</v>
      </c>
      <c r="M724" s="7" t="s">
        <v>4567</v>
      </c>
      <c r="N724" s="7" t="s">
        <v>4568</v>
      </c>
      <c r="O724" s="7"/>
      <c r="P724" s="7"/>
      <c r="Q724" s="7" t="s">
        <v>4569</v>
      </c>
      <c r="R724" s="7" t="s">
        <v>4570</v>
      </c>
      <c r="S724" s="7" t="s">
        <v>4571</v>
      </c>
      <c r="T724" s="7" t="s">
        <v>4572</v>
      </c>
      <c r="U724" s="7"/>
      <c r="V724" s="7"/>
      <c r="W724" s="7"/>
      <c r="X724" s="7" t="s">
        <v>244</v>
      </c>
      <c r="Y724" s="7" t="s">
        <v>4564</v>
      </c>
      <c r="Z724" s="7">
        <v>2</v>
      </c>
      <c r="AA724" s="7">
        <v>2</v>
      </c>
      <c r="AB724" s="7" t="s">
        <v>317</v>
      </c>
      <c r="AC724" s="7" t="s">
        <v>4020</v>
      </c>
      <c r="AD724" s="7">
        <v>2019</v>
      </c>
      <c r="AE724" s="7" t="s">
        <v>68</v>
      </c>
      <c r="AF724" s="7"/>
      <c r="AG724" s="7"/>
      <c r="AH724" s="7"/>
      <c r="AI724" s="7"/>
      <c r="AJ724" s="7"/>
      <c r="AK724" s="7"/>
      <c r="AL724" s="8" t="str">
        <f t="shared" si="132"/>
        <v>DF0027XJ19DG-0048@新媒体</v>
      </c>
      <c r="AM724" s="8">
        <f>IF(AL724="","",COUNTIFS(AL$1:AL724,AL724))</f>
        <v>1</v>
      </c>
      <c r="AN724" s="8" t="str">
        <f t="shared" si="133"/>
        <v>东风轻型车新媒体运营项目@新媒体</v>
      </c>
      <c r="AO724" s="9">
        <f>IF(AN724="","",COUNTIFS(AN$1:AN724,AN724))</f>
        <v>1</v>
      </c>
      <c r="AP724" s="10" t="str">
        <f t="shared" si="134"/>
        <v>是</v>
      </c>
      <c r="AQ724" s="11" t="str">
        <f t="shared" si="135"/>
        <v/>
      </c>
      <c r="AR724" s="11" t="str">
        <f t="shared" si="136"/>
        <v/>
      </c>
      <c r="AS724" s="11" t="str">
        <f t="shared" si="137"/>
        <v/>
      </c>
      <c r="AT724" s="11" t="str">
        <f t="shared" si="138"/>
        <v/>
      </c>
      <c r="AU724" s="11" t="str">
        <f t="shared" si="139"/>
        <v/>
      </c>
      <c r="AV724" s="11" t="str">
        <f t="shared" si="140"/>
        <v/>
      </c>
      <c r="AW724" s="11" t="str">
        <f>IF(ISERROR(IF(FIND("拾",O724,1)&lt;FIND("万",O724,1),IF(ISERROR(FIND("拾",O724,FIND("万",O724,1))),"零",(MID(O,FIND("拾",O724,FIND("万",O724,1))-1,1))),MID(O724,FIND("拾",O724,1)-1,1))),"",IF(FIND("拾",O724,1)&lt;FIND("万",O724,1),IF(ISERROR(FIND("拾",O724,FIND("万",O724,1))),"",(MID(O724,FIND("拾",O724,FIND("万",O724,1))-1,1))),MID(O724,FIND("拾",O724,1)-1,1)))</f>
        <v/>
      </c>
      <c r="AX724" s="12">
        <f>IF(O724="",0,IF(ISERROR(MIDB(O724,SEARCHB("?",O724),2*LEN(O724)-LENB(O724))),IF(AQ724="",0,INDEX([1]大小写对照表!A:B,MATCH(AQ724,[1]大小写对照表!A:A,0),2)*100000000)+IF(AR724="",0,INDEX([1]大小写对照表!A:B,MATCH(AR724,[1]大小写对照表!A:A,0),2)*1000000)+IF(AS724="",0,INDEX([1]大小写对照表!A:B,MATCH(AS724,[1]大小写对照表!A:A,0),2)*100000)+IF(AT724="",0,INDEX([1]大小写对照表!A:B,MATCH(AT724,[1]大小写对照表!A:A,0),2)*10000)+IF(AU724="",0,INDEX([1]大小写对照表!A:B,MATCH(AU724,[1]大小写对照表!A:A,0),2)*1000)+IF(AV724="",0,INDEX([1]大小写对照表!A:B,MATCH(AV724,[1]大小写对照表!A:A,0),2)*100)+IF(AW724="",0,INDEX([1]大小写对照表!A:B,MATCH(AW724,[1]大小写对照表!A:A,0),2)*10),IF(ISERROR(FIND("万",O724,1)),MIDB(O724,SEARCHB("?",O724),2*LEN(O724)-LENB(O724))*1,MIDB(O724,SEARCHB("?",O724),2*LEN(O724)-LENB(O724))*10000)))</f>
        <v>0</v>
      </c>
      <c r="AY724" s="13" t="str">
        <f t="shared" si="141"/>
        <v>1月份</v>
      </c>
      <c r="AZ724" s="11" t="str">
        <f t="shared" si="142"/>
        <v>新媒体</v>
      </c>
      <c r="BA724" s="11" t="str">
        <f t="shared" si="143"/>
        <v/>
      </c>
    </row>
    <row r="725" spans="1:53">
      <c r="A725" s="14" t="s">
        <v>4043</v>
      </c>
      <c r="B725" s="14" t="s">
        <v>4573</v>
      </c>
      <c r="C725" s="14" t="s">
        <v>55</v>
      </c>
      <c r="D725" s="14" t="s">
        <v>4574</v>
      </c>
      <c r="E725" s="14" t="s">
        <v>94</v>
      </c>
      <c r="F725" s="14" t="s">
        <v>3060</v>
      </c>
      <c r="G725" s="14" t="s">
        <v>331</v>
      </c>
      <c r="H725" s="14"/>
      <c r="I725" s="14"/>
      <c r="J725" s="14"/>
      <c r="K725" s="14"/>
      <c r="L725" s="14" t="s">
        <v>4575</v>
      </c>
      <c r="M725" s="14" t="s">
        <v>4576</v>
      </c>
      <c r="N725" s="14" t="s">
        <v>4087</v>
      </c>
      <c r="O725" s="14" t="s">
        <v>4577</v>
      </c>
      <c r="P725" s="14"/>
      <c r="Q725" s="14" t="s">
        <v>4578</v>
      </c>
      <c r="R725" s="14" t="s">
        <v>942</v>
      </c>
      <c r="S725" s="14"/>
      <c r="T725" s="14"/>
      <c r="U725" s="14"/>
      <c r="V725" s="14"/>
      <c r="W725" s="14"/>
      <c r="X725" s="14" t="s">
        <v>944</v>
      </c>
      <c r="Y725" s="14" t="s">
        <v>4579</v>
      </c>
      <c r="Z725" s="14">
        <v>2</v>
      </c>
      <c r="AA725" s="14">
        <v>2</v>
      </c>
      <c r="AB725" s="14" t="s">
        <v>317</v>
      </c>
      <c r="AC725" s="14" t="s">
        <v>4043</v>
      </c>
      <c r="AD725" s="14">
        <v>2019</v>
      </c>
      <c r="AE725" s="14" t="s">
        <v>68</v>
      </c>
      <c r="AF725" s="14" t="s">
        <v>946</v>
      </c>
      <c r="AG725" s="14"/>
      <c r="AH725" s="14"/>
      <c r="AI725" s="14"/>
      <c r="AJ725" s="14"/>
      <c r="AK725" s="14"/>
      <c r="AL725" s="8" t="str">
        <f t="shared" si="132"/>
        <v>Z14080001591828250102@全媒体</v>
      </c>
      <c r="AM725" s="8">
        <f>IF(AL725="","",COUNTIFS(AL$1:AL725,AL725))</f>
        <v>1</v>
      </c>
      <c r="AN725" s="8" t="str">
        <f t="shared" si="133"/>
        <v>运城日报全媒体中心二期项目中标公告@全媒体</v>
      </c>
      <c r="AO725" s="9">
        <f>IF(AN725="","",COUNTIFS(AN$1:AN725,AN725))</f>
        <v>1</v>
      </c>
      <c r="AP725" s="10" t="str">
        <f t="shared" si="134"/>
        <v>是</v>
      </c>
      <c r="AQ725" s="11" t="str">
        <f t="shared" si="135"/>
        <v/>
      </c>
      <c r="AR725" s="11" t="str">
        <f t="shared" si="136"/>
        <v/>
      </c>
      <c r="AS725" s="11" t="str">
        <f t="shared" si="137"/>
        <v/>
      </c>
      <c r="AT725" s="11" t="str">
        <f t="shared" si="138"/>
        <v/>
      </c>
      <c r="AU725" s="11" t="str">
        <f t="shared" si="139"/>
        <v/>
      </c>
      <c r="AV725" s="11" t="str">
        <f t="shared" si="140"/>
        <v/>
      </c>
      <c r="AW725" s="11" t="str">
        <f>IF(ISERROR(IF(FIND("拾",O725,1)&lt;FIND("万",O725,1),IF(ISERROR(FIND("拾",O725,FIND("万",O725,1))),"零",(MID(O,FIND("拾",O725,FIND("万",O725,1))-1,1))),MID(O725,FIND("拾",O725,1)-1,1))),"",IF(FIND("拾",O725,1)&lt;FIND("万",O725,1),IF(ISERROR(FIND("拾",O725,FIND("万",O725,1))),"",(MID(O725,FIND("拾",O725,FIND("万",O725,1))-1,1))),MID(O725,FIND("拾",O725,1)-1,1)))</f>
        <v/>
      </c>
      <c r="AX725" s="12">
        <f>IF(O725="",0,IF(ISERROR(MIDB(O725,SEARCHB("?",O725),2*LEN(O725)-LENB(O725))),IF(AQ725="",0,INDEX([1]大小写对照表!A:B,MATCH(AQ725,[1]大小写对照表!A:A,0),2)*100000000)+IF(AR725="",0,INDEX([1]大小写对照表!A:B,MATCH(AR725,[1]大小写对照表!A:A,0),2)*1000000)+IF(AS725="",0,INDEX([1]大小写对照表!A:B,MATCH(AS725,[1]大小写对照表!A:A,0),2)*100000)+IF(AT725="",0,INDEX([1]大小写对照表!A:B,MATCH(AT725,[1]大小写对照表!A:A,0),2)*10000)+IF(AU725="",0,INDEX([1]大小写对照表!A:B,MATCH(AU725,[1]大小写对照表!A:A,0),2)*1000)+IF(AV725="",0,INDEX([1]大小写对照表!A:B,MATCH(AV725,[1]大小写对照表!A:A,0),2)*100)+IF(AW725="",0,INDEX([1]大小写对照表!A:B,MATCH(AW725,[1]大小写对照表!A:A,0),2)*10),IF(ISERROR(FIND("万",O725,1)),MIDB(O725,SEARCHB("?",O725),2*LEN(O725)-LENB(O725))*1,MIDB(O725,SEARCHB("?",O725),2*LEN(O725)-LENB(O725))*10000)))</f>
        <v>6825970</v>
      </c>
      <c r="AY725" s="13" t="str">
        <f t="shared" si="141"/>
        <v>1月份</v>
      </c>
      <c r="AZ725" s="11" t="str">
        <f t="shared" si="142"/>
        <v>全媒体</v>
      </c>
      <c r="BA725" s="11" t="str">
        <f t="shared" si="143"/>
        <v/>
      </c>
    </row>
    <row r="726" spans="1:53">
      <c r="A726" s="7" t="s">
        <v>4020</v>
      </c>
      <c r="B726" s="7" t="s">
        <v>4580</v>
      </c>
      <c r="C726" s="7" t="s">
        <v>55</v>
      </c>
      <c r="D726" s="7" t="s">
        <v>4581</v>
      </c>
      <c r="E726" s="7" t="s">
        <v>551</v>
      </c>
      <c r="F726" s="7" t="s">
        <v>3219</v>
      </c>
      <c r="G726" s="7" t="s">
        <v>331</v>
      </c>
      <c r="H726" s="7"/>
      <c r="I726" s="7"/>
      <c r="J726" s="7"/>
      <c r="K726" s="7"/>
      <c r="L726" s="7"/>
      <c r="M726" s="7"/>
      <c r="N726" s="7" t="s">
        <v>4342</v>
      </c>
      <c r="O726" s="7"/>
      <c r="P726" s="7"/>
      <c r="Q726" s="7" t="s">
        <v>4582</v>
      </c>
      <c r="R726" s="7" t="s">
        <v>4344</v>
      </c>
      <c r="S726" s="7"/>
      <c r="T726" s="7"/>
      <c r="U726" s="7"/>
      <c r="V726" s="7"/>
      <c r="W726" s="7"/>
      <c r="X726" s="7" t="s">
        <v>326</v>
      </c>
      <c r="Y726" s="7" t="s">
        <v>4583</v>
      </c>
      <c r="Z726" s="7">
        <v>1</v>
      </c>
      <c r="AA726" s="7">
        <v>1</v>
      </c>
      <c r="AB726" s="7" t="s">
        <v>67</v>
      </c>
      <c r="AC726" s="7"/>
      <c r="AD726" s="7">
        <v>2019</v>
      </c>
      <c r="AE726" s="7" t="s">
        <v>68</v>
      </c>
      <c r="AF726" s="7"/>
      <c r="AG726" s="7"/>
      <c r="AH726" s="7"/>
      <c r="AI726" s="7"/>
      <c r="AJ726" s="7"/>
      <c r="AK726" s="7"/>
      <c r="AL726" s="8" t="str">
        <f t="shared" si="132"/>
        <v>tjfwdd1901@新媒体</v>
      </c>
      <c r="AM726" s="8">
        <f>IF(AL726="","",COUNTIFS(AL$1:AL726,AL726))</f>
        <v>1</v>
      </c>
      <c r="AN726" s="8" t="str">
        <f t="shared" si="133"/>
        <v>国网天津市电力公司2019年第一批定点采购项目推荐的成交候选人公示@新媒体</v>
      </c>
      <c r="AO726" s="9">
        <f>IF(AN726="","",COUNTIFS(AN$1:AN726,AN726))</f>
        <v>1</v>
      </c>
      <c r="AP726" s="10" t="str">
        <f t="shared" si="134"/>
        <v>是</v>
      </c>
      <c r="AQ726" s="11" t="str">
        <f t="shared" si="135"/>
        <v/>
      </c>
      <c r="AR726" s="11" t="str">
        <f t="shared" si="136"/>
        <v/>
      </c>
      <c r="AS726" s="11" t="str">
        <f t="shared" si="137"/>
        <v/>
      </c>
      <c r="AT726" s="11" t="str">
        <f t="shared" si="138"/>
        <v/>
      </c>
      <c r="AU726" s="11" t="str">
        <f t="shared" si="139"/>
        <v/>
      </c>
      <c r="AV726" s="11" t="str">
        <f t="shared" si="140"/>
        <v/>
      </c>
      <c r="AW726" s="11" t="str">
        <f>IF(ISERROR(IF(FIND("拾",O726,1)&lt;FIND("万",O726,1),IF(ISERROR(FIND("拾",O726,FIND("万",O726,1))),"零",(MID(O,FIND("拾",O726,FIND("万",O726,1))-1,1))),MID(O726,FIND("拾",O726,1)-1,1))),"",IF(FIND("拾",O726,1)&lt;FIND("万",O726,1),IF(ISERROR(FIND("拾",O726,FIND("万",O726,1))),"",(MID(O726,FIND("拾",O726,FIND("万",O726,1))-1,1))),MID(O726,FIND("拾",O726,1)-1,1)))</f>
        <v/>
      </c>
      <c r="AX726" s="12">
        <f>IF(O726="",0,IF(ISERROR(MIDB(O726,SEARCHB("?",O726),2*LEN(O726)-LENB(O726))),IF(AQ726="",0,INDEX([1]大小写对照表!A:B,MATCH(AQ726,[1]大小写对照表!A:A,0),2)*100000000)+IF(AR726="",0,INDEX([1]大小写对照表!A:B,MATCH(AR726,[1]大小写对照表!A:A,0),2)*1000000)+IF(AS726="",0,INDEX([1]大小写对照表!A:B,MATCH(AS726,[1]大小写对照表!A:A,0),2)*100000)+IF(AT726="",0,INDEX([1]大小写对照表!A:B,MATCH(AT726,[1]大小写对照表!A:A,0),2)*10000)+IF(AU726="",0,INDEX([1]大小写对照表!A:B,MATCH(AU726,[1]大小写对照表!A:A,0),2)*1000)+IF(AV726="",0,INDEX([1]大小写对照表!A:B,MATCH(AV726,[1]大小写对照表!A:A,0),2)*100)+IF(AW726="",0,INDEX([1]大小写对照表!A:B,MATCH(AW726,[1]大小写对照表!A:A,0),2)*10),IF(ISERROR(FIND("万",O726,1)),MIDB(O726,SEARCHB("?",O726),2*LEN(O726)-LENB(O726))*1,MIDB(O726,SEARCHB("?",O726),2*LEN(O726)-LENB(O726))*10000)))</f>
        <v>0</v>
      </c>
      <c r="AY726" s="13" t="str">
        <f t="shared" si="141"/>
        <v>1月份</v>
      </c>
      <c r="AZ726" s="11" t="str">
        <f t="shared" si="142"/>
        <v>新媒体</v>
      </c>
      <c r="BA726" s="11" t="str">
        <f t="shared" si="143"/>
        <v/>
      </c>
    </row>
    <row r="727" spans="1:53">
      <c r="A727" s="14" t="s">
        <v>4020</v>
      </c>
      <c r="B727" s="14" t="s">
        <v>4584</v>
      </c>
      <c r="C727" s="14" t="s">
        <v>55</v>
      </c>
      <c r="D727" s="14" t="s">
        <v>4585</v>
      </c>
      <c r="E727" s="14" t="s">
        <v>551</v>
      </c>
      <c r="F727" s="14" t="s">
        <v>4586</v>
      </c>
      <c r="G727" s="14" t="s">
        <v>331</v>
      </c>
      <c r="H727" s="14"/>
      <c r="I727" s="14"/>
      <c r="J727" s="14"/>
      <c r="K727" s="14"/>
      <c r="L727" s="14"/>
      <c r="M727" s="14" t="s">
        <v>4587</v>
      </c>
      <c r="N727" s="14" t="s">
        <v>4588</v>
      </c>
      <c r="O727" s="14"/>
      <c r="P727" s="14"/>
      <c r="Q727" s="14" t="s">
        <v>4589</v>
      </c>
      <c r="R727" s="14" t="s">
        <v>4590</v>
      </c>
      <c r="S727" s="14"/>
      <c r="T727" s="14"/>
      <c r="U727" s="14"/>
      <c r="V727" s="14"/>
      <c r="W727" s="14"/>
      <c r="X727" s="14" t="s">
        <v>79</v>
      </c>
      <c r="Y727" s="14" t="s">
        <v>4591</v>
      </c>
      <c r="Z727" s="14">
        <v>1</v>
      </c>
      <c r="AA727" s="14">
        <v>1</v>
      </c>
      <c r="AB727" s="14" t="s">
        <v>317</v>
      </c>
      <c r="AC727" s="14" t="s">
        <v>4020</v>
      </c>
      <c r="AD727" s="14">
        <v>2019</v>
      </c>
      <c r="AE727" s="14" t="s">
        <v>68</v>
      </c>
      <c r="AF727" s="14"/>
      <c r="AG727" s="14"/>
      <c r="AH727" s="14"/>
      <c r="AI727" s="14"/>
      <c r="AJ727" s="14"/>
      <c r="AK727" s="14"/>
      <c r="AL727" s="8" t="str">
        <f t="shared" si="132"/>
        <v>CYZC-2018-106）@新媒体</v>
      </c>
      <c r="AM727" s="8">
        <f>IF(AL727="","",COUNTIFS(AL$1:AL727,AL727))</f>
        <v>1</v>
      </c>
      <c r="AN727" s="8" t="str">
        <f t="shared" si="133"/>
        <v>天津市河东区人民检察院机关新媒体工作室装饰工程_第1包(项目编号:CYZC-2018-106)合同公告@新媒体</v>
      </c>
      <c r="AO727" s="9">
        <f>IF(AN727="","",COUNTIFS(AN$1:AN727,AN727))</f>
        <v>1</v>
      </c>
      <c r="AP727" s="10" t="str">
        <f t="shared" si="134"/>
        <v>是</v>
      </c>
      <c r="AQ727" s="11" t="str">
        <f t="shared" si="135"/>
        <v/>
      </c>
      <c r="AR727" s="11" t="str">
        <f t="shared" si="136"/>
        <v/>
      </c>
      <c r="AS727" s="11" t="str">
        <f t="shared" si="137"/>
        <v/>
      </c>
      <c r="AT727" s="11" t="str">
        <f t="shared" si="138"/>
        <v/>
      </c>
      <c r="AU727" s="11" t="str">
        <f t="shared" si="139"/>
        <v/>
      </c>
      <c r="AV727" s="11" t="str">
        <f t="shared" si="140"/>
        <v/>
      </c>
      <c r="AW727" s="11" t="str">
        <f>IF(ISERROR(IF(FIND("拾",O727,1)&lt;FIND("万",O727,1),IF(ISERROR(FIND("拾",O727,FIND("万",O727,1))),"零",(MID(O,FIND("拾",O727,FIND("万",O727,1))-1,1))),MID(O727,FIND("拾",O727,1)-1,1))),"",IF(FIND("拾",O727,1)&lt;FIND("万",O727,1),IF(ISERROR(FIND("拾",O727,FIND("万",O727,1))),"",(MID(O727,FIND("拾",O727,FIND("万",O727,1))-1,1))),MID(O727,FIND("拾",O727,1)-1,1)))</f>
        <v/>
      </c>
      <c r="AX727" s="12">
        <f>IF(O727="",0,IF(ISERROR(MIDB(O727,SEARCHB("?",O727),2*LEN(O727)-LENB(O727))),IF(AQ727="",0,INDEX([1]大小写对照表!A:B,MATCH(AQ727,[1]大小写对照表!A:A,0),2)*100000000)+IF(AR727="",0,INDEX([1]大小写对照表!A:B,MATCH(AR727,[1]大小写对照表!A:A,0),2)*1000000)+IF(AS727="",0,INDEX([1]大小写对照表!A:B,MATCH(AS727,[1]大小写对照表!A:A,0),2)*100000)+IF(AT727="",0,INDEX([1]大小写对照表!A:B,MATCH(AT727,[1]大小写对照表!A:A,0),2)*10000)+IF(AU727="",0,INDEX([1]大小写对照表!A:B,MATCH(AU727,[1]大小写对照表!A:A,0),2)*1000)+IF(AV727="",0,INDEX([1]大小写对照表!A:B,MATCH(AV727,[1]大小写对照表!A:A,0),2)*100)+IF(AW727="",0,INDEX([1]大小写对照表!A:B,MATCH(AW727,[1]大小写对照表!A:A,0),2)*10),IF(ISERROR(FIND("万",O727,1)),MIDB(O727,SEARCHB("?",O727),2*LEN(O727)-LENB(O727))*1,MIDB(O727,SEARCHB("?",O727),2*LEN(O727)-LENB(O727))*10000)))</f>
        <v>0</v>
      </c>
      <c r="AY727" s="13" t="str">
        <f t="shared" si="141"/>
        <v>1月份</v>
      </c>
      <c r="AZ727" s="11" t="str">
        <f t="shared" si="142"/>
        <v>新媒体</v>
      </c>
      <c r="BA727" s="11" t="str">
        <f t="shared" si="143"/>
        <v/>
      </c>
    </row>
    <row r="728" spans="1:53">
      <c r="A728" s="7" t="s">
        <v>4043</v>
      </c>
      <c r="B728" s="7" t="s">
        <v>4592</v>
      </c>
      <c r="C728" s="7" t="s">
        <v>55</v>
      </c>
      <c r="D728" s="7" t="s">
        <v>4593</v>
      </c>
      <c r="E728" s="7" t="s">
        <v>1308</v>
      </c>
      <c r="F728" s="7" t="s">
        <v>3250</v>
      </c>
      <c r="G728" s="7" t="s">
        <v>331</v>
      </c>
      <c r="H728" s="7"/>
      <c r="I728" s="7"/>
      <c r="J728" s="7"/>
      <c r="K728" s="7"/>
      <c r="L728" s="7" t="s">
        <v>4594</v>
      </c>
      <c r="M728" s="7" t="s">
        <v>4595</v>
      </c>
      <c r="N728" s="7" t="s">
        <v>4087</v>
      </c>
      <c r="O728" s="7"/>
      <c r="P728" s="7"/>
      <c r="Q728" s="7" t="s">
        <v>4596</v>
      </c>
      <c r="R728" s="7" t="s">
        <v>942</v>
      </c>
      <c r="S728" s="7"/>
      <c r="T728" s="7"/>
      <c r="U728" s="7"/>
      <c r="V728" s="7"/>
      <c r="W728" s="7"/>
      <c r="X728" s="7" t="s">
        <v>944</v>
      </c>
      <c r="Y728" s="7" t="s">
        <v>4597</v>
      </c>
      <c r="Z728" s="7">
        <v>5</v>
      </c>
      <c r="AA728" s="7">
        <v>2</v>
      </c>
      <c r="AB728" s="7" t="s">
        <v>317</v>
      </c>
      <c r="AC728" s="7" t="s">
        <v>4043</v>
      </c>
      <c r="AD728" s="7">
        <v>2019</v>
      </c>
      <c r="AE728" s="7" t="s">
        <v>68</v>
      </c>
      <c r="AF728" s="7" t="s">
        <v>946</v>
      </c>
      <c r="AG728" s="7"/>
      <c r="AH728" s="7"/>
      <c r="AI728" s="7"/>
      <c r="AJ728" s="7"/>
      <c r="AK728" s="7"/>
      <c r="AL728" s="8" t="str">
        <f t="shared" si="132"/>
        <v>2018CG3464@全媒体</v>
      </c>
      <c r="AM728" s="8">
        <f>IF(AL728="","",COUNTIFS(AL$1:AL728,AL728))</f>
        <v>1</v>
      </c>
      <c r="AN728" s="8" t="str">
        <f t="shared" si="133"/>
        <v>淮南日报社全媒体报道指挥系统（软件）项目成交结果公告@全媒体</v>
      </c>
      <c r="AO728" s="9">
        <f>IF(AN728="","",COUNTIFS(AN$1:AN728,AN728))</f>
        <v>1</v>
      </c>
      <c r="AP728" s="10" t="str">
        <f t="shared" si="134"/>
        <v>是</v>
      </c>
      <c r="AQ728" s="11" t="str">
        <f t="shared" si="135"/>
        <v/>
      </c>
      <c r="AR728" s="11" t="str">
        <f t="shared" si="136"/>
        <v/>
      </c>
      <c r="AS728" s="11" t="str">
        <f t="shared" si="137"/>
        <v/>
      </c>
      <c r="AT728" s="11" t="str">
        <f t="shared" si="138"/>
        <v/>
      </c>
      <c r="AU728" s="11" t="str">
        <f t="shared" si="139"/>
        <v/>
      </c>
      <c r="AV728" s="11" t="str">
        <f t="shared" si="140"/>
        <v/>
      </c>
      <c r="AW728" s="11" t="str">
        <f>IF(ISERROR(IF(FIND("拾",O728,1)&lt;FIND("万",O728,1),IF(ISERROR(FIND("拾",O728,FIND("万",O728,1))),"零",(MID(O,FIND("拾",O728,FIND("万",O728,1))-1,1))),MID(O728,FIND("拾",O728,1)-1,1))),"",IF(FIND("拾",O728,1)&lt;FIND("万",O728,1),IF(ISERROR(FIND("拾",O728,FIND("万",O728,1))),"",(MID(O728,FIND("拾",O728,FIND("万",O728,1))-1,1))),MID(O728,FIND("拾",O728,1)-1,1)))</f>
        <v/>
      </c>
      <c r="AX728" s="12">
        <f>IF(O728="",0,IF(ISERROR(MIDB(O728,SEARCHB("?",O728),2*LEN(O728)-LENB(O728))),IF(AQ728="",0,INDEX([1]大小写对照表!A:B,MATCH(AQ728,[1]大小写对照表!A:A,0),2)*100000000)+IF(AR728="",0,INDEX([1]大小写对照表!A:B,MATCH(AR728,[1]大小写对照表!A:A,0),2)*1000000)+IF(AS728="",0,INDEX([1]大小写对照表!A:B,MATCH(AS728,[1]大小写对照表!A:A,0),2)*100000)+IF(AT728="",0,INDEX([1]大小写对照表!A:B,MATCH(AT728,[1]大小写对照表!A:A,0),2)*10000)+IF(AU728="",0,INDEX([1]大小写对照表!A:B,MATCH(AU728,[1]大小写对照表!A:A,0),2)*1000)+IF(AV728="",0,INDEX([1]大小写对照表!A:B,MATCH(AV728,[1]大小写对照表!A:A,0),2)*100)+IF(AW728="",0,INDEX([1]大小写对照表!A:B,MATCH(AW728,[1]大小写对照表!A:A,0),2)*10),IF(ISERROR(FIND("万",O728,1)),MIDB(O728,SEARCHB("?",O728),2*LEN(O728)-LENB(O728))*1,MIDB(O728,SEARCHB("?",O728),2*LEN(O728)-LENB(O728))*10000)))</f>
        <v>0</v>
      </c>
      <c r="AY728" s="13" t="str">
        <f t="shared" si="141"/>
        <v>1月份</v>
      </c>
      <c r="AZ728" s="11" t="str">
        <f t="shared" si="142"/>
        <v>全媒体</v>
      </c>
      <c r="BA728" s="11" t="str">
        <f t="shared" si="143"/>
        <v/>
      </c>
    </row>
    <row r="729" spans="1:53">
      <c r="A729" s="14" t="s">
        <v>4020</v>
      </c>
      <c r="B729" s="14" t="s">
        <v>4598</v>
      </c>
      <c r="C729" s="14" t="s">
        <v>55</v>
      </c>
      <c r="D729" s="14"/>
      <c r="E729" s="14" t="s">
        <v>830</v>
      </c>
      <c r="F729" s="14" t="s">
        <v>2917</v>
      </c>
      <c r="G729" s="14" t="s">
        <v>331</v>
      </c>
      <c r="H729" s="14"/>
      <c r="I729" s="14"/>
      <c r="J729" s="14"/>
      <c r="K729" s="14"/>
      <c r="L729" s="14"/>
      <c r="M729" s="14"/>
      <c r="N729" s="14" t="s">
        <v>4599</v>
      </c>
      <c r="O729" s="14">
        <v>11179630.699999999</v>
      </c>
      <c r="P729" s="14"/>
      <c r="Q729" s="14" t="s">
        <v>4600</v>
      </c>
      <c r="R729" s="14" t="s">
        <v>4601</v>
      </c>
      <c r="S729" s="14"/>
      <c r="T729" s="14"/>
      <c r="U729" s="14"/>
      <c r="V729" s="14"/>
      <c r="W729" s="14"/>
      <c r="X729" s="14" t="s">
        <v>79</v>
      </c>
      <c r="Y729" s="14" t="s">
        <v>4602</v>
      </c>
      <c r="Z729" s="14">
        <v>3</v>
      </c>
      <c r="AA729" s="14">
        <v>14971</v>
      </c>
      <c r="AB729" s="14" t="s">
        <v>317</v>
      </c>
      <c r="AC729" s="14" t="s">
        <v>4020</v>
      </c>
      <c r="AD729" s="14">
        <v>2019</v>
      </c>
      <c r="AE729" s="14" t="s">
        <v>68</v>
      </c>
      <c r="AF729" s="14"/>
      <c r="AG729" s="14"/>
      <c r="AH729" s="14"/>
      <c r="AI729" s="14"/>
      <c r="AJ729" s="14"/>
      <c r="AK729" s="14"/>
      <c r="AL729" s="8" t="str">
        <f t="shared" si="132"/>
        <v/>
      </c>
      <c r="AM729" s="8" t="str">
        <f>IF(AL729="","",COUNTIFS(AL$1:AL729,AL729))</f>
        <v/>
      </c>
      <c r="AN729" s="8" t="str">
        <f t="shared" si="133"/>
        <v>贵州广电新媒体产业发展有限公司办公室装饰装修二期工程施工招标中标结果公示@新媒体</v>
      </c>
      <c r="AO729" s="9">
        <f>IF(AN729="","",COUNTIFS(AN$1:AN729,AN729))</f>
        <v>1</v>
      </c>
      <c r="AP729" s="10" t="str">
        <f t="shared" si="134"/>
        <v>是</v>
      </c>
      <c r="AQ729" s="11" t="str">
        <f t="shared" si="135"/>
        <v/>
      </c>
      <c r="AR729" s="11" t="str">
        <f t="shared" si="136"/>
        <v/>
      </c>
      <c r="AS729" s="11" t="str">
        <f t="shared" si="137"/>
        <v/>
      </c>
      <c r="AT729" s="11" t="str">
        <f t="shared" si="138"/>
        <v/>
      </c>
      <c r="AU729" s="11" t="str">
        <f t="shared" si="139"/>
        <v/>
      </c>
      <c r="AV729" s="11" t="str">
        <f t="shared" si="140"/>
        <v/>
      </c>
      <c r="AW729" s="11" t="str">
        <f>IF(ISERROR(IF(FIND("拾",O729,1)&lt;FIND("万",O729,1),IF(ISERROR(FIND("拾",O729,FIND("万",O729,1))),"零",(MID(O,FIND("拾",O729,FIND("万",O729,1))-1,1))),MID(O729,FIND("拾",O729,1)-1,1))),"",IF(FIND("拾",O729,1)&lt;FIND("万",O729,1),IF(ISERROR(FIND("拾",O729,FIND("万",O729,1))),"",(MID(O729,FIND("拾",O729,FIND("万",O729,1))-1,1))),MID(O729,FIND("拾",O729,1)-1,1)))</f>
        <v/>
      </c>
      <c r="AX729" s="12">
        <f>IF(O729="",0,IF(ISERROR(MIDB(O729,SEARCHB("?",O729),2*LEN(O729)-LENB(O729))),IF(AQ729="",0,INDEX([1]大小写对照表!A:B,MATCH(AQ729,[1]大小写对照表!A:A,0),2)*100000000)+IF(AR729="",0,INDEX([1]大小写对照表!A:B,MATCH(AR729,[1]大小写对照表!A:A,0),2)*1000000)+IF(AS729="",0,INDEX([1]大小写对照表!A:B,MATCH(AS729,[1]大小写对照表!A:A,0),2)*100000)+IF(AT729="",0,INDEX([1]大小写对照表!A:B,MATCH(AT729,[1]大小写对照表!A:A,0),2)*10000)+IF(AU729="",0,INDEX([1]大小写对照表!A:B,MATCH(AU729,[1]大小写对照表!A:A,0),2)*1000)+IF(AV729="",0,INDEX([1]大小写对照表!A:B,MATCH(AV729,[1]大小写对照表!A:A,0),2)*100)+IF(AW729="",0,INDEX([1]大小写对照表!A:B,MATCH(AW729,[1]大小写对照表!A:A,0),2)*10),IF(ISERROR(FIND("万",O729,1)),MIDB(O729,SEARCHB("?",O729),2*LEN(O729)-LENB(O729))*1,MIDB(O729,SEARCHB("?",O729),2*LEN(O729)-LENB(O729))*10000)))</f>
        <v>11179630.699999999</v>
      </c>
      <c r="AY729" s="13" t="str">
        <f t="shared" si="141"/>
        <v>1月份</v>
      </c>
      <c r="AZ729" s="11" t="str">
        <f t="shared" si="142"/>
        <v>新媒体</v>
      </c>
      <c r="BA729" s="11" t="str">
        <f t="shared" si="143"/>
        <v/>
      </c>
    </row>
    <row r="730" spans="1:53">
      <c r="A730" s="7" t="s">
        <v>4020</v>
      </c>
      <c r="B730" s="7" t="s">
        <v>4603</v>
      </c>
      <c r="C730" s="7" t="s">
        <v>55</v>
      </c>
      <c r="D730" s="7"/>
      <c r="E730" s="7" t="s">
        <v>1125</v>
      </c>
      <c r="F730" s="7" t="s">
        <v>1568</v>
      </c>
      <c r="G730" s="7" t="s">
        <v>331</v>
      </c>
      <c r="H730" s="7"/>
      <c r="I730" s="7"/>
      <c r="J730" s="7"/>
      <c r="K730" s="7"/>
      <c r="L730" s="7"/>
      <c r="M730" s="7"/>
      <c r="N730" s="7"/>
      <c r="O730" s="7"/>
      <c r="P730" s="7"/>
      <c r="Q730" s="7" t="s">
        <v>4604</v>
      </c>
      <c r="R730" s="7"/>
      <c r="S730" s="7"/>
      <c r="T730" s="7"/>
      <c r="U730" s="7"/>
      <c r="V730" s="7"/>
      <c r="W730" s="7"/>
      <c r="X730" s="7" t="s">
        <v>315</v>
      </c>
      <c r="Y730" s="7" t="s">
        <v>4605</v>
      </c>
      <c r="Z730" s="7">
        <v>4</v>
      </c>
      <c r="AA730" s="7">
        <v>14971</v>
      </c>
      <c r="AB730" s="7" t="s">
        <v>317</v>
      </c>
      <c r="AC730" s="7" t="s">
        <v>4020</v>
      </c>
      <c r="AD730" s="7">
        <v>2019</v>
      </c>
      <c r="AE730" s="7" t="s">
        <v>68</v>
      </c>
      <c r="AF730" s="7"/>
      <c r="AG730" s="7"/>
      <c r="AH730" s="7"/>
      <c r="AI730" s="7"/>
      <c r="AJ730" s="7"/>
      <c r="AK730" s="7"/>
      <c r="AL730" s="8" t="str">
        <f t="shared" si="132"/>
        <v/>
      </c>
      <c r="AM730" s="8" t="str">
        <f>IF(AL730="","",COUNTIFS(AL$1:AL730,AL730))</f>
        <v/>
      </c>
      <c r="AN730" s="8" t="str">
        <f t="shared" si="133"/>
        <v>陕西陕西工业职业技术学院新媒体营销与数据分析实训室设备采购项目成交候选人公示@新媒体</v>
      </c>
      <c r="AO730" s="9">
        <f>IF(AN730="","",COUNTIFS(AN$1:AN730,AN730))</f>
        <v>1</v>
      </c>
      <c r="AP730" s="10" t="str">
        <f t="shared" si="134"/>
        <v>是</v>
      </c>
      <c r="AQ730" s="11" t="str">
        <f t="shared" si="135"/>
        <v/>
      </c>
      <c r="AR730" s="11" t="str">
        <f t="shared" si="136"/>
        <v/>
      </c>
      <c r="AS730" s="11" t="str">
        <f t="shared" si="137"/>
        <v/>
      </c>
      <c r="AT730" s="11" t="str">
        <f t="shared" si="138"/>
        <v/>
      </c>
      <c r="AU730" s="11" t="str">
        <f t="shared" si="139"/>
        <v/>
      </c>
      <c r="AV730" s="11" t="str">
        <f t="shared" si="140"/>
        <v/>
      </c>
      <c r="AW730" s="11" t="str">
        <f>IF(ISERROR(IF(FIND("拾",O730,1)&lt;FIND("万",O730,1),IF(ISERROR(FIND("拾",O730,FIND("万",O730,1))),"零",(MID(O,FIND("拾",O730,FIND("万",O730,1))-1,1))),MID(O730,FIND("拾",O730,1)-1,1))),"",IF(FIND("拾",O730,1)&lt;FIND("万",O730,1),IF(ISERROR(FIND("拾",O730,FIND("万",O730,1))),"",(MID(O730,FIND("拾",O730,FIND("万",O730,1))-1,1))),MID(O730,FIND("拾",O730,1)-1,1)))</f>
        <v/>
      </c>
      <c r="AX730" s="12">
        <f>IF(O730="",0,IF(ISERROR(MIDB(O730,SEARCHB("?",O730),2*LEN(O730)-LENB(O730))),IF(AQ730="",0,INDEX([1]大小写对照表!A:B,MATCH(AQ730,[1]大小写对照表!A:A,0),2)*100000000)+IF(AR730="",0,INDEX([1]大小写对照表!A:B,MATCH(AR730,[1]大小写对照表!A:A,0),2)*1000000)+IF(AS730="",0,INDEX([1]大小写对照表!A:B,MATCH(AS730,[1]大小写对照表!A:A,0),2)*100000)+IF(AT730="",0,INDEX([1]大小写对照表!A:B,MATCH(AT730,[1]大小写对照表!A:A,0),2)*10000)+IF(AU730="",0,INDEX([1]大小写对照表!A:B,MATCH(AU730,[1]大小写对照表!A:A,0),2)*1000)+IF(AV730="",0,INDEX([1]大小写对照表!A:B,MATCH(AV730,[1]大小写对照表!A:A,0),2)*100)+IF(AW730="",0,INDEX([1]大小写对照表!A:B,MATCH(AW730,[1]大小写对照表!A:A,0),2)*10),IF(ISERROR(FIND("万",O730,1)),MIDB(O730,SEARCHB("?",O730),2*LEN(O730)-LENB(O730))*1,MIDB(O730,SEARCHB("?",O730),2*LEN(O730)-LENB(O730))*10000)))</f>
        <v>0</v>
      </c>
      <c r="AY730" s="13" t="str">
        <f t="shared" si="141"/>
        <v>1月份</v>
      </c>
      <c r="AZ730" s="11" t="str">
        <f t="shared" si="142"/>
        <v>新媒体</v>
      </c>
      <c r="BA730" s="11" t="str">
        <f t="shared" si="143"/>
        <v/>
      </c>
    </row>
    <row r="731" spans="1:53">
      <c r="A731" s="14" t="s">
        <v>4020</v>
      </c>
      <c r="B731" s="14" t="s">
        <v>4606</v>
      </c>
      <c r="C731" s="14" t="s">
        <v>55</v>
      </c>
      <c r="D731" s="14" t="s">
        <v>4607</v>
      </c>
      <c r="E731" s="14" t="s">
        <v>1308</v>
      </c>
      <c r="F731" s="14" t="s">
        <v>2752</v>
      </c>
      <c r="G731" s="14" t="s">
        <v>331</v>
      </c>
      <c r="H731" s="14"/>
      <c r="I731" s="14"/>
      <c r="J731" s="14"/>
      <c r="K731" s="14"/>
      <c r="L731" s="14"/>
      <c r="M731" s="14"/>
      <c r="N731" s="14" t="s">
        <v>4031</v>
      </c>
      <c r="O731" s="14"/>
      <c r="P731" s="14"/>
      <c r="Q731" s="14" t="s">
        <v>4608</v>
      </c>
      <c r="R731" s="14" t="s">
        <v>4033</v>
      </c>
      <c r="S731" s="14" t="s">
        <v>4034</v>
      </c>
      <c r="T731" s="14"/>
      <c r="U731" s="14"/>
      <c r="V731" s="14"/>
      <c r="W731" s="14"/>
      <c r="X731" s="14" t="s">
        <v>315</v>
      </c>
      <c r="Y731" s="14" t="s">
        <v>4609</v>
      </c>
      <c r="Z731" s="14">
        <v>3</v>
      </c>
      <c r="AA731" s="14">
        <v>2</v>
      </c>
      <c r="AB731" s="14" t="s">
        <v>67</v>
      </c>
      <c r="AC731" s="14"/>
      <c r="AD731" s="14">
        <v>2019</v>
      </c>
      <c r="AE731" s="14" t="s">
        <v>68</v>
      </c>
      <c r="AF731" s="14"/>
      <c r="AG731" s="14"/>
      <c r="AH731" s="14"/>
      <c r="AI731" s="14"/>
      <c r="AJ731" s="14"/>
      <c r="AK731" s="14"/>
      <c r="AL731" s="8" t="str">
        <f t="shared" si="132"/>
        <v>20190114102444941@新媒体</v>
      </c>
      <c r="AM731" s="8">
        <f>IF(AL731="","",COUNTIFS(AL$1:AL731,AL731))</f>
        <v>1</v>
      </c>
      <c r="AN731" s="8" t="str">
        <f t="shared" si="133"/>
        <v>中安在线黄山频道办公设备采购结果公示@新媒体</v>
      </c>
      <c r="AO731" s="9">
        <f>IF(AN731="","",COUNTIFS(AN$1:AN731,AN731))</f>
        <v>1</v>
      </c>
      <c r="AP731" s="10" t="str">
        <f t="shared" si="134"/>
        <v>是</v>
      </c>
      <c r="AQ731" s="11" t="str">
        <f t="shared" si="135"/>
        <v/>
      </c>
      <c r="AR731" s="11" t="str">
        <f t="shared" si="136"/>
        <v/>
      </c>
      <c r="AS731" s="11" t="str">
        <f t="shared" si="137"/>
        <v/>
      </c>
      <c r="AT731" s="11" t="str">
        <f t="shared" si="138"/>
        <v/>
      </c>
      <c r="AU731" s="11" t="str">
        <f t="shared" si="139"/>
        <v/>
      </c>
      <c r="AV731" s="11" t="str">
        <f t="shared" si="140"/>
        <v/>
      </c>
      <c r="AW731" s="11" t="str">
        <f>IF(ISERROR(IF(FIND("拾",O731,1)&lt;FIND("万",O731,1),IF(ISERROR(FIND("拾",O731,FIND("万",O731,1))),"零",(MID(O,FIND("拾",O731,FIND("万",O731,1))-1,1))),MID(O731,FIND("拾",O731,1)-1,1))),"",IF(FIND("拾",O731,1)&lt;FIND("万",O731,1),IF(ISERROR(FIND("拾",O731,FIND("万",O731,1))),"",(MID(O731,FIND("拾",O731,FIND("万",O731,1))-1,1))),MID(O731,FIND("拾",O731,1)-1,1)))</f>
        <v/>
      </c>
      <c r="AX731" s="12">
        <f>IF(O731="",0,IF(ISERROR(MIDB(O731,SEARCHB("?",O731),2*LEN(O731)-LENB(O731))),IF(AQ731="",0,INDEX([1]大小写对照表!A:B,MATCH(AQ731,[1]大小写对照表!A:A,0),2)*100000000)+IF(AR731="",0,INDEX([1]大小写对照表!A:B,MATCH(AR731,[1]大小写对照表!A:A,0),2)*1000000)+IF(AS731="",0,INDEX([1]大小写对照表!A:B,MATCH(AS731,[1]大小写对照表!A:A,0),2)*100000)+IF(AT731="",0,INDEX([1]大小写对照表!A:B,MATCH(AT731,[1]大小写对照表!A:A,0),2)*10000)+IF(AU731="",0,INDEX([1]大小写对照表!A:B,MATCH(AU731,[1]大小写对照表!A:A,0),2)*1000)+IF(AV731="",0,INDEX([1]大小写对照表!A:B,MATCH(AV731,[1]大小写对照表!A:A,0),2)*100)+IF(AW731="",0,INDEX([1]大小写对照表!A:B,MATCH(AW731,[1]大小写对照表!A:A,0),2)*10),IF(ISERROR(FIND("万",O731,1)),MIDB(O731,SEARCHB("?",O731),2*LEN(O731)-LENB(O731))*1,MIDB(O731,SEARCHB("?",O731),2*LEN(O731)-LENB(O731))*10000)))</f>
        <v>0</v>
      </c>
      <c r="AY731" s="13" t="str">
        <f t="shared" si="141"/>
        <v>1月份</v>
      </c>
      <c r="AZ731" s="11" t="str">
        <f t="shared" si="142"/>
        <v>新媒体</v>
      </c>
      <c r="BA731" s="11" t="str">
        <f t="shared" si="143"/>
        <v/>
      </c>
    </row>
    <row r="732" spans="1:53">
      <c r="A732" s="7" t="s">
        <v>4020</v>
      </c>
      <c r="B732" s="7" t="s">
        <v>4610</v>
      </c>
      <c r="C732" s="7" t="s">
        <v>55</v>
      </c>
      <c r="D732" s="7" t="s">
        <v>4611</v>
      </c>
      <c r="E732" s="7" t="s">
        <v>1125</v>
      </c>
      <c r="F732" s="7" t="s">
        <v>1126</v>
      </c>
      <c r="G732" s="7" t="s">
        <v>331</v>
      </c>
      <c r="H732" s="7"/>
      <c r="I732" s="7"/>
      <c r="J732" s="7"/>
      <c r="K732" s="7"/>
      <c r="L732" s="7" t="s">
        <v>4612</v>
      </c>
      <c r="M732" s="7"/>
      <c r="N732" s="7" t="s">
        <v>4613</v>
      </c>
      <c r="O732" s="7"/>
      <c r="P732" s="7"/>
      <c r="Q732" s="7" t="s">
        <v>4614</v>
      </c>
      <c r="R732" s="7" t="s">
        <v>4615</v>
      </c>
      <c r="S732" s="7"/>
      <c r="T732" s="7"/>
      <c r="U732" s="7"/>
      <c r="V732" s="7"/>
      <c r="W732" s="7"/>
      <c r="X732" s="7" t="s">
        <v>79</v>
      </c>
      <c r="Y732" s="7" t="s">
        <v>4616</v>
      </c>
      <c r="Z732" s="7">
        <v>1</v>
      </c>
      <c r="AA732" s="7">
        <v>2</v>
      </c>
      <c r="AB732" s="7" t="s">
        <v>317</v>
      </c>
      <c r="AC732" s="7" t="s">
        <v>4020</v>
      </c>
      <c r="AD732" s="7">
        <v>2019</v>
      </c>
      <c r="AE732" s="7" t="s">
        <v>68</v>
      </c>
      <c r="AF732" s="7"/>
      <c r="AG732" s="7"/>
      <c r="AH732" s="7"/>
      <c r="AI732" s="7"/>
      <c r="AJ732" s="7"/>
      <c r="AK732" s="7"/>
      <c r="AL732" s="8" t="str">
        <f t="shared" si="132"/>
        <v>DZCDL2019001@新媒体</v>
      </c>
      <c r="AM732" s="8">
        <f>IF(AL732="","",COUNTIFS(AL$1:AL732,AL732))</f>
        <v>1</v>
      </c>
      <c r="AN732" s="8" t="str">
        <f t="shared" si="133"/>
        <v>关于大荔县旅游新媒体运营项目的采购结果公告@新媒体</v>
      </c>
      <c r="AO732" s="9">
        <f>IF(AN732="","",COUNTIFS(AN$1:AN732,AN732))</f>
        <v>1</v>
      </c>
      <c r="AP732" s="10" t="str">
        <f t="shared" si="134"/>
        <v>是</v>
      </c>
      <c r="AQ732" s="11" t="str">
        <f t="shared" si="135"/>
        <v/>
      </c>
      <c r="AR732" s="11" t="str">
        <f t="shared" si="136"/>
        <v/>
      </c>
      <c r="AS732" s="11" t="str">
        <f t="shared" si="137"/>
        <v/>
      </c>
      <c r="AT732" s="11" t="str">
        <f t="shared" si="138"/>
        <v/>
      </c>
      <c r="AU732" s="11" t="str">
        <f t="shared" si="139"/>
        <v/>
      </c>
      <c r="AV732" s="11" t="str">
        <f t="shared" si="140"/>
        <v/>
      </c>
      <c r="AW732" s="11" t="str">
        <f>IF(ISERROR(IF(FIND("拾",O732,1)&lt;FIND("万",O732,1),IF(ISERROR(FIND("拾",O732,FIND("万",O732,1))),"零",(MID(O,FIND("拾",O732,FIND("万",O732,1))-1,1))),MID(O732,FIND("拾",O732,1)-1,1))),"",IF(FIND("拾",O732,1)&lt;FIND("万",O732,1),IF(ISERROR(FIND("拾",O732,FIND("万",O732,1))),"",(MID(O732,FIND("拾",O732,FIND("万",O732,1))-1,1))),MID(O732,FIND("拾",O732,1)-1,1)))</f>
        <v/>
      </c>
      <c r="AX732" s="12">
        <f>IF(O732="",0,IF(ISERROR(MIDB(O732,SEARCHB("?",O732),2*LEN(O732)-LENB(O732))),IF(AQ732="",0,INDEX([1]大小写对照表!A:B,MATCH(AQ732,[1]大小写对照表!A:A,0),2)*100000000)+IF(AR732="",0,INDEX([1]大小写对照表!A:B,MATCH(AR732,[1]大小写对照表!A:A,0),2)*1000000)+IF(AS732="",0,INDEX([1]大小写对照表!A:B,MATCH(AS732,[1]大小写对照表!A:A,0),2)*100000)+IF(AT732="",0,INDEX([1]大小写对照表!A:B,MATCH(AT732,[1]大小写对照表!A:A,0),2)*10000)+IF(AU732="",0,INDEX([1]大小写对照表!A:B,MATCH(AU732,[1]大小写对照表!A:A,0),2)*1000)+IF(AV732="",0,INDEX([1]大小写对照表!A:B,MATCH(AV732,[1]大小写对照表!A:A,0),2)*100)+IF(AW732="",0,INDEX([1]大小写对照表!A:B,MATCH(AW732,[1]大小写对照表!A:A,0),2)*10),IF(ISERROR(FIND("万",O732,1)),MIDB(O732,SEARCHB("?",O732),2*LEN(O732)-LENB(O732))*1,MIDB(O732,SEARCHB("?",O732),2*LEN(O732)-LENB(O732))*10000)))</f>
        <v>0</v>
      </c>
      <c r="AY732" s="13" t="str">
        <f t="shared" si="141"/>
        <v>1月份</v>
      </c>
      <c r="AZ732" s="11" t="str">
        <f t="shared" si="142"/>
        <v>新媒体</v>
      </c>
      <c r="BA732" s="11" t="str">
        <f t="shared" si="143"/>
        <v/>
      </c>
    </row>
    <row r="733" spans="1:53">
      <c r="A733" s="14" t="s">
        <v>4043</v>
      </c>
      <c r="B733" s="14" t="s">
        <v>4617</v>
      </c>
      <c r="C733" s="14" t="s">
        <v>55</v>
      </c>
      <c r="D733" s="14" t="s">
        <v>4618</v>
      </c>
      <c r="E733" s="14" t="s">
        <v>236</v>
      </c>
      <c r="F733" s="14" t="s">
        <v>237</v>
      </c>
      <c r="G733" s="14" t="s">
        <v>331</v>
      </c>
      <c r="H733" s="14"/>
      <c r="I733" s="14"/>
      <c r="J733" s="14"/>
      <c r="K733" s="14"/>
      <c r="L733" s="14" t="s">
        <v>4619</v>
      </c>
      <c r="M733" s="14" t="s">
        <v>4620</v>
      </c>
      <c r="N733" s="14" t="s">
        <v>4621</v>
      </c>
      <c r="O733" s="14" t="s">
        <v>4622</v>
      </c>
      <c r="P733" s="14"/>
      <c r="Q733" s="14" t="s">
        <v>4623</v>
      </c>
      <c r="R733" s="14" t="s">
        <v>4624</v>
      </c>
      <c r="S733" s="14"/>
      <c r="T733" s="14"/>
      <c r="U733" s="14"/>
      <c r="V733" s="14"/>
      <c r="W733" s="14"/>
      <c r="X733" s="14" t="s">
        <v>315</v>
      </c>
      <c r="Y733" s="14" t="s">
        <v>4625</v>
      </c>
      <c r="Z733" s="14">
        <v>1</v>
      </c>
      <c r="AA733" s="14">
        <v>1</v>
      </c>
      <c r="AB733" s="14" t="s">
        <v>317</v>
      </c>
      <c r="AC733" s="14" t="s">
        <v>4043</v>
      </c>
      <c r="AD733" s="14">
        <v>2019</v>
      </c>
      <c r="AE733" s="14" t="s">
        <v>68</v>
      </c>
      <c r="AF733" s="14"/>
      <c r="AG733" s="14"/>
      <c r="AH733" s="14"/>
      <c r="AI733" s="14"/>
      <c r="AJ733" s="14"/>
      <c r="AK733" s="14"/>
      <c r="AL733" s="8" t="str">
        <f t="shared" si="132"/>
        <v>WKZB1811BJI301108）@全媒体</v>
      </c>
      <c r="AM733" s="8">
        <f>IF(AL733="","",COUNTIFS(AL$1:AL733,AL733))</f>
        <v>1</v>
      </c>
      <c r="AN733" s="8" t="str">
        <f t="shared" si="133"/>
        <v>新华通讯社全媒体供稿及电子商务平台——智库云系统专区安全集成子项安全运维服务采购项目成交公告@全媒体</v>
      </c>
      <c r="AO733" s="9">
        <f>IF(AN733="","",COUNTIFS(AN$1:AN733,AN733))</f>
        <v>1</v>
      </c>
      <c r="AP733" s="10" t="str">
        <f t="shared" si="134"/>
        <v>是</v>
      </c>
      <c r="AQ733" s="11" t="str">
        <f t="shared" si="135"/>
        <v/>
      </c>
      <c r="AR733" s="11" t="str">
        <f t="shared" si="136"/>
        <v/>
      </c>
      <c r="AS733" s="11" t="str">
        <f t="shared" si="137"/>
        <v/>
      </c>
      <c r="AT733" s="11" t="str">
        <f t="shared" si="138"/>
        <v/>
      </c>
      <c r="AU733" s="11" t="str">
        <f t="shared" si="139"/>
        <v/>
      </c>
      <c r="AV733" s="11" t="str">
        <f t="shared" si="140"/>
        <v/>
      </c>
      <c r="AW733" s="11" t="str">
        <f>IF(ISERROR(IF(FIND("拾",O733,1)&lt;FIND("万",O733,1),IF(ISERROR(FIND("拾",O733,FIND("万",O733,1))),"零",(MID(O,FIND("拾",O733,FIND("万",O733,1))-1,1))),MID(O733,FIND("拾",O733,1)-1,1))),"",IF(FIND("拾",O733,1)&lt;FIND("万",O733,1),IF(ISERROR(FIND("拾",O733,FIND("万",O733,1))),"",(MID(O733,FIND("拾",O733,FIND("万",O733,1))-1,1))),MID(O733,FIND("拾",O733,1)-1,1)))</f>
        <v/>
      </c>
      <c r="AX733" s="12">
        <f>IF(O733="",0,IF(ISERROR(MIDB(O733,SEARCHB("?",O733),2*LEN(O733)-LENB(O733))),IF(AQ733="",0,INDEX([1]大小写对照表!A:B,MATCH(AQ733,[1]大小写对照表!A:A,0),2)*100000000)+IF(AR733="",0,INDEX([1]大小写对照表!A:B,MATCH(AR733,[1]大小写对照表!A:A,0),2)*1000000)+IF(AS733="",0,INDEX([1]大小写对照表!A:B,MATCH(AS733,[1]大小写对照表!A:A,0),2)*100000)+IF(AT733="",0,INDEX([1]大小写对照表!A:B,MATCH(AT733,[1]大小写对照表!A:A,0),2)*10000)+IF(AU733="",0,INDEX([1]大小写对照表!A:B,MATCH(AU733,[1]大小写对照表!A:A,0),2)*1000)+IF(AV733="",0,INDEX([1]大小写对照表!A:B,MATCH(AV733,[1]大小写对照表!A:A,0),2)*100)+IF(AW733="",0,INDEX([1]大小写对照表!A:B,MATCH(AW733,[1]大小写对照表!A:A,0),2)*10),IF(ISERROR(FIND("万",O733,1)),MIDB(O733,SEARCHB("?",O733),2*LEN(O733)-LENB(O733))*1,MIDB(O733,SEARCHB("?",O733),2*LEN(O733)-LENB(O733))*10000)))</f>
        <v>649700</v>
      </c>
      <c r="AY733" s="13" t="str">
        <f t="shared" si="141"/>
        <v>1月份</v>
      </c>
      <c r="AZ733" s="11" t="str">
        <f t="shared" si="142"/>
        <v>全媒体</v>
      </c>
      <c r="BA733" s="11" t="str">
        <f t="shared" si="143"/>
        <v/>
      </c>
    </row>
    <row r="734" spans="1:53">
      <c r="A734" s="7" t="s">
        <v>4020</v>
      </c>
      <c r="B734" s="7" t="s">
        <v>4626</v>
      </c>
      <c r="C734" s="7" t="s">
        <v>55</v>
      </c>
      <c r="D734" s="7"/>
      <c r="E734" s="7" t="s">
        <v>236</v>
      </c>
      <c r="F734" s="7" t="s">
        <v>527</v>
      </c>
      <c r="G734" s="7" t="s">
        <v>331</v>
      </c>
      <c r="H734" s="7"/>
      <c r="I734" s="7"/>
      <c r="J734" s="7"/>
      <c r="K734" s="7"/>
      <c r="L734" s="7"/>
      <c r="M734" s="7"/>
      <c r="N734" s="7"/>
      <c r="O734" s="7"/>
      <c r="P734" s="7"/>
      <c r="Q734" s="7" t="s">
        <v>4627</v>
      </c>
      <c r="R734" s="7"/>
      <c r="S734" s="7"/>
      <c r="T734" s="7"/>
      <c r="U734" s="7"/>
      <c r="V734" s="7"/>
      <c r="W734" s="7"/>
      <c r="X734" s="7" t="s">
        <v>315</v>
      </c>
      <c r="Y734" s="7" t="s">
        <v>4628</v>
      </c>
      <c r="Z734" s="7">
        <v>2</v>
      </c>
      <c r="AA734" s="7">
        <v>14971</v>
      </c>
      <c r="AB734" s="7" t="s">
        <v>317</v>
      </c>
      <c r="AC734" s="7" t="s">
        <v>4020</v>
      </c>
      <c r="AD734" s="7">
        <v>2019</v>
      </c>
      <c r="AE734" s="7" t="s">
        <v>68</v>
      </c>
      <c r="AF734" s="7"/>
      <c r="AG734" s="7"/>
      <c r="AH734" s="7"/>
      <c r="AI734" s="7"/>
      <c r="AJ734" s="7"/>
      <c r="AK734" s="7"/>
      <c r="AL734" s="8" t="str">
        <f t="shared" si="132"/>
        <v/>
      </c>
      <c r="AM734" s="8" t="str">
        <f>IF(AL734="","",COUNTIFS(AL$1:AL734,AL734))</f>
        <v/>
      </c>
      <c r="AN734" s="8" t="str">
        <f t="shared" si="133"/>
        <v>北京新媒体基地节日期间亮化工程中标结果公示@新媒体</v>
      </c>
      <c r="AO734" s="9">
        <f>IF(AN734="","",COUNTIFS(AN$1:AN734,AN734))</f>
        <v>1</v>
      </c>
      <c r="AP734" s="10" t="str">
        <f t="shared" si="134"/>
        <v>是</v>
      </c>
      <c r="AQ734" s="11" t="str">
        <f t="shared" si="135"/>
        <v/>
      </c>
      <c r="AR734" s="11" t="str">
        <f t="shared" si="136"/>
        <v/>
      </c>
      <c r="AS734" s="11" t="str">
        <f t="shared" si="137"/>
        <v/>
      </c>
      <c r="AT734" s="11" t="str">
        <f t="shared" si="138"/>
        <v/>
      </c>
      <c r="AU734" s="11" t="str">
        <f t="shared" si="139"/>
        <v/>
      </c>
      <c r="AV734" s="11" t="str">
        <f t="shared" si="140"/>
        <v/>
      </c>
      <c r="AW734" s="11" t="str">
        <f>IF(ISERROR(IF(FIND("拾",O734,1)&lt;FIND("万",O734,1),IF(ISERROR(FIND("拾",O734,FIND("万",O734,1))),"零",(MID(O,FIND("拾",O734,FIND("万",O734,1))-1,1))),MID(O734,FIND("拾",O734,1)-1,1))),"",IF(FIND("拾",O734,1)&lt;FIND("万",O734,1),IF(ISERROR(FIND("拾",O734,FIND("万",O734,1))),"",(MID(O734,FIND("拾",O734,FIND("万",O734,1))-1,1))),MID(O734,FIND("拾",O734,1)-1,1)))</f>
        <v/>
      </c>
      <c r="AX734" s="12">
        <f>IF(O734="",0,IF(ISERROR(MIDB(O734,SEARCHB("?",O734),2*LEN(O734)-LENB(O734))),IF(AQ734="",0,INDEX([1]大小写对照表!A:B,MATCH(AQ734,[1]大小写对照表!A:A,0),2)*100000000)+IF(AR734="",0,INDEX([1]大小写对照表!A:B,MATCH(AR734,[1]大小写对照表!A:A,0),2)*1000000)+IF(AS734="",0,INDEX([1]大小写对照表!A:B,MATCH(AS734,[1]大小写对照表!A:A,0),2)*100000)+IF(AT734="",0,INDEX([1]大小写对照表!A:B,MATCH(AT734,[1]大小写对照表!A:A,0),2)*10000)+IF(AU734="",0,INDEX([1]大小写对照表!A:B,MATCH(AU734,[1]大小写对照表!A:A,0),2)*1000)+IF(AV734="",0,INDEX([1]大小写对照表!A:B,MATCH(AV734,[1]大小写对照表!A:A,0),2)*100)+IF(AW734="",0,INDEX([1]大小写对照表!A:B,MATCH(AW734,[1]大小写对照表!A:A,0),2)*10),IF(ISERROR(FIND("万",O734,1)),MIDB(O734,SEARCHB("?",O734),2*LEN(O734)-LENB(O734))*1,MIDB(O734,SEARCHB("?",O734),2*LEN(O734)-LENB(O734))*10000)))</f>
        <v>0</v>
      </c>
      <c r="AY734" s="13" t="str">
        <f t="shared" si="141"/>
        <v>1月份</v>
      </c>
      <c r="AZ734" s="11" t="str">
        <f t="shared" si="142"/>
        <v>新媒体</v>
      </c>
      <c r="BA734" s="11" t="str">
        <f t="shared" si="143"/>
        <v/>
      </c>
    </row>
    <row r="735" spans="1:53">
      <c r="A735" s="14" t="s">
        <v>4020</v>
      </c>
      <c r="B735" s="14" t="s">
        <v>4629</v>
      </c>
      <c r="C735" s="14" t="s">
        <v>55</v>
      </c>
      <c r="D735" s="14"/>
      <c r="E735" s="14" t="s">
        <v>1009</v>
      </c>
      <c r="F735" s="14" t="s">
        <v>1010</v>
      </c>
      <c r="G735" s="14" t="s">
        <v>331</v>
      </c>
      <c r="H735" s="14"/>
      <c r="I735" s="14"/>
      <c r="J735" s="14"/>
      <c r="K735" s="14"/>
      <c r="L735" s="14"/>
      <c r="M735" s="14"/>
      <c r="N735" s="14"/>
      <c r="O735" s="14"/>
      <c r="P735" s="14"/>
      <c r="Q735" s="14" t="s">
        <v>4630</v>
      </c>
      <c r="R735" s="14"/>
      <c r="S735" s="14"/>
      <c r="T735" s="14"/>
      <c r="U735" s="14"/>
      <c r="V735" s="14"/>
      <c r="W735" s="14"/>
      <c r="X735" s="14" t="s">
        <v>315</v>
      </c>
      <c r="Y735" s="14" t="s">
        <v>4631</v>
      </c>
      <c r="Z735" s="14">
        <v>2</v>
      </c>
      <c r="AA735" s="14">
        <v>14971</v>
      </c>
      <c r="AB735" s="14" t="s">
        <v>317</v>
      </c>
      <c r="AC735" s="14" t="s">
        <v>4020</v>
      </c>
      <c r="AD735" s="14">
        <v>2019</v>
      </c>
      <c r="AE735" s="14" t="s">
        <v>68</v>
      </c>
      <c r="AF735" s="14"/>
      <c r="AG735" s="14"/>
      <c r="AH735" s="14"/>
      <c r="AI735" s="14"/>
      <c r="AJ735" s="14"/>
      <c r="AK735" s="14"/>
      <c r="AL735" s="8" t="str">
        <f t="shared" si="132"/>
        <v/>
      </c>
      <c r="AM735" s="8" t="str">
        <f>IF(AL735="","",COUNTIFS(AL$1:AL735,AL735))</f>
        <v/>
      </c>
      <c r="AN735" s="8" t="str">
        <f t="shared" si="133"/>
        <v>上海上海第一财经传媒有限公司2018年上海市主流媒体发展新媒体专项资金项目设备采购中标结果公示@新媒体</v>
      </c>
      <c r="AO735" s="9">
        <f>IF(AN735="","",COUNTIFS(AN$1:AN735,AN735))</f>
        <v>1</v>
      </c>
      <c r="AP735" s="10" t="str">
        <f t="shared" si="134"/>
        <v>是</v>
      </c>
      <c r="AQ735" s="11" t="str">
        <f t="shared" si="135"/>
        <v/>
      </c>
      <c r="AR735" s="11" t="str">
        <f t="shared" si="136"/>
        <v/>
      </c>
      <c r="AS735" s="11" t="str">
        <f t="shared" si="137"/>
        <v/>
      </c>
      <c r="AT735" s="11" t="str">
        <f t="shared" si="138"/>
        <v/>
      </c>
      <c r="AU735" s="11" t="str">
        <f t="shared" si="139"/>
        <v/>
      </c>
      <c r="AV735" s="11" t="str">
        <f t="shared" si="140"/>
        <v/>
      </c>
      <c r="AW735" s="11" t="str">
        <f>IF(ISERROR(IF(FIND("拾",O735,1)&lt;FIND("万",O735,1),IF(ISERROR(FIND("拾",O735,FIND("万",O735,1))),"零",(MID(O,FIND("拾",O735,FIND("万",O735,1))-1,1))),MID(O735,FIND("拾",O735,1)-1,1))),"",IF(FIND("拾",O735,1)&lt;FIND("万",O735,1),IF(ISERROR(FIND("拾",O735,FIND("万",O735,1))),"",(MID(O735,FIND("拾",O735,FIND("万",O735,1))-1,1))),MID(O735,FIND("拾",O735,1)-1,1)))</f>
        <v/>
      </c>
      <c r="AX735" s="12">
        <f>IF(O735="",0,IF(ISERROR(MIDB(O735,SEARCHB("?",O735),2*LEN(O735)-LENB(O735))),IF(AQ735="",0,INDEX([1]大小写对照表!A:B,MATCH(AQ735,[1]大小写对照表!A:A,0),2)*100000000)+IF(AR735="",0,INDEX([1]大小写对照表!A:B,MATCH(AR735,[1]大小写对照表!A:A,0),2)*1000000)+IF(AS735="",0,INDEX([1]大小写对照表!A:B,MATCH(AS735,[1]大小写对照表!A:A,0),2)*100000)+IF(AT735="",0,INDEX([1]大小写对照表!A:B,MATCH(AT735,[1]大小写对照表!A:A,0),2)*10000)+IF(AU735="",0,INDEX([1]大小写对照表!A:B,MATCH(AU735,[1]大小写对照表!A:A,0),2)*1000)+IF(AV735="",0,INDEX([1]大小写对照表!A:B,MATCH(AV735,[1]大小写对照表!A:A,0),2)*100)+IF(AW735="",0,INDEX([1]大小写对照表!A:B,MATCH(AW735,[1]大小写对照表!A:A,0),2)*10),IF(ISERROR(FIND("万",O735,1)),MIDB(O735,SEARCHB("?",O735),2*LEN(O735)-LENB(O735))*1,MIDB(O735,SEARCHB("?",O735),2*LEN(O735)-LENB(O735))*10000)))</f>
        <v>0</v>
      </c>
      <c r="AY735" s="13" t="str">
        <f t="shared" si="141"/>
        <v>1月份</v>
      </c>
      <c r="AZ735" s="11" t="str">
        <f t="shared" si="142"/>
        <v>新媒体</v>
      </c>
      <c r="BA735" s="11" t="str">
        <f t="shared" si="143"/>
        <v/>
      </c>
    </row>
    <row r="736" spans="1:53">
      <c r="A736" s="7" t="s">
        <v>4020</v>
      </c>
      <c r="B736" s="7" t="s">
        <v>4632</v>
      </c>
      <c r="C736" s="7" t="s">
        <v>55</v>
      </c>
      <c r="D736" s="7" t="s">
        <v>4607</v>
      </c>
      <c r="E736" s="7" t="s">
        <v>1308</v>
      </c>
      <c r="F736" s="7" t="s">
        <v>2752</v>
      </c>
      <c r="G736" s="7" t="s">
        <v>331</v>
      </c>
      <c r="H736" s="7"/>
      <c r="I736" s="7"/>
      <c r="J736" s="7"/>
      <c r="K736" s="7"/>
      <c r="L736" s="7"/>
      <c r="M736" s="7"/>
      <c r="N736" s="7" t="s">
        <v>4031</v>
      </c>
      <c r="O736" s="7"/>
      <c r="P736" s="7"/>
      <c r="Q736" s="7" t="s">
        <v>4633</v>
      </c>
      <c r="R736" s="7" t="s">
        <v>4033</v>
      </c>
      <c r="S736" s="7" t="s">
        <v>4034</v>
      </c>
      <c r="T736" s="7"/>
      <c r="U736" s="7"/>
      <c r="V736" s="7"/>
      <c r="W736" s="7"/>
      <c r="X736" s="7" t="s">
        <v>315</v>
      </c>
      <c r="Y736" s="7" t="s">
        <v>4634</v>
      </c>
      <c r="Z736" s="7">
        <v>1</v>
      </c>
      <c r="AA736" s="7">
        <v>2</v>
      </c>
      <c r="AB736" s="7" t="s">
        <v>67</v>
      </c>
      <c r="AC736" s="7"/>
      <c r="AD736" s="7">
        <v>2019</v>
      </c>
      <c r="AE736" s="7" t="s">
        <v>68</v>
      </c>
      <c r="AF736" s="7"/>
      <c r="AG736" s="7"/>
      <c r="AH736" s="7"/>
      <c r="AI736" s="7"/>
      <c r="AJ736" s="7"/>
      <c r="AK736" s="7"/>
      <c r="AL736" s="8" t="str">
        <f t="shared" si="132"/>
        <v>20190114102444941@新媒体</v>
      </c>
      <c r="AM736" s="8">
        <f>IF(AL736="","",COUNTIFS(AL$1:AL736,AL736))</f>
        <v>2</v>
      </c>
      <c r="AN736" s="8" t="str">
        <f t="shared" si="133"/>
        <v>中安在线黄山频道办公设备采购结果公示20190114102444941@新媒体</v>
      </c>
      <c r="AO736" s="9">
        <f>IF(AN736="","",COUNTIFS(AN$1:AN736,AN736))</f>
        <v>1</v>
      </c>
      <c r="AP736" s="10" t="str">
        <f t="shared" si="134"/>
        <v/>
      </c>
      <c r="AQ736" s="11" t="str">
        <f t="shared" si="135"/>
        <v/>
      </c>
      <c r="AR736" s="11" t="str">
        <f t="shared" si="136"/>
        <v/>
      </c>
      <c r="AS736" s="11" t="str">
        <f t="shared" si="137"/>
        <v/>
      </c>
      <c r="AT736" s="11" t="str">
        <f t="shared" si="138"/>
        <v/>
      </c>
      <c r="AU736" s="11" t="str">
        <f t="shared" si="139"/>
        <v/>
      </c>
      <c r="AV736" s="11" t="str">
        <f t="shared" si="140"/>
        <v/>
      </c>
      <c r="AW736" s="11" t="str">
        <f>IF(ISERROR(IF(FIND("拾",O736,1)&lt;FIND("万",O736,1),IF(ISERROR(FIND("拾",O736,FIND("万",O736,1))),"零",(MID(O,FIND("拾",O736,FIND("万",O736,1))-1,1))),MID(O736,FIND("拾",O736,1)-1,1))),"",IF(FIND("拾",O736,1)&lt;FIND("万",O736,1),IF(ISERROR(FIND("拾",O736,FIND("万",O736,1))),"",(MID(O736,FIND("拾",O736,FIND("万",O736,1))-1,1))),MID(O736,FIND("拾",O736,1)-1,1)))</f>
        <v/>
      </c>
      <c r="AX736" s="12">
        <f>IF(O736="",0,IF(ISERROR(MIDB(O736,SEARCHB("?",O736),2*LEN(O736)-LENB(O736))),IF(AQ736="",0,INDEX([1]大小写对照表!A:B,MATCH(AQ736,[1]大小写对照表!A:A,0),2)*100000000)+IF(AR736="",0,INDEX([1]大小写对照表!A:B,MATCH(AR736,[1]大小写对照表!A:A,0),2)*1000000)+IF(AS736="",0,INDEX([1]大小写对照表!A:B,MATCH(AS736,[1]大小写对照表!A:A,0),2)*100000)+IF(AT736="",0,INDEX([1]大小写对照表!A:B,MATCH(AT736,[1]大小写对照表!A:A,0),2)*10000)+IF(AU736="",0,INDEX([1]大小写对照表!A:B,MATCH(AU736,[1]大小写对照表!A:A,0),2)*1000)+IF(AV736="",0,INDEX([1]大小写对照表!A:B,MATCH(AV736,[1]大小写对照表!A:A,0),2)*100)+IF(AW736="",0,INDEX([1]大小写对照表!A:B,MATCH(AW736,[1]大小写对照表!A:A,0),2)*10),IF(ISERROR(FIND("万",O736,1)),MIDB(O736,SEARCHB("?",O736),2*LEN(O736)-LENB(O736))*1,MIDB(O736,SEARCHB("?",O736),2*LEN(O736)-LENB(O736))*10000)))</f>
        <v>0</v>
      </c>
      <c r="AY736" s="13" t="str">
        <f t="shared" si="141"/>
        <v>1月份</v>
      </c>
      <c r="AZ736" s="11" t="str">
        <f t="shared" si="142"/>
        <v>新媒体</v>
      </c>
      <c r="BA736" s="11" t="str">
        <f t="shared" si="143"/>
        <v/>
      </c>
    </row>
    <row r="737" spans="1:53">
      <c r="A737" s="14" t="s">
        <v>4020</v>
      </c>
      <c r="B737" s="14" t="s">
        <v>4352</v>
      </c>
      <c r="C737" s="14" t="s">
        <v>55</v>
      </c>
      <c r="D737" s="14" t="s">
        <v>4635</v>
      </c>
      <c r="E737" s="14" t="s">
        <v>627</v>
      </c>
      <c r="F737" s="14" t="s">
        <v>1420</v>
      </c>
      <c r="G737" s="14" t="s">
        <v>369</v>
      </c>
      <c r="H737" s="14"/>
      <c r="I737" s="14"/>
      <c r="J737" s="14"/>
      <c r="K737" s="14"/>
      <c r="L737" s="14"/>
      <c r="M737" s="14" t="s">
        <v>4636</v>
      </c>
      <c r="N737" s="14"/>
      <c r="O737" s="14"/>
      <c r="P737" s="14"/>
      <c r="Q737" s="14" t="s">
        <v>4637</v>
      </c>
      <c r="R737" s="14"/>
      <c r="S737" s="14"/>
      <c r="T737" s="14"/>
      <c r="U737" s="14"/>
      <c r="V737" s="14"/>
      <c r="W737" s="14"/>
      <c r="X737" s="14" t="s">
        <v>244</v>
      </c>
      <c r="Y737" s="14" t="s">
        <v>4360</v>
      </c>
      <c r="Z737" s="14">
        <v>3</v>
      </c>
      <c r="AA737" s="14">
        <v>1</v>
      </c>
      <c r="AB737" s="14" t="s">
        <v>317</v>
      </c>
      <c r="AC737" s="14" t="s">
        <v>4020</v>
      </c>
      <c r="AD737" s="14">
        <v>2019</v>
      </c>
      <c r="AE737" s="14" t="s">
        <v>68</v>
      </c>
      <c r="AF737" s="14"/>
      <c r="AG737" s="14"/>
      <c r="AH737" s="14"/>
      <c r="AI737" s="14"/>
      <c r="AJ737" s="14"/>
      <c r="AK737" s="14"/>
      <c r="AL737" s="8" t="str">
        <f t="shared" si="132"/>
        <v>0809-1944QYG3A110@新媒体</v>
      </c>
      <c r="AM737" s="8">
        <f>IF(AL737="","",COUNTIFS(AL$1:AL737,AL737))</f>
        <v>1</v>
      </c>
      <c r="AN737" s="8" t="str">
        <f t="shared" si="133"/>
        <v>公开招标：广东南方新媒体股份有限公司IPTV微信电视建设项目（0809-1841GDG13A45）中标结果公告@新媒体</v>
      </c>
      <c r="AO737" s="9">
        <f>IF(AN737="","",COUNTIFS(AN$1:AN737,AN737))</f>
        <v>2</v>
      </c>
      <c r="AP737" s="10" t="str">
        <f t="shared" si="134"/>
        <v>是</v>
      </c>
      <c r="AQ737" s="11" t="str">
        <f t="shared" si="135"/>
        <v/>
      </c>
      <c r="AR737" s="11" t="str">
        <f t="shared" si="136"/>
        <v/>
      </c>
      <c r="AS737" s="11" t="str">
        <f t="shared" si="137"/>
        <v/>
      </c>
      <c r="AT737" s="11" t="str">
        <f t="shared" si="138"/>
        <v/>
      </c>
      <c r="AU737" s="11" t="str">
        <f t="shared" si="139"/>
        <v/>
      </c>
      <c r="AV737" s="11" t="str">
        <f t="shared" si="140"/>
        <v/>
      </c>
      <c r="AW737" s="11" t="str">
        <f>IF(ISERROR(IF(FIND("拾",O737,1)&lt;FIND("万",O737,1),IF(ISERROR(FIND("拾",O737,FIND("万",O737,1))),"零",(MID(O,FIND("拾",O737,FIND("万",O737,1))-1,1))),MID(O737,FIND("拾",O737,1)-1,1))),"",IF(FIND("拾",O737,1)&lt;FIND("万",O737,1),IF(ISERROR(FIND("拾",O737,FIND("万",O737,1))),"",(MID(O737,FIND("拾",O737,FIND("万",O737,1))-1,1))),MID(O737,FIND("拾",O737,1)-1,1)))</f>
        <v/>
      </c>
      <c r="AX737" s="12">
        <f>IF(O737="",0,IF(ISERROR(MIDB(O737,SEARCHB("?",O737),2*LEN(O737)-LENB(O737))),IF(AQ737="",0,INDEX([1]大小写对照表!A:B,MATCH(AQ737,[1]大小写对照表!A:A,0),2)*100000000)+IF(AR737="",0,INDEX([1]大小写对照表!A:B,MATCH(AR737,[1]大小写对照表!A:A,0),2)*1000000)+IF(AS737="",0,INDEX([1]大小写对照表!A:B,MATCH(AS737,[1]大小写对照表!A:A,0),2)*100000)+IF(AT737="",0,INDEX([1]大小写对照表!A:B,MATCH(AT737,[1]大小写对照表!A:A,0),2)*10000)+IF(AU737="",0,INDEX([1]大小写对照表!A:B,MATCH(AU737,[1]大小写对照表!A:A,0),2)*1000)+IF(AV737="",0,INDEX([1]大小写对照表!A:B,MATCH(AV737,[1]大小写对照表!A:A,0),2)*100)+IF(AW737="",0,INDEX([1]大小写对照表!A:B,MATCH(AW737,[1]大小写对照表!A:A,0),2)*10),IF(ISERROR(FIND("万",O737,1)),MIDB(O737,SEARCHB("?",O737),2*LEN(O737)-LENB(O737))*1,MIDB(O737,SEARCHB("?",O737),2*LEN(O737)-LENB(O737))*10000)))</f>
        <v>0</v>
      </c>
      <c r="AY737" s="13" t="str">
        <f t="shared" si="141"/>
        <v>1月份</v>
      </c>
      <c r="AZ737" s="11" t="str">
        <f t="shared" si="142"/>
        <v>新媒体</v>
      </c>
      <c r="BA737" s="11" t="str">
        <f t="shared" si="143"/>
        <v/>
      </c>
    </row>
    <row r="738" spans="1:53">
      <c r="A738" s="7" t="s">
        <v>4020</v>
      </c>
      <c r="B738" s="7" t="s">
        <v>4638</v>
      </c>
      <c r="C738" s="7" t="s">
        <v>55</v>
      </c>
      <c r="D738" s="7"/>
      <c r="E738" s="7" t="s">
        <v>602</v>
      </c>
      <c r="F738" s="7" t="s">
        <v>988</v>
      </c>
      <c r="G738" s="7" t="s">
        <v>369</v>
      </c>
      <c r="H738" s="7"/>
      <c r="I738" s="7"/>
      <c r="J738" s="7"/>
      <c r="K738" s="7"/>
      <c r="L738" s="7"/>
      <c r="M738" s="7" t="s">
        <v>4639</v>
      </c>
      <c r="N738" s="7" t="s">
        <v>4640</v>
      </c>
      <c r="O738" s="7"/>
      <c r="P738" s="7"/>
      <c r="Q738" s="7" t="s">
        <v>4641</v>
      </c>
      <c r="R738" s="7" t="s">
        <v>4642</v>
      </c>
      <c r="S738" s="7"/>
      <c r="T738" s="7"/>
      <c r="U738" s="7"/>
      <c r="V738" s="7"/>
      <c r="W738" s="7"/>
      <c r="X738" s="7" t="s">
        <v>315</v>
      </c>
      <c r="Y738" s="7" t="s">
        <v>4643</v>
      </c>
      <c r="Z738" s="7">
        <v>1</v>
      </c>
      <c r="AA738" s="7">
        <v>14971</v>
      </c>
      <c r="AB738" s="7" t="s">
        <v>67</v>
      </c>
      <c r="AC738" s="7"/>
      <c r="AD738" s="7">
        <v>2019</v>
      </c>
      <c r="AE738" s="7" t="s">
        <v>68</v>
      </c>
      <c r="AF738" s="7"/>
      <c r="AG738" s="7"/>
      <c r="AH738" s="7"/>
      <c r="AI738" s="7"/>
      <c r="AJ738" s="7"/>
      <c r="AK738" s="7"/>
      <c r="AL738" s="8" t="str">
        <f t="shared" si="132"/>
        <v/>
      </c>
      <c r="AM738" s="8" t="str">
        <f>IF(AL738="","",COUNTIFS(AL$1:AL738,AL738))</f>
        <v/>
      </c>
      <c r="AN738" s="8" t="str">
        <f t="shared" si="133"/>
        <v>徐州精神病院迁建二期康复疗养病房楼及连廊工程徐州精神病院迁建二期康复疗养病房楼智能化工程@新媒体</v>
      </c>
      <c r="AO738" s="9">
        <f>IF(AN738="","",COUNTIFS(AN$1:AN738,AN738))</f>
        <v>1</v>
      </c>
      <c r="AP738" s="10" t="str">
        <f t="shared" si="134"/>
        <v>是</v>
      </c>
      <c r="AQ738" s="11" t="str">
        <f t="shared" si="135"/>
        <v/>
      </c>
      <c r="AR738" s="11" t="str">
        <f t="shared" si="136"/>
        <v/>
      </c>
      <c r="AS738" s="11" t="str">
        <f t="shared" si="137"/>
        <v/>
      </c>
      <c r="AT738" s="11" t="str">
        <f t="shared" si="138"/>
        <v/>
      </c>
      <c r="AU738" s="11" t="str">
        <f t="shared" si="139"/>
        <v/>
      </c>
      <c r="AV738" s="11" t="str">
        <f t="shared" si="140"/>
        <v/>
      </c>
      <c r="AW738" s="11" t="str">
        <f>IF(ISERROR(IF(FIND("拾",O738,1)&lt;FIND("万",O738,1),IF(ISERROR(FIND("拾",O738,FIND("万",O738,1))),"零",(MID(O,FIND("拾",O738,FIND("万",O738,1))-1,1))),MID(O738,FIND("拾",O738,1)-1,1))),"",IF(FIND("拾",O738,1)&lt;FIND("万",O738,1),IF(ISERROR(FIND("拾",O738,FIND("万",O738,1))),"",(MID(O738,FIND("拾",O738,FIND("万",O738,1))-1,1))),MID(O738,FIND("拾",O738,1)-1,1)))</f>
        <v/>
      </c>
      <c r="AX738" s="12">
        <f>IF(O738="",0,IF(ISERROR(MIDB(O738,SEARCHB("?",O738),2*LEN(O738)-LENB(O738))),IF(AQ738="",0,INDEX([1]大小写对照表!A:B,MATCH(AQ738,[1]大小写对照表!A:A,0),2)*100000000)+IF(AR738="",0,INDEX([1]大小写对照表!A:B,MATCH(AR738,[1]大小写对照表!A:A,0),2)*1000000)+IF(AS738="",0,INDEX([1]大小写对照表!A:B,MATCH(AS738,[1]大小写对照表!A:A,0),2)*100000)+IF(AT738="",0,INDEX([1]大小写对照表!A:B,MATCH(AT738,[1]大小写对照表!A:A,0),2)*10000)+IF(AU738="",0,INDEX([1]大小写对照表!A:B,MATCH(AU738,[1]大小写对照表!A:A,0),2)*1000)+IF(AV738="",0,INDEX([1]大小写对照表!A:B,MATCH(AV738,[1]大小写对照表!A:A,0),2)*100)+IF(AW738="",0,INDEX([1]大小写对照表!A:B,MATCH(AW738,[1]大小写对照表!A:A,0),2)*10),IF(ISERROR(FIND("万",O738,1)),MIDB(O738,SEARCHB("?",O738),2*LEN(O738)-LENB(O738))*1,MIDB(O738,SEARCHB("?",O738),2*LEN(O738)-LENB(O738))*10000)))</f>
        <v>0</v>
      </c>
      <c r="AY738" s="13" t="str">
        <f t="shared" si="141"/>
        <v>1月份</v>
      </c>
      <c r="AZ738" s="11" t="str">
        <f t="shared" si="142"/>
        <v>新媒体</v>
      </c>
      <c r="BA738" s="11" t="str">
        <f t="shared" si="143"/>
        <v/>
      </c>
    </row>
    <row r="739" spans="1:53">
      <c r="A739" s="14" t="s">
        <v>4020</v>
      </c>
      <c r="B739" s="14" t="s">
        <v>4644</v>
      </c>
      <c r="C739" s="14" t="s">
        <v>55</v>
      </c>
      <c r="D739" s="14" t="s">
        <v>4645</v>
      </c>
      <c r="E739" s="14" t="s">
        <v>582</v>
      </c>
      <c r="F739" s="14" t="s">
        <v>2513</v>
      </c>
      <c r="G739" s="14" t="s">
        <v>369</v>
      </c>
      <c r="H739" s="14"/>
      <c r="I739" s="14"/>
      <c r="J739" s="14"/>
      <c r="K739" s="14"/>
      <c r="L739" s="14" t="s">
        <v>4646</v>
      </c>
      <c r="M739" s="14" t="s">
        <v>4647</v>
      </c>
      <c r="N739" s="14"/>
      <c r="O739" s="14"/>
      <c r="P739" s="14"/>
      <c r="Q739" s="14" t="s">
        <v>4648</v>
      </c>
      <c r="R739" s="14"/>
      <c r="S739" s="14"/>
      <c r="T739" s="14"/>
      <c r="U739" s="14"/>
      <c r="V739" s="14"/>
      <c r="W739" s="14"/>
      <c r="X739" s="14" t="s">
        <v>79</v>
      </c>
      <c r="Y739" s="14" t="s">
        <v>4649</v>
      </c>
      <c r="Z739" s="14">
        <v>1</v>
      </c>
      <c r="AA739" s="14">
        <v>1</v>
      </c>
      <c r="AB739" s="14" t="s">
        <v>67</v>
      </c>
      <c r="AC739" s="14"/>
      <c r="AD739" s="14">
        <v>2019</v>
      </c>
      <c r="AE739" s="14" t="s">
        <v>68</v>
      </c>
      <c r="AF739" s="14"/>
      <c r="AG739" s="14"/>
      <c r="AH739" s="14"/>
      <c r="AI739" s="14"/>
      <c r="AJ739" s="14"/>
      <c r="AK739" s="14"/>
      <c r="AL739" s="8" t="str">
        <f t="shared" si="132"/>
        <v>FYZC2019-NGZ008@新媒体</v>
      </c>
      <c r="AM739" s="8">
        <f>IF(AL739="","",COUNTIFS(AL$1:AL739,AL739))</f>
        <v>1</v>
      </c>
      <c r="AN739" s="8" t="str">
        <f t="shared" si="133"/>
        <v>2019年太子湾花展美食广场（含综合服务点）招商项目中标结果公示@新媒体</v>
      </c>
      <c r="AO739" s="9">
        <f>IF(AN739="","",COUNTIFS(AN$1:AN739,AN739))</f>
        <v>1</v>
      </c>
      <c r="AP739" s="10" t="str">
        <f t="shared" si="134"/>
        <v>是</v>
      </c>
      <c r="AQ739" s="11" t="str">
        <f t="shared" si="135"/>
        <v/>
      </c>
      <c r="AR739" s="11" t="str">
        <f t="shared" si="136"/>
        <v/>
      </c>
      <c r="AS739" s="11" t="str">
        <f t="shared" si="137"/>
        <v/>
      </c>
      <c r="AT739" s="11" t="str">
        <f t="shared" si="138"/>
        <v/>
      </c>
      <c r="AU739" s="11" t="str">
        <f t="shared" si="139"/>
        <v/>
      </c>
      <c r="AV739" s="11" t="str">
        <f t="shared" si="140"/>
        <v/>
      </c>
      <c r="AW739" s="11" t="str">
        <f>IF(ISERROR(IF(FIND("拾",O739,1)&lt;FIND("万",O739,1),IF(ISERROR(FIND("拾",O739,FIND("万",O739,1))),"零",(MID(O,FIND("拾",O739,FIND("万",O739,1))-1,1))),MID(O739,FIND("拾",O739,1)-1,1))),"",IF(FIND("拾",O739,1)&lt;FIND("万",O739,1),IF(ISERROR(FIND("拾",O739,FIND("万",O739,1))),"",(MID(O739,FIND("拾",O739,FIND("万",O739,1))-1,1))),MID(O739,FIND("拾",O739,1)-1,1)))</f>
        <v/>
      </c>
      <c r="AX739" s="12">
        <f>IF(O739="",0,IF(ISERROR(MIDB(O739,SEARCHB("?",O739),2*LEN(O739)-LENB(O739))),IF(AQ739="",0,INDEX([1]大小写对照表!A:B,MATCH(AQ739,[1]大小写对照表!A:A,0),2)*100000000)+IF(AR739="",0,INDEX([1]大小写对照表!A:B,MATCH(AR739,[1]大小写对照表!A:A,0),2)*1000000)+IF(AS739="",0,INDEX([1]大小写对照表!A:B,MATCH(AS739,[1]大小写对照表!A:A,0),2)*100000)+IF(AT739="",0,INDEX([1]大小写对照表!A:B,MATCH(AT739,[1]大小写对照表!A:A,0),2)*10000)+IF(AU739="",0,INDEX([1]大小写对照表!A:B,MATCH(AU739,[1]大小写对照表!A:A,0),2)*1000)+IF(AV739="",0,INDEX([1]大小写对照表!A:B,MATCH(AV739,[1]大小写对照表!A:A,0),2)*100)+IF(AW739="",0,INDEX([1]大小写对照表!A:B,MATCH(AW739,[1]大小写对照表!A:A,0),2)*10),IF(ISERROR(FIND("万",O739,1)),MIDB(O739,SEARCHB("?",O739),2*LEN(O739)-LENB(O739))*1,MIDB(O739,SEARCHB("?",O739),2*LEN(O739)-LENB(O739))*10000)))</f>
        <v>0</v>
      </c>
      <c r="AY739" s="13" t="str">
        <f t="shared" si="141"/>
        <v>1月份</v>
      </c>
      <c r="AZ739" s="11" t="str">
        <f t="shared" si="142"/>
        <v>新媒体</v>
      </c>
      <c r="BA739" s="11" t="str">
        <f t="shared" si="143"/>
        <v/>
      </c>
    </row>
    <row r="740" spans="1:53">
      <c r="A740" s="7" t="s">
        <v>4020</v>
      </c>
      <c r="B740" s="7" t="s">
        <v>4650</v>
      </c>
      <c r="C740" s="7" t="s">
        <v>55</v>
      </c>
      <c r="D740" s="7"/>
      <c r="E740" s="7" t="s">
        <v>1192</v>
      </c>
      <c r="F740" s="7" t="s">
        <v>4651</v>
      </c>
      <c r="G740" s="7" t="s">
        <v>369</v>
      </c>
      <c r="H740" s="7"/>
      <c r="I740" s="7"/>
      <c r="J740" s="7"/>
      <c r="K740" s="7"/>
      <c r="L740" s="7"/>
      <c r="M740" s="7"/>
      <c r="N740" s="7" t="s">
        <v>4652</v>
      </c>
      <c r="O740" s="7"/>
      <c r="P740" s="7"/>
      <c r="Q740" s="7" t="s">
        <v>4653</v>
      </c>
      <c r="R740" s="7" t="s">
        <v>4654</v>
      </c>
      <c r="S740" s="7"/>
      <c r="T740" s="7"/>
      <c r="U740" s="7"/>
      <c r="V740" s="7"/>
      <c r="W740" s="7"/>
      <c r="X740" s="7" t="s">
        <v>315</v>
      </c>
      <c r="Y740" s="7" t="s">
        <v>4655</v>
      </c>
      <c r="Z740" s="7">
        <v>1</v>
      </c>
      <c r="AA740" s="7">
        <v>14971</v>
      </c>
      <c r="AB740" s="7" t="s">
        <v>317</v>
      </c>
      <c r="AC740" s="7" t="s">
        <v>4020</v>
      </c>
      <c r="AD740" s="7">
        <v>2019</v>
      </c>
      <c r="AE740" s="7" t="s">
        <v>68</v>
      </c>
      <c r="AF740" s="7"/>
      <c r="AG740" s="7"/>
      <c r="AH740" s="7"/>
      <c r="AI740" s="7"/>
      <c r="AJ740" s="7"/>
      <c r="AK740" s="7"/>
      <c r="AL740" s="8" t="str">
        <f t="shared" si="132"/>
        <v/>
      </c>
      <c r="AM740" s="8" t="str">
        <f>IF(AL740="","",COUNTIFS(AL$1:AL740,AL740))</f>
        <v/>
      </c>
      <c r="AN740" s="8" t="str">
        <f t="shared" si="133"/>
        <v>2019年新媒体日常运营支撑及策划支撑服务中阶段重点线上活动项目-采购项目中标公示@新媒体</v>
      </c>
      <c r="AO740" s="9">
        <f>IF(AN740="","",COUNTIFS(AN$1:AN740,AN740))</f>
        <v>1</v>
      </c>
      <c r="AP740" s="10" t="str">
        <f t="shared" si="134"/>
        <v>是</v>
      </c>
      <c r="AQ740" s="11" t="str">
        <f t="shared" si="135"/>
        <v/>
      </c>
      <c r="AR740" s="11" t="str">
        <f t="shared" si="136"/>
        <v/>
      </c>
      <c r="AS740" s="11" t="str">
        <f t="shared" si="137"/>
        <v/>
      </c>
      <c r="AT740" s="11" t="str">
        <f t="shared" si="138"/>
        <v/>
      </c>
      <c r="AU740" s="11" t="str">
        <f t="shared" si="139"/>
        <v/>
      </c>
      <c r="AV740" s="11" t="str">
        <f t="shared" si="140"/>
        <v/>
      </c>
      <c r="AW740" s="11" t="str">
        <f>IF(ISERROR(IF(FIND("拾",O740,1)&lt;FIND("万",O740,1),IF(ISERROR(FIND("拾",O740,FIND("万",O740,1))),"零",(MID(O,FIND("拾",O740,FIND("万",O740,1))-1,1))),MID(O740,FIND("拾",O740,1)-1,1))),"",IF(FIND("拾",O740,1)&lt;FIND("万",O740,1),IF(ISERROR(FIND("拾",O740,FIND("万",O740,1))),"",(MID(O740,FIND("拾",O740,FIND("万",O740,1))-1,1))),MID(O740,FIND("拾",O740,1)-1,1)))</f>
        <v/>
      </c>
      <c r="AX740" s="12">
        <f>IF(O740="",0,IF(ISERROR(MIDB(O740,SEARCHB("?",O740),2*LEN(O740)-LENB(O740))),IF(AQ740="",0,INDEX([1]大小写对照表!A:B,MATCH(AQ740,[1]大小写对照表!A:A,0),2)*100000000)+IF(AR740="",0,INDEX([1]大小写对照表!A:B,MATCH(AR740,[1]大小写对照表!A:A,0),2)*1000000)+IF(AS740="",0,INDEX([1]大小写对照表!A:B,MATCH(AS740,[1]大小写对照表!A:A,0),2)*100000)+IF(AT740="",0,INDEX([1]大小写对照表!A:B,MATCH(AT740,[1]大小写对照表!A:A,0),2)*10000)+IF(AU740="",0,INDEX([1]大小写对照表!A:B,MATCH(AU740,[1]大小写对照表!A:A,0),2)*1000)+IF(AV740="",0,INDEX([1]大小写对照表!A:B,MATCH(AV740,[1]大小写对照表!A:A,0),2)*100)+IF(AW740="",0,INDEX([1]大小写对照表!A:B,MATCH(AW740,[1]大小写对照表!A:A,0),2)*10),IF(ISERROR(FIND("万",O740,1)),MIDB(O740,SEARCHB("?",O740),2*LEN(O740)-LENB(O740))*1,MIDB(O740,SEARCHB("?",O740),2*LEN(O740)-LENB(O740))*10000)))</f>
        <v>0</v>
      </c>
      <c r="AY740" s="13" t="str">
        <f t="shared" si="141"/>
        <v>1月份</v>
      </c>
      <c r="AZ740" s="11" t="str">
        <f t="shared" si="142"/>
        <v>新媒体</v>
      </c>
      <c r="BA740" s="11" t="str">
        <f t="shared" si="143"/>
        <v/>
      </c>
    </row>
    <row r="741" spans="1:53">
      <c r="A741" s="14" t="s">
        <v>4020</v>
      </c>
      <c r="B741" s="14" t="s">
        <v>4656</v>
      </c>
      <c r="C741" s="14" t="s">
        <v>55</v>
      </c>
      <c r="D741" s="14" t="s">
        <v>4657</v>
      </c>
      <c r="E741" s="14" t="s">
        <v>168</v>
      </c>
      <c r="F741" s="14" t="s">
        <v>936</v>
      </c>
      <c r="G741" s="14" t="s">
        <v>369</v>
      </c>
      <c r="H741" s="14"/>
      <c r="I741" s="14"/>
      <c r="J741" s="14"/>
      <c r="K741" s="14"/>
      <c r="L741" s="14" t="s">
        <v>4658</v>
      </c>
      <c r="M741" s="14" t="s">
        <v>4659</v>
      </c>
      <c r="N741" s="14" t="s">
        <v>4660</v>
      </c>
      <c r="O741" s="14" t="s">
        <v>4661</v>
      </c>
      <c r="P741" s="14"/>
      <c r="Q741" s="14" t="s">
        <v>4662</v>
      </c>
      <c r="R741" s="14" t="s">
        <v>4663</v>
      </c>
      <c r="S741" s="14"/>
      <c r="T741" s="14"/>
      <c r="U741" s="14"/>
      <c r="V741" s="14"/>
      <c r="W741" s="14"/>
      <c r="X741" s="14" t="s">
        <v>326</v>
      </c>
      <c r="Y741" s="14" t="s">
        <v>4664</v>
      </c>
      <c r="Z741" s="14">
        <v>1</v>
      </c>
      <c r="AA741" s="14">
        <v>1</v>
      </c>
      <c r="AB741" s="14" t="s">
        <v>317</v>
      </c>
      <c r="AC741" s="14" t="s">
        <v>4020</v>
      </c>
      <c r="AD741" s="14">
        <v>2019</v>
      </c>
      <c r="AE741" s="14" t="s">
        <v>68</v>
      </c>
      <c r="AF741" s="14"/>
      <c r="AG741" s="14"/>
      <c r="AH741" s="14"/>
      <c r="AI741" s="14"/>
      <c r="AJ741" s="14"/>
      <c r="AK741" s="14"/>
      <c r="AL741" s="8" t="str">
        <f t="shared" si="132"/>
        <v>YFCG20190121）@新媒体</v>
      </c>
      <c r="AM741" s="8">
        <f>IF(AL741="","",COUNTIFS(AL$1:AL741,AL741))</f>
        <v>1</v>
      </c>
      <c r="AN741" s="8" t="str">
        <f t="shared" si="133"/>
        <v>福建云锋招标有限公司关于华侨大学经济与金融学院新媒体营销平台软件采购的中标公告@新媒体</v>
      </c>
      <c r="AO741" s="9">
        <f>IF(AN741="","",COUNTIFS(AN$1:AN741,AN741))</f>
        <v>1</v>
      </c>
      <c r="AP741" s="10" t="str">
        <f t="shared" si="134"/>
        <v>是</v>
      </c>
      <c r="AQ741" s="11" t="str">
        <f t="shared" si="135"/>
        <v/>
      </c>
      <c r="AR741" s="11" t="str">
        <f t="shared" si="136"/>
        <v/>
      </c>
      <c r="AS741" s="11" t="str">
        <f t="shared" si="137"/>
        <v/>
      </c>
      <c r="AT741" s="11" t="str">
        <f t="shared" si="138"/>
        <v/>
      </c>
      <c r="AU741" s="11" t="str">
        <f t="shared" si="139"/>
        <v/>
      </c>
      <c r="AV741" s="11" t="str">
        <f t="shared" si="140"/>
        <v/>
      </c>
      <c r="AW741" s="11" t="str">
        <f>IF(ISERROR(IF(FIND("拾",O741,1)&lt;FIND("万",O741,1),IF(ISERROR(FIND("拾",O741,FIND("万",O741,1))),"零",(MID(O,FIND("拾",O741,FIND("万",O741,1))-1,1))),MID(O741,FIND("拾",O741,1)-1,1))),"",IF(FIND("拾",O741,1)&lt;FIND("万",O741,1),IF(ISERROR(FIND("拾",O741,FIND("万",O741,1))),"",(MID(O741,FIND("拾",O741,FIND("万",O741,1))-1,1))),MID(O741,FIND("拾",O741,1)-1,1)))</f>
        <v/>
      </c>
      <c r="AX741" s="12">
        <f>IF(O741="",0,IF(ISERROR(MIDB(O741,SEARCHB("?",O741),2*LEN(O741)-LENB(O741))),IF(AQ741="",0,INDEX([1]大小写对照表!A:B,MATCH(AQ741,[1]大小写对照表!A:A,0),2)*100000000)+IF(AR741="",0,INDEX([1]大小写对照表!A:B,MATCH(AR741,[1]大小写对照表!A:A,0),2)*1000000)+IF(AS741="",0,INDEX([1]大小写对照表!A:B,MATCH(AS741,[1]大小写对照表!A:A,0),2)*100000)+IF(AT741="",0,INDEX([1]大小写对照表!A:B,MATCH(AT741,[1]大小写对照表!A:A,0),2)*10000)+IF(AU741="",0,INDEX([1]大小写对照表!A:B,MATCH(AU741,[1]大小写对照表!A:A,0),2)*1000)+IF(AV741="",0,INDEX([1]大小写对照表!A:B,MATCH(AV741,[1]大小写对照表!A:A,0),2)*100)+IF(AW741="",0,INDEX([1]大小写对照表!A:B,MATCH(AW741,[1]大小写对照表!A:A,0),2)*10),IF(ISERROR(FIND("万",O741,1)),MIDB(O741,SEARCHB("?",O741),2*LEN(O741)-LENB(O741))*1,MIDB(O741,SEARCHB("?",O741),2*LEN(O741)-LENB(O741))*10000)))</f>
        <v>250000</v>
      </c>
      <c r="AY741" s="13" t="str">
        <f t="shared" si="141"/>
        <v>1月份</v>
      </c>
      <c r="AZ741" s="11" t="str">
        <f t="shared" si="142"/>
        <v>新媒体</v>
      </c>
      <c r="BA741" s="11" t="str">
        <f t="shared" si="143"/>
        <v/>
      </c>
    </row>
    <row r="742" spans="1:53">
      <c r="A742" s="7" t="s">
        <v>4020</v>
      </c>
      <c r="B742" s="7" t="s">
        <v>4665</v>
      </c>
      <c r="C742" s="7" t="s">
        <v>55</v>
      </c>
      <c r="D742" s="7">
        <v>10070</v>
      </c>
      <c r="E742" s="7" t="s">
        <v>565</v>
      </c>
      <c r="F742" s="7" t="s">
        <v>4666</v>
      </c>
      <c r="G742" s="7" t="s">
        <v>369</v>
      </c>
      <c r="H742" s="7"/>
      <c r="I742" s="7"/>
      <c r="J742" s="7"/>
      <c r="K742" s="7"/>
      <c r="L742" s="7" t="s">
        <v>4667</v>
      </c>
      <c r="M742" s="7"/>
      <c r="N742" s="7"/>
      <c r="O742" s="7" t="s">
        <v>4668</v>
      </c>
      <c r="P742" s="7"/>
      <c r="Q742" s="7" t="s">
        <v>4669</v>
      </c>
      <c r="R742" s="7"/>
      <c r="S742" s="7"/>
      <c r="T742" s="7"/>
      <c r="U742" s="7"/>
      <c r="V742" s="7"/>
      <c r="W742" s="7"/>
      <c r="X742" s="7" t="s">
        <v>79</v>
      </c>
      <c r="Y742" s="7" t="s">
        <v>4670</v>
      </c>
      <c r="Z742" s="7">
        <v>1</v>
      </c>
      <c r="AA742" s="7">
        <v>7</v>
      </c>
      <c r="AB742" s="7" t="s">
        <v>317</v>
      </c>
      <c r="AC742" s="7" t="s">
        <v>4020</v>
      </c>
      <c r="AD742" s="7">
        <v>2019</v>
      </c>
      <c r="AE742" s="7" t="s">
        <v>68</v>
      </c>
      <c r="AF742" s="7"/>
      <c r="AG742" s="7"/>
      <c r="AH742" s="7"/>
      <c r="AI742" s="7"/>
      <c r="AJ742" s="7"/>
      <c r="AK742" s="7"/>
      <c r="AL742" s="8" t="str">
        <f t="shared" si="132"/>
        <v>10070@新媒体</v>
      </c>
      <c r="AM742" s="8">
        <f>IF(AL742="","",COUNTIFS(AL$1:AL742,AL742))</f>
        <v>1</v>
      </c>
      <c r="AN742" s="8" t="str">
        <f t="shared" si="133"/>
        <v>呼和浩特市旅游发展委员会关于新媒体宣传(第二包）的结果公示@新媒体</v>
      </c>
      <c r="AO742" s="9">
        <f>IF(AN742="","",COUNTIFS(AN$1:AN742,AN742))</f>
        <v>1</v>
      </c>
      <c r="AP742" s="10" t="str">
        <f t="shared" si="134"/>
        <v>是</v>
      </c>
      <c r="AQ742" s="11" t="str">
        <f t="shared" si="135"/>
        <v/>
      </c>
      <c r="AR742" s="11" t="str">
        <f t="shared" si="136"/>
        <v/>
      </c>
      <c r="AS742" s="11" t="str">
        <f t="shared" si="137"/>
        <v/>
      </c>
      <c r="AT742" s="11" t="str">
        <f t="shared" si="138"/>
        <v/>
      </c>
      <c r="AU742" s="11" t="str">
        <f t="shared" si="139"/>
        <v/>
      </c>
      <c r="AV742" s="11" t="str">
        <f t="shared" si="140"/>
        <v/>
      </c>
      <c r="AW742" s="11" t="str">
        <f>IF(ISERROR(IF(FIND("拾",O742,1)&lt;FIND("万",O742,1),IF(ISERROR(FIND("拾",O742,FIND("万",O742,1))),"零",(MID(O,FIND("拾",O742,FIND("万",O742,1))-1,1))),MID(O742,FIND("拾",O742,1)-1,1))),"",IF(FIND("拾",O742,1)&lt;FIND("万",O742,1),IF(ISERROR(FIND("拾",O742,FIND("万",O742,1))),"",(MID(O742,FIND("拾",O742,FIND("万",O742,1))-1,1))),MID(O742,FIND("拾",O742,1)-1,1)))</f>
        <v/>
      </c>
      <c r="AX742" s="12">
        <f>IF(O742="",0,IF(ISERROR(MIDB(O742,SEARCHB("?",O742),2*LEN(O742)-LENB(O742))),IF(AQ742="",0,INDEX([1]大小写对照表!A:B,MATCH(AQ742,[1]大小写对照表!A:A,0),2)*100000000)+IF(AR742="",0,INDEX([1]大小写对照表!A:B,MATCH(AR742,[1]大小写对照表!A:A,0),2)*1000000)+IF(AS742="",0,INDEX([1]大小写对照表!A:B,MATCH(AS742,[1]大小写对照表!A:A,0),2)*100000)+IF(AT742="",0,INDEX([1]大小写对照表!A:B,MATCH(AT742,[1]大小写对照表!A:A,0),2)*10000)+IF(AU742="",0,INDEX([1]大小写对照表!A:B,MATCH(AU742,[1]大小写对照表!A:A,0),2)*1000)+IF(AV742="",0,INDEX([1]大小写对照表!A:B,MATCH(AV742,[1]大小写对照表!A:A,0),2)*100)+IF(AW742="",0,INDEX([1]大小写对照表!A:B,MATCH(AW742,[1]大小写对照表!A:A,0),2)*10),IF(ISERROR(FIND("万",O742,1)),MIDB(O742,SEARCHB("?",O742),2*LEN(O742)-LENB(O742))*1,MIDB(O742,SEARCHB("?",O742),2*LEN(O742)-LENB(O742))*10000)))</f>
        <v>828000</v>
      </c>
      <c r="AY742" s="13" t="str">
        <f t="shared" si="141"/>
        <v>1月份</v>
      </c>
      <c r="AZ742" s="11" t="str">
        <f t="shared" si="142"/>
        <v>新媒体</v>
      </c>
      <c r="BA742" s="11" t="str">
        <f t="shared" si="143"/>
        <v/>
      </c>
    </row>
    <row r="743" spans="1:53">
      <c r="A743" s="14" t="s">
        <v>4020</v>
      </c>
      <c r="B743" s="14" t="s">
        <v>4671</v>
      </c>
      <c r="C743" s="14" t="s">
        <v>55</v>
      </c>
      <c r="D743" s="14">
        <v>10070</v>
      </c>
      <c r="E743" s="14" t="s">
        <v>565</v>
      </c>
      <c r="F743" s="14" t="s">
        <v>4666</v>
      </c>
      <c r="G743" s="14" t="s">
        <v>369</v>
      </c>
      <c r="H743" s="14"/>
      <c r="I743" s="14"/>
      <c r="J743" s="14"/>
      <c r="K743" s="14"/>
      <c r="L743" s="14" t="s">
        <v>4667</v>
      </c>
      <c r="M743" s="14"/>
      <c r="N743" s="14"/>
      <c r="O743" s="14" t="s">
        <v>4672</v>
      </c>
      <c r="P743" s="14"/>
      <c r="Q743" s="14" t="s">
        <v>4673</v>
      </c>
      <c r="R743" s="14"/>
      <c r="S743" s="14"/>
      <c r="T743" s="14"/>
      <c r="U743" s="14"/>
      <c r="V743" s="14"/>
      <c r="W743" s="14"/>
      <c r="X743" s="14" t="s">
        <v>79</v>
      </c>
      <c r="Y743" s="14" t="s">
        <v>4674</v>
      </c>
      <c r="Z743" s="14">
        <v>1</v>
      </c>
      <c r="AA743" s="14">
        <v>7</v>
      </c>
      <c r="AB743" s="14" t="s">
        <v>317</v>
      </c>
      <c r="AC743" s="14" t="s">
        <v>4020</v>
      </c>
      <c r="AD743" s="14">
        <v>2019</v>
      </c>
      <c r="AE743" s="14" t="s">
        <v>68</v>
      </c>
      <c r="AF743" s="14"/>
      <c r="AG743" s="14"/>
      <c r="AH743" s="14"/>
      <c r="AI743" s="14"/>
      <c r="AJ743" s="14"/>
      <c r="AK743" s="14"/>
      <c r="AL743" s="8" t="str">
        <f t="shared" si="132"/>
        <v>10070@新媒体</v>
      </c>
      <c r="AM743" s="8">
        <f>IF(AL743="","",COUNTIFS(AL$1:AL743,AL743))</f>
        <v>2</v>
      </c>
      <c r="AN743" s="8" t="str">
        <f t="shared" si="133"/>
        <v>呼和浩特市旅游发展委员会关于新媒体宣传(第一包）的结果公示@新媒体</v>
      </c>
      <c r="AO743" s="9">
        <f>IF(AN743="","",COUNTIFS(AN$1:AN743,AN743))</f>
        <v>1</v>
      </c>
      <c r="AP743" s="10" t="str">
        <f t="shared" si="134"/>
        <v/>
      </c>
      <c r="AQ743" s="11" t="str">
        <f t="shared" si="135"/>
        <v/>
      </c>
      <c r="AR743" s="11" t="str">
        <f t="shared" si="136"/>
        <v/>
      </c>
      <c r="AS743" s="11" t="str">
        <f t="shared" si="137"/>
        <v/>
      </c>
      <c r="AT743" s="11" t="str">
        <f t="shared" si="138"/>
        <v/>
      </c>
      <c r="AU743" s="11" t="str">
        <f t="shared" si="139"/>
        <v/>
      </c>
      <c r="AV743" s="11" t="str">
        <f t="shared" si="140"/>
        <v/>
      </c>
      <c r="AW743" s="11" t="str">
        <f>IF(ISERROR(IF(FIND("拾",O743,1)&lt;FIND("万",O743,1),IF(ISERROR(FIND("拾",O743,FIND("万",O743,1))),"零",(MID(O,FIND("拾",O743,FIND("万",O743,1))-1,1))),MID(O743,FIND("拾",O743,1)-1,1))),"",IF(FIND("拾",O743,1)&lt;FIND("万",O743,1),IF(ISERROR(FIND("拾",O743,FIND("万",O743,1))),"",(MID(O743,FIND("拾",O743,FIND("万",O743,1))-1,1))),MID(O743,FIND("拾",O743,1)-1,1)))</f>
        <v/>
      </c>
      <c r="AX743" s="12">
        <f>IF(O743="",0,IF(ISERROR(MIDB(O743,SEARCHB("?",O743),2*LEN(O743)-LENB(O743))),IF(AQ743="",0,INDEX([1]大小写对照表!A:B,MATCH(AQ743,[1]大小写对照表!A:A,0),2)*100000000)+IF(AR743="",0,INDEX([1]大小写对照表!A:B,MATCH(AR743,[1]大小写对照表!A:A,0),2)*1000000)+IF(AS743="",0,INDEX([1]大小写对照表!A:B,MATCH(AS743,[1]大小写对照表!A:A,0),2)*100000)+IF(AT743="",0,INDEX([1]大小写对照表!A:B,MATCH(AT743,[1]大小写对照表!A:A,0),2)*10000)+IF(AU743="",0,INDEX([1]大小写对照表!A:B,MATCH(AU743,[1]大小写对照表!A:A,0),2)*1000)+IF(AV743="",0,INDEX([1]大小写对照表!A:B,MATCH(AV743,[1]大小写对照表!A:A,0),2)*100)+IF(AW743="",0,INDEX([1]大小写对照表!A:B,MATCH(AW743,[1]大小写对照表!A:A,0),2)*10),IF(ISERROR(FIND("万",O743,1)),MIDB(O743,SEARCHB("?",O743),2*LEN(O743)-LENB(O743))*1,MIDB(O743,SEARCHB("?",O743),2*LEN(O743)-LENB(O743))*10000)))</f>
        <v>1160000</v>
      </c>
      <c r="AY743" s="13" t="str">
        <f t="shared" si="141"/>
        <v>1月份</v>
      </c>
      <c r="AZ743" s="11" t="str">
        <f t="shared" si="142"/>
        <v>新媒体</v>
      </c>
      <c r="BA743" s="11" t="str">
        <f t="shared" si="143"/>
        <v/>
      </c>
    </row>
    <row r="744" spans="1:53">
      <c r="A744" s="7" t="s">
        <v>4020</v>
      </c>
      <c r="B744" s="7" t="s">
        <v>4675</v>
      </c>
      <c r="C744" s="7" t="s">
        <v>55</v>
      </c>
      <c r="D744" s="7">
        <v>10070</v>
      </c>
      <c r="E744" s="7" t="s">
        <v>565</v>
      </c>
      <c r="F744" s="7" t="s">
        <v>4666</v>
      </c>
      <c r="G744" s="7" t="s">
        <v>369</v>
      </c>
      <c r="H744" s="7"/>
      <c r="I744" s="7"/>
      <c r="J744" s="7"/>
      <c r="K744" s="7"/>
      <c r="L744" s="7" t="s">
        <v>4667</v>
      </c>
      <c r="M744" s="7"/>
      <c r="N744" s="7" t="s">
        <v>4676</v>
      </c>
      <c r="O744" s="7" t="s">
        <v>4668</v>
      </c>
      <c r="P744" s="7"/>
      <c r="Q744" s="7" t="s">
        <v>4677</v>
      </c>
      <c r="R744" s="7" t="s">
        <v>4678</v>
      </c>
      <c r="S744" s="7"/>
      <c r="T744" s="7"/>
      <c r="U744" s="7"/>
      <c r="V744" s="7"/>
      <c r="W744" s="7"/>
      <c r="X744" s="7" t="s">
        <v>79</v>
      </c>
      <c r="Y744" s="7" t="s">
        <v>4679</v>
      </c>
      <c r="Z744" s="7">
        <v>1</v>
      </c>
      <c r="AA744" s="7">
        <v>7</v>
      </c>
      <c r="AB744" s="7" t="s">
        <v>317</v>
      </c>
      <c r="AC744" s="7" t="s">
        <v>4020</v>
      </c>
      <c r="AD744" s="7">
        <v>2019</v>
      </c>
      <c r="AE744" s="7" t="s">
        <v>68</v>
      </c>
      <c r="AF744" s="7"/>
      <c r="AG744" s="7"/>
      <c r="AH744" s="7"/>
      <c r="AI744" s="7"/>
      <c r="AJ744" s="7"/>
      <c r="AK744" s="7"/>
      <c r="AL744" s="8" t="str">
        <f t="shared" si="132"/>
        <v>10070@新媒体</v>
      </c>
      <c r="AM744" s="8">
        <f>IF(AL744="","",COUNTIFS(AL$1:AL744,AL744))</f>
        <v>3</v>
      </c>
      <c r="AN744" s="8" t="str">
        <f t="shared" si="133"/>
        <v>呼和浩特市旅游发展委员会关于新媒体宣传第二包）的结果公示@新媒体</v>
      </c>
      <c r="AO744" s="9">
        <f>IF(AN744="","",COUNTIFS(AN$1:AN744,AN744))</f>
        <v>1</v>
      </c>
      <c r="AP744" s="10" t="str">
        <f t="shared" si="134"/>
        <v/>
      </c>
      <c r="AQ744" s="11" t="str">
        <f t="shared" si="135"/>
        <v/>
      </c>
      <c r="AR744" s="11" t="str">
        <f t="shared" si="136"/>
        <v/>
      </c>
      <c r="AS744" s="11" t="str">
        <f t="shared" si="137"/>
        <v/>
      </c>
      <c r="AT744" s="11" t="str">
        <f t="shared" si="138"/>
        <v/>
      </c>
      <c r="AU744" s="11" t="str">
        <f t="shared" si="139"/>
        <v/>
      </c>
      <c r="AV744" s="11" t="str">
        <f t="shared" si="140"/>
        <v/>
      </c>
      <c r="AW744" s="11" t="str">
        <f>IF(ISERROR(IF(FIND("拾",O744,1)&lt;FIND("万",O744,1),IF(ISERROR(FIND("拾",O744,FIND("万",O744,1))),"零",(MID(O,FIND("拾",O744,FIND("万",O744,1))-1,1))),MID(O744,FIND("拾",O744,1)-1,1))),"",IF(FIND("拾",O744,1)&lt;FIND("万",O744,1),IF(ISERROR(FIND("拾",O744,FIND("万",O744,1))),"",(MID(O744,FIND("拾",O744,FIND("万",O744,1))-1,1))),MID(O744,FIND("拾",O744,1)-1,1)))</f>
        <v/>
      </c>
      <c r="AX744" s="12">
        <f>IF(O744="",0,IF(ISERROR(MIDB(O744,SEARCHB("?",O744),2*LEN(O744)-LENB(O744))),IF(AQ744="",0,INDEX([1]大小写对照表!A:B,MATCH(AQ744,[1]大小写对照表!A:A,0),2)*100000000)+IF(AR744="",0,INDEX([1]大小写对照表!A:B,MATCH(AR744,[1]大小写对照表!A:A,0),2)*1000000)+IF(AS744="",0,INDEX([1]大小写对照表!A:B,MATCH(AS744,[1]大小写对照表!A:A,0),2)*100000)+IF(AT744="",0,INDEX([1]大小写对照表!A:B,MATCH(AT744,[1]大小写对照表!A:A,0),2)*10000)+IF(AU744="",0,INDEX([1]大小写对照表!A:B,MATCH(AU744,[1]大小写对照表!A:A,0),2)*1000)+IF(AV744="",0,INDEX([1]大小写对照表!A:B,MATCH(AV744,[1]大小写对照表!A:A,0),2)*100)+IF(AW744="",0,INDEX([1]大小写对照表!A:B,MATCH(AW744,[1]大小写对照表!A:A,0),2)*10),IF(ISERROR(FIND("万",O744,1)),MIDB(O744,SEARCHB("?",O744),2*LEN(O744)-LENB(O744))*1,MIDB(O744,SEARCHB("?",O744),2*LEN(O744)-LENB(O744))*10000)))</f>
        <v>828000</v>
      </c>
      <c r="AY744" s="13" t="str">
        <f t="shared" si="141"/>
        <v>1月份</v>
      </c>
      <c r="AZ744" s="11" t="str">
        <f t="shared" si="142"/>
        <v>新媒体</v>
      </c>
      <c r="BA744" s="11" t="str">
        <f t="shared" si="143"/>
        <v/>
      </c>
    </row>
    <row r="745" spans="1:53">
      <c r="A745" s="14" t="s">
        <v>4020</v>
      </c>
      <c r="B745" s="14" t="s">
        <v>4680</v>
      </c>
      <c r="C745" s="14" t="s">
        <v>55</v>
      </c>
      <c r="D745" s="14">
        <v>10070</v>
      </c>
      <c r="E745" s="14" t="s">
        <v>565</v>
      </c>
      <c r="F745" s="14" t="s">
        <v>4666</v>
      </c>
      <c r="G745" s="14" t="s">
        <v>369</v>
      </c>
      <c r="H745" s="14"/>
      <c r="I745" s="14"/>
      <c r="J745" s="14"/>
      <c r="K745" s="14"/>
      <c r="L745" s="14" t="s">
        <v>4667</v>
      </c>
      <c r="M745" s="14"/>
      <c r="N745" s="14" t="s">
        <v>4681</v>
      </c>
      <c r="O745" s="14" t="s">
        <v>4672</v>
      </c>
      <c r="P745" s="14"/>
      <c r="Q745" s="14" t="s">
        <v>4682</v>
      </c>
      <c r="R745" s="14" t="s">
        <v>4683</v>
      </c>
      <c r="S745" s="14"/>
      <c r="T745" s="14"/>
      <c r="U745" s="14"/>
      <c r="V745" s="14"/>
      <c r="W745" s="14"/>
      <c r="X745" s="14" t="s">
        <v>79</v>
      </c>
      <c r="Y745" s="14" t="s">
        <v>4684</v>
      </c>
      <c r="Z745" s="14">
        <v>1</v>
      </c>
      <c r="AA745" s="14">
        <v>7</v>
      </c>
      <c r="AB745" s="14" t="s">
        <v>317</v>
      </c>
      <c r="AC745" s="14" t="s">
        <v>4020</v>
      </c>
      <c r="AD745" s="14">
        <v>2019</v>
      </c>
      <c r="AE745" s="14" t="s">
        <v>68</v>
      </c>
      <c r="AF745" s="14"/>
      <c r="AG745" s="14"/>
      <c r="AH745" s="14"/>
      <c r="AI745" s="14"/>
      <c r="AJ745" s="14"/>
      <c r="AK745" s="14"/>
      <c r="AL745" s="8" t="str">
        <f t="shared" si="132"/>
        <v>10070@新媒体</v>
      </c>
      <c r="AM745" s="8">
        <f>IF(AL745="","",COUNTIFS(AL$1:AL745,AL745))</f>
        <v>4</v>
      </c>
      <c r="AN745" s="8" t="str">
        <f>IF(B745="NA","",B745&amp;"@"&amp;A745)</f>
        <v>呼和浩特市旅游发展委员会关于新媒体宣传第一包）的结果公示@新媒体</v>
      </c>
      <c r="AO745" s="9">
        <f>IF(AN745="","",COUNTIFS(AN$1:AN745,AN745))</f>
        <v>1</v>
      </c>
      <c r="AP745" s="10" t="str">
        <f t="shared" si="134"/>
        <v/>
      </c>
      <c r="AQ745" s="11" t="str">
        <f t="shared" si="135"/>
        <v/>
      </c>
      <c r="AR745" s="11" t="str">
        <f t="shared" si="136"/>
        <v/>
      </c>
      <c r="AS745" s="11" t="str">
        <f t="shared" si="137"/>
        <v/>
      </c>
      <c r="AT745" s="11" t="str">
        <f t="shared" si="138"/>
        <v/>
      </c>
      <c r="AU745" s="11" t="str">
        <f t="shared" si="139"/>
        <v/>
      </c>
      <c r="AV745" s="11" t="str">
        <f t="shared" si="140"/>
        <v/>
      </c>
      <c r="AW745" s="11" t="str">
        <f>IF(ISERROR(IF(FIND("拾",O745,1)&lt;FIND("万",O745,1),IF(ISERROR(FIND("拾",O745,FIND("万",O745,1))),"零",(MID(O,FIND("拾",O745,FIND("万",O745,1))-1,1))),MID(O745,FIND("拾",O745,1)-1,1))),"",IF(FIND("拾",O745,1)&lt;FIND("万",O745,1),IF(ISERROR(FIND("拾",O745,FIND("万",O745,1))),"",(MID(O745,FIND("拾",O745,FIND("万",O745,1))-1,1))),MID(O745,FIND("拾",O745,1)-1,1)))</f>
        <v/>
      </c>
      <c r="AX745" s="12">
        <f>IF(O745="",0,IF(ISERROR(MIDB(O745,SEARCHB("?",O745),2*LEN(O745)-LENB(O745))),IF(AQ745="",0,INDEX([1]大小写对照表!A:B,MATCH(AQ745,[1]大小写对照表!A:A,0),2)*100000000)+IF(AR745="",0,INDEX([1]大小写对照表!A:B,MATCH(AR745,[1]大小写对照表!A:A,0),2)*1000000)+IF(AS745="",0,INDEX([1]大小写对照表!A:B,MATCH(AS745,[1]大小写对照表!A:A,0),2)*100000)+IF(AT745="",0,INDEX([1]大小写对照表!A:B,MATCH(AT745,[1]大小写对照表!A:A,0),2)*10000)+IF(AU745="",0,INDEX([1]大小写对照表!A:B,MATCH(AU745,[1]大小写对照表!A:A,0),2)*1000)+IF(AV745="",0,INDEX([1]大小写对照表!A:B,MATCH(AV745,[1]大小写对照表!A:A,0),2)*100)+IF(AW745="",0,INDEX([1]大小写对照表!A:B,MATCH(AW745,[1]大小写对照表!A:A,0),2)*10),IF(ISERROR(FIND("万",O745,1)),MIDB(O745,SEARCHB("?",O745),2*LEN(O745)-LENB(O745))*1,MIDB(O745,SEARCHB("?",O745),2*LEN(O745)-LENB(O745))*10000)))</f>
        <v>1160000</v>
      </c>
      <c r="AY745" s="13" t="str">
        <f t="shared" si="141"/>
        <v>1月份</v>
      </c>
      <c r="AZ745" s="11" t="str">
        <f t="shared" si="142"/>
        <v>新媒体</v>
      </c>
      <c r="BA745" s="11" t="str">
        <f t="shared" si="143"/>
        <v/>
      </c>
    </row>
    <row r="746" spans="1:53">
      <c r="A746" s="7" t="s">
        <v>4020</v>
      </c>
      <c r="B746" s="7" t="s">
        <v>4685</v>
      </c>
      <c r="C746" s="7" t="s">
        <v>55</v>
      </c>
      <c r="D746" s="7"/>
      <c r="E746" s="7" t="s">
        <v>602</v>
      </c>
      <c r="F746" s="7" t="s">
        <v>988</v>
      </c>
      <c r="G746" s="7" t="s">
        <v>369</v>
      </c>
      <c r="H746" s="7"/>
      <c r="I746" s="7"/>
      <c r="J746" s="7"/>
      <c r="K746" s="7"/>
      <c r="L746" s="7"/>
      <c r="M746" s="7" t="s">
        <v>4639</v>
      </c>
      <c r="N746" s="7" t="s">
        <v>4640</v>
      </c>
      <c r="O746" s="7"/>
      <c r="P746" s="7"/>
      <c r="Q746" s="7" t="s">
        <v>4686</v>
      </c>
      <c r="R746" s="7" t="s">
        <v>4642</v>
      </c>
      <c r="S746" s="7"/>
      <c r="T746" s="7"/>
      <c r="U746" s="7"/>
      <c r="V746" s="7"/>
      <c r="W746" s="7"/>
      <c r="X746" s="7" t="s">
        <v>315</v>
      </c>
      <c r="Y746" s="7" t="s">
        <v>4687</v>
      </c>
      <c r="Z746" s="7">
        <v>1</v>
      </c>
      <c r="AA746" s="7">
        <v>14971</v>
      </c>
      <c r="AB746" s="7" t="s">
        <v>67</v>
      </c>
      <c r="AC746" s="7"/>
      <c r="AD746" s="7">
        <v>2019</v>
      </c>
      <c r="AE746" s="7" t="s">
        <v>68</v>
      </c>
      <c r="AF746" s="7"/>
      <c r="AG746" s="7"/>
      <c r="AH746" s="7"/>
      <c r="AI746" s="7"/>
      <c r="AJ746" s="7"/>
      <c r="AK746" s="7"/>
      <c r="AL746" s="8" t="str">
        <f t="shared" si="132"/>
        <v/>
      </c>
      <c r="AM746" s="8" t="str">
        <f>IF(AL746="","",COUNTIFS(AL$1:AL746,AL746))</f>
        <v/>
      </c>
      <c r="AN746" s="8" t="str">
        <f t="shared" si="133"/>
        <v>徐州精神病院迁建二期康复疗养病房楼及连廊工程徐州精神病院迁建中标候选人公示@新媒体</v>
      </c>
      <c r="AO746" s="9">
        <f>IF(AN746="","",COUNTIFS(AN$1:AN746,AN746))</f>
        <v>1</v>
      </c>
      <c r="AP746" s="10" t="str">
        <f t="shared" si="134"/>
        <v>是</v>
      </c>
      <c r="AQ746" s="11" t="str">
        <f t="shared" si="135"/>
        <v/>
      </c>
      <c r="AR746" s="11" t="str">
        <f t="shared" si="136"/>
        <v/>
      </c>
      <c r="AS746" s="11" t="str">
        <f t="shared" si="137"/>
        <v/>
      </c>
      <c r="AT746" s="11" t="str">
        <f t="shared" si="138"/>
        <v/>
      </c>
      <c r="AU746" s="11" t="str">
        <f t="shared" si="139"/>
        <v/>
      </c>
      <c r="AV746" s="11" t="str">
        <f t="shared" si="140"/>
        <v/>
      </c>
      <c r="AW746" s="11" t="str">
        <f>IF(ISERROR(IF(FIND("拾",O746,1)&lt;FIND("万",O746,1),IF(ISERROR(FIND("拾",O746,FIND("万",O746,1))),"零",(MID(O,FIND("拾",O746,FIND("万",O746,1))-1,1))),MID(O746,FIND("拾",O746,1)-1,1))),"",IF(FIND("拾",O746,1)&lt;FIND("万",O746,1),IF(ISERROR(FIND("拾",O746,FIND("万",O746,1))),"",(MID(O746,FIND("拾",O746,FIND("万",O746,1))-1,1))),MID(O746,FIND("拾",O746,1)-1,1)))</f>
        <v/>
      </c>
      <c r="AX746" s="12">
        <f>IF(O746="",0,IF(ISERROR(MIDB(O746,SEARCHB("?",O746),2*LEN(O746)-LENB(O746))),IF(AQ746="",0,INDEX([1]大小写对照表!A:B,MATCH(AQ746,[1]大小写对照表!A:A,0),2)*100000000)+IF(AR746="",0,INDEX([1]大小写对照表!A:B,MATCH(AR746,[1]大小写对照表!A:A,0),2)*1000000)+IF(AS746="",0,INDEX([1]大小写对照表!A:B,MATCH(AS746,[1]大小写对照表!A:A,0),2)*100000)+IF(AT746="",0,INDEX([1]大小写对照表!A:B,MATCH(AT746,[1]大小写对照表!A:A,0),2)*10000)+IF(AU746="",0,INDEX([1]大小写对照表!A:B,MATCH(AU746,[1]大小写对照表!A:A,0),2)*1000)+IF(AV746="",0,INDEX([1]大小写对照表!A:B,MATCH(AV746,[1]大小写对照表!A:A,0),2)*100)+IF(AW746="",0,INDEX([1]大小写对照表!A:B,MATCH(AW746,[1]大小写对照表!A:A,0),2)*10),IF(ISERROR(FIND("万",O746,1)),MIDB(O746,SEARCHB("?",O746),2*LEN(O746)-LENB(O746))*1,MIDB(O746,SEARCHB("?",O746),2*LEN(O746)-LENB(O746))*10000)))</f>
        <v>0</v>
      </c>
      <c r="AY746" s="13" t="str">
        <f t="shared" si="141"/>
        <v>1月份</v>
      </c>
      <c r="AZ746" s="11" t="str">
        <f t="shared" si="142"/>
        <v>新媒体</v>
      </c>
      <c r="BA746" s="11" t="str">
        <f t="shared" si="143"/>
        <v/>
      </c>
    </row>
    <row r="747" spans="1:53">
      <c r="A747" s="14" t="s">
        <v>4020</v>
      </c>
      <c r="B747" s="14" t="s">
        <v>4688</v>
      </c>
      <c r="C747" s="14" t="s">
        <v>55</v>
      </c>
      <c r="D747" s="14"/>
      <c r="E747" s="14" t="s">
        <v>809</v>
      </c>
      <c r="F747" s="14" t="s">
        <v>4689</v>
      </c>
      <c r="G747" s="14" t="s">
        <v>369</v>
      </c>
      <c r="H747" s="14"/>
      <c r="I747" s="14"/>
      <c r="J747" s="14"/>
      <c r="K747" s="14"/>
      <c r="L747" s="14" t="s">
        <v>4244</v>
      </c>
      <c r="M747" s="14"/>
      <c r="N747" s="14" t="s">
        <v>4690</v>
      </c>
      <c r="O747" s="14" t="s">
        <v>4691</v>
      </c>
      <c r="P747" s="14"/>
      <c r="Q747" s="14" t="s">
        <v>4692</v>
      </c>
      <c r="R747" s="14" t="s">
        <v>4693</v>
      </c>
      <c r="S747" s="14" t="s">
        <v>4694</v>
      </c>
      <c r="T747" s="14" t="s">
        <v>4695</v>
      </c>
      <c r="U747" s="14" t="s">
        <v>4231</v>
      </c>
      <c r="V747" s="14"/>
      <c r="W747" s="14"/>
      <c r="X747" s="14" t="s">
        <v>65</v>
      </c>
      <c r="Y747" s="14" t="s">
        <v>4696</v>
      </c>
      <c r="Z747" s="14">
        <v>1</v>
      </c>
      <c r="AA747" s="14">
        <v>14971</v>
      </c>
      <c r="AB747" s="14" t="s">
        <v>317</v>
      </c>
      <c r="AC747" s="14" t="s">
        <v>4020</v>
      </c>
      <c r="AD747" s="14">
        <v>2019</v>
      </c>
      <c r="AE747" s="14" t="s">
        <v>68</v>
      </c>
      <c r="AF747" s="14"/>
      <c r="AG747" s="14"/>
      <c r="AH747" s="14"/>
      <c r="AI747" s="14"/>
      <c r="AJ747" s="14"/>
      <c r="AK747" s="14"/>
      <c r="AL747" s="8" t="str">
        <f t="shared" si="132"/>
        <v/>
      </c>
      <c r="AM747" s="8" t="str">
        <f>IF(AL747="","",COUNTIFS(AL$1:AL747,AL747))</f>
        <v/>
      </c>
      <c r="AN747" s="8" t="str">
        <f t="shared" si="133"/>
        <v>长城新媒体集团有限公司采访用车采购项目长城新媒体集团有限公司采访用车采购项目中标公示@新媒体</v>
      </c>
      <c r="AO747" s="9">
        <f>IF(AN747="","",COUNTIFS(AN$1:AN747,AN747))</f>
        <v>1</v>
      </c>
      <c r="AP747" s="10" t="str">
        <f t="shared" si="134"/>
        <v>是</v>
      </c>
      <c r="AQ747" s="11" t="str">
        <f t="shared" si="135"/>
        <v/>
      </c>
      <c r="AR747" s="11" t="str">
        <f t="shared" si="136"/>
        <v/>
      </c>
      <c r="AS747" s="11" t="str">
        <f t="shared" si="137"/>
        <v/>
      </c>
      <c r="AT747" s="11" t="str">
        <f t="shared" si="138"/>
        <v/>
      </c>
      <c r="AU747" s="11" t="str">
        <f t="shared" si="139"/>
        <v/>
      </c>
      <c r="AV747" s="11" t="str">
        <f t="shared" si="140"/>
        <v/>
      </c>
      <c r="AW747" s="11" t="str">
        <f>IF(ISERROR(IF(FIND("拾",O747,1)&lt;FIND("万",O747,1),IF(ISERROR(FIND("拾",O747,FIND("万",O747,1))),"零",(MID(O,FIND("拾",O747,FIND("万",O747,1))-1,1))),MID(O747,FIND("拾",O747,1)-1,1))),"",IF(FIND("拾",O747,1)&lt;FIND("万",O747,1),IF(ISERROR(FIND("拾",O747,FIND("万",O747,1))),"",(MID(O747,FIND("拾",O747,FIND("万",O747,1))-1,1))),MID(O747,FIND("拾",O747,1)-1,1)))</f>
        <v/>
      </c>
      <c r="AX747" s="12">
        <f>IF(O747="",0,IF(ISERROR(MIDB(O747,SEARCHB("?",O747),2*LEN(O747)-LENB(O747))),IF(AQ747="",0,INDEX([1]大小写对照表!A:B,MATCH(AQ747,[1]大小写对照表!A:A,0),2)*100000000)+IF(AR747="",0,INDEX([1]大小写对照表!A:B,MATCH(AR747,[1]大小写对照表!A:A,0),2)*1000000)+IF(AS747="",0,INDEX([1]大小写对照表!A:B,MATCH(AS747,[1]大小写对照表!A:A,0),2)*100000)+IF(AT747="",0,INDEX([1]大小写对照表!A:B,MATCH(AT747,[1]大小写对照表!A:A,0),2)*10000)+IF(AU747="",0,INDEX([1]大小写对照表!A:B,MATCH(AU747,[1]大小写对照表!A:A,0),2)*1000)+IF(AV747="",0,INDEX([1]大小写对照表!A:B,MATCH(AV747,[1]大小写对照表!A:A,0),2)*100)+IF(AW747="",0,INDEX([1]大小写对照表!A:B,MATCH(AW747,[1]大小写对照表!A:A,0),2)*10),IF(ISERROR(FIND("万",O747,1)),MIDB(O747,SEARCHB("?",O747),2*LEN(O747)-LENB(O747))*1,MIDB(O747,SEARCHB("?",O747),2*LEN(O747)-LENB(O747))*10000)))</f>
        <v>1023000</v>
      </c>
      <c r="AY747" s="13" t="str">
        <f t="shared" si="141"/>
        <v>1月份</v>
      </c>
      <c r="AZ747" s="11" t="str">
        <f t="shared" si="142"/>
        <v>新媒体</v>
      </c>
      <c r="BA747" s="11" t="str">
        <f t="shared" si="143"/>
        <v/>
      </c>
    </row>
    <row r="748" spans="1:53">
      <c r="A748" s="7" t="s">
        <v>4020</v>
      </c>
      <c r="B748" s="7" t="s">
        <v>4697</v>
      </c>
      <c r="C748" s="7" t="s">
        <v>55</v>
      </c>
      <c r="D748" s="7">
        <v>10070</v>
      </c>
      <c r="E748" s="7" t="s">
        <v>565</v>
      </c>
      <c r="F748" s="7" t="s">
        <v>4666</v>
      </c>
      <c r="G748" s="7" t="s">
        <v>369</v>
      </c>
      <c r="H748" s="7"/>
      <c r="I748" s="7"/>
      <c r="J748" s="7"/>
      <c r="K748" s="7"/>
      <c r="L748" s="7" t="s">
        <v>4667</v>
      </c>
      <c r="M748" s="7"/>
      <c r="N748" s="7" t="s">
        <v>4676</v>
      </c>
      <c r="O748" s="7" t="s">
        <v>4668</v>
      </c>
      <c r="P748" s="7"/>
      <c r="Q748" s="7" t="s">
        <v>4698</v>
      </c>
      <c r="R748" s="7" t="s">
        <v>4678</v>
      </c>
      <c r="S748" s="7"/>
      <c r="T748" s="7"/>
      <c r="U748" s="7"/>
      <c r="V748" s="7"/>
      <c r="W748" s="7"/>
      <c r="X748" s="7" t="s">
        <v>79</v>
      </c>
      <c r="Y748" s="7" t="s">
        <v>4699</v>
      </c>
      <c r="Z748" s="7">
        <v>1</v>
      </c>
      <c r="AA748" s="7">
        <v>7</v>
      </c>
      <c r="AB748" s="7" t="s">
        <v>317</v>
      </c>
      <c r="AC748" s="7" t="s">
        <v>4020</v>
      </c>
      <c r="AD748" s="7">
        <v>2019</v>
      </c>
      <c r="AE748" s="7" t="s">
        <v>68</v>
      </c>
      <c r="AF748" s="7"/>
      <c r="AG748" s="7"/>
      <c r="AH748" s="7"/>
      <c r="AI748" s="7"/>
      <c r="AJ748" s="7"/>
      <c r="AK748" s="7"/>
      <c r="AL748" s="8" t="str">
        <f t="shared" si="132"/>
        <v>10070@新媒体</v>
      </c>
      <c r="AM748" s="8">
        <f>IF(AL748="","",COUNTIFS(AL$1:AL748,AL748))</f>
        <v>5</v>
      </c>
      <c r="AN748" s="8" t="str">
        <f t="shared" si="133"/>
        <v>呼和浩特市旅游发展委员会新媒体宣传第二包）成交结果公示@新媒体</v>
      </c>
      <c r="AO748" s="9">
        <f>IF(AN748="","",COUNTIFS(AN$1:AN748,AN748))</f>
        <v>1</v>
      </c>
      <c r="AP748" s="10" t="str">
        <f t="shared" si="134"/>
        <v/>
      </c>
      <c r="AQ748" s="11" t="str">
        <f t="shared" si="135"/>
        <v/>
      </c>
      <c r="AR748" s="11" t="str">
        <f t="shared" si="136"/>
        <v/>
      </c>
      <c r="AS748" s="11" t="str">
        <f t="shared" si="137"/>
        <v/>
      </c>
      <c r="AT748" s="11" t="str">
        <f t="shared" si="138"/>
        <v/>
      </c>
      <c r="AU748" s="11" t="str">
        <f t="shared" si="139"/>
        <v/>
      </c>
      <c r="AV748" s="11" t="str">
        <f t="shared" si="140"/>
        <v/>
      </c>
      <c r="AW748" s="11" t="str">
        <f>IF(ISERROR(IF(FIND("拾",O748,1)&lt;FIND("万",O748,1),IF(ISERROR(FIND("拾",O748,FIND("万",O748,1))),"零",(MID(O,FIND("拾",O748,FIND("万",O748,1))-1,1))),MID(O748,FIND("拾",O748,1)-1,1))),"",IF(FIND("拾",O748,1)&lt;FIND("万",O748,1),IF(ISERROR(FIND("拾",O748,FIND("万",O748,1))),"",(MID(O748,FIND("拾",O748,FIND("万",O748,1))-1,1))),MID(O748,FIND("拾",O748,1)-1,1)))</f>
        <v/>
      </c>
      <c r="AX748" s="12">
        <f>IF(O748="",0,IF(ISERROR(MIDB(O748,SEARCHB("?",O748),2*LEN(O748)-LENB(O748))),IF(AQ748="",0,INDEX([1]大小写对照表!A:B,MATCH(AQ748,[1]大小写对照表!A:A,0),2)*100000000)+IF(AR748="",0,INDEX([1]大小写对照表!A:B,MATCH(AR748,[1]大小写对照表!A:A,0),2)*1000000)+IF(AS748="",0,INDEX([1]大小写对照表!A:B,MATCH(AS748,[1]大小写对照表!A:A,0),2)*100000)+IF(AT748="",0,INDEX([1]大小写对照表!A:B,MATCH(AT748,[1]大小写对照表!A:A,0),2)*10000)+IF(AU748="",0,INDEX([1]大小写对照表!A:B,MATCH(AU748,[1]大小写对照表!A:A,0),2)*1000)+IF(AV748="",0,INDEX([1]大小写对照表!A:B,MATCH(AV748,[1]大小写对照表!A:A,0),2)*100)+IF(AW748="",0,INDEX([1]大小写对照表!A:B,MATCH(AW748,[1]大小写对照表!A:A,0),2)*10),IF(ISERROR(FIND("万",O748,1)),MIDB(O748,SEARCHB("?",O748),2*LEN(O748)-LENB(O748))*1,MIDB(O748,SEARCHB("?",O748),2*LEN(O748)-LENB(O748))*10000)))</f>
        <v>828000</v>
      </c>
      <c r="AY748" s="13" t="str">
        <f t="shared" si="141"/>
        <v>1月份</v>
      </c>
      <c r="AZ748" s="11" t="str">
        <f t="shared" si="142"/>
        <v>新媒体</v>
      </c>
      <c r="BA748" s="11" t="str">
        <f t="shared" si="143"/>
        <v/>
      </c>
    </row>
    <row r="749" spans="1:53">
      <c r="A749" s="14" t="s">
        <v>4020</v>
      </c>
      <c r="B749" s="14" t="s">
        <v>4700</v>
      </c>
      <c r="C749" s="14" t="s">
        <v>55</v>
      </c>
      <c r="D749" s="14"/>
      <c r="E749" s="14" t="s">
        <v>311</v>
      </c>
      <c r="F749" s="14" t="s">
        <v>4701</v>
      </c>
      <c r="G749" s="14" t="s">
        <v>369</v>
      </c>
      <c r="H749" s="14"/>
      <c r="I749" s="14"/>
      <c r="J749" s="14"/>
      <c r="K749" s="14"/>
      <c r="L749" s="14" t="s">
        <v>4702</v>
      </c>
      <c r="M749" s="14"/>
      <c r="N749" s="14" t="s">
        <v>4703</v>
      </c>
      <c r="O749" s="14"/>
      <c r="P749" s="14"/>
      <c r="Q749" s="14" t="s">
        <v>4704</v>
      </c>
      <c r="R749" s="14" t="s">
        <v>4705</v>
      </c>
      <c r="S749" s="14" t="s">
        <v>4706</v>
      </c>
      <c r="T749" s="14" t="s">
        <v>4707</v>
      </c>
      <c r="U749" s="14" t="s">
        <v>4708</v>
      </c>
      <c r="V749" s="14" t="s">
        <v>4709</v>
      </c>
      <c r="W749" s="14"/>
      <c r="X749" s="14" t="s">
        <v>944</v>
      </c>
      <c r="Y749" s="14" t="s">
        <v>4710</v>
      </c>
      <c r="Z749" s="14">
        <v>2</v>
      </c>
      <c r="AA749" s="14">
        <v>14971</v>
      </c>
      <c r="AB749" s="14" t="s">
        <v>67</v>
      </c>
      <c r="AC749" s="14"/>
      <c r="AD749" s="14">
        <v>2019</v>
      </c>
      <c r="AE749" s="14" t="s">
        <v>68</v>
      </c>
      <c r="AF749" s="14"/>
      <c r="AG749" s="14"/>
      <c r="AH749" s="14"/>
      <c r="AI749" s="14"/>
      <c r="AJ749" s="14"/>
      <c r="AK749" s="14"/>
      <c r="AL749" s="8" t="str">
        <f t="shared" si="132"/>
        <v/>
      </c>
      <c r="AM749" s="8" t="str">
        <f>IF(AL749="","",COUNTIFS(AL$1:AL749,AL749))</f>
        <v/>
      </c>
      <c r="AN749" s="8" t="str">
        <f t="shared" si="133"/>
        <v>中国移动湖北公司2019-2021年本地论坛广告投放项目预中标公示@新媒体</v>
      </c>
      <c r="AO749" s="9">
        <f>IF(AN749="","",COUNTIFS(AN$1:AN749,AN749))</f>
        <v>1</v>
      </c>
      <c r="AP749" s="10" t="str">
        <f t="shared" si="134"/>
        <v>是</v>
      </c>
      <c r="AQ749" s="11" t="str">
        <f t="shared" si="135"/>
        <v/>
      </c>
      <c r="AR749" s="11" t="str">
        <f t="shared" si="136"/>
        <v/>
      </c>
      <c r="AS749" s="11" t="str">
        <f t="shared" si="137"/>
        <v/>
      </c>
      <c r="AT749" s="11" t="str">
        <f t="shared" si="138"/>
        <v/>
      </c>
      <c r="AU749" s="11" t="str">
        <f t="shared" si="139"/>
        <v/>
      </c>
      <c r="AV749" s="11" t="str">
        <f t="shared" si="140"/>
        <v/>
      </c>
      <c r="AW749" s="11" t="str">
        <f>IF(ISERROR(IF(FIND("拾",O749,1)&lt;FIND("万",O749,1),IF(ISERROR(FIND("拾",O749,FIND("万",O749,1))),"零",(MID(O,FIND("拾",O749,FIND("万",O749,1))-1,1))),MID(O749,FIND("拾",O749,1)-1,1))),"",IF(FIND("拾",O749,1)&lt;FIND("万",O749,1),IF(ISERROR(FIND("拾",O749,FIND("万",O749,1))),"",(MID(O749,FIND("拾",O749,FIND("万",O749,1))-1,1))),MID(O749,FIND("拾",O749,1)-1,1)))</f>
        <v/>
      </c>
      <c r="AX749" s="12">
        <f>IF(O749="",0,IF(ISERROR(MIDB(O749,SEARCHB("?",O749),2*LEN(O749)-LENB(O749))),IF(AQ749="",0,INDEX([1]大小写对照表!A:B,MATCH(AQ749,[1]大小写对照表!A:A,0),2)*100000000)+IF(AR749="",0,INDEX([1]大小写对照表!A:B,MATCH(AR749,[1]大小写对照表!A:A,0),2)*1000000)+IF(AS749="",0,INDEX([1]大小写对照表!A:B,MATCH(AS749,[1]大小写对照表!A:A,0),2)*100000)+IF(AT749="",0,INDEX([1]大小写对照表!A:B,MATCH(AT749,[1]大小写对照表!A:A,0),2)*10000)+IF(AU749="",0,INDEX([1]大小写对照表!A:B,MATCH(AU749,[1]大小写对照表!A:A,0),2)*1000)+IF(AV749="",0,INDEX([1]大小写对照表!A:B,MATCH(AV749,[1]大小写对照表!A:A,0),2)*100)+IF(AW749="",0,INDEX([1]大小写对照表!A:B,MATCH(AW749,[1]大小写对照表!A:A,0),2)*10),IF(ISERROR(FIND("万",O749,1)),MIDB(O749,SEARCHB("?",O749),2*LEN(O749)-LENB(O749))*1,MIDB(O749,SEARCHB("?",O749),2*LEN(O749)-LENB(O749))*10000)))</f>
        <v>0</v>
      </c>
      <c r="AY749" s="13" t="str">
        <f t="shared" si="141"/>
        <v>1月份</v>
      </c>
      <c r="AZ749" s="11" t="str">
        <f t="shared" si="142"/>
        <v>新媒体</v>
      </c>
      <c r="BA749" s="11" t="str">
        <f t="shared" si="143"/>
        <v/>
      </c>
    </row>
    <row r="750" spans="1:53">
      <c r="A750" s="7" t="s">
        <v>4020</v>
      </c>
      <c r="B750" s="7" t="s">
        <v>4352</v>
      </c>
      <c r="C750" s="7" t="s">
        <v>55</v>
      </c>
      <c r="D750" s="7" t="s">
        <v>4353</v>
      </c>
      <c r="E750" s="7" t="s">
        <v>627</v>
      </c>
      <c r="F750" s="7" t="s">
        <v>840</v>
      </c>
      <c r="G750" s="7" t="s">
        <v>369</v>
      </c>
      <c r="H750" s="7"/>
      <c r="I750" s="7"/>
      <c r="J750" s="7"/>
      <c r="K750" s="7"/>
      <c r="L750" s="7" t="s">
        <v>4354</v>
      </c>
      <c r="M750" s="7" t="s">
        <v>4355</v>
      </c>
      <c r="N750" s="7" t="s">
        <v>4356</v>
      </c>
      <c r="O750" s="7" t="s">
        <v>4357</v>
      </c>
      <c r="P750" s="7"/>
      <c r="Q750" s="7" t="s">
        <v>4711</v>
      </c>
      <c r="R750" s="7" t="s">
        <v>4359</v>
      </c>
      <c r="S750" s="7"/>
      <c r="T750" s="7"/>
      <c r="U750" s="7"/>
      <c r="V750" s="7"/>
      <c r="W750" s="7"/>
      <c r="X750" s="7" t="s">
        <v>244</v>
      </c>
      <c r="Y750" s="7" t="s">
        <v>4360</v>
      </c>
      <c r="Z750" s="7">
        <v>3</v>
      </c>
      <c r="AA750" s="7">
        <v>2</v>
      </c>
      <c r="AB750" s="7" t="s">
        <v>317</v>
      </c>
      <c r="AC750" s="7" t="s">
        <v>4020</v>
      </c>
      <c r="AD750" s="7">
        <v>2019</v>
      </c>
      <c r="AE750" s="7" t="s">
        <v>68</v>
      </c>
      <c r="AF750" s="7"/>
      <c r="AG750" s="7"/>
      <c r="AH750" s="7"/>
      <c r="AI750" s="7"/>
      <c r="AJ750" s="7"/>
      <c r="AK750" s="7"/>
      <c r="AL750" s="8" t="str">
        <f t="shared" si="132"/>
        <v>0809-1841GDG13A45）@新媒体</v>
      </c>
      <c r="AM750" s="8">
        <f>IF(AL750="","",COUNTIFS(AL$1:AL750,AL750))</f>
        <v>2</v>
      </c>
      <c r="AN750" s="8" t="str">
        <f t="shared" si="133"/>
        <v>公开招标：广东南方新媒体股份有限公司IPTV微信电视建设项目（0809-1841GDG13A45）中标结果公告@新媒体</v>
      </c>
      <c r="AO750" s="9">
        <f>IF(AN750="","",COUNTIFS(AN$1:AN750,AN750))</f>
        <v>3</v>
      </c>
      <c r="AP750" s="10" t="str">
        <f t="shared" si="134"/>
        <v/>
      </c>
      <c r="AQ750" s="11" t="str">
        <f t="shared" si="135"/>
        <v/>
      </c>
      <c r="AR750" s="11" t="str">
        <f t="shared" si="136"/>
        <v/>
      </c>
      <c r="AS750" s="11" t="str">
        <f t="shared" si="137"/>
        <v/>
      </c>
      <c r="AT750" s="11" t="str">
        <f t="shared" si="138"/>
        <v/>
      </c>
      <c r="AU750" s="11" t="str">
        <f t="shared" si="139"/>
        <v/>
      </c>
      <c r="AV750" s="11" t="str">
        <f t="shared" si="140"/>
        <v/>
      </c>
      <c r="AW750" s="11" t="str">
        <f>IF(ISERROR(IF(FIND("拾",O750,1)&lt;FIND("万",O750,1),IF(ISERROR(FIND("拾",O750,FIND("万",O750,1))),"零",(MID(O,FIND("拾",O750,FIND("万",O750,1))-1,1))),MID(O750,FIND("拾",O750,1)-1,1))),"",IF(FIND("拾",O750,1)&lt;FIND("万",O750,1),IF(ISERROR(FIND("拾",O750,FIND("万",O750,1))),"",(MID(O750,FIND("拾",O750,FIND("万",O750,1))-1,1))),MID(O750,FIND("拾",O750,1)-1,1)))</f>
        <v/>
      </c>
      <c r="AX750" s="12">
        <f>IF(O750="",0,IF(ISERROR(MIDB(O750,SEARCHB("?",O750),2*LEN(O750)-LENB(O750))),IF(AQ750="",0,INDEX([1]大小写对照表!A:B,MATCH(AQ750,[1]大小写对照表!A:A,0),2)*100000000)+IF(AR750="",0,INDEX([1]大小写对照表!A:B,MATCH(AR750,[1]大小写对照表!A:A,0),2)*1000000)+IF(AS750="",0,INDEX([1]大小写对照表!A:B,MATCH(AS750,[1]大小写对照表!A:A,0),2)*100000)+IF(AT750="",0,INDEX([1]大小写对照表!A:B,MATCH(AT750,[1]大小写对照表!A:A,0),2)*10000)+IF(AU750="",0,INDEX([1]大小写对照表!A:B,MATCH(AU750,[1]大小写对照表!A:A,0),2)*1000)+IF(AV750="",0,INDEX([1]大小写对照表!A:B,MATCH(AV750,[1]大小写对照表!A:A,0),2)*100)+IF(AW750="",0,INDEX([1]大小写对照表!A:B,MATCH(AW750,[1]大小写对照表!A:A,0),2)*10),IF(ISERROR(FIND("万",O750,1)),MIDB(O750,SEARCHB("?",O750),2*LEN(O750)-LENB(O750))*1,MIDB(O750,SEARCHB("?",O750),2*LEN(O750)-LENB(O750))*10000)))</f>
        <v>891036</v>
      </c>
      <c r="AY750" s="13" t="str">
        <f t="shared" si="141"/>
        <v>1月份</v>
      </c>
      <c r="AZ750" s="11" t="str">
        <f t="shared" si="142"/>
        <v>新媒体</v>
      </c>
      <c r="BA750" s="11" t="str">
        <f t="shared" si="143"/>
        <v/>
      </c>
    </row>
    <row r="751" spans="1:53">
      <c r="A751" s="14" t="s">
        <v>4204</v>
      </c>
      <c r="B751" s="14" t="s">
        <v>4712</v>
      </c>
      <c r="C751" s="14" t="s">
        <v>55</v>
      </c>
      <c r="D751" s="14" t="s">
        <v>4713</v>
      </c>
      <c r="E751" s="14" t="s">
        <v>106</v>
      </c>
      <c r="F751" s="14" t="s">
        <v>107</v>
      </c>
      <c r="G751" s="14" t="s">
        <v>369</v>
      </c>
      <c r="H751" s="14"/>
      <c r="I751" s="14"/>
      <c r="J751" s="14"/>
      <c r="K751" s="14"/>
      <c r="L751" s="14" t="s">
        <v>4714</v>
      </c>
      <c r="M751" s="14"/>
      <c r="N751" s="14" t="s">
        <v>4715</v>
      </c>
      <c r="O751" s="14"/>
      <c r="P751" s="14"/>
      <c r="Q751" s="14" t="s">
        <v>4716</v>
      </c>
      <c r="R751" s="14" t="s">
        <v>4717</v>
      </c>
      <c r="S751" s="14" t="s">
        <v>401</v>
      </c>
      <c r="T751" s="14" t="s">
        <v>4718</v>
      </c>
      <c r="U751" s="14"/>
      <c r="V751" s="14"/>
      <c r="W751" s="14"/>
      <c r="X751" s="14" t="s">
        <v>194</v>
      </c>
      <c r="Y751" s="14" t="s">
        <v>4719</v>
      </c>
      <c r="Z751" s="14">
        <v>3</v>
      </c>
      <c r="AA751" s="14">
        <v>3</v>
      </c>
      <c r="AB751" s="14" t="s">
        <v>67</v>
      </c>
      <c r="AC751" s="14"/>
      <c r="AD751" s="14">
        <v>2019</v>
      </c>
      <c r="AE751" s="14" t="s">
        <v>68</v>
      </c>
      <c r="AF751" s="14" t="s">
        <v>284</v>
      </c>
      <c r="AG751" s="14" t="s">
        <v>4372</v>
      </c>
      <c r="AH751" s="14"/>
      <c r="AI751" s="14"/>
      <c r="AJ751" s="14"/>
      <c r="AK751" s="14"/>
      <c r="AL751" s="8" t="str">
        <f t="shared" si="132"/>
        <v>HHGF2018-071@全媒体,新媒体</v>
      </c>
      <c r="AM751" s="8">
        <f>IF(AL751="","",COUNTIFS(AL$1:AL751,AL751))</f>
        <v>1</v>
      </c>
      <c r="AN751" s="8" t="str">
        <f t="shared" si="133"/>
        <v>海口广播电视台-广播电视制作播出设备高清化改造项目-（R3包：全台多媒体生产平台-多媒体生产平台）-中标公告@全媒体,新媒体</v>
      </c>
      <c r="AO751" s="9">
        <f>IF(AN751="","",COUNTIFS(AN$1:AN751,AN751))</f>
        <v>1</v>
      </c>
      <c r="AP751" s="10" t="str">
        <f t="shared" si="134"/>
        <v>是</v>
      </c>
      <c r="AQ751" s="11" t="str">
        <f t="shared" si="135"/>
        <v/>
      </c>
      <c r="AR751" s="11" t="str">
        <f t="shared" si="136"/>
        <v/>
      </c>
      <c r="AS751" s="11" t="str">
        <f t="shared" si="137"/>
        <v/>
      </c>
      <c r="AT751" s="11" t="str">
        <f t="shared" si="138"/>
        <v/>
      </c>
      <c r="AU751" s="11" t="str">
        <f t="shared" si="139"/>
        <v/>
      </c>
      <c r="AV751" s="11" t="str">
        <f t="shared" si="140"/>
        <v/>
      </c>
      <c r="AW751" s="11" t="str">
        <f>IF(ISERROR(IF(FIND("拾",O751,1)&lt;FIND("万",O751,1),IF(ISERROR(FIND("拾",O751,FIND("万",O751,1))),"零",(MID(O,FIND("拾",O751,FIND("万",O751,1))-1,1))),MID(O751,FIND("拾",O751,1)-1,1))),"",IF(FIND("拾",O751,1)&lt;FIND("万",O751,1),IF(ISERROR(FIND("拾",O751,FIND("万",O751,1))),"",(MID(O751,FIND("拾",O751,FIND("万",O751,1))-1,1))),MID(O751,FIND("拾",O751,1)-1,1)))</f>
        <v/>
      </c>
      <c r="AX751" s="12">
        <f>IF(O751="",0,IF(ISERROR(MIDB(O751,SEARCHB("?",O751),2*LEN(O751)-LENB(O751))),IF(AQ751="",0,INDEX([1]大小写对照表!A:B,MATCH(AQ751,[1]大小写对照表!A:A,0),2)*100000000)+IF(AR751="",0,INDEX([1]大小写对照表!A:B,MATCH(AR751,[1]大小写对照表!A:A,0),2)*1000000)+IF(AS751="",0,INDEX([1]大小写对照表!A:B,MATCH(AS751,[1]大小写对照表!A:A,0),2)*100000)+IF(AT751="",0,INDEX([1]大小写对照表!A:B,MATCH(AT751,[1]大小写对照表!A:A,0),2)*10000)+IF(AU751="",0,INDEX([1]大小写对照表!A:B,MATCH(AU751,[1]大小写对照表!A:A,0),2)*1000)+IF(AV751="",0,INDEX([1]大小写对照表!A:B,MATCH(AV751,[1]大小写对照表!A:A,0),2)*100)+IF(AW751="",0,INDEX([1]大小写对照表!A:B,MATCH(AW751,[1]大小写对照表!A:A,0),2)*10),IF(ISERROR(FIND("万",O751,1)),MIDB(O751,SEARCHB("?",O751),2*LEN(O751)-LENB(O751))*1,MIDB(O751,SEARCHB("?",O751),2*LEN(O751)-LENB(O751))*10000)))</f>
        <v>0</v>
      </c>
      <c r="AY751" s="13" t="str">
        <f t="shared" si="141"/>
        <v>1月份</v>
      </c>
      <c r="AZ751" s="11" t="str">
        <f t="shared" si="142"/>
        <v>全媒体</v>
      </c>
      <c r="BA751" s="11" t="str">
        <f t="shared" si="143"/>
        <v>新媒体</v>
      </c>
    </row>
    <row r="752" spans="1:53">
      <c r="A752" s="7" t="s">
        <v>4020</v>
      </c>
      <c r="B752" s="7" t="s">
        <v>4720</v>
      </c>
      <c r="C752" s="7" t="s">
        <v>55</v>
      </c>
      <c r="D752" s="7"/>
      <c r="E752" s="7" t="s">
        <v>809</v>
      </c>
      <c r="F752" s="7" t="s">
        <v>4248</v>
      </c>
      <c r="G752" s="7" t="s">
        <v>369</v>
      </c>
      <c r="H752" s="7"/>
      <c r="I752" s="7"/>
      <c r="J752" s="7"/>
      <c r="K752" s="7"/>
      <c r="L752" s="7"/>
      <c r="M752" s="7"/>
      <c r="N752" s="7"/>
      <c r="O752" s="7"/>
      <c r="P752" s="7"/>
      <c r="Q752" s="7" t="s">
        <v>4721</v>
      </c>
      <c r="R752" s="7"/>
      <c r="S752" s="7"/>
      <c r="T752" s="7"/>
      <c r="U752" s="7"/>
      <c r="V752" s="7"/>
      <c r="W752" s="7"/>
      <c r="X752" s="7" t="s">
        <v>315</v>
      </c>
      <c r="Y752" s="7" t="s">
        <v>4722</v>
      </c>
      <c r="Z752" s="7">
        <v>2</v>
      </c>
      <c r="AA752" s="7">
        <v>14971</v>
      </c>
      <c r="AB752" s="7" t="s">
        <v>317</v>
      </c>
      <c r="AC752" s="7" t="s">
        <v>4020</v>
      </c>
      <c r="AD752" s="7">
        <v>2019</v>
      </c>
      <c r="AE752" s="7" t="s">
        <v>68</v>
      </c>
      <c r="AF752" s="7"/>
      <c r="AG752" s="7"/>
      <c r="AH752" s="7"/>
      <c r="AI752" s="7"/>
      <c r="AJ752" s="7"/>
      <c r="AK752" s="7"/>
      <c r="AL752" s="8" t="str">
        <f t="shared" si="132"/>
        <v/>
      </c>
      <c r="AM752" s="8" t="str">
        <f>IF(AL752="","",COUNTIFS(AL$1:AL752,AL752))</f>
        <v/>
      </c>
      <c r="AN752" s="8" t="str">
        <f t="shared" si="133"/>
        <v>河北长城新媒体集团有限公司采访用车采购项目中标公示@新媒体</v>
      </c>
      <c r="AO752" s="9">
        <f>IF(AN752="","",COUNTIFS(AN$1:AN752,AN752))</f>
        <v>1</v>
      </c>
      <c r="AP752" s="10" t="str">
        <f t="shared" si="134"/>
        <v>是</v>
      </c>
      <c r="AQ752" s="11" t="str">
        <f t="shared" si="135"/>
        <v/>
      </c>
      <c r="AR752" s="11" t="str">
        <f t="shared" si="136"/>
        <v/>
      </c>
      <c r="AS752" s="11" t="str">
        <f t="shared" si="137"/>
        <v/>
      </c>
      <c r="AT752" s="11" t="str">
        <f t="shared" si="138"/>
        <v/>
      </c>
      <c r="AU752" s="11" t="str">
        <f t="shared" si="139"/>
        <v/>
      </c>
      <c r="AV752" s="11" t="str">
        <f t="shared" si="140"/>
        <v/>
      </c>
      <c r="AW752" s="11" t="str">
        <f>IF(ISERROR(IF(FIND("拾",O752,1)&lt;FIND("万",O752,1),IF(ISERROR(FIND("拾",O752,FIND("万",O752,1))),"零",(MID(O,FIND("拾",O752,FIND("万",O752,1))-1,1))),MID(O752,FIND("拾",O752,1)-1,1))),"",IF(FIND("拾",O752,1)&lt;FIND("万",O752,1),IF(ISERROR(FIND("拾",O752,FIND("万",O752,1))),"",(MID(O752,FIND("拾",O752,FIND("万",O752,1))-1,1))),MID(O752,FIND("拾",O752,1)-1,1)))</f>
        <v/>
      </c>
      <c r="AX752" s="12">
        <f>IF(O752="",0,IF(ISERROR(MIDB(O752,SEARCHB("?",O752),2*LEN(O752)-LENB(O752))),IF(AQ752="",0,INDEX([1]大小写对照表!A:B,MATCH(AQ752,[1]大小写对照表!A:A,0),2)*100000000)+IF(AR752="",0,INDEX([1]大小写对照表!A:B,MATCH(AR752,[1]大小写对照表!A:A,0),2)*1000000)+IF(AS752="",0,INDEX([1]大小写对照表!A:B,MATCH(AS752,[1]大小写对照表!A:A,0),2)*100000)+IF(AT752="",0,INDEX([1]大小写对照表!A:B,MATCH(AT752,[1]大小写对照表!A:A,0),2)*10000)+IF(AU752="",0,INDEX([1]大小写对照表!A:B,MATCH(AU752,[1]大小写对照表!A:A,0),2)*1000)+IF(AV752="",0,INDEX([1]大小写对照表!A:B,MATCH(AV752,[1]大小写对照表!A:A,0),2)*100)+IF(AW752="",0,INDEX([1]大小写对照表!A:B,MATCH(AW752,[1]大小写对照表!A:A,0),2)*10),IF(ISERROR(FIND("万",O752,1)),MIDB(O752,SEARCHB("?",O752),2*LEN(O752)-LENB(O752))*1,MIDB(O752,SEARCHB("?",O752),2*LEN(O752)-LENB(O752))*10000)))</f>
        <v>0</v>
      </c>
      <c r="AY752" s="13" t="str">
        <f t="shared" si="141"/>
        <v>1月份</v>
      </c>
      <c r="AZ752" s="11" t="str">
        <f t="shared" si="142"/>
        <v>新媒体</v>
      </c>
      <c r="BA752" s="11" t="str">
        <f t="shared" si="143"/>
        <v/>
      </c>
    </row>
    <row r="753" spans="1:53">
      <c r="A753" s="14" t="s">
        <v>4020</v>
      </c>
      <c r="B753" s="14" t="s">
        <v>4723</v>
      </c>
      <c r="C753" s="14" t="s">
        <v>55</v>
      </c>
      <c r="D753" s="14"/>
      <c r="E753" s="14" t="s">
        <v>215</v>
      </c>
      <c r="F753" s="14" t="s">
        <v>4724</v>
      </c>
      <c r="G753" s="14" t="s">
        <v>369</v>
      </c>
      <c r="H753" s="14"/>
      <c r="I753" s="14"/>
      <c r="J753" s="14"/>
      <c r="K753" s="14"/>
      <c r="L753" s="14"/>
      <c r="M753" s="14"/>
      <c r="N753" s="14"/>
      <c r="O753" s="14"/>
      <c r="P753" s="14"/>
      <c r="Q753" s="14" t="s">
        <v>4725</v>
      </c>
      <c r="R753" s="14"/>
      <c r="S753" s="14"/>
      <c r="T753" s="14"/>
      <c r="U753" s="14"/>
      <c r="V753" s="14"/>
      <c r="W753" s="14"/>
      <c r="X753" s="14" t="s">
        <v>315</v>
      </c>
      <c r="Y753" s="14" t="s">
        <v>4726</v>
      </c>
      <c r="Z753" s="14">
        <v>1</v>
      </c>
      <c r="AA753" s="14">
        <v>14971</v>
      </c>
      <c r="AB753" s="14" t="s">
        <v>317</v>
      </c>
      <c r="AC753" s="14" t="s">
        <v>4020</v>
      </c>
      <c r="AD753" s="14">
        <v>2019</v>
      </c>
      <c r="AE753" s="14" t="s">
        <v>68</v>
      </c>
      <c r="AF753" s="14"/>
      <c r="AG753" s="14"/>
      <c r="AH753" s="14"/>
      <c r="AI753" s="14"/>
      <c r="AJ753" s="14"/>
      <c r="AK753" s="14"/>
      <c r="AL753" s="8" t="str">
        <f t="shared" si="132"/>
        <v/>
      </c>
      <c r="AM753" s="8" t="str">
        <f>IF(AL753="","",COUNTIFS(AL$1:AL753,AL753))</f>
        <v/>
      </c>
      <c r="AN753" s="8" t="str">
        <f t="shared" si="133"/>
        <v>山东青岛市广播电视台爱青岛新媒体电视基础内容采购项目成交结果公示@新媒体</v>
      </c>
      <c r="AO753" s="9">
        <f>IF(AN753="","",COUNTIFS(AN$1:AN753,AN753))</f>
        <v>1</v>
      </c>
      <c r="AP753" s="10" t="str">
        <f t="shared" si="134"/>
        <v>是</v>
      </c>
      <c r="AQ753" s="11" t="str">
        <f t="shared" si="135"/>
        <v/>
      </c>
      <c r="AR753" s="11" t="str">
        <f t="shared" si="136"/>
        <v/>
      </c>
      <c r="AS753" s="11" t="str">
        <f t="shared" si="137"/>
        <v/>
      </c>
      <c r="AT753" s="11" t="str">
        <f t="shared" si="138"/>
        <v/>
      </c>
      <c r="AU753" s="11" t="str">
        <f t="shared" si="139"/>
        <v/>
      </c>
      <c r="AV753" s="11" t="str">
        <f t="shared" si="140"/>
        <v/>
      </c>
      <c r="AW753" s="11" t="str">
        <f>IF(ISERROR(IF(FIND("拾",O753,1)&lt;FIND("万",O753,1),IF(ISERROR(FIND("拾",O753,FIND("万",O753,1))),"零",(MID(O,FIND("拾",O753,FIND("万",O753,1))-1,1))),MID(O753,FIND("拾",O753,1)-1,1))),"",IF(FIND("拾",O753,1)&lt;FIND("万",O753,1),IF(ISERROR(FIND("拾",O753,FIND("万",O753,1))),"",(MID(O753,FIND("拾",O753,FIND("万",O753,1))-1,1))),MID(O753,FIND("拾",O753,1)-1,1)))</f>
        <v/>
      </c>
      <c r="AX753" s="12">
        <f>IF(O753="",0,IF(ISERROR(MIDB(O753,SEARCHB("?",O753),2*LEN(O753)-LENB(O753))),IF(AQ753="",0,INDEX([1]大小写对照表!A:B,MATCH(AQ753,[1]大小写对照表!A:A,0),2)*100000000)+IF(AR753="",0,INDEX([1]大小写对照表!A:B,MATCH(AR753,[1]大小写对照表!A:A,0),2)*1000000)+IF(AS753="",0,INDEX([1]大小写对照表!A:B,MATCH(AS753,[1]大小写对照表!A:A,0),2)*100000)+IF(AT753="",0,INDEX([1]大小写对照表!A:B,MATCH(AT753,[1]大小写对照表!A:A,0),2)*10000)+IF(AU753="",0,INDEX([1]大小写对照表!A:B,MATCH(AU753,[1]大小写对照表!A:A,0),2)*1000)+IF(AV753="",0,INDEX([1]大小写对照表!A:B,MATCH(AV753,[1]大小写对照表!A:A,0),2)*100)+IF(AW753="",0,INDEX([1]大小写对照表!A:B,MATCH(AW753,[1]大小写对照表!A:A,0),2)*10),IF(ISERROR(FIND("万",O753,1)),MIDB(O753,SEARCHB("?",O753),2*LEN(O753)-LENB(O753))*1,MIDB(O753,SEARCHB("?",O753),2*LEN(O753)-LENB(O753))*10000)))</f>
        <v>0</v>
      </c>
      <c r="AY753" s="13" t="str">
        <f t="shared" si="141"/>
        <v>1月份</v>
      </c>
      <c r="AZ753" s="11" t="str">
        <f t="shared" si="142"/>
        <v>新媒体</v>
      </c>
      <c r="BA753" s="11" t="str">
        <f t="shared" si="143"/>
        <v/>
      </c>
    </row>
    <row r="754" spans="1:53">
      <c r="A754" s="7" t="s">
        <v>4020</v>
      </c>
      <c r="B754" s="7" t="s">
        <v>4727</v>
      </c>
      <c r="C754" s="7" t="s">
        <v>55</v>
      </c>
      <c r="D754" s="7" t="s">
        <v>4728</v>
      </c>
      <c r="E754" s="7" t="s">
        <v>551</v>
      </c>
      <c r="F754" s="7" t="s">
        <v>4729</v>
      </c>
      <c r="G754" s="7" t="s">
        <v>427</v>
      </c>
      <c r="H754" s="7"/>
      <c r="I754" s="7"/>
      <c r="J754" s="7"/>
      <c r="K754" s="7"/>
      <c r="L754" s="7" t="s">
        <v>4730</v>
      </c>
      <c r="M754" s="7"/>
      <c r="N754" s="7" t="s">
        <v>4731</v>
      </c>
      <c r="O754" s="7"/>
      <c r="P754" s="7"/>
      <c r="Q754" s="7" t="s">
        <v>4732</v>
      </c>
      <c r="R754" s="7" t="s">
        <v>4733</v>
      </c>
      <c r="S754" s="7"/>
      <c r="T754" s="7"/>
      <c r="U754" s="7"/>
      <c r="V754" s="7"/>
      <c r="W754" s="7"/>
      <c r="X754" s="7" t="s">
        <v>79</v>
      </c>
      <c r="Y754" s="7" t="s">
        <v>4734</v>
      </c>
      <c r="Z754" s="7">
        <v>2</v>
      </c>
      <c r="AA754" s="7">
        <v>2</v>
      </c>
      <c r="AB754" s="7" t="s">
        <v>67</v>
      </c>
      <c r="AC754" s="7"/>
      <c r="AD754" s="7">
        <v>2019</v>
      </c>
      <c r="AE754" s="7" t="s">
        <v>68</v>
      </c>
      <c r="AF754" s="7"/>
      <c r="AG754" s="7"/>
      <c r="AH754" s="7"/>
      <c r="AI754" s="7"/>
      <c r="AJ754" s="7"/>
      <c r="AK754" s="7"/>
      <c r="AL754" s="8" t="str">
        <f t="shared" si="132"/>
        <v>TJTF-2018-A-044）@新媒体</v>
      </c>
      <c r="AM754" s="8">
        <f>IF(AL754="","",COUNTIFS(AL$1:AL754,AL754))</f>
        <v>1</v>
      </c>
      <c r="AN754" s="8" t="str">
        <f t="shared" si="133"/>
        <v>天津市卫生健康委员会机关天津市卫健委卫生计生舆情预警及分析报告服务(项目编号:TJTF-2018-A-044)中标公告@新媒体</v>
      </c>
      <c r="AO754" s="9">
        <f>IF(AN754="","",COUNTIFS(AN$1:AN754,AN754))</f>
        <v>1</v>
      </c>
      <c r="AP754" s="10" t="str">
        <f t="shared" si="134"/>
        <v>是</v>
      </c>
      <c r="AQ754" s="11" t="str">
        <f t="shared" si="135"/>
        <v/>
      </c>
      <c r="AR754" s="11" t="str">
        <f t="shared" si="136"/>
        <v/>
      </c>
      <c r="AS754" s="11" t="str">
        <f t="shared" si="137"/>
        <v/>
      </c>
      <c r="AT754" s="11" t="str">
        <f t="shared" si="138"/>
        <v/>
      </c>
      <c r="AU754" s="11" t="str">
        <f t="shared" si="139"/>
        <v/>
      </c>
      <c r="AV754" s="11" t="str">
        <f t="shared" si="140"/>
        <v/>
      </c>
      <c r="AW754" s="11" t="str">
        <f>IF(ISERROR(IF(FIND("拾",O754,1)&lt;FIND("万",O754,1),IF(ISERROR(FIND("拾",O754,FIND("万",O754,1))),"零",(MID(O,FIND("拾",O754,FIND("万",O754,1))-1,1))),MID(O754,FIND("拾",O754,1)-1,1))),"",IF(FIND("拾",O754,1)&lt;FIND("万",O754,1),IF(ISERROR(FIND("拾",O754,FIND("万",O754,1))),"",(MID(O754,FIND("拾",O754,FIND("万",O754,1))-1,1))),MID(O754,FIND("拾",O754,1)-1,1)))</f>
        <v/>
      </c>
      <c r="AX754" s="12">
        <f>IF(O754="",0,IF(ISERROR(MIDB(O754,SEARCHB("?",O754),2*LEN(O754)-LENB(O754))),IF(AQ754="",0,INDEX([1]大小写对照表!A:B,MATCH(AQ754,[1]大小写对照表!A:A,0),2)*100000000)+IF(AR754="",0,INDEX([1]大小写对照表!A:B,MATCH(AR754,[1]大小写对照表!A:A,0),2)*1000000)+IF(AS754="",0,INDEX([1]大小写对照表!A:B,MATCH(AS754,[1]大小写对照表!A:A,0),2)*100000)+IF(AT754="",0,INDEX([1]大小写对照表!A:B,MATCH(AT754,[1]大小写对照表!A:A,0),2)*10000)+IF(AU754="",0,INDEX([1]大小写对照表!A:B,MATCH(AU754,[1]大小写对照表!A:A,0),2)*1000)+IF(AV754="",0,INDEX([1]大小写对照表!A:B,MATCH(AV754,[1]大小写对照表!A:A,0),2)*100)+IF(AW754="",0,INDEX([1]大小写对照表!A:B,MATCH(AW754,[1]大小写对照表!A:A,0),2)*10),IF(ISERROR(FIND("万",O754,1)),MIDB(O754,SEARCHB("?",O754),2*LEN(O754)-LENB(O754))*1,MIDB(O754,SEARCHB("?",O754),2*LEN(O754)-LENB(O754))*10000)))</f>
        <v>0</v>
      </c>
      <c r="AY754" s="13" t="str">
        <f t="shared" si="141"/>
        <v>1月份</v>
      </c>
      <c r="AZ754" s="11" t="str">
        <f t="shared" si="142"/>
        <v>新媒体</v>
      </c>
      <c r="BA754" s="11" t="str">
        <f t="shared" si="143"/>
        <v/>
      </c>
    </row>
    <row r="755" spans="1:53">
      <c r="A755" s="14" t="s">
        <v>4043</v>
      </c>
      <c r="B755" s="14" t="s">
        <v>424</v>
      </c>
      <c r="C755" s="14" t="s">
        <v>55</v>
      </c>
      <c r="D755" s="14"/>
      <c r="E755" s="14" t="s">
        <v>425</v>
      </c>
      <c r="F755" s="14" t="s">
        <v>426</v>
      </c>
      <c r="G755" s="14" t="s">
        <v>427</v>
      </c>
      <c r="H755" s="14"/>
      <c r="I755" s="14"/>
      <c r="J755" s="14"/>
      <c r="K755" s="14"/>
      <c r="L755" s="14" t="s">
        <v>428</v>
      </c>
      <c r="M755" s="14"/>
      <c r="N755" s="14" t="s">
        <v>429</v>
      </c>
      <c r="O755" s="14" t="s">
        <v>430</v>
      </c>
      <c r="P755" s="14"/>
      <c r="Q755" s="14" t="s">
        <v>431</v>
      </c>
      <c r="R755" s="14" t="s">
        <v>432</v>
      </c>
      <c r="S755" s="14"/>
      <c r="T755" s="14"/>
      <c r="U755" s="14"/>
      <c r="V755" s="14"/>
      <c r="W755" s="14"/>
      <c r="X755" s="14" t="s">
        <v>194</v>
      </c>
      <c r="Y755" s="14" t="s">
        <v>433</v>
      </c>
      <c r="Z755" s="14">
        <v>5</v>
      </c>
      <c r="AA755" s="14">
        <v>14971</v>
      </c>
      <c r="AB755" s="14" t="s">
        <v>67</v>
      </c>
      <c r="AC755" s="14"/>
      <c r="AD755" s="14">
        <v>2019</v>
      </c>
      <c r="AE755" s="14" t="s">
        <v>68</v>
      </c>
      <c r="AF755" s="14"/>
      <c r="AG755" s="14"/>
      <c r="AH755" s="14"/>
      <c r="AI755" s="14"/>
      <c r="AJ755" s="14"/>
      <c r="AK755" s="14"/>
      <c r="AL755" s="8" t="str">
        <f t="shared" si="132"/>
        <v/>
      </c>
      <c r="AM755" s="8" t="str">
        <f>IF(AL755="","",COUNTIFS(AL$1:AL755,AL755))</f>
        <v/>
      </c>
      <c r="AN755" s="8" t="str">
        <f t="shared" si="133"/>
        <v>临夏回族自治州广播电视台临夏州广播电视高清数字化设备采购项目（四次）中标公告@全媒体</v>
      </c>
      <c r="AO755" s="9">
        <f>IF(AN755="","",COUNTIFS(AN$1:AN755,AN755))</f>
        <v>1</v>
      </c>
      <c r="AP755" s="10" t="str">
        <f t="shared" si="134"/>
        <v>是</v>
      </c>
      <c r="AQ755" s="11" t="str">
        <f t="shared" si="135"/>
        <v/>
      </c>
      <c r="AR755" s="11" t="str">
        <f t="shared" si="136"/>
        <v/>
      </c>
      <c r="AS755" s="11" t="str">
        <f t="shared" si="137"/>
        <v/>
      </c>
      <c r="AT755" s="11" t="str">
        <f t="shared" si="138"/>
        <v/>
      </c>
      <c r="AU755" s="11" t="str">
        <f t="shared" si="139"/>
        <v/>
      </c>
      <c r="AV755" s="11" t="str">
        <f t="shared" si="140"/>
        <v/>
      </c>
      <c r="AW755" s="11" t="str">
        <f>IF(ISERROR(IF(FIND("拾",O755,1)&lt;FIND("万",O755,1),IF(ISERROR(FIND("拾",O755,FIND("万",O755,1))),"零",(MID(O,FIND("拾",O755,FIND("万",O755,1))-1,1))),MID(O755,FIND("拾",O755,1)-1,1))),"",IF(FIND("拾",O755,1)&lt;FIND("万",O755,1),IF(ISERROR(FIND("拾",O755,FIND("万",O755,1))),"",(MID(O755,FIND("拾",O755,FIND("万",O755,1))-1,1))),MID(O755,FIND("拾",O755,1)-1,1)))</f>
        <v/>
      </c>
      <c r="AX755" s="12">
        <f>IF(O755="",0,IF(ISERROR(MIDB(O755,SEARCHB("?",O755),2*LEN(O755)-LENB(O755))),IF(AQ755="",0,INDEX([1]大小写对照表!A:B,MATCH(AQ755,[1]大小写对照表!A:A,0),2)*100000000)+IF(AR755="",0,INDEX([1]大小写对照表!A:B,MATCH(AR755,[1]大小写对照表!A:A,0),2)*1000000)+IF(AS755="",0,INDEX([1]大小写对照表!A:B,MATCH(AS755,[1]大小写对照表!A:A,0),2)*100000)+IF(AT755="",0,INDEX([1]大小写对照表!A:B,MATCH(AT755,[1]大小写对照表!A:A,0),2)*10000)+IF(AU755="",0,INDEX([1]大小写对照表!A:B,MATCH(AU755,[1]大小写对照表!A:A,0),2)*1000)+IF(AV755="",0,INDEX([1]大小写对照表!A:B,MATCH(AV755,[1]大小写对照表!A:A,0),2)*100)+IF(AW755="",0,INDEX([1]大小写对照表!A:B,MATCH(AW755,[1]大小写对照表!A:A,0),2)*10),IF(ISERROR(FIND("万",O755,1)),MIDB(O755,SEARCHB("?",O755),2*LEN(O755)-LENB(O755))*1,MIDB(O755,SEARCHB("?",O755),2*LEN(O755)-LENB(O755))*10000)))</f>
        <v>678520</v>
      </c>
      <c r="AY755" s="13" t="str">
        <f t="shared" si="141"/>
        <v>1月份</v>
      </c>
      <c r="AZ755" s="11" t="str">
        <f t="shared" si="142"/>
        <v>全媒体</v>
      </c>
      <c r="BA755" s="11" t="str">
        <f t="shared" si="143"/>
        <v/>
      </c>
    </row>
    <row r="756" spans="1:53">
      <c r="A756" s="7" t="s">
        <v>4020</v>
      </c>
      <c r="B756" s="7" t="s">
        <v>4735</v>
      </c>
      <c r="C756" s="7" t="s">
        <v>55</v>
      </c>
      <c r="D756" s="7" t="s">
        <v>4736</v>
      </c>
      <c r="E756" s="7" t="s">
        <v>809</v>
      </c>
      <c r="F756" s="7" t="s">
        <v>4229</v>
      </c>
      <c r="G756" s="7" t="s">
        <v>427</v>
      </c>
      <c r="H756" s="7"/>
      <c r="I756" s="7"/>
      <c r="J756" s="7"/>
      <c r="K756" s="7"/>
      <c r="L756" s="7" t="s">
        <v>4230</v>
      </c>
      <c r="M756" s="7" t="s">
        <v>4231</v>
      </c>
      <c r="N756" s="7"/>
      <c r="O756" s="7"/>
      <c r="P756" s="7"/>
      <c r="Q756" s="7" t="s">
        <v>4737</v>
      </c>
      <c r="R756" s="7"/>
      <c r="S756" s="7"/>
      <c r="T756" s="7"/>
      <c r="U756" s="7"/>
      <c r="V756" s="7"/>
      <c r="W756" s="7"/>
      <c r="X756" s="7" t="s">
        <v>244</v>
      </c>
      <c r="Y756" s="7" t="s">
        <v>4738</v>
      </c>
      <c r="Z756" s="7">
        <v>1</v>
      </c>
      <c r="AA756" s="7">
        <v>1</v>
      </c>
      <c r="AB756" s="7" t="s">
        <v>317</v>
      </c>
      <c r="AC756" s="7" t="s">
        <v>4020</v>
      </c>
      <c r="AD756" s="7">
        <v>2019</v>
      </c>
      <c r="AE756" s="7" t="s">
        <v>68</v>
      </c>
      <c r="AF756" s="7"/>
      <c r="AG756" s="7"/>
      <c r="AH756" s="7"/>
      <c r="AI756" s="7"/>
      <c r="AJ756" s="7"/>
      <c r="AK756" s="7"/>
      <c r="AL756" s="8" t="str">
        <f t="shared" si="132"/>
        <v>HBHY（2018）-05-315@新媒体</v>
      </c>
      <c r="AM756" s="8">
        <f>IF(AL756="","",COUNTIFS(AL$1:AL756,AL756))</f>
        <v>1</v>
      </c>
      <c r="AN756" s="8" t="str">
        <f t="shared" si="133"/>
        <v>长城新媒体集团有限公司三级宣传网络合作服务商入围项目中标公示@新媒体</v>
      </c>
      <c r="AO756" s="9">
        <f>IF(AN756="","",COUNTIFS(AN$1:AN756,AN756))</f>
        <v>1</v>
      </c>
      <c r="AP756" s="10" t="str">
        <f t="shared" si="134"/>
        <v>是</v>
      </c>
      <c r="AQ756" s="11" t="str">
        <f t="shared" si="135"/>
        <v/>
      </c>
      <c r="AR756" s="11" t="str">
        <f t="shared" si="136"/>
        <v/>
      </c>
      <c r="AS756" s="11" t="str">
        <f t="shared" si="137"/>
        <v/>
      </c>
      <c r="AT756" s="11" t="str">
        <f t="shared" si="138"/>
        <v/>
      </c>
      <c r="AU756" s="11" t="str">
        <f t="shared" si="139"/>
        <v/>
      </c>
      <c r="AV756" s="11" t="str">
        <f t="shared" si="140"/>
        <v/>
      </c>
      <c r="AW756" s="11" t="str">
        <f>IF(ISERROR(IF(FIND("拾",O756,1)&lt;FIND("万",O756,1),IF(ISERROR(FIND("拾",O756,FIND("万",O756,1))),"零",(MID(O,FIND("拾",O756,FIND("万",O756,1))-1,1))),MID(O756,FIND("拾",O756,1)-1,1))),"",IF(FIND("拾",O756,1)&lt;FIND("万",O756,1),IF(ISERROR(FIND("拾",O756,FIND("万",O756,1))),"",(MID(O756,FIND("拾",O756,FIND("万",O756,1))-1,1))),MID(O756,FIND("拾",O756,1)-1,1)))</f>
        <v/>
      </c>
      <c r="AX756" s="12">
        <f>IF(O756="",0,IF(ISERROR(MIDB(O756,SEARCHB("?",O756),2*LEN(O756)-LENB(O756))),IF(AQ756="",0,INDEX([1]大小写对照表!A:B,MATCH(AQ756,[1]大小写对照表!A:A,0),2)*100000000)+IF(AR756="",0,INDEX([1]大小写对照表!A:B,MATCH(AR756,[1]大小写对照表!A:A,0),2)*1000000)+IF(AS756="",0,INDEX([1]大小写对照表!A:B,MATCH(AS756,[1]大小写对照表!A:A,0),2)*100000)+IF(AT756="",0,INDEX([1]大小写对照表!A:B,MATCH(AT756,[1]大小写对照表!A:A,0),2)*10000)+IF(AU756="",0,INDEX([1]大小写对照表!A:B,MATCH(AU756,[1]大小写对照表!A:A,0),2)*1000)+IF(AV756="",0,INDEX([1]大小写对照表!A:B,MATCH(AV756,[1]大小写对照表!A:A,0),2)*100)+IF(AW756="",0,INDEX([1]大小写对照表!A:B,MATCH(AW756,[1]大小写对照表!A:A,0),2)*10),IF(ISERROR(FIND("万",O756,1)),MIDB(O756,SEARCHB("?",O756),2*LEN(O756)-LENB(O756))*1,MIDB(O756,SEARCHB("?",O756),2*LEN(O756)-LENB(O756))*10000)))</f>
        <v>0</v>
      </c>
      <c r="AY756" s="13" t="str">
        <f t="shared" si="141"/>
        <v>1月份</v>
      </c>
      <c r="AZ756" s="11" t="str">
        <f t="shared" si="142"/>
        <v>新媒体</v>
      </c>
      <c r="BA756" s="11" t="str">
        <f t="shared" si="143"/>
        <v/>
      </c>
    </row>
    <row r="757" spans="1:53">
      <c r="A757" s="14" t="s">
        <v>4020</v>
      </c>
      <c r="B757" s="14" t="s">
        <v>4727</v>
      </c>
      <c r="C757" s="14" t="s">
        <v>55</v>
      </c>
      <c r="D757" s="14" t="s">
        <v>4728</v>
      </c>
      <c r="E757" s="14" t="s">
        <v>551</v>
      </c>
      <c r="F757" s="14" t="s">
        <v>4729</v>
      </c>
      <c r="G757" s="14" t="s">
        <v>427</v>
      </c>
      <c r="H757" s="14"/>
      <c r="I757" s="14"/>
      <c r="J757" s="14"/>
      <c r="K757" s="14"/>
      <c r="L757" s="14" t="s">
        <v>4730</v>
      </c>
      <c r="M757" s="14"/>
      <c r="N757" s="14" t="s">
        <v>4731</v>
      </c>
      <c r="O757" s="14"/>
      <c r="P757" s="14"/>
      <c r="Q757" s="14" t="s">
        <v>4739</v>
      </c>
      <c r="R757" s="14" t="s">
        <v>4733</v>
      </c>
      <c r="S757" s="14"/>
      <c r="T757" s="14"/>
      <c r="U757" s="14"/>
      <c r="V757" s="14"/>
      <c r="W757" s="14"/>
      <c r="X757" s="14" t="s">
        <v>79</v>
      </c>
      <c r="Y757" s="14" t="s">
        <v>4734</v>
      </c>
      <c r="Z757" s="14">
        <v>2</v>
      </c>
      <c r="AA757" s="14">
        <v>2</v>
      </c>
      <c r="AB757" s="14" t="s">
        <v>67</v>
      </c>
      <c r="AC757" s="14"/>
      <c r="AD757" s="14">
        <v>2019</v>
      </c>
      <c r="AE757" s="14" t="s">
        <v>68</v>
      </c>
      <c r="AF757" s="14"/>
      <c r="AG757" s="14"/>
      <c r="AH757" s="14"/>
      <c r="AI757" s="14"/>
      <c r="AJ757" s="14"/>
      <c r="AK757" s="14"/>
      <c r="AL757" s="8" t="str">
        <f t="shared" si="132"/>
        <v>TJTF-2018-A-044）@新媒体</v>
      </c>
      <c r="AM757" s="8">
        <f>IF(AL757="","",COUNTIFS(AL$1:AL757,AL757))</f>
        <v>2</v>
      </c>
      <c r="AN757" s="8" t="str">
        <f t="shared" si="133"/>
        <v>天津市卫生健康委员会机关天津市卫健委卫生计生舆情预警及分析报告服务(项目编号:TJTF-2018-A-044)中标公告@新媒体</v>
      </c>
      <c r="AO757" s="9">
        <f>IF(AN757="","",COUNTIFS(AN$1:AN757,AN757))</f>
        <v>2</v>
      </c>
      <c r="AP757" s="10" t="str">
        <f t="shared" si="134"/>
        <v/>
      </c>
      <c r="AQ757" s="11" t="str">
        <f t="shared" si="135"/>
        <v/>
      </c>
      <c r="AR757" s="11" t="str">
        <f t="shared" si="136"/>
        <v/>
      </c>
      <c r="AS757" s="11" t="str">
        <f t="shared" si="137"/>
        <v/>
      </c>
      <c r="AT757" s="11" t="str">
        <f t="shared" si="138"/>
        <v/>
      </c>
      <c r="AU757" s="11" t="str">
        <f t="shared" si="139"/>
        <v/>
      </c>
      <c r="AV757" s="11" t="str">
        <f t="shared" si="140"/>
        <v/>
      </c>
      <c r="AW757" s="11" t="str">
        <f>IF(ISERROR(IF(FIND("拾",O757,1)&lt;FIND("万",O757,1),IF(ISERROR(FIND("拾",O757,FIND("万",O757,1))),"零",(MID(O,FIND("拾",O757,FIND("万",O757,1))-1,1))),MID(O757,FIND("拾",O757,1)-1,1))),"",IF(FIND("拾",O757,1)&lt;FIND("万",O757,1),IF(ISERROR(FIND("拾",O757,FIND("万",O757,1))),"",(MID(O757,FIND("拾",O757,FIND("万",O757,1))-1,1))),MID(O757,FIND("拾",O757,1)-1,1)))</f>
        <v/>
      </c>
      <c r="AX757" s="12">
        <f>IF(O757="",0,IF(ISERROR(MIDB(O757,SEARCHB("?",O757),2*LEN(O757)-LENB(O757))),IF(AQ757="",0,INDEX([1]大小写对照表!A:B,MATCH(AQ757,[1]大小写对照表!A:A,0),2)*100000000)+IF(AR757="",0,INDEX([1]大小写对照表!A:B,MATCH(AR757,[1]大小写对照表!A:A,0),2)*1000000)+IF(AS757="",0,INDEX([1]大小写对照表!A:B,MATCH(AS757,[1]大小写对照表!A:A,0),2)*100000)+IF(AT757="",0,INDEX([1]大小写对照表!A:B,MATCH(AT757,[1]大小写对照表!A:A,0),2)*10000)+IF(AU757="",0,INDEX([1]大小写对照表!A:B,MATCH(AU757,[1]大小写对照表!A:A,0),2)*1000)+IF(AV757="",0,INDEX([1]大小写对照表!A:B,MATCH(AV757,[1]大小写对照表!A:A,0),2)*100)+IF(AW757="",0,INDEX([1]大小写对照表!A:B,MATCH(AW757,[1]大小写对照表!A:A,0),2)*10),IF(ISERROR(FIND("万",O757,1)),MIDB(O757,SEARCHB("?",O757),2*LEN(O757)-LENB(O757))*1,MIDB(O757,SEARCHB("?",O757),2*LEN(O757)-LENB(O757))*10000)))</f>
        <v>0</v>
      </c>
      <c r="AY757" s="13" t="str">
        <f t="shared" si="141"/>
        <v>1月份</v>
      </c>
      <c r="AZ757" s="11" t="str">
        <f t="shared" si="142"/>
        <v>新媒体</v>
      </c>
      <c r="BA757" s="11" t="str">
        <f t="shared" si="143"/>
        <v/>
      </c>
    </row>
    <row r="758" spans="1:53">
      <c r="A758" s="7" t="s">
        <v>4020</v>
      </c>
      <c r="B758" s="7" t="s">
        <v>4740</v>
      </c>
      <c r="C758" s="7" t="s">
        <v>55</v>
      </c>
      <c r="D758" s="7"/>
      <c r="E758" s="7" t="s">
        <v>602</v>
      </c>
      <c r="F758" s="7" t="s">
        <v>4741</v>
      </c>
      <c r="G758" s="7" t="s">
        <v>427</v>
      </c>
      <c r="H758" s="7"/>
      <c r="I758" s="7"/>
      <c r="J758" s="7"/>
      <c r="K758" s="7"/>
      <c r="L758" s="7"/>
      <c r="M758" s="7"/>
      <c r="N758" s="7"/>
      <c r="O758" s="7"/>
      <c r="P758" s="7"/>
      <c r="Q758" s="7" t="s">
        <v>4742</v>
      </c>
      <c r="R758" s="7"/>
      <c r="S758" s="7"/>
      <c r="T758" s="7"/>
      <c r="U758" s="7"/>
      <c r="V758" s="7"/>
      <c r="W758" s="7"/>
      <c r="X758" s="7" t="s">
        <v>315</v>
      </c>
      <c r="Y758" s="7" t="s">
        <v>4743</v>
      </c>
      <c r="Z758" s="7">
        <v>1</v>
      </c>
      <c r="AA758" s="7">
        <v>14971</v>
      </c>
      <c r="AB758" s="7" t="s">
        <v>67</v>
      </c>
      <c r="AC758" s="7"/>
      <c r="AD758" s="7">
        <v>2018</v>
      </c>
      <c r="AE758" s="7" t="s">
        <v>643</v>
      </c>
      <c r="AF758" s="7"/>
      <c r="AG758" s="7"/>
      <c r="AH758" s="7"/>
      <c r="AI758" s="7"/>
      <c r="AJ758" s="7"/>
      <c r="AK758" s="7"/>
      <c r="AL758" s="8" t="str">
        <f t="shared" si="132"/>
        <v/>
      </c>
      <c r="AM758" s="8" t="str">
        <f>IF(AL758="","",COUNTIFS(AL$1:AL758,AL758))</f>
        <v/>
      </c>
      <c r="AN758" s="8" t="str">
        <f t="shared" si="133"/>
        <v>如东县公安局监管场所基础信息化升级改造项目合同备案@新媒体</v>
      </c>
      <c r="AO758" s="9">
        <f>IF(AN758="","",COUNTIFS(AN$1:AN758,AN758))</f>
        <v>1</v>
      </c>
      <c r="AP758" s="10" t="str">
        <f t="shared" si="134"/>
        <v>是</v>
      </c>
      <c r="AQ758" s="11" t="str">
        <f t="shared" si="135"/>
        <v/>
      </c>
      <c r="AR758" s="11" t="str">
        <f t="shared" si="136"/>
        <v/>
      </c>
      <c r="AS758" s="11" t="str">
        <f t="shared" si="137"/>
        <v/>
      </c>
      <c r="AT758" s="11" t="str">
        <f t="shared" si="138"/>
        <v/>
      </c>
      <c r="AU758" s="11" t="str">
        <f t="shared" si="139"/>
        <v/>
      </c>
      <c r="AV758" s="11" t="str">
        <f t="shared" si="140"/>
        <v/>
      </c>
      <c r="AW758" s="11" t="str">
        <f>IF(ISERROR(IF(FIND("拾",O758,1)&lt;FIND("万",O758,1),IF(ISERROR(FIND("拾",O758,FIND("万",O758,1))),"零",(MID(O,FIND("拾",O758,FIND("万",O758,1))-1,1))),MID(O758,FIND("拾",O758,1)-1,1))),"",IF(FIND("拾",O758,1)&lt;FIND("万",O758,1),IF(ISERROR(FIND("拾",O758,FIND("万",O758,1))),"",(MID(O758,FIND("拾",O758,FIND("万",O758,1))-1,1))),MID(O758,FIND("拾",O758,1)-1,1)))</f>
        <v/>
      </c>
      <c r="AX758" s="12">
        <f>IF(O758="",0,IF(ISERROR(MIDB(O758,SEARCHB("?",O758),2*LEN(O758)-LENB(O758))),IF(AQ758="",0,INDEX([1]大小写对照表!A:B,MATCH(AQ758,[1]大小写对照表!A:A,0),2)*100000000)+IF(AR758="",0,INDEX([1]大小写对照表!A:B,MATCH(AR758,[1]大小写对照表!A:A,0),2)*1000000)+IF(AS758="",0,INDEX([1]大小写对照表!A:B,MATCH(AS758,[1]大小写对照表!A:A,0),2)*100000)+IF(AT758="",0,INDEX([1]大小写对照表!A:B,MATCH(AT758,[1]大小写对照表!A:A,0),2)*10000)+IF(AU758="",0,INDEX([1]大小写对照表!A:B,MATCH(AU758,[1]大小写对照表!A:A,0),2)*1000)+IF(AV758="",0,INDEX([1]大小写对照表!A:B,MATCH(AV758,[1]大小写对照表!A:A,0),2)*100)+IF(AW758="",0,INDEX([1]大小写对照表!A:B,MATCH(AW758,[1]大小写对照表!A:A,0),2)*10),IF(ISERROR(FIND("万",O758,1)),MIDB(O758,SEARCHB("?",O758),2*LEN(O758)-LENB(O758))*1,MIDB(O758,SEARCHB("?",O758),2*LEN(O758)-LENB(O758))*10000)))</f>
        <v>0</v>
      </c>
      <c r="AY758" s="13" t="str">
        <f t="shared" si="141"/>
        <v>1月份</v>
      </c>
      <c r="AZ758" s="11" t="str">
        <f t="shared" si="142"/>
        <v>新媒体</v>
      </c>
      <c r="BA758" s="11" t="str">
        <f t="shared" si="143"/>
        <v/>
      </c>
    </row>
    <row r="759" spans="1:53">
      <c r="A759" s="14" t="s">
        <v>4020</v>
      </c>
      <c r="B759" s="14" t="s">
        <v>4744</v>
      </c>
      <c r="C759" s="14" t="s">
        <v>55</v>
      </c>
      <c r="D759" s="14" t="s">
        <v>4745</v>
      </c>
      <c r="E759" s="14" t="s">
        <v>236</v>
      </c>
      <c r="F759" s="14" t="s">
        <v>4746</v>
      </c>
      <c r="G759" s="14" t="s">
        <v>427</v>
      </c>
      <c r="H759" s="14"/>
      <c r="I759" s="14"/>
      <c r="J759" s="14"/>
      <c r="K759" s="14"/>
      <c r="L759" s="14" t="s">
        <v>4747</v>
      </c>
      <c r="M759" s="14" t="s">
        <v>4748</v>
      </c>
      <c r="N759" s="14" t="s">
        <v>4749</v>
      </c>
      <c r="O759" s="14"/>
      <c r="P759" s="14"/>
      <c r="Q759" s="14" t="s">
        <v>4750</v>
      </c>
      <c r="R759" s="14" t="s">
        <v>4751</v>
      </c>
      <c r="S759" s="14" t="s">
        <v>4752</v>
      </c>
      <c r="T759" s="14" t="s">
        <v>4753</v>
      </c>
      <c r="U759" s="14" t="s">
        <v>4754</v>
      </c>
      <c r="V759" s="14"/>
      <c r="W759" s="14"/>
      <c r="X759" s="14" t="s">
        <v>244</v>
      </c>
      <c r="Y759" s="14" t="s">
        <v>4755</v>
      </c>
      <c r="Z759" s="14">
        <v>1</v>
      </c>
      <c r="AA759" s="14">
        <v>1</v>
      </c>
      <c r="AB759" s="14" t="s">
        <v>317</v>
      </c>
      <c r="AC759" s="14" t="s">
        <v>4020</v>
      </c>
      <c r="AD759" s="14">
        <v>2019</v>
      </c>
      <c r="AE759" s="14" t="s">
        <v>68</v>
      </c>
      <c r="AF759" s="14"/>
      <c r="AG759" s="14"/>
      <c r="AH759" s="14"/>
      <c r="AI759" s="14"/>
      <c r="AJ759" s="14"/>
      <c r="AK759" s="14"/>
      <c r="AL759" s="8" t="str">
        <f t="shared" si="132"/>
        <v>0701-184050060223@新媒体</v>
      </c>
      <c r="AM759" s="8">
        <f>IF(AL759="","",COUNTIFS(AL$1:AL759,AL759))</f>
        <v>1</v>
      </c>
      <c r="AN759" s="8" t="str">
        <f t="shared" si="133"/>
        <v>中视体育2018-2020年度系列赛事新媒体转播制作服务(增补)项目中标结果公告@新媒体</v>
      </c>
      <c r="AO759" s="9">
        <f>IF(AN759="","",COUNTIFS(AN$1:AN759,AN759))</f>
        <v>1</v>
      </c>
      <c r="AP759" s="10" t="str">
        <f t="shared" si="134"/>
        <v>是</v>
      </c>
      <c r="AQ759" s="11" t="str">
        <f t="shared" si="135"/>
        <v/>
      </c>
      <c r="AR759" s="11" t="str">
        <f t="shared" si="136"/>
        <v/>
      </c>
      <c r="AS759" s="11" t="str">
        <f t="shared" si="137"/>
        <v/>
      </c>
      <c r="AT759" s="11" t="str">
        <f t="shared" si="138"/>
        <v/>
      </c>
      <c r="AU759" s="11" t="str">
        <f t="shared" si="139"/>
        <v/>
      </c>
      <c r="AV759" s="11" t="str">
        <f t="shared" si="140"/>
        <v/>
      </c>
      <c r="AW759" s="11" t="str">
        <f>IF(ISERROR(IF(FIND("拾",O759,1)&lt;FIND("万",O759,1),IF(ISERROR(FIND("拾",O759,FIND("万",O759,1))),"零",(MID(O,FIND("拾",O759,FIND("万",O759,1))-1,1))),MID(O759,FIND("拾",O759,1)-1,1))),"",IF(FIND("拾",O759,1)&lt;FIND("万",O759,1),IF(ISERROR(FIND("拾",O759,FIND("万",O759,1))),"",(MID(O759,FIND("拾",O759,FIND("万",O759,1))-1,1))),MID(O759,FIND("拾",O759,1)-1,1)))</f>
        <v/>
      </c>
      <c r="AX759" s="12">
        <f>IF(O759="",0,IF(ISERROR(MIDB(O759,SEARCHB("?",O759),2*LEN(O759)-LENB(O759))),IF(AQ759="",0,INDEX([1]大小写对照表!A:B,MATCH(AQ759,[1]大小写对照表!A:A,0),2)*100000000)+IF(AR759="",0,INDEX([1]大小写对照表!A:B,MATCH(AR759,[1]大小写对照表!A:A,0),2)*1000000)+IF(AS759="",0,INDEX([1]大小写对照表!A:B,MATCH(AS759,[1]大小写对照表!A:A,0),2)*100000)+IF(AT759="",0,INDEX([1]大小写对照表!A:B,MATCH(AT759,[1]大小写对照表!A:A,0),2)*10000)+IF(AU759="",0,INDEX([1]大小写对照表!A:B,MATCH(AU759,[1]大小写对照表!A:A,0),2)*1000)+IF(AV759="",0,INDEX([1]大小写对照表!A:B,MATCH(AV759,[1]大小写对照表!A:A,0),2)*100)+IF(AW759="",0,INDEX([1]大小写对照表!A:B,MATCH(AW759,[1]大小写对照表!A:A,0),2)*10),IF(ISERROR(FIND("万",O759,1)),MIDB(O759,SEARCHB("?",O759),2*LEN(O759)-LENB(O759))*1,MIDB(O759,SEARCHB("?",O759),2*LEN(O759)-LENB(O759))*10000)))</f>
        <v>0</v>
      </c>
      <c r="AY759" s="13" t="str">
        <f t="shared" si="141"/>
        <v>1月份</v>
      </c>
      <c r="AZ759" s="11" t="str">
        <f t="shared" si="142"/>
        <v>新媒体</v>
      </c>
      <c r="BA759" s="11" t="str">
        <f t="shared" si="143"/>
        <v/>
      </c>
    </row>
    <row r="760" spans="1:53">
      <c r="A760" s="7" t="s">
        <v>4020</v>
      </c>
      <c r="B760" s="7" t="s">
        <v>4756</v>
      </c>
      <c r="C760" s="7" t="s">
        <v>55</v>
      </c>
      <c r="D760" s="7" t="s">
        <v>4757</v>
      </c>
      <c r="E760" s="7" t="s">
        <v>83</v>
      </c>
      <c r="F760" s="7" t="s">
        <v>141</v>
      </c>
      <c r="G760" s="7" t="s">
        <v>427</v>
      </c>
      <c r="H760" s="7"/>
      <c r="I760" s="7"/>
      <c r="J760" s="7"/>
      <c r="K760" s="7"/>
      <c r="L760" s="7" t="s">
        <v>4758</v>
      </c>
      <c r="M760" s="7" t="s">
        <v>4759</v>
      </c>
      <c r="N760" s="7"/>
      <c r="O760" s="7"/>
      <c r="P760" s="7"/>
      <c r="Q760" s="7" t="s">
        <v>4760</v>
      </c>
      <c r="R760" s="7"/>
      <c r="S760" s="7"/>
      <c r="T760" s="7"/>
      <c r="U760" s="7"/>
      <c r="V760" s="7"/>
      <c r="W760" s="7"/>
      <c r="X760" s="7" t="s">
        <v>79</v>
      </c>
      <c r="Y760" s="7" t="s">
        <v>4761</v>
      </c>
      <c r="Z760" s="7">
        <v>2</v>
      </c>
      <c r="AA760" s="7">
        <v>4</v>
      </c>
      <c r="AB760" s="7" t="s">
        <v>67</v>
      </c>
      <c r="AC760" s="7"/>
      <c r="AD760" s="7">
        <v>2019</v>
      </c>
      <c r="AE760" s="7" t="s">
        <v>68</v>
      </c>
      <c r="AF760" s="7"/>
      <c r="AG760" s="7"/>
      <c r="AH760" s="7"/>
      <c r="AI760" s="7"/>
      <c r="AJ760" s="7"/>
      <c r="AK760" s="7"/>
      <c r="AL760" s="8" t="str">
        <f t="shared" si="132"/>
        <v>DNAX2019-DN-C001）@新媒体</v>
      </c>
      <c r="AM760" s="8">
        <f>IF(AL760="","",COUNTIFS(AL$1:AL760,AL760))</f>
        <v>1</v>
      </c>
      <c r="AN760" s="8" t="str">
        <f t="shared" si="133"/>
        <v>[定南县]定南县爱信项目管理有限公司关于江西省定南县公共就业人才服务局定南县2019年就业创业宣传服务外包采购项目（采购编号：DNAX2019-DN-C001）成交结果公告@新媒体</v>
      </c>
      <c r="AO760" s="9">
        <f>IF(AN760="","",COUNTIFS(AN$1:AN760,AN760))</f>
        <v>1</v>
      </c>
      <c r="AP760" s="10" t="str">
        <f t="shared" si="134"/>
        <v>是</v>
      </c>
      <c r="AQ760" s="11" t="str">
        <f t="shared" si="135"/>
        <v/>
      </c>
      <c r="AR760" s="11" t="str">
        <f t="shared" si="136"/>
        <v/>
      </c>
      <c r="AS760" s="11" t="str">
        <f t="shared" si="137"/>
        <v/>
      </c>
      <c r="AT760" s="11" t="str">
        <f t="shared" si="138"/>
        <v/>
      </c>
      <c r="AU760" s="11" t="str">
        <f t="shared" si="139"/>
        <v/>
      </c>
      <c r="AV760" s="11" t="str">
        <f t="shared" si="140"/>
        <v/>
      </c>
      <c r="AW760" s="11" t="str">
        <f>IF(ISERROR(IF(FIND("拾",O760,1)&lt;FIND("万",O760,1),IF(ISERROR(FIND("拾",O760,FIND("万",O760,1))),"零",(MID(O,FIND("拾",O760,FIND("万",O760,1))-1,1))),MID(O760,FIND("拾",O760,1)-1,1))),"",IF(FIND("拾",O760,1)&lt;FIND("万",O760,1),IF(ISERROR(FIND("拾",O760,FIND("万",O760,1))),"",(MID(O760,FIND("拾",O760,FIND("万",O760,1))-1,1))),MID(O760,FIND("拾",O760,1)-1,1)))</f>
        <v/>
      </c>
      <c r="AX760" s="12">
        <f>IF(O760="",0,IF(ISERROR(MIDB(O760,SEARCHB("?",O760),2*LEN(O760)-LENB(O760))),IF(AQ760="",0,INDEX([1]大小写对照表!A:B,MATCH(AQ760,[1]大小写对照表!A:A,0),2)*100000000)+IF(AR760="",0,INDEX([1]大小写对照表!A:B,MATCH(AR760,[1]大小写对照表!A:A,0),2)*1000000)+IF(AS760="",0,INDEX([1]大小写对照表!A:B,MATCH(AS760,[1]大小写对照表!A:A,0),2)*100000)+IF(AT760="",0,INDEX([1]大小写对照表!A:B,MATCH(AT760,[1]大小写对照表!A:A,0),2)*10000)+IF(AU760="",0,INDEX([1]大小写对照表!A:B,MATCH(AU760,[1]大小写对照表!A:A,0),2)*1000)+IF(AV760="",0,INDEX([1]大小写对照表!A:B,MATCH(AV760,[1]大小写对照表!A:A,0),2)*100)+IF(AW760="",0,INDEX([1]大小写对照表!A:B,MATCH(AW760,[1]大小写对照表!A:A,0),2)*10),IF(ISERROR(FIND("万",O760,1)),MIDB(O760,SEARCHB("?",O760),2*LEN(O760)-LENB(O760))*1,MIDB(O760,SEARCHB("?",O760),2*LEN(O760)-LENB(O760))*10000)))</f>
        <v>0</v>
      </c>
      <c r="AY760" s="13" t="str">
        <f t="shared" si="141"/>
        <v>1月份</v>
      </c>
      <c r="AZ760" s="11" t="str">
        <f t="shared" si="142"/>
        <v>新媒体</v>
      </c>
      <c r="BA760" s="11" t="str">
        <f t="shared" si="143"/>
        <v/>
      </c>
    </row>
    <row r="761" spans="1:53">
      <c r="A761" s="14" t="s">
        <v>4020</v>
      </c>
      <c r="B761" s="14" t="s">
        <v>4762</v>
      </c>
      <c r="C761" s="14" t="s">
        <v>55</v>
      </c>
      <c r="D761" s="14" t="s">
        <v>4763</v>
      </c>
      <c r="E761" s="14" t="s">
        <v>168</v>
      </c>
      <c r="F761" s="14" t="s">
        <v>169</v>
      </c>
      <c r="G761" s="14" t="s">
        <v>427</v>
      </c>
      <c r="H761" s="14"/>
      <c r="I761" s="14"/>
      <c r="J761" s="14"/>
      <c r="K761" s="14"/>
      <c r="L761" s="14" t="s">
        <v>4764</v>
      </c>
      <c r="M761" s="14"/>
      <c r="N761" s="14" t="s">
        <v>4765</v>
      </c>
      <c r="O761" s="14" t="s">
        <v>4766</v>
      </c>
      <c r="P761" s="14"/>
      <c r="Q761" s="14" t="s">
        <v>4767</v>
      </c>
      <c r="R761" s="14" t="s">
        <v>4768</v>
      </c>
      <c r="S761" s="14"/>
      <c r="T761" s="14"/>
      <c r="U761" s="14"/>
      <c r="V761" s="14"/>
      <c r="W761" s="14"/>
      <c r="X761" s="14" t="s">
        <v>315</v>
      </c>
      <c r="Y761" s="14" t="s">
        <v>4769</v>
      </c>
      <c r="Z761" s="14">
        <v>2</v>
      </c>
      <c r="AA761" s="14">
        <v>2</v>
      </c>
      <c r="AB761" s="14" t="s">
        <v>67</v>
      </c>
      <c r="AC761" s="14"/>
      <c r="AD761" s="14">
        <v>2019</v>
      </c>
      <c r="AE761" s="14" t="s">
        <v>68</v>
      </c>
      <c r="AF761" s="14"/>
      <c r="AG761" s="14"/>
      <c r="AH761" s="14"/>
      <c r="AI761" s="14"/>
      <c r="AJ761" s="14"/>
      <c r="AK761" s="14"/>
      <c r="AL761" s="8" t="str">
        <f t="shared" si="132"/>
        <v>[350200]ZTH[GK]2018022-1@新媒体</v>
      </c>
      <c r="AM761" s="8">
        <f>IF(AL761="","",COUNTIFS(AL$1:AL761,AL761))</f>
        <v>1</v>
      </c>
      <c r="AN761" s="8" t="str">
        <f t="shared" si="133"/>
        <v>厦门市旅游发展委员会海外社交媒体平台运行及宣传推广服务类采购项目结果公告@新媒体</v>
      </c>
      <c r="AO761" s="9">
        <f>IF(AN761="","",COUNTIFS(AN$1:AN761,AN761))</f>
        <v>1</v>
      </c>
      <c r="AP761" s="10" t="str">
        <f t="shared" si="134"/>
        <v>是</v>
      </c>
      <c r="AQ761" s="11" t="str">
        <f t="shared" si="135"/>
        <v/>
      </c>
      <c r="AR761" s="11" t="str">
        <f t="shared" si="136"/>
        <v/>
      </c>
      <c r="AS761" s="11" t="str">
        <f t="shared" si="137"/>
        <v/>
      </c>
      <c r="AT761" s="11" t="str">
        <f t="shared" si="138"/>
        <v/>
      </c>
      <c r="AU761" s="11" t="str">
        <f t="shared" si="139"/>
        <v/>
      </c>
      <c r="AV761" s="11" t="str">
        <f t="shared" si="140"/>
        <v/>
      </c>
      <c r="AW761" s="11" t="str">
        <f>IF(ISERROR(IF(FIND("拾",O761,1)&lt;FIND("万",O761,1),IF(ISERROR(FIND("拾",O761,FIND("万",O761,1))),"零",(MID(O,FIND("拾",O761,FIND("万",O761,1))-1,1))),MID(O761,FIND("拾",O761,1)-1,1))),"",IF(FIND("拾",O761,1)&lt;FIND("万",O761,1),IF(ISERROR(FIND("拾",O761,FIND("万",O761,1))),"",(MID(O761,FIND("拾",O761,FIND("万",O761,1))-1,1))),MID(O761,FIND("拾",O761,1)-1,1)))</f>
        <v/>
      </c>
      <c r="AX761" s="12">
        <f>IF(O761="",0,IF(ISERROR(MIDB(O761,SEARCHB("?",O761),2*LEN(O761)-LENB(O761))),IF(AQ761="",0,INDEX([1]大小写对照表!A:B,MATCH(AQ761,[1]大小写对照表!A:A,0),2)*100000000)+IF(AR761="",0,INDEX([1]大小写对照表!A:B,MATCH(AR761,[1]大小写对照表!A:A,0),2)*1000000)+IF(AS761="",0,INDEX([1]大小写对照表!A:B,MATCH(AS761,[1]大小写对照表!A:A,0),2)*100000)+IF(AT761="",0,INDEX([1]大小写对照表!A:B,MATCH(AT761,[1]大小写对照表!A:A,0),2)*10000)+IF(AU761="",0,INDEX([1]大小写对照表!A:B,MATCH(AU761,[1]大小写对照表!A:A,0),2)*1000)+IF(AV761="",0,INDEX([1]大小写对照表!A:B,MATCH(AV761,[1]大小写对照表!A:A,0),2)*100)+IF(AW761="",0,INDEX([1]大小写对照表!A:B,MATCH(AW761,[1]大小写对照表!A:A,0),2)*10),IF(ISERROR(FIND("万",O761,1)),MIDB(O761,SEARCHB("?",O761),2*LEN(O761)-LENB(O761))*1,MIDB(O761,SEARCHB("?",O761),2*LEN(O761)-LENB(O761))*10000)))</f>
        <v>1986800</v>
      </c>
      <c r="AY761" s="13" t="str">
        <f t="shared" si="141"/>
        <v>1月份</v>
      </c>
      <c r="AZ761" s="11" t="str">
        <f t="shared" si="142"/>
        <v>新媒体</v>
      </c>
      <c r="BA761" s="11" t="str">
        <f t="shared" si="143"/>
        <v/>
      </c>
    </row>
    <row r="762" spans="1:53">
      <c r="A762" s="7" t="s">
        <v>4020</v>
      </c>
      <c r="B762" s="7" t="s">
        <v>4770</v>
      </c>
      <c r="C762" s="7" t="s">
        <v>55</v>
      </c>
      <c r="D762" s="7" t="s">
        <v>4771</v>
      </c>
      <c r="E762" s="7" t="s">
        <v>236</v>
      </c>
      <c r="F762" s="7" t="s">
        <v>4772</v>
      </c>
      <c r="G762" s="7" t="s">
        <v>427</v>
      </c>
      <c r="H762" s="7"/>
      <c r="I762" s="7"/>
      <c r="J762" s="7"/>
      <c r="K762" s="7"/>
      <c r="L762" s="7" t="s">
        <v>4773</v>
      </c>
      <c r="M762" s="7" t="s">
        <v>4774</v>
      </c>
      <c r="N762" s="7" t="s">
        <v>4775</v>
      </c>
      <c r="O762" s="7" t="s">
        <v>4776</v>
      </c>
      <c r="P762" s="7"/>
      <c r="Q762" s="7" t="s">
        <v>4777</v>
      </c>
      <c r="R762" s="7" t="s">
        <v>4778</v>
      </c>
      <c r="S762" s="7"/>
      <c r="T762" s="7"/>
      <c r="U762" s="7"/>
      <c r="V762" s="7"/>
      <c r="W762" s="7"/>
      <c r="X762" s="7" t="s">
        <v>244</v>
      </c>
      <c r="Y762" s="7" t="s">
        <v>4779</v>
      </c>
      <c r="Z762" s="7">
        <v>1</v>
      </c>
      <c r="AA762" s="7">
        <v>1</v>
      </c>
      <c r="AB762" s="7" t="s">
        <v>317</v>
      </c>
      <c r="AC762" s="7" t="s">
        <v>4020</v>
      </c>
      <c r="AD762" s="7">
        <v>2019</v>
      </c>
      <c r="AE762" s="7" t="s">
        <v>68</v>
      </c>
      <c r="AF762" s="7"/>
      <c r="AG762" s="7"/>
      <c r="AH762" s="7"/>
      <c r="AI762" s="7"/>
      <c r="AJ762" s="7"/>
      <c r="AK762" s="7"/>
      <c r="AL762" s="8" t="str">
        <f t="shared" si="132"/>
        <v>HCZB-2018-ZB1124）@新媒体</v>
      </c>
      <c r="AM762" s="8">
        <f>IF(AL762="","",COUNTIFS(AL$1:AL762,AL762))</f>
        <v>1</v>
      </c>
      <c r="AN762" s="8" t="str">
        <f t="shared" si="133"/>
        <v>北京中新网信息科技有限公司中新网全球华文新媒体编辑云平台政府采购项目中标公告@新媒体</v>
      </c>
      <c r="AO762" s="9">
        <f>IF(AN762="","",COUNTIFS(AN$1:AN762,AN762))</f>
        <v>1</v>
      </c>
      <c r="AP762" s="10" t="str">
        <f t="shared" si="134"/>
        <v>是</v>
      </c>
      <c r="AQ762" s="11" t="str">
        <f t="shared" si="135"/>
        <v/>
      </c>
      <c r="AR762" s="11" t="str">
        <f t="shared" si="136"/>
        <v/>
      </c>
      <c r="AS762" s="11" t="str">
        <f t="shared" si="137"/>
        <v/>
      </c>
      <c r="AT762" s="11" t="str">
        <f t="shared" si="138"/>
        <v/>
      </c>
      <c r="AU762" s="11" t="str">
        <f t="shared" si="139"/>
        <v/>
      </c>
      <c r="AV762" s="11" t="str">
        <f t="shared" si="140"/>
        <v/>
      </c>
      <c r="AW762" s="11" t="str">
        <f>IF(ISERROR(IF(FIND("拾",O762,1)&lt;FIND("万",O762,1),IF(ISERROR(FIND("拾",O762,FIND("万",O762,1))),"零",(MID(O,FIND("拾",O762,FIND("万",O762,1))-1,1))),MID(O762,FIND("拾",O762,1)-1,1))),"",IF(FIND("拾",O762,1)&lt;FIND("万",O762,1),IF(ISERROR(FIND("拾",O762,FIND("万",O762,1))),"",(MID(O762,FIND("拾",O762,FIND("万",O762,1))-1,1))),MID(O762,FIND("拾",O762,1)-1,1)))</f>
        <v/>
      </c>
      <c r="AX762" s="12">
        <f>IF(O762="",0,IF(ISERROR(MIDB(O762,SEARCHB("?",O762),2*LEN(O762)-LENB(O762))),IF(AQ762="",0,INDEX([1]大小写对照表!A:B,MATCH(AQ762,[1]大小写对照表!A:A,0),2)*100000000)+IF(AR762="",0,INDEX([1]大小写对照表!A:B,MATCH(AR762,[1]大小写对照表!A:A,0),2)*1000000)+IF(AS762="",0,INDEX([1]大小写对照表!A:B,MATCH(AS762,[1]大小写对照表!A:A,0),2)*100000)+IF(AT762="",0,INDEX([1]大小写对照表!A:B,MATCH(AT762,[1]大小写对照表!A:A,0),2)*10000)+IF(AU762="",0,INDEX([1]大小写对照表!A:B,MATCH(AU762,[1]大小写对照表!A:A,0),2)*1000)+IF(AV762="",0,INDEX([1]大小写对照表!A:B,MATCH(AV762,[1]大小写对照表!A:A,0),2)*100)+IF(AW762="",0,INDEX([1]大小写对照表!A:B,MATCH(AW762,[1]大小写对照表!A:A,0),2)*10),IF(ISERROR(FIND("万",O762,1)),MIDB(O762,SEARCHB("?",O762),2*LEN(O762)-LENB(O762))*1,MIDB(O762,SEARCHB("?",O762),2*LEN(O762)-LENB(O762))*10000)))</f>
        <v>2960000</v>
      </c>
      <c r="AY762" s="13" t="str">
        <f t="shared" si="141"/>
        <v>1月份</v>
      </c>
      <c r="AZ762" s="11" t="str">
        <f t="shared" si="142"/>
        <v>新媒体</v>
      </c>
      <c r="BA762" s="11" t="str">
        <f t="shared" si="143"/>
        <v/>
      </c>
    </row>
    <row r="763" spans="1:53">
      <c r="A763" s="14" t="s">
        <v>4020</v>
      </c>
      <c r="B763" s="14" t="s">
        <v>4780</v>
      </c>
      <c r="C763" s="14" t="s">
        <v>55</v>
      </c>
      <c r="D763" s="14" t="s">
        <v>4781</v>
      </c>
      <c r="E763" s="14" t="s">
        <v>311</v>
      </c>
      <c r="F763" s="14" t="s">
        <v>1914</v>
      </c>
      <c r="G763" s="14" t="s">
        <v>427</v>
      </c>
      <c r="H763" s="14"/>
      <c r="I763" s="14"/>
      <c r="J763" s="14"/>
      <c r="K763" s="14"/>
      <c r="L763" s="14" t="s">
        <v>4782</v>
      </c>
      <c r="M763" s="14" t="s">
        <v>4783</v>
      </c>
      <c r="N763" s="14" t="s">
        <v>4784</v>
      </c>
      <c r="O763" s="14" t="s">
        <v>4785</v>
      </c>
      <c r="P763" s="14"/>
      <c r="Q763" s="14" t="s">
        <v>4786</v>
      </c>
      <c r="R763" s="14" t="s">
        <v>4787</v>
      </c>
      <c r="S763" s="14"/>
      <c r="T763" s="14"/>
      <c r="U763" s="14"/>
      <c r="V763" s="14"/>
      <c r="W763" s="14"/>
      <c r="X763" s="14" t="s">
        <v>944</v>
      </c>
      <c r="Y763" s="14" t="s">
        <v>4788</v>
      </c>
      <c r="Z763" s="14">
        <v>1</v>
      </c>
      <c r="AA763" s="14">
        <v>1</v>
      </c>
      <c r="AB763" s="14" t="s">
        <v>67</v>
      </c>
      <c r="AC763" s="14"/>
      <c r="AD763" s="14">
        <v>2019</v>
      </c>
      <c r="AE763" s="14" t="s">
        <v>68</v>
      </c>
      <c r="AF763" s="14"/>
      <c r="AG763" s="14"/>
      <c r="AH763" s="14"/>
      <c r="AI763" s="14"/>
      <c r="AJ763" s="14"/>
      <c r="AK763" s="14"/>
      <c r="AL763" s="8" t="str">
        <f t="shared" si="132"/>
        <v>YCZ0683-201801-01F@新媒体</v>
      </c>
      <c r="AM763" s="8">
        <f>IF(AL763="","",COUNTIFS(AL$1:AL763,AL763))</f>
        <v>1</v>
      </c>
      <c r="AN763" s="8" t="str">
        <f t="shared" si="133"/>
        <v>宜昌市人民政府网站群运维服务外包项目中标公告@新媒体</v>
      </c>
      <c r="AO763" s="9">
        <f>IF(AN763="","",COUNTIFS(AN$1:AN763,AN763))</f>
        <v>1</v>
      </c>
      <c r="AP763" s="10" t="str">
        <f t="shared" si="134"/>
        <v>是</v>
      </c>
      <c r="AQ763" s="11" t="str">
        <f t="shared" si="135"/>
        <v/>
      </c>
      <c r="AR763" s="11" t="str">
        <f t="shared" si="136"/>
        <v>贰</v>
      </c>
      <c r="AS763" s="11" t="str">
        <f t="shared" si="137"/>
        <v>贰</v>
      </c>
      <c r="AT763" s="11" t="str">
        <f t="shared" si="138"/>
        <v>壹</v>
      </c>
      <c r="AU763" s="11" t="str">
        <f t="shared" si="139"/>
        <v>玖</v>
      </c>
      <c r="AV763" s="11" t="str">
        <f t="shared" si="140"/>
        <v>壹</v>
      </c>
      <c r="AW763" s="11" t="str">
        <f>IF(ISERROR(IF(FIND("拾",O763,1)&lt;FIND("万",O763,1),IF(ISERROR(FIND("拾",O763,FIND("万",O763,1))),"零",(MID(O,FIND("拾",O763,FIND("万",O763,1))-1,1))),MID(O763,FIND("拾",O763,1)-1,1))),"",IF(FIND("拾",O763,1)&lt;FIND("万",O763,1),IF(ISERROR(FIND("拾",O763,FIND("万",O763,1))),"",(MID(O763,FIND("拾",O763,FIND("万",O763,1))-1,1))),MID(O763,FIND("拾",O763,1)-1,1)))</f>
        <v/>
      </c>
      <c r="AX763" s="12">
        <f>IF(O763="",0,IF(ISERROR(MIDB(O763,SEARCHB("?",O763),2*LEN(O763)-LENB(O763))),IF(AQ763="",0,INDEX([1]大小写对照表!A:B,MATCH(AQ763,[1]大小写对照表!A:A,0),2)*100000000)+IF(AR763="",0,INDEX([1]大小写对照表!A:B,MATCH(AR763,[1]大小写对照表!A:A,0),2)*1000000)+IF(AS763="",0,INDEX([1]大小写对照表!A:B,MATCH(AS763,[1]大小写对照表!A:A,0),2)*100000)+IF(AT763="",0,INDEX([1]大小写对照表!A:B,MATCH(AT763,[1]大小写对照表!A:A,0),2)*10000)+IF(AU763="",0,INDEX([1]大小写对照表!A:B,MATCH(AU763,[1]大小写对照表!A:A,0),2)*1000)+IF(AV763="",0,INDEX([1]大小写对照表!A:B,MATCH(AV763,[1]大小写对照表!A:A,0),2)*100)+IF(AW763="",0,INDEX([1]大小写对照表!A:B,MATCH(AW763,[1]大小写对照表!A:A,0),2)*10),IF(ISERROR(FIND("万",O763,1)),MIDB(O763,SEARCHB("?",O763),2*LEN(O763)-LENB(O763))*1,MIDB(O763,SEARCHB("?",O763),2*LEN(O763)-LENB(O763))*10000)))</f>
        <v>2219100</v>
      </c>
      <c r="AY763" s="13" t="str">
        <f t="shared" si="141"/>
        <v>1月份</v>
      </c>
      <c r="AZ763" s="11" t="str">
        <f t="shared" si="142"/>
        <v>新媒体</v>
      </c>
      <c r="BA763" s="11" t="str">
        <f t="shared" si="143"/>
        <v/>
      </c>
    </row>
    <row r="764" spans="1:53">
      <c r="A764" s="7" t="s">
        <v>4020</v>
      </c>
      <c r="B764" s="7" t="s">
        <v>4789</v>
      </c>
      <c r="C764" s="7" t="s">
        <v>55</v>
      </c>
      <c r="D764" s="7"/>
      <c r="E764" s="7" t="s">
        <v>1009</v>
      </c>
      <c r="F764" s="7" t="s">
        <v>1010</v>
      </c>
      <c r="G764" s="7" t="s">
        <v>427</v>
      </c>
      <c r="H764" s="7"/>
      <c r="I764" s="7"/>
      <c r="J764" s="7"/>
      <c r="K764" s="7"/>
      <c r="L764" s="7"/>
      <c r="M764" s="7"/>
      <c r="N764" s="7"/>
      <c r="O764" s="7"/>
      <c r="P764" s="7"/>
      <c r="Q764" s="7" t="s">
        <v>4790</v>
      </c>
      <c r="R764" s="7"/>
      <c r="S764" s="7"/>
      <c r="T764" s="7"/>
      <c r="U764" s="7"/>
      <c r="V764" s="7"/>
      <c r="W764" s="7"/>
      <c r="X764" s="7" t="s">
        <v>315</v>
      </c>
      <c r="Y764" s="7" t="s">
        <v>4791</v>
      </c>
      <c r="Z764" s="7">
        <v>2</v>
      </c>
      <c r="AA764" s="7">
        <v>14971</v>
      </c>
      <c r="AB764" s="7" t="s">
        <v>317</v>
      </c>
      <c r="AC764" s="7" t="s">
        <v>4020</v>
      </c>
      <c r="AD764" s="7">
        <v>2019</v>
      </c>
      <c r="AE764" s="7" t="s">
        <v>68</v>
      </c>
      <c r="AF764" s="7"/>
      <c r="AG764" s="7"/>
      <c r="AH764" s="7"/>
      <c r="AI764" s="7"/>
      <c r="AJ764" s="7"/>
      <c r="AK764" s="7"/>
      <c r="AL764" s="8" t="str">
        <f t="shared" si="132"/>
        <v/>
      </c>
      <c r="AM764" s="8" t="str">
        <f>IF(AL764="","",COUNTIFS(AL$1:AL764,AL764))</f>
        <v/>
      </c>
      <c r="AN764" s="8" t="str">
        <f t="shared" si="133"/>
        <v>上海上海第一财经传媒有限公司2018年上海市主流媒体发展新媒体专项资金项目设备采购中标候选人公示@新媒体</v>
      </c>
      <c r="AO764" s="9">
        <f>IF(AN764="","",COUNTIFS(AN$1:AN764,AN764))</f>
        <v>1</v>
      </c>
      <c r="AP764" s="10" t="str">
        <f t="shared" si="134"/>
        <v>是</v>
      </c>
      <c r="AQ764" s="11" t="str">
        <f t="shared" si="135"/>
        <v/>
      </c>
      <c r="AR764" s="11" t="str">
        <f t="shared" si="136"/>
        <v/>
      </c>
      <c r="AS764" s="11" t="str">
        <f t="shared" si="137"/>
        <v/>
      </c>
      <c r="AT764" s="11" t="str">
        <f t="shared" si="138"/>
        <v/>
      </c>
      <c r="AU764" s="11" t="str">
        <f t="shared" si="139"/>
        <v/>
      </c>
      <c r="AV764" s="11" t="str">
        <f t="shared" si="140"/>
        <v/>
      </c>
      <c r="AW764" s="11" t="str">
        <f>IF(ISERROR(IF(FIND("拾",O764,1)&lt;FIND("万",O764,1),IF(ISERROR(FIND("拾",O764,FIND("万",O764,1))),"零",(MID(O,FIND("拾",O764,FIND("万",O764,1))-1,1))),MID(O764,FIND("拾",O764,1)-1,1))),"",IF(FIND("拾",O764,1)&lt;FIND("万",O764,1),IF(ISERROR(FIND("拾",O764,FIND("万",O764,1))),"",(MID(O764,FIND("拾",O764,FIND("万",O764,1))-1,1))),MID(O764,FIND("拾",O764,1)-1,1)))</f>
        <v/>
      </c>
      <c r="AX764" s="12">
        <f>IF(O764="",0,IF(ISERROR(MIDB(O764,SEARCHB("?",O764),2*LEN(O764)-LENB(O764))),IF(AQ764="",0,INDEX([1]大小写对照表!A:B,MATCH(AQ764,[1]大小写对照表!A:A,0),2)*100000000)+IF(AR764="",0,INDEX([1]大小写对照表!A:B,MATCH(AR764,[1]大小写对照表!A:A,0),2)*1000000)+IF(AS764="",0,INDEX([1]大小写对照表!A:B,MATCH(AS764,[1]大小写对照表!A:A,0),2)*100000)+IF(AT764="",0,INDEX([1]大小写对照表!A:B,MATCH(AT764,[1]大小写对照表!A:A,0),2)*10000)+IF(AU764="",0,INDEX([1]大小写对照表!A:B,MATCH(AU764,[1]大小写对照表!A:A,0),2)*1000)+IF(AV764="",0,INDEX([1]大小写对照表!A:B,MATCH(AV764,[1]大小写对照表!A:A,0),2)*100)+IF(AW764="",0,INDEX([1]大小写对照表!A:B,MATCH(AW764,[1]大小写对照表!A:A,0),2)*10),IF(ISERROR(FIND("万",O764,1)),MIDB(O764,SEARCHB("?",O764),2*LEN(O764)-LENB(O764))*1,MIDB(O764,SEARCHB("?",O764),2*LEN(O764)-LENB(O764))*10000)))</f>
        <v>0</v>
      </c>
      <c r="AY764" s="13" t="str">
        <f t="shared" si="141"/>
        <v>1月份</v>
      </c>
      <c r="AZ764" s="11" t="str">
        <f t="shared" si="142"/>
        <v>新媒体</v>
      </c>
      <c r="BA764" s="11" t="str">
        <f t="shared" si="143"/>
        <v/>
      </c>
    </row>
    <row r="765" spans="1:53">
      <c r="A765" s="14" t="s">
        <v>4020</v>
      </c>
      <c r="B765" s="14" t="s">
        <v>4792</v>
      </c>
      <c r="C765" s="14" t="s">
        <v>55</v>
      </c>
      <c r="D765" s="14" t="s">
        <v>4793</v>
      </c>
      <c r="E765" s="14" t="s">
        <v>94</v>
      </c>
      <c r="F765" s="14" t="s">
        <v>319</v>
      </c>
      <c r="G765" s="14" t="s">
        <v>444</v>
      </c>
      <c r="H765" s="14"/>
      <c r="I765" s="14"/>
      <c r="J765" s="14"/>
      <c r="K765" s="14"/>
      <c r="L765" s="14" t="s">
        <v>4794</v>
      </c>
      <c r="M765" s="14"/>
      <c r="N765" s="14"/>
      <c r="O765" s="14" t="s">
        <v>4795</v>
      </c>
      <c r="P765" s="14"/>
      <c r="Q765" s="14" t="s">
        <v>4796</v>
      </c>
      <c r="R765" s="14"/>
      <c r="S765" s="14"/>
      <c r="T765" s="14"/>
      <c r="U765" s="14"/>
      <c r="V765" s="14"/>
      <c r="W765" s="14"/>
      <c r="X765" s="14" t="s">
        <v>194</v>
      </c>
      <c r="Y765" s="14" t="s">
        <v>4797</v>
      </c>
      <c r="Z765" s="14">
        <v>2</v>
      </c>
      <c r="AA765" s="14">
        <v>1</v>
      </c>
      <c r="AB765" s="14" t="s">
        <v>317</v>
      </c>
      <c r="AC765" s="14" t="s">
        <v>4020</v>
      </c>
      <c r="AD765" s="14">
        <v>2019</v>
      </c>
      <c r="AE765" s="14" t="s">
        <v>68</v>
      </c>
      <c r="AF765" s="14"/>
      <c r="AG765" s="14"/>
      <c r="AH765" s="14"/>
      <c r="AI765" s="14"/>
      <c r="AJ765" s="14"/>
      <c r="AK765" s="14"/>
      <c r="AL765" s="8" t="str">
        <f t="shared" si="132"/>
        <v>0632-1911HW3L0018）@新媒体</v>
      </c>
      <c r="AM765" s="8">
        <f>IF(AL765="","",COUNTIFS(AL$1:AL765,AL765))</f>
        <v>1</v>
      </c>
      <c r="AN765" s="8" t="str">
        <f t="shared" si="133"/>
        <v>山西广播电视台农村广播新媒体设备及电话采访机采购项目成交公告@新媒体</v>
      </c>
      <c r="AO765" s="9">
        <f>IF(AN765="","",COUNTIFS(AN$1:AN765,AN765))</f>
        <v>1</v>
      </c>
      <c r="AP765" s="10" t="str">
        <f t="shared" si="134"/>
        <v>是</v>
      </c>
      <c r="AQ765" s="11" t="str">
        <f t="shared" si="135"/>
        <v/>
      </c>
      <c r="AR765" s="11" t="str">
        <f t="shared" si="136"/>
        <v/>
      </c>
      <c r="AS765" s="11" t="str">
        <f t="shared" si="137"/>
        <v/>
      </c>
      <c r="AT765" s="11" t="str">
        <f t="shared" si="138"/>
        <v/>
      </c>
      <c r="AU765" s="11" t="str">
        <f t="shared" si="139"/>
        <v/>
      </c>
      <c r="AV765" s="11" t="str">
        <f t="shared" si="140"/>
        <v/>
      </c>
      <c r="AW765" s="11" t="str">
        <f>IF(ISERROR(IF(FIND("拾",O765,1)&lt;FIND("万",O765,1),IF(ISERROR(FIND("拾",O765,FIND("万",O765,1))),"零",(MID(O,FIND("拾",O765,FIND("万",O765,1))-1,1))),MID(O765,FIND("拾",O765,1)-1,1))),"",IF(FIND("拾",O765,1)&lt;FIND("万",O765,1),IF(ISERROR(FIND("拾",O765,FIND("万",O765,1))),"",(MID(O765,FIND("拾",O765,FIND("万",O765,1))-1,1))),MID(O765,FIND("拾",O765,1)-1,1)))</f>
        <v/>
      </c>
      <c r="AX765" s="12">
        <f>IF(O765="",0,IF(ISERROR(MIDB(O765,SEARCHB("?",O765),2*LEN(O765)-LENB(O765))),IF(AQ765="",0,INDEX([1]大小写对照表!A:B,MATCH(AQ765,[1]大小写对照表!A:A,0),2)*100000000)+IF(AR765="",0,INDEX([1]大小写对照表!A:B,MATCH(AR765,[1]大小写对照表!A:A,0),2)*1000000)+IF(AS765="",0,INDEX([1]大小写对照表!A:B,MATCH(AS765,[1]大小写对照表!A:A,0),2)*100000)+IF(AT765="",0,INDEX([1]大小写对照表!A:B,MATCH(AT765,[1]大小写对照表!A:A,0),2)*10000)+IF(AU765="",0,INDEX([1]大小写对照表!A:B,MATCH(AU765,[1]大小写对照表!A:A,0),2)*1000)+IF(AV765="",0,INDEX([1]大小写对照表!A:B,MATCH(AV765,[1]大小写对照表!A:A,0),2)*100)+IF(AW765="",0,INDEX([1]大小写对照表!A:B,MATCH(AW765,[1]大小写对照表!A:A,0),2)*10),IF(ISERROR(FIND("万",O765,1)),MIDB(O765,SEARCHB("?",O765),2*LEN(O765)-LENB(O765))*1,MIDB(O765,SEARCHB("?",O765),2*LEN(O765)-LENB(O765))*10000)))</f>
        <v>32085</v>
      </c>
      <c r="AY765" s="13" t="str">
        <f t="shared" si="141"/>
        <v>1月份</v>
      </c>
      <c r="AZ765" s="11" t="str">
        <f t="shared" si="142"/>
        <v>新媒体</v>
      </c>
      <c r="BA765" s="11" t="str">
        <f t="shared" si="143"/>
        <v/>
      </c>
    </row>
    <row r="766" spans="1:53">
      <c r="A766" s="7" t="s">
        <v>4020</v>
      </c>
      <c r="B766" s="7" t="s">
        <v>4798</v>
      </c>
      <c r="C766" s="7" t="s">
        <v>55</v>
      </c>
      <c r="D766" s="7"/>
      <c r="E766" s="7" t="s">
        <v>276</v>
      </c>
      <c r="F766" s="7" t="s">
        <v>4799</v>
      </c>
      <c r="G766" s="7" t="s">
        <v>444</v>
      </c>
      <c r="H766" s="7"/>
      <c r="I766" s="7"/>
      <c r="J766" s="7"/>
      <c r="K766" s="7"/>
      <c r="L766" s="7"/>
      <c r="M766" s="7"/>
      <c r="N766" s="7"/>
      <c r="O766" s="7"/>
      <c r="P766" s="7"/>
      <c r="Q766" s="7" t="s">
        <v>4800</v>
      </c>
      <c r="R766" s="7"/>
      <c r="S766" s="7"/>
      <c r="T766" s="7"/>
      <c r="U766" s="7"/>
      <c r="V766" s="7"/>
      <c r="W766" s="7"/>
      <c r="X766" s="7" t="s">
        <v>315</v>
      </c>
      <c r="Y766" s="7" t="s">
        <v>4801</v>
      </c>
      <c r="Z766" s="7">
        <v>1</v>
      </c>
      <c r="AA766" s="7">
        <v>14971</v>
      </c>
      <c r="AB766" s="7" t="s">
        <v>317</v>
      </c>
      <c r="AC766" s="7" t="s">
        <v>4020</v>
      </c>
      <c r="AD766" s="7">
        <v>2019</v>
      </c>
      <c r="AE766" s="7" t="s">
        <v>68</v>
      </c>
      <c r="AF766" s="7"/>
      <c r="AG766" s="7"/>
      <c r="AH766" s="7"/>
      <c r="AI766" s="7"/>
      <c r="AJ766" s="7"/>
      <c r="AK766" s="7"/>
      <c r="AL766" s="8" t="str">
        <f t="shared" si="132"/>
        <v/>
      </c>
      <c r="AM766" s="8" t="str">
        <f>IF(AL766="","",COUNTIFS(AL$1:AL766,AL766))</f>
        <v/>
      </c>
      <c r="AN766" s="8" t="str">
        <f t="shared" si="133"/>
        <v>辽宁广联视通新媒体有限公司教育频道招标项目中标结果公示@新媒体</v>
      </c>
      <c r="AO766" s="9">
        <f>IF(AN766="","",COUNTIFS(AN$1:AN766,AN766))</f>
        <v>1</v>
      </c>
      <c r="AP766" s="10" t="str">
        <f t="shared" si="134"/>
        <v>是</v>
      </c>
      <c r="AQ766" s="11" t="str">
        <f t="shared" si="135"/>
        <v/>
      </c>
      <c r="AR766" s="11" t="str">
        <f t="shared" si="136"/>
        <v/>
      </c>
      <c r="AS766" s="11" t="str">
        <f t="shared" si="137"/>
        <v/>
      </c>
      <c r="AT766" s="11" t="str">
        <f t="shared" si="138"/>
        <v/>
      </c>
      <c r="AU766" s="11" t="str">
        <f t="shared" si="139"/>
        <v/>
      </c>
      <c r="AV766" s="11" t="str">
        <f t="shared" si="140"/>
        <v/>
      </c>
      <c r="AW766" s="11" t="str">
        <f>IF(ISERROR(IF(FIND("拾",O766,1)&lt;FIND("万",O766,1),IF(ISERROR(FIND("拾",O766,FIND("万",O766,1))),"零",(MID(O,FIND("拾",O766,FIND("万",O766,1))-1,1))),MID(O766,FIND("拾",O766,1)-1,1))),"",IF(FIND("拾",O766,1)&lt;FIND("万",O766,1),IF(ISERROR(FIND("拾",O766,FIND("万",O766,1))),"",(MID(O766,FIND("拾",O766,FIND("万",O766,1))-1,1))),MID(O766,FIND("拾",O766,1)-1,1)))</f>
        <v/>
      </c>
      <c r="AX766" s="12">
        <f>IF(O766="",0,IF(ISERROR(MIDB(O766,SEARCHB("?",O766),2*LEN(O766)-LENB(O766))),IF(AQ766="",0,INDEX([1]大小写对照表!A:B,MATCH(AQ766,[1]大小写对照表!A:A,0),2)*100000000)+IF(AR766="",0,INDEX([1]大小写对照表!A:B,MATCH(AR766,[1]大小写对照表!A:A,0),2)*1000000)+IF(AS766="",0,INDEX([1]大小写对照表!A:B,MATCH(AS766,[1]大小写对照表!A:A,0),2)*100000)+IF(AT766="",0,INDEX([1]大小写对照表!A:B,MATCH(AT766,[1]大小写对照表!A:A,0),2)*10000)+IF(AU766="",0,INDEX([1]大小写对照表!A:B,MATCH(AU766,[1]大小写对照表!A:A,0),2)*1000)+IF(AV766="",0,INDEX([1]大小写对照表!A:B,MATCH(AV766,[1]大小写对照表!A:A,0),2)*100)+IF(AW766="",0,INDEX([1]大小写对照表!A:B,MATCH(AW766,[1]大小写对照表!A:A,0),2)*10),IF(ISERROR(FIND("万",O766,1)),MIDB(O766,SEARCHB("?",O766),2*LEN(O766)-LENB(O766))*1,MIDB(O766,SEARCHB("?",O766),2*LEN(O766)-LENB(O766))*10000)))</f>
        <v>0</v>
      </c>
      <c r="AY766" s="13" t="str">
        <f t="shared" si="141"/>
        <v>1月份</v>
      </c>
      <c r="AZ766" s="11" t="str">
        <f t="shared" si="142"/>
        <v>新媒体</v>
      </c>
      <c r="BA766" s="11" t="str">
        <f t="shared" si="143"/>
        <v/>
      </c>
    </row>
    <row r="767" spans="1:53">
      <c r="A767" s="14" t="s">
        <v>4020</v>
      </c>
      <c r="B767" s="14" t="s">
        <v>4802</v>
      </c>
      <c r="C767" s="14" t="s">
        <v>55</v>
      </c>
      <c r="D767" s="14" t="s">
        <v>4803</v>
      </c>
      <c r="E767" s="14" t="s">
        <v>602</v>
      </c>
      <c r="F767" s="14" t="s">
        <v>668</v>
      </c>
      <c r="G767" s="14" t="s">
        <v>444</v>
      </c>
      <c r="H767" s="14"/>
      <c r="I767" s="14"/>
      <c r="J767" s="14"/>
      <c r="K767" s="14"/>
      <c r="L767" s="14" t="s">
        <v>4804</v>
      </c>
      <c r="M767" s="14"/>
      <c r="N767" s="14" t="s">
        <v>4805</v>
      </c>
      <c r="O767" s="14" t="s">
        <v>4806</v>
      </c>
      <c r="P767" s="14"/>
      <c r="Q767" s="14" t="s">
        <v>4807</v>
      </c>
      <c r="R767" s="14" t="s">
        <v>4808</v>
      </c>
      <c r="S767" s="14"/>
      <c r="T767" s="14"/>
      <c r="U767" s="14"/>
      <c r="V767" s="14"/>
      <c r="W767" s="14"/>
      <c r="X767" s="14" t="s">
        <v>315</v>
      </c>
      <c r="Y767" s="14" t="s">
        <v>4809</v>
      </c>
      <c r="Z767" s="14">
        <v>1</v>
      </c>
      <c r="AA767" s="14">
        <v>1</v>
      </c>
      <c r="AB767" s="14" t="s">
        <v>67</v>
      </c>
      <c r="AC767" s="14"/>
      <c r="AD767" s="14">
        <v>2019</v>
      </c>
      <c r="AE767" s="14" t="s">
        <v>68</v>
      </c>
      <c r="AF767" s="14"/>
      <c r="AG767" s="14"/>
      <c r="AH767" s="14"/>
      <c r="AI767" s="14"/>
      <c r="AJ767" s="14"/>
      <c r="AK767" s="14"/>
      <c r="AL767" s="8" t="str">
        <f t="shared" si="132"/>
        <v>JSDY-2019F003@新媒体</v>
      </c>
      <c r="AM767" s="8">
        <f>IF(AL767="","",COUNTIFS(AL$1:AL767,AL767))</f>
        <v>1</v>
      </c>
      <c r="AN767" s="8" t="str">
        <f t="shared" si="133"/>
        <v>非法网约车有奖举报活动服务项目结果公示@新媒体</v>
      </c>
      <c r="AO767" s="9">
        <f>IF(AN767="","",COUNTIFS(AN$1:AN767,AN767))</f>
        <v>1</v>
      </c>
      <c r="AP767" s="10" t="str">
        <f t="shared" si="134"/>
        <v>是</v>
      </c>
      <c r="AQ767" s="11" t="str">
        <f t="shared" si="135"/>
        <v/>
      </c>
      <c r="AR767" s="11" t="str">
        <f t="shared" si="136"/>
        <v/>
      </c>
      <c r="AS767" s="11" t="str">
        <f t="shared" si="137"/>
        <v>壹</v>
      </c>
      <c r="AT767" s="11" t="str">
        <f t="shared" si="138"/>
        <v>伍</v>
      </c>
      <c r="AU767" s="11" t="str">
        <f t="shared" si="139"/>
        <v/>
      </c>
      <c r="AV767" s="11" t="str">
        <f t="shared" si="140"/>
        <v/>
      </c>
      <c r="AW767" s="11" t="str">
        <f>IF(ISERROR(IF(FIND("拾",O767,1)&lt;FIND("万",O767,1),IF(ISERROR(FIND("拾",O767,FIND("万",O767,1))),"零",(MID(O,FIND("拾",O767,FIND("万",O767,1))-1,1))),MID(O767,FIND("拾",O767,1)-1,1))),"",IF(FIND("拾",O767,1)&lt;FIND("万",O767,1),IF(ISERROR(FIND("拾",O767,FIND("万",O767,1))),"",(MID(O767,FIND("拾",O767,FIND("万",O767,1))-1,1))),MID(O767,FIND("拾",O767,1)-1,1)))</f>
        <v/>
      </c>
      <c r="AX767" s="12">
        <f>IF(O767="",0,IF(ISERROR(MIDB(O767,SEARCHB("?",O767),2*LEN(O767)-LENB(O767))),IF(AQ767="",0,INDEX([1]大小写对照表!A:B,MATCH(AQ767,[1]大小写对照表!A:A,0),2)*100000000)+IF(AR767="",0,INDEX([1]大小写对照表!A:B,MATCH(AR767,[1]大小写对照表!A:A,0),2)*1000000)+IF(AS767="",0,INDEX([1]大小写对照表!A:B,MATCH(AS767,[1]大小写对照表!A:A,0),2)*100000)+IF(AT767="",0,INDEX([1]大小写对照表!A:B,MATCH(AT767,[1]大小写对照表!A:A,0),2)*10000)+IF(AU767="",0,INDEX([1]大小写对照表!A:B,MATCH(AU767,[1]大小写对照表!A:A,0),2)*1000)+IF(AV767="",0,INDEX([1]大小写对照表!A:B,MATCH(AV767,[1]大小写对照表!A:A,0),2)*100)+IF(AW767="",0,INDEX([1]大小写对照表!A:B,MATCH(AW767,[1]大小写对照表!A:A,0),2)*10),IF(ISERROR(FIND("万",O767,1)),MIDB(O767,SEARCHB("?",O767),2*LEN(O767)-LENB(O767))*1,MIDB(O767,SEARCHB("?",O767),2*LEN(O767)-LENB(O767))*10000)))</f>
        <v>150000</v>
      </c>
      <c r="AY767" s="13" t="str">
        <f t="shared" si="141"/>
        <v>1月份</v>
      </c>
      <c r="AZ767" s="11" t="str">
        <f t="shared" si="142"/>
        <v>新媒体</v>
      </c>
      <c r="BA767" s="11" t="str">
        <f t="shared" si="143"/>
        <v/>
      </c>
    </row>
    <row r="768" spans="1:53">
      <c r="A768" s="7" t="s">
        <v>4020</v>
      </c>
      <c r="B768" s="7" t="s">
        <v>4810</v>
      </c>
      <c r="C768" s="7" t="s">
        <v>55</v>
      </c>
      <c r="D768" s="7" t="s">
        <v>4811</v>
      </c>
      <c r="E768" s="7" t="s">
        <v>602</v>
      </c>
      <c r="F768" s="7" t="s">
        <v>668</v>
      </c>
      <c r="G768" s="7" t="s">
        <v>444</v>
      </c>
      <c r="H768" s="7"/>
      <c r="I768" s="7"/>
      <c r="J768" s="7"/>
      <c r="K768" s="7"/>
      <c r="L768" s="7" t="s">
        <v>4812</v>
      </c>
      <c r="M768" s="7" t="s">
        <v>4813</v>
      </c>
      <c r="N768" s="7" t="s">
        <v>4814</v>
      </c>
      <c r="O768" s="7" t="s">
        <v>4815</v>
      </c>
      <c r="P768" s="7"/>
      <c r="Q768" s="7" t="s">
        <v>4816</v>
      </c>
      <c r="R768" s="7" t="s">
        <v>4817</v>
      </c>
      <c r="S768" s="7" t="s">
        <v>4818</v>
      </c>
      <c r="T768" s="7" t="s">
        <v>4502</v>
      </c>
      <c r="U768" s="7"/>
      <c r="V768" s="7"/>
      <c r="W768" s="7"/>
      <c r="X768" s="7" t="s">
        <v>79</v>
      </c>
      <c r="Y768" s="7" t="s">
        <v>4819</v>
      </c>
      <c r="Z768" s="7">
        <v>1</v>
      </c>
      <c r="AA768" s="7">
        <v>1</v>
      </c>
      <c r="AB768" s="7" t="s">
        <v>67</v>
      </c>
      <c r="AC768" s="7"/>
      <c r="AD768" s="7">
        <v>2019</v>
      </c>
      <c r="AE768" s="7" t="s">
        <v>68</v>
      </c>
      <c r="AF768" s="7"/>
      <c r="AG768" s="7"/>
      <c r="AH768" s="7"/>
      <c r="AI768" s="7"/>
      <c r="AJ768" s="7"/>
      <c r="AK768" s="7"/>
      <c r="AL768" s="8" t="str">
        <f t="shared" si="132"/>
        <v>QC-2018121838D）@新媒体</v>
      </c>
      <c r="AM768" s="8">
        <f>IF(AL768="","",COUNTIFS(AL$1:AL768,AL768))</f>
        <v>1</v>
      </c>
      <c r="AN768" s="8" t="str">
        <f t="shared" si="133"/>
        <v>国家税务总局南京市税务局南京市税务局业务专网专线采购中标公告@新媒体</v>
      </c>
      <c r="AO768" s="9">
        <f>IF(AN768="","",COUNTIFS(AN$1:AN768,AN768))</f>
        <v>1</v>
      </c>
      <c r="AP768" s="10" t="str">
        <f t="shared" si="134"/>
        <v>是</v>
      </c>
      <c r="AQ768" s="11" t="str">
        <f t="shared" si="135"/>
        <v/>
      </c>
      <c r="AR768" s="11" t="str">
        <f t="shared" si="136"/>
        <v/>
      </c>
      <c r="AS768" s="11" t="str">
        <f t="shared" si="137"/>
        <v/>
      </c>
      <c r="AT768" s="11" t="str">
        <f t="shared" si="138"/>
        <v/>
      </c>
      <c r="AU768" s="11" t="str">
        <f t="shared" si="139"/>
        <v/>
      </c>
      <c r="AV768" s="11" t="str">
        <f t="shared" si="140"/>
        <v/>
      </c>
      <c r="AW768" s="11" t="str">
        <f>IF(ISERROR(IF(FIND("拾",O768,1)&lt;FIND("万",O768,1),IF(ISERROR(FIND("拾",O768,FIND("万",O768,1))),"零",(MID(O,FIND("拾",O768,FIND("万",O768,1))-1,1))),MID(O768,FIND("拾",O768,1)-1,1))),"",IF(FIND("拾",O768,1)&lt;FIND("万",O768,1),IF(ISERROR(FIND("拾",O768,FIND("万",O768,1))),"",(MID(O768,FIND("拾",O768,FIND("万",O768,1))-1,1))),MID(O768,FIND("拾",O768,1)-1,1)))</f>
        <v/>
      </c>
      <c r="AX768" s="12">
        <f>IF(O768="",0,IF(ISERROR(MIDB(O768,SEARCHB("?",O768),2*LEN(O768)-LENB(O768))),IF(AQ768="",0,INDEX([1]大小写对照表!A:B,MATCH(AQ768,[1]大小写对照表!A:A,0),2)*100000000)+IF(AR768="",0,INDEX([1]大小写对照表!A:B,MATCH(AR768,[1]大小写对照表!A:A,0),2)*1000000)+IF(AS768="",0,INDEX([1]大小写对照表!A:B,MATCH(AS768,[1]大小写对照表!A:A,0),2)*100000)+IF(AT768="",0,INDEX([1]大小写对照表!A:B,MATCH(AT768,[1]大小写对照表!A:A,0),2)*10000)+IF(AU768="",0,INDEX([1]大小写对照表!A:B,MATCH(AU768,[1]大小写对照表!A:A,0),2)*1000)+IF(AV768="",0,INDEX([1]大小写对照表!A:B,MATCH(AV768,[1]大小写对照表!A:A,0),2)*100)+IF(AW768="",0,INDEX([1]大小写对照表!A:B,MATCH(AW768,[1]大小写对照表!A:A,0),2)*10),IF(ISERROR(FIND("万",O768,1)),MIDB(O768,SEARCHB("?",O768),2*LEN(O768)-LENB(O768))*1,MIDB(O768,SEARCHB("?",O768),2*LEN(O768)-LENB(O768))*10000)))</f>
        <v>4193120</v>
      </c>
      <c r="AY768" s="13" t="str">
        <f t="shared" si="141"/>
        <v>1月份</v>
      </c>
      <c r="AZ768" s="11" t="str">
        <f t="shared" si="142"/>
        <v>新媒体</v>
      </c>
      <c r="BA768" s="11" t="str">
        <f t="shared" si="143"/>
        <v/>
      </c>
    </row>
    <row r="769" spans="1:53">
      <c r="A769" s="14" t="s">
        <v>4020</v>
      </c>
      <c r="B769" s="14" t="s">
        <v>4820</v>
      </c>
      <c r="C769" s="14" t="s">
        <v>55</v>
      </c>
      <c r="D769" s="14" t="s">
        <v>4821</v>
      </c>
      <c r="E769" s="14" t="s">
        <v>627</v>
      </c>
      <c r="F769" s="14" t="s">
        <v>4822</v>
      </c>
      <c r="G769" s="14" t="s">
        <v>444</v>
      </c>
      <c r="H769" s="14"/>
      <c r="I769" s="14"/>
      <c r="J769" s="14"/>
      <c r="K769" s="14"/>
      <c r="L769" s="14" t="s">
        <v>841</v>
      </c>
      <c r="M769" s="14" t="s">
        <v>4355</v>
      </c>
      <c r="N769" s="14"/>
      <c r="O769" s="14"/>
      <c r="P769" s="14"/>
      <c r="Q769" s="14" t="s">
        <v>4823</v>
      </c>
      <c r="R769" s="14"/>
      <c r="S769" s="14"/>
      <c r="T769" s="14"/>
      <c r="U769" s="14"/>
      <c r="V769" s="14"/>
      <c r="W769" s="14"/>
      <c r="X769" s="14" t="s">
        <v>244</v>
      </c>
      <c r="Y769" s="14" t="s">
        <v>4824</v>
      </c>
      <c r="Z769" s="14">
        <v>1</v>
      </c>
      <c r="AA769" s="14">
        <v>1</v>
      </c>
      <c r="AB769" s="14" t="s">
        <v>317</v>
      </c>
      <c r="AC769" s="14" t="s">
        <v>4020</v>
      </c>
      <c r="AD769" s="14">
        <v>2019</v>
      </c>
      <c r="AE769" s="14" t="s">
        <v>68</v>
      </c>
      <c r="AF769" s="14"/>
      <c r="AG769" s="14"/>
      <c r="AH769" s="14"/>
      <c r="AI769" s="14"/>
      <c r="AJ769" s="14"/>
      <c r="AK769" s="14"/>
      <c r="AL769" s="8" t="str">
        <f t="shared" si="132"/>
        <v>0612-1840D0820177）@新媒体</v>
      </c>
      <c r="AM769" s="8">
        <f>IF(AL769="","",COUNTIFS(AL$1:AL769,AL769))</f>
        <v>1</v>
      </c>
      <c r="AN769" s="8" t="str">
        <f t="shared" si="133"/>
        <v>广东南方新媒体股份有限公司2018年芳村机房空调系统扩容建设项目-中标公示@新媒体</v>
      </c>
      <c r="AO769" s="9">
        <f>IF(AN769="","",COUNTIFS(AN$1:AN769,AN769))</f>
        <v>1</v>
      </c>
      <c r="AP769" s="10" t="str">
        <f t="shared" si="134"/>
        <v>是</v>
      </c>
      <c r="AQ769" s="11" t="str">
        <f t="shared" si="135"/>
        <v/>
      </c>
      <c r="AR769" s="11" t="str">
        <f t="shared" si="136"/>
        <v/>
      </c>
      <c r="AS769" s="11" t="str">
        <f t="shared" si="137"/>
        <v/>
      </c>
      <c r="AT769" s="11" t="str">
        <f t="shared" si="138"/>
        <v/>
      </c>
      <c r="AU769" s="11" t="str">
        <f t="shared" si="139"/>
        <v/>
      </c>
      <c r="AV769" s="11" t="str">
        <f t="shared" si="140"/>
        <v/>
      </c>
      <c r="AW769" s="11" t="str">
        <f>IF(ISERROR(IF(FIND("拾",O769,1)&lt;FIND("万",O769,1),IF(ISERROR(FIND("拾",O769,FIND("万",O769,1))),"零",(MID(O,FIND("拾",O769,FIND("万",O769,1))-1,1))),MID(O769,FIND("拾",O769,1)-1,1))),"",IF(FIND("拾",O769,1)&lt;FIND("万",O769,1),IF(ISERROR(FIND("拾",O769,FIND("万",O769,1))),"",(MID(O769,FIND("拾",O769,FIND("万",O769,1))-1,1))),MID(O769,FIND("拾",O769,1)-1,1)))</f>
        <v/>
      </c>
      <c r="AX769" s="12">
        <f>IF(O769="",0,IF(ISERROR(MIDB(O769,SEARCHB("?",O769),2*LEN(O769)-LENB(O769))),IF(AQ769="",0,INDEX([1]大小写对照表!A:B,MATCH(AQ769,[1]大小写对照表!A:A,0),2)*100000000)+IF(AR769="",0,INDEX([1]大小写对照表!A:B,MATCH(AR769,[1]大小写对照表!A:A,0),2)*1000000)+IF(AS769="",0,INDEX([1]大小写对照表!A:B,MATCH(AS769,[1]大小写对照表!A:A,0),2)*100000)+IF(AT769="",0,INDEX([1]大小写对照表!A:B,MATCH(AT769,[1]大小写对照表!A:A,0),2)*10000)+IF(AU769="",0,INDEX([1]大小写对照表!A:B,MATCH(AU769,[1]大小写对照表!A:A,0),2)*1000)+IF(AV769="",0,INDEX([1]大小写对照表!A:B,MATCH(AV769,[1]大小写对照表!A:A,0),2)*100)+IF(AW769="",0,INDEX([1]大小写对照表!A:B,MATCH(AW769,[1]大小写对照表!A:A,0),2)*10),IF(ISERROR(FIND("万",O769,1)),MIDB(O769,SEARCHB("?",O769),2*LEN(O769)-LENB(O769))*1,MIDB(O769,SEARCHB("?",O769),2*LEN(O769)-LENB(O769))*10000)))</f>
        <v>0</v>
      </c>
      <c r="AY769" s="13" t="str">
        <f t="shared" si="141"/>
        <v>1月份</v>
      </c>
      <c r="AZ769" s="11" t="str">
        <f t="shared" si="142"/>
        <v>新媒体</v>
      </c>
      <c r="BA769" s="11" t="str">
        <f t="shared" si="143"/>
        <v/>
      </c>
    </row>
    <row r="770" spans="1:53">
      <c r="A770" s="7" t="s">
        <v>4020</v>
      </c>
      <c r="B770" s="7" t="s">
        <v>4825</v>
      </c>
      <c r="C770" s="7" t="s">
        <v>55</v>
      </c>
      <c r="D770" s="7" t="s">
        <v>4826</v>
      </c>
      <c r="E770" s="7" t="s">
        <v>83</v>
      </c>
      <c r="F770" s="7" t="s">
        <v>291</v>
      </c>
      <c r="G770" s="7" t="s">
        <v>444</v>
      </c>
      <c r="H770" s="7"/>
      <c r="I770" s="7"/>
      <c r="J770" s="7"/>
      <c r="K770" s="7"/>
      <c r="L770" s="7" t="s">
        <v>85</v>
      </c>
      <c r="M770" s="7" t="s">
        <v>4827</v>
      </c>
      <c r="N770" s="7" t="s">
        <v>4828</v>
      </c>
      <c r="O770" s="7"/>
      <c r="P770" s="7"/>
      <c r="Q770" s="7" t="s">
        <v>4829</v>
      </c>
      <c r="R770" s="7" t="s">
        <v>4830</v>
      </c>
      <c r="S770" s="7" t="s">
        <v>4831</v>
      </c>
      <c r="T770" s="7"/>
      <c r="U770" s="7"/>
      <c r="V770" s="7"/>
      <c r="W770" s="7"/>
      <c r="X770" s="7" t="s">
        <v>79</v>
      </c>
      <c r="Y770" s="7" t="s">
        <v>4832</v>
      </c>
      <c r="Z770" s="7">
        <v>1</v>
      </c>
      <c r="AA770" s="7">
        <v>1</v>
      </c>
      <c r="AB770" s="7" t="s">
        <v>67</v>
      </c>
      <c r="AC770" s="7"/>
      <c r="AD770" s="7">
        <v>2019</v>
      </c>
      <c r="AE770" s="7" t="s">
        <v>68</v>
      </c>
      <c r="AF770" s="7"/>
      <c r="AG770" s="7"/>
      <c r="AH770" s="7"/>
      <c r="AI770" s="7"/>
      <c r="AJ770" s="7"/>
      <c r="AK770" s="7"/>
      <c r="AL770" s="8" t="str">
        <f t="shared" si="132"/>
        <v>JXTC2018040747）@新媒体</v>
      </c>
      <c r="AM770" s="8">
        <f>IF(AL770="","",COUNTIFS(AL$1:AL770,AL770))</f>
        <v>1</v>
      </c>
      <c r="AN770" s="8" t="str">
        <f t="shared" si="133"/>
        <v>[省本级]江西省机电设备招标有限公司关于江西省妇幼保健院网络准入管理系统采购项目（招标编号：JXTC2018040747）公开招标中标公告@新媒体</v>
      </c>
      <c r="AO770" s="9">
        <f>IF(AN770="","",COUNTIFS(AN$1:AN770,AN770))</f>
        <v>1</v>
      </c>
      <c r="AP770" s="10" t="str">
        <f t="shared" si="134"/>
        <v>是</v>
      </c>
      <c r="AQ770" s="11" t="str">
        <f t="shared" si="135"/>
        <v/>
      </c>
      <c r="AR770" s="11" t="str">
        <f t="shared" si="136"/>
        <v/>
      </c>
      <c r="AS770" s="11" t="str">
        <f t="shared" si="137"/>
        <v/>
      </c>
      <c r="AT770" s="11" t="str">
        <f t="shared" si="138"/>
        <v/>
      </c>
      <c r="AU770" s="11" t="str">
        <f t="shared" si="139"/>
        <v/>
      </c>
      <c r="AV770" s="11" t="str">
        <f t="shared" si="140"/>
        <v/>
      </c>
      <c r="AW770" s="11" t="str">
        <f>IF(ISERROR(IF(FIND("拾",O770,1)&lt;FIND("万",O770,1),IF(ISERROR(FIND("拾",O770,FIND("万",O770,1))),"零",(MID(O,FIND("拾",O770,FIND("万",O770,1))-1,1))),MID(O770,FIND("拾",O770,1)-1,1))),"",IF(FIND("拾",O770,1)&lt;FIND("万",O770,1),IF(ISERROR(FIND("拾",O770,FIND("万",O770,1))),"",(MID(O770,FIND("拾",O770,FIND("万",O770,1))-1,1))),MID(O770,FIND("拾",O770,1)-1,1)))</f>
        <v/>
      </c>
      <c r="AX770" s="12">
        <f>IF(O770="",0,IF(ISERROR(MIDB(O770,SEARCHB("?",O770),2*LEN(O770)-LENB(O770))),IF(AQ770="",0,INDEX([1]大小写对照表!A:B,MATCH(AQ770,[1]大小写对照表!A:A,0),2)*100000000)+IF(AR770="",0,INDEX([1]大小写对照表!A:B,MATCH(AR770,[1]大小写对照表!A:A,0),2)*1000000)+IF(AS770="",0,INDEX([1]大小写对照表!A:B,MATCH(AS770,[1]大小写对照表!A:A,0),2)*100000)+IF(AT770="",0,INDEX([1]大小写对照表!A:B,MATCH(AT770,[1]大小写对照表!A:A,0),2)*10000)+IF(AU770="",0,INDEX([1]大小写对照表!A:B,MATCH(AU770,[1]大小写对照表!A:A,0),2)*1000)+IF(AV770="",0,INDEX([1]大小写对照表!A:B,MATCH(AV770,[1]大小写对照表!A:A,0),2)*100)+IF(AW770="",0,INDEX([1]大小写对照表!A:B,MATCH(AW770,[1]大小写对照表!A:A,0),2)*10),IF(ISERROR(FIND("万",O770,1)),MIDB(O770,SEARCHB("?",O770),2*LEN(O770)-LENB(O770))*1,MIDB(O770,SEARCHB("?",O770),2*LEN(O770)-LENB(O770))*10000)))</f>
        <v>0</v>
      </c>
      <c r="AY770" s="13" t="str">
        <f t="shared" si="141"/>
        <v>1月份</v>
      </c>
      <c r="AZ770" s="11" t="str">
        <f t="shared" si="142"/>
        <v>新媒体</v>
      </c>
      <c r="BA770" s="11" t="str">
        <f t="shared" si="143"/>
        <v/>
      </c>
    </row>
    <row r="771" spans="1:53">
      <c r="A771" s="14" t="s">
        <v>4020</v>
      </c>
      <c r="B771" s="14" t="s">
        <v>4833</v>
      </c>
      <c r="C771" s="14" t="s">
        <v>55</v>
      </c>
      <c r="D771" s="14" t="s">
        <v>4834</v>
      </c>
      <c r="E771" s="14" t="s">
        <v>168</v>
      </c>
      <c r="F771" s="14" t="s">
        <v>225</v>
      </c>
      <c r="G771" s="14" t="s">
        <v>444</v>
      </c>
      <c r="H771" s="14"/>
      <c r="I771" s="14"/>
      <c r="J771" s="14"/>
      <c r="K771" s="14"/>
      <c r="L771" s="14" t="s">
        <v>4835</v>
      </c>
      <c r="M771" s="14"/>
      <c r="N771" s="14" t="s">
        <v>4836</v>
      </c>
      <c r="O771" s="14" t="s">
        <v>4837</v>
      </c>
      <c r="P771" s="14"/>
      <c r="Q771" s="14" t="s">
        <v>4838</v>
      </c>
      <c r="R771" s="14" t="s">
        <v>4839</v>
      </c>
      <c r="S771" s="14"/>
      <c r="T771" s="14"/>
      <c r="U771" s="14"/>
      <c r="V771" s="14"/>
      <c r="W771" s="14"/>
      <c r="X771" s="14" t="s">
        <v>315</v>
      </c>
      <c r="Y771" s="14" t="s">
        <v>4840</v>
      </c>
      <c r="Z771" s="14">
        <v>2</v>
      </c>
      <c r="AA771" s="14">
        <v>1</v>
      </c>
      <c r="AB771" s="14" t="s">
        <v>67</v>
      </c>
      <c r="AC771" s="14"/>
      <c r="AD771" s="14">
        <v>2019</v>
      </c>
      <c r="AE771" s="14" t="s">
        <v>68</v>
      </c>
      <c r="AF771" s="14"/>
      <c r="AG771" s="14"/>
      <c r="AH771" s="14"/>
      <c r="AI771" s="14"/>
      <c r="AJ771" s="14"/>
      <c r="AK771" s="14"/>
      <c r="AL771" s="8" t="str">
        <f t="shared" ref="AL771:AL834" si="144">IF(D771="NA","",IF(D771="","",D771&amp;"@"&amp;A771))</f>
        <v>[350100]FJXXZB[CS]2018001-2）@新媒体</v>
      </c>
      <c r="AM771" s="8">
        <f>IF(AL771="","",COUNTIFS(AL$1:AL771,AL771))</f>
        <v>1</v>
      </c>
      <c r="AN771" s="8" t="str">
        <f t="shared" ref="AN771:AN834" si="145">IF(B771="NA","",B771&amp;"@"&amp;A771)</f>
        <v>中国（福建）自由贸易试验区福州片区管理委员会媒体策划宣传服务成交公告@新媒体</v>
      </c>
      <c r="AO771" s="9">
        <f>IF(AN771="","",COUNTIFS(AN$1:AN771,AN771))</f>
        <v>1</v>
      </c>
      <c r="AP771" s="10" t="str">
        <f t="shared" ref="AP771:AP834" si="146">IF(AM771="",IF(AO771=1,"是",""),IF(AM771=1,"是",""))</f>
        <v>是</v>
      </c>
      <c r="AQ771" s="11" t="str">
        <f t="shared" ref="AQ771:AQ834" si="147">IF(ISERROR(IF(FIND("仟",O771,1)&lt;FIND("万",O771,1),MID(O771,FIND("仟",O771,1)-1,1),"")),"",IF(FIND("仟",O771,1)&lt;FIND("万",O771,1),MID(O771,FIND("仟",O771,1)-1,1),""))</f>
        <v/>
      </c>
      <c r="AR771" s="11" t="str">
        <f t="shared" ref="AR771:AR834" si="148">IF(ISERROR(IF(FIND("佰",O771,1)&lt;FIND("万",O771,1),MID(O771,FIND("佰",O771,1)-1,1),"")),"",IF(FIND("佰",O771,1)&lt;FIND("万",O771,1),MID(O771,FIND("佰",O771,1)-1,1),""))</f>
        <v/>
      </c>
      <c r="AS771" s="11" t="str">
        <f t="shared" ref="AS771:AS834" si="149">IF(ISERROR(IF(FIND("拾",O771,1)&lt;FIND("万",O771,1),MID(O771,FIND("拾",O771,1)-1,1),"")),"",IF(FIND("拾",O771,1)&lt;FIND("万",O771,1),MID(O771,FIND("拾",O771,1)-1,1),""))</f>
        <v/>
      </c>
      <c r="AT771" s="11" t="str">
        <f t="shared" ref="AT771:AT834" si="150">IF(ISERROR(MIDB(O771,SEARCHB("?",O771),2*LEN(O771)-LENB(O771))),IF(ISERROR(MID(O771,FIND("万",O771,1)-1,1)),"",IF(MID(O771,FIND("万",O771,1)-1,1)="拾","",IF(MID(O771,FIND("万",O771,1)-1,1)="佰","",IF(MID(O771,FIND("万",O771,1)-1,1)="仟","",MID(O771,FIND("万",O771,1)-1,1))))),"")</f>
        <v/>
      </c>
      <c r="AU771" s="11" t="str">
        <f t="shared" ref="AU771:AU834" si="151">IF(ISERROR(IF(FIND("仟",O771,1)&lt;FIND("万",O771,1),MID(O771,FIND("仟",O771,FIND("万",O771,1))-1,1),MID(O771,FIND("仟",O771,1)-1,1))),"",IF(FIND("仟",O771,1)&lt;FIND("万",O771,1),MID(O771,FIND("仟",O771,FIND("万",O771,1))-1,1),MID(O771,FIND("仟",O771,1)-1,1)))</f>
        <v/>
      </c>
      <c r="AV771" s="11" t="str">
        <f t="shared" ref="AV771:AV834" si="152">IF(ISERROR(IF(FIND("佰",O771,1)&lt;FIND("万",O771,1),MID(O771,FIND("佰",O771,FIND("万",O771,1))-1,1),MID(O771,FIND("佰",O771,1)-1,1))),"",IF(FIND("佰",O771,1)&lt;FIND("万",O771,1),MID(O771,FIND("佰",O771,FIND("万",O771,1))-1,1),MID(O771,FIND("佰",O771,1)-1,1)))</f>
        <v/>
      </c>
      <c r="AW771" s="11" t="str">
        <f>IF(ISERROR(IF(FIND("拾",O771,1)&lt;FIND("万",O771,1),IF(ISERROR(FIND("拾",O771,FIND("万",O771,1))),"零",(MID(O,FIND("拾",O771,FIND("万",O771,1))-1,1))),MID(O771,FIND("拾",O771,1)-1,1))),"",IF(FIND("拾",O771,1)&lt;FIND("万",O771,1),IF(ISERROR(FIND("拾",O771,FIND("万",O771,1))),"",(MID(O771,FIND("拾",O771,FIND("万",O771,1))-1,1))),MID(O771,FIND("拾",O771,1)-1,1)))</f>
        <v/>
      </c>
      <c r="AX771" s="12">
        <f>IF(O771="",0,IF(ISERROR(MIDB(O771,SEARCHB("?",O771),2*LEN(O771)-LENB(O771))),IF(AQ771="",0,INDEX([1]大小写对照表!A:B,MATCH(AQ771,[1]大小写对照表!A:A,0),2)*100000000)+IF(AR771="",0,INDEX([1]大小写对照表!A:B,MATCH(AR771,[1]大小写对照表!A:A,0),2)*1000000)+IF(AS771="",0,INDEX([1]大小写对照表!A:B,MATCH(AS771,[1]大小写对照表!A:A,0),2)*100000)+IF(AT771="",0,INDEX([1]大小写对照表!A:B,MATCH(AT771,[1]大小写对照表!A:A,0),2)*10000)+IF(AU771="",0,INDEX([1]大小写对照表!A:B,MATCH(AU771,[1]大小写对照表!A:A,0),2)*1000)+IF(AV771="",0,INDEX([1]大小写对照表!A:B,MATCH(AV771,[1]大小写对照表!A:A,0),2)*100)+IF(AW771="",0,INDEX([1]大小写对照表!A:B,MATCH(AW771,[1]大小写对照表!A:A,0),2)*10),IF(ISERROR(FIND("万",O771,1)),MIDB(O771,SEARCHB("?",O771),2*LEN(O771)-LENB(O771))*1,MIDB(O771,SEARCHB("?",O771),2*LEN(O771)-LENB(O771))*10000)))</f>
        <v>598000</v>
      </c>
      <c r="AY771" s="13" t="str">
        <f t="shared" ref="AY771:AY834" si="153">MONTH(G771)&amp;"月份"</f>
        <v>1月份</v>
      </c>
      <c r="AZ771" s="11" t="str">
        <f t="shared" ref="AZ771:AZ834" si="154">IF(ISERROR(FIND(",",A771,1)),A771,LEFT(A771,FIND(",",A771,1)-1))</f>
        <v>新媒体</v>
      </c>
      <c r="BA771" s="11" t="str">
        <f t="shared" ref="BA771:BA834" si="155">IF(ISERROR(FIND(",",A771,1)),"",MID(A771,FIND(",",A771,1)+1,50))</f>
        <v/>
      </c>
    </row>
    <row r="772" spans="1:53">
      <c r="A772" s="7" t="s">
        <v>4020</v>
      </c>
      <c r="B772" s="7" t="s">
        <v>4841</v>
      </c>
      <c r="C772" s="7" t="s">
        <v>55</v>
      </c>
      <c r="D772" s="7" t="s">
        <v>4842</v>
      </c>
      <c r="E772" s="7" t="s">
        <v>168</v>
      </c>
      <c r="F772" s="7" t="s">
        <v>225</v>
      </c>
      <c r="G772" s="7" t="s">
        <v>444</v>
      </c>
      <c r="H772" s="7"/>
      <c r="I772" s="7"/>
      <c r="J772" s="7"/>
      <c r="K772" s="7"/>
      <c r="L772" s="7" t="s">
        <v>4835</v>
      </c>
      <c r="M772" s="7"/>
      <c r="N772" s="7" t="s">
        <v>4836</v>
      </c>
      <c r="O772" s="7" t="s">
        <v>4843</v>
      </c>
      <c r="P772" s="7"/>
      <c r="Q772" s="7" t="s">
        <v>4844</v>
      </c>
      <c r="R772" s="7" t="s">
        <v>4839</v>
      </c>
      <c r="S772" s="7"/>
      <c r="T772" s="7"/>
      <c r="U772" s="7"/>
      <c r="V772" s="7"/>
      <c r="W772" s="7"/>
      <c r="X772" s="7" t="s">
        <v>315</v>
      </c>
      <c r="Y772" s="7" t="s">
        <v>4845</v>
      </c>
      <c r="Z772" s="7">
        <v>1</v>
      </c>
      <c r="AA772" s="7">
        <v>1</v>
      </c>
      <c r="AB772" s="7" t="s">
        <v>67</v>
      </c>
      <c r="AC772" s="7"/>
      <c r="AD772" s="7">
        <v>2019</v>
      </c>
      <c r="AE772" s="7" t="s">
        <v>68</v>
      </c>
      <c r="AF772" s="7"/>
      <c r="AG772" s="7"/>
      <c r="AH772" s="7"/>
      <c r="AI772" s="7"/>
      <c r="AJ772" s="7"/>
      <c r="AK772" s="7"/>
      <c r="AL772" s="8" t="str">
        <f t="shared" si="144"/>
        <v>[350100]FJXXZB[CS]2018001-2@新媒体</v>
      </c>
      <c r="AM772" s="8">
        <f>IF(AL772="","",COUNTIFS(AL$1:AL772,AL772))</f>
        <v>1</v>
      </c>
      <c r="AN772" s="8" t="str">
        <f t="shared" si="145"/>
        <v>中国（福建）自由贸易试验区福州片区管理委员会媒体策划宣传服务类采购项目结果公告@新媒体</v>
      </c>
      <c r="AO772" s="9">
        <f>IF(AN772="","",COUNTIFS(AN$1:AN772,AN772))</f>
        <v>1</v>
      </c>
      <c r="AP772" s="10" t="str">
        <f t="shared" si="146"/>
        <v>是</v>
      </c>
      <c r="AQ772" s="11" t="str">
        <f t="shared" si="147"/>
        <v/>
      </c>
      <c r="AR772" s="11" t="str">
        <f t="shared" si="148"/>
        <v/>
      </c>
      <c r="AS772" s="11" t="str">
        <f t="shared" si="149"/>
        <v/>
      </c>
      <c r="AT772" s="11" t="str">
        <f t="shared" si="150"/>
        <v/>
      </c>
      <c r="AU772" s="11" t="str">
        <f t="shared" si="151"/>
        <v/>
      </c>
      <c r="AV772" s="11" t="str">
        <f t="shared" si="152"/>
        <v/>
      </c>
      <c r="AW772" s="11" t="str">
        <f>IF(ISERROR(IF(FIND("拾",O772,1)&lt;FIND("万",O772,1),IF(ISERROR(FIND("拾",O772,FIND("万",O772,1))),"零",(MID(O,FIND("拾",O772,FIND("万",O772,1))-1,1))),MID(O772,FIND("拾",O772,1)-1,1))),"",IF(FIND("拾",O772,1)&lt;FIND("万",O772,1),IF(ISERROR(FIND("拾",O772,FIND("万",O772,1))),"",(MID(O772,FIND("拾",O772,FIND("万",O772,1))-1,1))),MID(O772,FIND("拾",O772,1)-1,1)))</f>
        <v/>
      </c>
      <c r="AX772" s="12">
        <f>IF(O772="",0,IF(ISERROR(MIDB(O772,SEARCHB("?",O772),2*LEN(O772)-LENB(O772))),IF(AQ772="",0,INDEX([1]大小写对照表!A:B,MATCH(AQ772,[1]大小写对照表!A:A,0),2)*100000000)+IF(AR772="",0,INDEX([1]大小写对照表!A:B,MATCH(AR772,[1]大小写对照表!A:A,0),2)*1000000)+IF(AS772="",0,INDEX([1]大小写对照表!A:B,MATCH(AS772,[1]大小写对照表!A:A,0),2)*100000)+IF(AT772="",0,INDEX([1]大小写对照表!A:B,MATCH(AT772,[1]大小写对照表!A:A,0),2)*10000)+IF(AU772="",0,INDEX([1]大小写对照表!A:B,MATCH(AU772,[1]大小写对照表!A:A,0),2)*1000)+IF(AV772="",0,INDEX([1]大小写对照表!A:B,MATCH(AV772,[1]大小写对照表!A:A,0),2)*100)+IF(AW772="",0,INDEX([1]大小写对照表!A:B,MATCH(AW772,[1]大小写对照表!A:A,0),2)*10),IF(ISERROR(FIND("万",O772,1)),MIDB(O772,SEARCHB("?",O772),2*LEN(O772)-LENB(O772))*1,MIDB(O772,SEARCHB("?",O772),2*LEN(O772)-LENB(O772))*10000)))</f>
        <v>598000</v>
      </c>
      <c r="AY772" s="13" t="str">
        <f t="shared" si="153"/>
        <v>1月份</v>
      </c>
      <c r="AZ772" s="11" t="str">
        <f t="shared" si="154"/>
        <v>新媒体</v>
      </c>
      <c r="BA772" s="11" t="str">
        <f t="shared" si="155"/>
        <v/>
      </c>
    </row>
    <row r="773" spans="1:53">
      <c r="A773" s="14" t="s">
        <v>4020</v>
      </c>
      <c r="B773" s="14" t="s">
        <v>4846</v>
      </c>
      <c r="C773" s="14" t="s">
        <v>55</v>
      </c>
      <c r="D773" s="14" t="s">
        <v>4847</v>
      </c>
      <c r="E773" s="14" t="s">
        <v>627</v>
      </c>
      <c r="F773" s="14" t="s">
        <v>840</v>
      </c>
      <c r="G773" s="14" t="s">
        <v>444</v>
      </c>
      <c r="H773" s="14"/>
      <c r="I773" s="14"/>
      <c r="J773" s="14"/>
      <c r="K773" s="14"/>
      <c r="L773" s="14" t="s">
        <v>4354</v>
      </c>
      <c r="M773" s="14" t="s">
        <v>4355</v>
      </c>
      <c r="N773" s="14" t="s">
        <v>4356</v>
      </c>
      <c r="O773" s="14" t="s">
        <v>4357</v>
      </c>
      <c r="P773" s="14"/>
      <c r="Q773" s="14" t="s">
        <v>4848</v>
      </c>
      <c r="R773" s="14" t="s">
        <v>4359</v>
      </c>
      <c r="S773" s="14"/>
      <c r="T773" s="14"/>
      <c r="U773" s="14"/>
      <c r="V773" s="14"/>
      <c r="W773" s="14"/>
      <c r="X773" s="14" t="s">
        <v>244</v>
      </c>
      <c r="Y773" s="14" t="s">
        <v>4849</v>
      </c>
      <c r="Z773" s="14">
        <v>2</v>
      </c>
      <c r="AA773" s="14">
        <v>3</v>
      </c>
      <c r="AB773" s="14" t="s">
        <v>317</v>
      </c>
      <c r="AC773" s="14" t="s">
        <v>4020</v>
      </c>
      <c r="AD773" s="14">
        <v>2019</v>
      </c>
      <c r="AE773" s="14" t="s">
        <v>68</v>
      </c>
      <c r="AF773" s="14"/>
      <c r="AG773" s="14"/>
      <c r="AH773" s="14"/>
      <c r="AI773" s="14"/>
      <c r="AJ773" s="14"/>
      <c r="AK773" s="14"/>
      <c r="AL773" s="8" t="str">
        <f t="shared" si="144"/>
        <v>0809-1841GDG13A46）@新媒体</v>
      </c>
      <c r="AM773" s="8">
        <f>IF(AL773="","",COUNTIFS(AL$1:AL773,AL773))</f>
        <v>1</v>
      </c>
      <c r="AN773" s="8" t="str">
        <f t="shared" si="145"/>
        <v>公开招标：广东南方新媒体股份有限公司IPTV应用商城建设项目（0809-1841GDG13A46）中标公告@新媒体</v>
      </c>
      <c r="AO773" s="9">
        <f>IF(AN773="","",COUNTIFS(AN$1:AN773,AN773))</f>
        <v>1</v>
      </c>
      <c r="AP773" s="10" t="str">
        <f t="shared" si="146"/>
        <v>是</v>
      </c>
      <c r="AQ773" s="11" t="str">
        <f t="shared" si="147"/>
        <v/>
      </c>
      <c r="AR773" s="11" t="str">
        <f t="shared" si="148"/>
        <v/>
      </c>
      <c r="AS773" s="11" t="str">
        <f t="shared" si="149"/>
        <v/>
      </c>
      <c r="AT773" s="11" t="str">
        <f t="shared" si="150"/>
        <v/>
      </c>
      <c r="AU773" s="11" t="str">
        <f t="shared" si="151"/>
        <v/>
      </c>
      <c r="AV773" s="11" t="str">
        <f t="shared" si="152"/>
        <v/>
      </c>
      <c r="AW773" s="11" t="str">
        <f>IF(ISERROR(IF(FIND("拾",O773,1)&lt;FIND("万",O773,1),IF(ISERROR(FIND("拾",O773,FIND("万",O773,1))),"零",(MID(O,FIND("拾",O773,FIND("万",O773,1))-1,1))),MID(O773,FIND("拾",O773,1)-1,1))),"",IF(FIND("拾",O773,1)&lt;FIND("万",O773,1),IF(ISERROR(FIND("拾",O773,FIND("万",O773,1))),"",(MID(O773,FIND("拾",O773,FIND("万",O773,1))-1,1))),MID(O773,FIND("拾",O773,1)-1,1)))</f>
        <v/>
      </c>
      <c r="AX773" s="12">
        <f>IF(O773="",0,IF(ISERROR(MIDB(O773,SEARCHB("?",O773),2*LEN(O773)-LENB(O773))),IF(AQ773="",0,INDEX([1]大小写对照表!A:B,MATCH(AQ773,[1]大小写对照表!A:A,0),2)*100000000)+IF(AR773="",0,INDEX([1]大小写对照表!A:B,MATCH(AR773,[1]大小写对照表!A:A,0),2)*1000000)+IF(AS773="",0,INDEX([1]大小写对照表!A:B,MATCH(AS773,[1]大小写对照表!A:A,0),2)*100000)+IF(AT773="",0,INDEX([1]大小写对照表!A:B,MATCH(AT773,[1]大小写对照表!A:A,0),2)*10000)+IF(AU773="",0,INDEX([1]大小写对照表!A:B,MATCH(AU773,[1]大小写对照表!A:A,0),2)*1000)+IF(AV773="",0,INDEX([1]大小写对照表!A:B,MATCH(AV773,[1]大小写对照表!A:A,0),2)*100)+IF(AW773="",0,INDEX([1]大小写对照表!A:B,MATCH(AW773,[1]大小写对照表!A:A,0),2)*10),IF(ISERROR(FIND("万",O773,1)),MIDB(O773,SEARCHB("?",O773),2*LEN(O773)-LENB(O773))*1,MIDB(O773,SEARCHB("?",O773),2*LEN(O773)-LENB(O773))*10000)))</f>
        <v>891036</v>
      </c>
      <c r="AY773" s="13" t="str">
        <f t="shared" si="153"/>
        <v>1月份</v>
      </c>
      <c r="AZ773" s="11" t="str">
        <f t="shared" si="154"/>
        <v>新媒体</v>
      </c>
      <c r="BA773" s="11" t="str">
        <f t="shared" si="155"/>
        <v/>
      </c>
    </row>
    <row r="774" spans="1:53">
      <c r="A774" s="7" t="s">
        <v>4020</v>
      </c>
      <c r="B774" s="7" t="s">
        <v>4850</v>
      </c>
      <c r="C774" s="7" t="s">
        <v>55</v>
      </c>
      <c r="D774" s="7"/>
      <c r="E774" s="7" t="s">
        <v>1192</v>
      </c>
      <c r="F774" s="7" t="s">
        <v>1193</v>
      </c>
      <c r="G774" s="7" t="s">
        <v>444</v>
      </c>
      <c r="H774" s="7"/>
      <c r="I774" s="7"/>
      <c r="J774" s="7"/>
      <c r="K774" s="7"/>
      <c r="L774" s="7"/>
      <c r="M774" s="7" t="s">
        <v>4851</v>
      </c>
      <c r="N774" s="7" t="s">
        <v>4852</v>
      </c>
      <c r="O774" s="7"/>
      <c r="P774" s="7"/>
      <c r="Q774" s="7" t="s">
        <v>4853</v>
      </c>
      <c r="R774" s="7" t="s">
        <v>4854</v>
      </c>
      <c r="S774" s="7" t="s">
        <v>4855</v>
      </c>
      <c r="T774" s="7"/>
      <c r="U774" s="7"/>
      <c r="V774" s="7"/>
      <c r="W774" s="7"/>
      <c r="X774" s="7" t="s">
        <v>79</v>
      </c>
      <c r="Y774" s="7" t="s">
        <v>4856</v>
      </c>
      <c r="Z774" s="7">
        <v>1</v>
      </c>
      <c r="AA774" s="7">
        <v>14971</v>
      </c>
      <c r="AB774" s="7" t="s">
        <v>67</v>
      </c>
      <c r="AC774" s="7"/>
      <c r="AD774" s="7">
        <v>2018</v>
      </c>
      <c r="AE774" s="7" t="s">
        <v>643</v>
      </c>
      <c r="AF774" s="7"/>
      <c r="AG774" s="7"/>
      <c r="AH774" s="7"/>
      <c r="AI774" s="7"/>
      <c r="AJ774" s="7"/>
      <c r="AK774" s="7"/>
      <c r="AL774" s="8" t="str">
        <f t="shared" si="144"/>
        <v/>
      </c>
      <c r="AM774" s="8" t="str">
        <f>IF(AL774="","",COUNTIFS(AL$1:AL774,AL774))</f>
        <v/>
      </c>
      <c r="AN774" s="8" t="str">
        <f t="shared" si="145"/>
        <v>长沙市城市管理和行政执法局长沙市城管执法局与长沙广电集团宣传服务项目合同公告@新媒体</v>
      </c>
      <c r="AO774" s="9">
        <f>IF(AN774="","",COUNTIFS(AN$1:AN774,AN774))</f>
        <v>1</v>
      </c>
      <c r="AP774" s="10" t="str">
        <f t="shared" si="146"/>
        <v>是</v>
      </c>
      <c r="AQ774" s="11" t="str">
        <f t="shared" si="147"/>
        <v/>
      </c>
      <c r="AR774" s="11" t="str">
        <f t="shared" si="148"/>
        <v/>
      </c>
      <c r="AS774" s="11" t="str">
        <f t="shared" si="149"/>
        <v/>
      </c>
      <c r="AT774" s="11" t="str">
        <f t="shared" si="150"/>
        <v/>
      </c>
      <c r="AU774" s="11" t="str">
        <f t="shared" si="151"/>
        <v/>
      </c>
      <c r="AV774" s="11" t="str">
        <f t="shared" si="152"/>
        <v/>
      </c>
      <c r="AW774" s="11" t="str">
        <f>IF(ISERROR(IF(FIND("拾",O774,1)&lt;FIND("万",O774,1),IF(ISERROR(FIND("拾",O774,FIND("万",O774,1))),"零",(MID(O,FIND("拾",O774,FIND("万",O774,1))-1,1))),MID(O774,FIND("拾",O774,1)-1,1))),"",IF(FIND("拾",O774,1)&lt;FIND("万",O774,1),IF(ISERROR(FIND("拾",O774,FIND("万",O774,1))),"",(MID(O774,FIND("拾",O774,FIND("万",O774,1))-1,1))),MID(O774,FIND("拾",O774,1)-1,1)))</f>
        <v/>
      </c>
      <c r="AX774" s="12">
        <f>IF(O774="",0,IF(ISERROR(MIDB(O774,SEARCHB("?",O774),2*LEN(O774)-LENB(O774))),IF(AQ774="",0,INDEX([1]大小写对照表!A:B,MATCH(AQ774,[1]大小写对照表!A:A,0),2)*100000000)+IF(AR774="",0,INDEX([1]大小写对照表!A:B,MATCH(AR774,[1]大小写对照表!A:A,0),2)*1000000)+IF(AS774="",0,INDEX([1]大小写对照表!A:B,MATCH(AS774,[1]大小写对照表!A:A,0),2)*100000)+IF(AT774="",0,INDEX([1]大小写对照表!A:B,MATCH(AT774,[1]大小写对照表!A:A,0),2)*10000)+IF(AU774="",0,INDEX([1]大小写对照表!A:B,MATCH(AU774,[1]大小写对照表!A:A,0),2)*1000)+IF(AV774="",0,INDEX([1]大小写对照表!A:B,MATCH(AV774,[1]大小写对照表!A:A,0),2)*100)+IF(AW774="",0,INDEX([1]大小写对照表!A:B,MATCH(AW774,[1]大小写对照表!A:A,0),2)*10),IF(ISERROR(FIND("万",O774,1)),MIDB(O774,SEARCHB("?",O774),2*LEN(O774)-LENB(O774))*1,MIDB(O774,SEARCHB("?",O774),2*LEN(O774)-LENB(O774))*10000)))</f>
        <v>0</v>
      </c>
      <c r="AY774" s="13" t="str">
        <f t="shared" si="153"/>
        <v>1月份</v>
      </c>
      <c r="AZ774" s="11" t="str">
        <f t="shared" si="154"/>
        <v>新媒体</v>
      </c>
      <c r="BA774" s="11" t="str">
        <f t="shared" si="155"/>
        <v/>
      </c>
    </row>
    <row r="775" spans="1:53">
      <c r="A775" s="14" t="s">
        <v>4020</v>
      </c>
      <c r="B775" s="14" t="s">
        <v>4857</v>
      </c>
      <c r="C775" s="14" t="s">
        <v>55</v>
      </c>
      <c r="D775" s="14" t="s">
        <v>4847</v>
      </c>
      <c r="E775" s="14" t="s">
        <v>627</v>
      </c>
      <c r="F775" s="14" t="s">
        <v>840</v>
      </c>
      <c r="G775" s="14" t="s">
        <v>444</v>
      </c>
      <c r="H775" s="14"/>
      <c r="I775" s="14"/>
      <c r="J775" s="14"/>
      <c r="K775" s="14"/>
      <c r="L775" s="14" t="s">
        <v>4354</v>
      </c>
      <c r="M775" s="14" t="s">
        <v>4355</v>
      </c>
      <c r="N775" s="14" t="s">
        <v>4356</v>
      </c>
      <c r="O775" s="14" t="s">
        <v>4357</v>
      </c>
      <c r="P775" s="14"/>
      <c r="Q775" s="14" t="s">
        <v>4858</v>
      </c>
      <c r="R775" s="14" t="s">
        <v>4359</v>
      </c>
      <c r="S775" s="14"/>
      <c r="T775" s="14"/>
      <c r="U775" s="14"/>
      <c r="V775" s="14"/>
      <c r="W775" s="14"/>
      <c r="X775" s="14" t="s">
        <v>244</v>
      </c>
      <c r="Y775" s="14" t="s">
        <v>4859</v>
      </c>
      <c r="Z775" s="14">
        <v>3</v>
      </c>
      <c r="AA775" s="14">
        <v>3</v>
      </c>
      <c r="AB775" s="14" t="s">
        <v>317</v>
      </c>
      <c r="AC775" s="14" t="s">
        <v>4020</v>
      </c>
      <c r="AD775" s="14">
        <v>2019</v>
      </c>
      <c r="AE775" s="14" t="s">
        <v>68</v>
      </c>
      <c r="AF775" s="14"/>
      <c r="AG775" s="14"/>
      <c r="AH775" s="14"/>
      <c r="AI775" s="14"/>
      <c r="AJ775" s="14"/>
      <c r="AK775" s="14"/>
      <c r="AL775" s="8" t="str">
        <f t="shared" si="144"/>
        <v>0809-1841GDG13A46）@新媒体</v>
      </c>
      <c r="AM775" s="8">
        <f>IF(AL775="","",COUNTIFS(AL$1:AL775,AL775))</f>
        <v>2</v>
      </c>
      <c r="AN775" s="8" t="str">
        <f t="shared" si="145"/>
        <v>广东南方新媒体股份有限公司IPTV应用商城建设项目（0809-1841GDG13A46）中标公告@新媒体</v>
      </c>
      <c r="AO775" s="9">
        <f>IF(AN775="","",COUNTIFS(AN$1:AN775,AN775))</f>
        <v>1</v>
      </c>
      <c r="AP775" s="10" t="str">
        <f t="shared" si="146"/>
        <v/>
      </c>
      <c r="AQ775" s="11" t="str">
        <f t="shared" si="147"/>
        <v/>
      </c>
      <c r="AR775" s="11" t="str">
        <f t="shared" si="148"/>
        <v/>
      </c>
      <c r="AS775" s="11" t="str">
        <f t="shared" si="149"/>
        <v/>
      </c>
      <c r="AT775" s="11" t="str">
        <f t="shared" si="150"/>
        <v/>
      </c>
      <c r="AU775" s="11" t="str">
        <f t="shared" si="151"/>
        <v/>
      </c>
      <c r="AV775" s="11" t="str">
        <f t="shared" si="152"/>
        <v/>
      </c>
      <c r="AW775" s="11" t="str">
        <f>IF(ISERROR(IF(FIND("拾",O775,1)&lt;FIND("万",O775,1),IF(ISERROR(FIND("拾",O775,FIND("万",O775,1))),"零",(MID(O,FIND("拾",O775,FIND("万",O775,1))-1,1))),MID(O775,FIND("拾",O775,1)-1,1))),"",IF(FIND("拾",O775,1)&lt;FIND("万",O775,1),IF(ISERROR(FIND("拾",O775,FIND("万",O775,1))),"",(MID(O775,FIND("拾",O775,FIND("万",O775,1))-1,1))),MID(O775,FIND("拾",O775,1)-1,1)))</f>
        <v/>
      </c>
      <c r="AX775" s="12">
        <f>IF(O775="",0,IF(ISERROR(MIDB(O775,SEARCHB("?",O775),2*LEN(O775)-LENB(O775))),IF(AQ775="",0,INDEX([1]大小写对照表!A:B,MATCH(AQ775,[1]大小写对照表!A:A,0),2)*100000000)+IF(AR775="",0,INDEX([1]大小写对照表!A:B,MATCH(AR775,[1]大小写对照表!A:A,0),2)*1000000)+IF(AS775="",0,INDEX([1]大小写对照表!A:B,MATCH(AS775,[1]大小写对照表!A:A,0),2)*100000)+IF(AT775="",0,INDEX([1]大小写对照表!A:B,MATCH(AT775,[1]大小写对照表!A:A,0),2)*10000)+IF(AU775="",0,INDEX([1]大小写对照表!A:B,MATCH(AU775,[1]大小写对照表!A:A,0),2)*1000)+IF(AV775="",0,INDEX([1]大小写对照表!A:B,MATCH(AV775,[1]大小写对照表!A:A,0),2)*100)+IF(AW775="",0,INDEX([1]大小写对照表!A:B,MATCH(AW775,[1]大小写对照表!A:A,0),2)*10),IF(ISERROR(FIND("万",O775,1)),MIDB(O775,SEARCHB("?",O775),2*LEN(O775)-LENB(O775))*1,MIDB(O775,SEARCHB("?",O775),2*LEN(O775)-LENB(O775))*10000)))</f>
        <v>891036</v>
      </c>
      <c r="AY775" s="13" t="str">
        <f t="shared" si="153"/>
        <v>1月份</v>
      </c>
      <c r="AZ775" s="11" t="str">
        <f t="shared" si="154"/>
        <v>新媒体</v>
      </c>
      <c r="BA775" s="11" t="str">
        <f t="shared" si="155"/>
        <v/>
      </c>
    </row>
    <row r="776" spans="1:53">
      <c r="A776" s="7" t="s">
        <v>4020</v>
      </c>
      <c r="B776" s="7" t="s">
        <v>4860</v>
      </c>
      <c r="C776" s="7" t="s">
        <v>55</v>
      </c>
      <c r="D776" s="7"/>
      <c r="E776" s="7" t="s">
        <v>1192</v>
      </c>
      <c r="F776" s="7" t="s">
        <v>1193</v>
      </c>
      <c r="G776" s="7" t="s">
        <v>444</v>
      </c>
      <c r="H776" s="7"/>
      <c r="I776" s="7"/>
      <c r="J776" s="7"/>
      <c r="K776" s="7"/>
      <c r="L776" s="7"/>
      <c r="M776" s="7"/>
      <c r="N776" s="7" t="s">
        <v>4861</v>
      </c>
      <c r="O776" s="7"/>
      <c r="P776" s="7"/>
      <c r="Q776" s="7" t="s">
        <v>4862</v>
      </c>
      <c r="R776" s="7" t="s">
        <v>4863</v>
      </c>
      <c r="S776" s="7"/>
      <c r="T776" s="7"/>
      <c r="U776" s="7"/>
      <c r="V776" s="7"/>
      <c r="W776" s="7"/>
      <c r="X776" s="7" t="s">
        <v>79</v>
      </c>
      <c r="Y776" s="7" t="s">
        <v>4864</v>
      </c>
      <c r="Z776" s="7">
        <v>1</v>
      </c>
      <c r="AA776" s="7">
        <v>14971</v>
      </c>
      <c r="AB776" s="7" t="s">
        <v>67</v>
      </c>
      <c r="AC776" s="7"/>
      <c r="AD776" s="7">
        <v>2018</v>
      </c>
      <c r="AE776" s="7" t="s">
        <v>643</v>
      </c>
      <c r="AF776" s="7"/>
      <c r="AG776" s="7"/>
      <c r="AH776" s="7"/>
      <c r="AI776" s="7"/>
      <c r="AJ776" s="7"/>
      <c r="AK776" s="7"/>
      <c r="AL776" s="8" t="str">
        <f t="shared" si="144"/>
        <v/>
      </c>
      <c r="AM776" s="8" t="str">
        <f>IF(AL776="","",COUNTIFS(AL$1:AL776,AL776))</f>
        <v/>
      </c>
      <c r="AN776" s="8" t="str">
        <f t="shared" si="145"/>
        <v>中共长沙市委宣传部长沙未成年人网建设运营合同公示CSCG-GK-201807240007-1@新媒体</v>
      </c>
      <c r="AO776" s="9">
        <f>IF(AN776="","",COUNTIFS(AN$1:AN776,AN776))</f>
        <v>1</v>
      </c>
      <c r="AP776" s="10" t="str">
        <f t="shared" si="146"/>
        <v>是</v>
      </c>
      <c r="AQ776" s="11" t="str">
        <f t="shared" si="147"/>
        <v/>
      </c>
      <c r="AR776" s="11" t="str">
        <f t="shared" si="148"/>
        <v/>
      </c>
      <c r="AS776" s="11" t="str">
        <f t="shared" si="149"/>
        <v/>
      </c>
      <c r="AT776" s="11" t="str">
        <f t="shared" si="150"/>
        <v/>
      </c>
      <c r="AU776" s="11" t="str">
        <f t="shared" si="151"/>
        <v/>
      </c>
      <c r="AV776" s="11" t="str">
        <f t="shared" si="152"/>
        <v/>
      </c>
      <c r="AW776" s="11" t="str">
        <f>IF(ISERROR(IF(FIND("拾",O776,1)&lt;FIND("万",O776,1),IF(ISERROR(FIND("拾",O776,FIND("万",O776,1))),"零",(MID(O,FIND("拾",O776,FIND("万",O776,1))-1,1))),MID(O776,FIND("拾",O776,1)-1,1))),"",IF(FIND("拾",O776,1)&lt;FIND("万",O776,1),IF(ISERROR(FIND("拾",O776,FIND("万",O776,1))),"",(MID(O776,FIND("拾",O776,FIND("万",O776,1))-1,1))),MID(O776,FIND("拾",O776,1)-1,1)))</f>
        <v/>
      </c>
      <c r="AX776" s="12">
        <f>IF(O776="",0,IF(ISERROR(MIDB(O776,SEARCHB("?",O776),2*LEN(O776)-LENB(O776))),IF(AQ776="",0,INDEX([1]大小写对照表!A:B,MATCH(AQ776,[1]大小写对照表!A:A,0),2)*100000000)+IF(AR776="",0,INDEX([1]大小写对照表!A:B,MATCH(AR776,[1]大小写对照表!A:A,0),2)*1000000)+IF(AS776="",0,INDEX([1]大小写对照表!A:B,MATCH(AS776,[1]大小写对照表!A:A,0),2)*100000)+IF(AT776="",0,INDEX([1]大小写对照表!A:B,MATCH(AT776,[1]大小写对照表!A:A,0),2)*10000)+IF(AU776="",0,INDEX([1]大小写对照表!A:B,MATCH(AU776,[1]大小写对照表!A:A,0),2)*1000)+IF(AV776="",0,INDEX([1]大小写对照表!A:B,MATCH(AV776,[1]大小写对照表!A:A,0),2)*100)+IF(AW776="",0,INDEX([1]大小写对照表!A:B,MATCH(AW776,[1]大小写对照表!A:A,0),2)*10),IF(ISERROR(FIND("万",O776,1)),MIDB(O776,SEARCHB("?",O776),2*LEN(O776)-LENB(O776))*1,MIDB(O776,SEARCHB("?",O776),2*LEN(O776)-LENB(O776))*10000)))</f>
        <v>0</v>
      </c>
      <c r="AY776" s="13" t="str">
        <f t="shared" si="153"/>
        <v>1月份</v>
      </c>
      <c r="AZ776" s="11" t="str">
        <f t="shared" si="154"/>
        <v>新媒体</v>
      </c>
      <c r="BA776" s="11" t="str">
        <f t="shared" si="155"/>
        <v/>
      </c>
    </row>
    <row r="777" spans="1:53">
      <c r="A777" s="14" t="s">
        <v>4020</v>
      </c>
      <c r="B777" s="14" t="s">
        <v>4865</v>
      </c>
      <c r="C777" s="14" t="s">
        <v>55</v>
      </c>
      <c r="D777" s="14"/>
      <c r="E777" s="14" t="s">
        <v>1192</v>
      </c>
      <c r="F777" s="14" t="s">
        <v>1193</v>
      </c>
      <c r="G777" s="14" t="s">
        <v>444</v>
      </c>
      <c r="H777" s="14"/>
      <c r="I777" s="14"/>
      <c r="J777" s="14"/>
      <c r="K777" s="14"/>
      <c r="L777" s="14"/>
      <c r="M777" s="14" t="s">
        <v>4851</v>
      </c>
      <c r="N777" s="14" t="s">
        <v>4861</v>
      </c>
      <c r="O777" s="14"/>
      <c r="P777" s="14"/>
      <c r="Q777" s="14" t="s">
        <v>4866</v>
      </c>
      <c r="R777" s="14" t="s">
        <v>4863</v>
      </c>
      <c r="S777" s="14"/>
      <c r="T777" s="14"/>
      <c r="U777" s="14"/>
      <c r="V777" s="14"/>
      <c r="W777" s="14"/>
      <c r="X777" s="14" t="s">
        <v>79</v>
      </c>
      <c r="Y777" s="14" t="s">
        <v>4867</v>
      </c>
      <c r="Z777" s="14">
        <v>1</v>
      </c>
      <c r="AA777" s="14">
        <v>14971</v>
      </c>
      <c r="AB777" s="14" t="s">
        <v>67</v>
      </c>
      <c r="AC777" s="14"/>
      <c r="AD777" s="14">
        <v>2019</v>
      </c>
      <c r="AE777" s="14" t="s">
        <v>68</v>
      </c>
      <c r="AF777" s="14" t="s">
        <v>4868</v>
      </c>
      <c r="AG777" s="14"/>
      <c r="AH777" s="14"/>
      <c r="AI777" s="14"/>
      <c r="AJ777" s="14"/>
      <c r="AK777" s="14"/>
      <c r="AL777" s="8" t="str">
        <f t="shared" si="144"/>
        <v/>
      </c>
      <c r="AM777" s="8" t="str">
        <f>IF(AL777="","",COUNTIFS(AL$1:AL777,AL777))</f>
        <v/>
      </c>
      <c r="AN777" s="8" t="str">
        <f t="shared" si="145"/>
        <v>长沙市城市管理和行政执法局长沙市城管执法局与星辰在线外宣合作项目中标公告@新媒体</v>
      </c>
      <c r="AO777" s="9">
        <f>IF(AN777="","",COUNTIFS(AN$1:AN777,AN777))</f>
        <v>1</v>
      </c>
      <c r="AP777" s="10" t="str">
        <f t="shared" si="146"/>
        <v>是</v>
      </c>
      <c r="AQ777" s="11" t="str">
        <f t="shared" si="147"/>
        <v/>
      </c>
      <c r="AR777" s="11" t="str">
        <f t="shared" si="148"/>
        <v/>
      </c>
      <c r="AS777" s="11" t="str">
        <f t="shared" si="149"/>
        <v/>
      </c>
      <c r="AT777" s="11" t="str">
        <f t="shared" si="150"/>
        <v/>
      </c>
      <c r="AU777" s="11" t="str">
        <f t="shared" si="151"/>
        <v/>
      </c>
      <c r="AV777" s="11" t="str">
        <f t="shared" si="152"/>
        <v/>
      </c>
      <c r="AW777" s="11" t="str">
        <f>IF(ISERROR(IF(FIND("拾",O777,1)&lt;FIND("万",O777,1),IF(ISERROR(FIND("拾",O777,FIND("万",O777,1))),"零",(MID(O,FIND("拾",O777,FIND("万",O777,1))-1,1))),MID(O777,FIND("拾",O777,1)-1,1))),"",IF(FIND("拾",O777,1)&lt;FIND("万",O777,1),IF(ISERROR(FIND("拾",O777,FIND("万",O777,1))),"",(MID(O777,FIND("拾",O777,FIND("万",O777,1))-1,1))),MID(O777,FIND("拾",O777,1)-1,1)))</f>
        <v/>
      </c>
      <c r="AX777" s="12">
        <f>IF(O777="",0,IF(ISERROR(MIDB(O777,SEARCHB("?",O777),2*LEN(O777)-LENB(O777))),IF(AQ777="",0,INDEX([1]大小写对照表!A:B,MATCH(AQ777,[1]大小写对照表!A:A,0),2)*100000000)+IF(AR777="",0,INDEX([1]大小写对照表!A:B,MATCH(AR777,[1]大小写对照表!A:A,0),2)*1000000)+IF(AS777="",0,INDEX([1]大小写对照表!A:B,MATCH(AS777,[1]大小写对照表!A:A,0),2)*100000)+IF(AT777="",0,INDEX([1]大小写对照表!A:B,MATCH(AT777,[1]大小写对照表!A:A,0),2)*10000)+IF(AU777="",0,INDEX([1]大小写对照表!A:B,MATCH(AU777,[1]大小写对照表!A:A,0),2)*1000)+IF(AV777="",0,INDEX([1]大小写对照表!A:B,MATCH(AV777,[1]大小写对照表!A:A,0),2)*100)+IF(AW777="",0,INDEX([1]大小写对照表!A:B,MATCH(AW777,[1]大小写对照表!A:A,0),2)*10),IF(ISERROR(FIND("万",O777,1)),MIDB(O777,SEARCHB("?",O777),2*LEN(O777)-LENB(O777))*1,MIDB(O777,SEARCHB("?",O777),2*LEN(O777)-LENB(O777))*10000)))</f>
        <v>0</v>
      </c>
      <c r="AY777" s="13" t="str">
        <f t="shared" si="153"/>
        <v>1月份</v>
      </c>
      <c r="AZ777" s="11" t="str">
        <f t="shared" si="154"/>
        <v>新媒体</v>
      </c>
      <c r="BA777" s="11" t="str">
        <f t="shared" si="155"/>
        <v/>
      </c>
    </row>
    <row r="778" spans="1:53">
      <c r="A778" s="7" t="s">
        <v>4020</v>
      </c>
      <c r="B778" s="7" t="s">
        <v>4869</v>
      </c>
      <c r="C778" s="7" t="s">
        <v>55</v>
      </c>
      <c r="D778" s="7" t="s">
        <v>4870</v>
      </c>
      <c r="E778" s="7" t="s">
        <v>627</v>
      </c>
      <c r="F778" s="7" t="s">
        <v>2597</v>
      </c>
      <c r="G778" s="7" t="s">
        <v>444</v>
      </c>
      <c r="H778" s="7"/>
      <c r="I778" s="7"/>
      <c r="J778" s="7"/>
      <c r="K778" s="7"/>
      <c r="L778" s="7" t="s">
        <v>4871</v>
      </c>
      <c r="M778" s="7"/>
      <c r="N778" s="7" t="s">
        <v>4872</v>
      </c>
      <c r="O778" s="7"/>
      <c r="P778" s="7"/>
      <c r="Q778" s="7" t="s">
        <v>4873</v>
      </c>
      <c r="R778" s="7" t="s">
        <v>4874</v>
      </c>
      <c r="S778" s="7" t="s">
        <v>4875</v>
      </c>
      <c r="T778" s="7" t="s">
        <v>4876</v>
      </c>
      <c r="U778" s="7"/>
      <c r="V778" s="7"/>
      <c r="W778" s="7"/>
      <c r="X778" s="7" t="s">
        <v>65</v>
      </c>
      <c r="Y778" s="7" t="s">
        <v>4877</v>
      </c>
      <c r="Z778" s="7">
        <v>1</v>
      </c>
      <c r="AA778" s="7">
        <v>1</v>
      </c>
      <c r="AB778" s="7" t="s">
        <v>67</v>
      </c>
      <c r="AC778" s="7"/>
      <c r="AD778" s="7">
        <v>2019</v>
      </c>
      <c r="AE778" s="7" t="s">
        <v>68</v>
      </c>
      <c r="AF778" s="7" t="s">
        <v>1233</v>
      </c>
      <c r="AG778" s="7"/>
      <c r="AH778" s="7"/>
      <c r="AI778" s="7"/>
      <c r="AJ778" s="7"/>
      <c r="AK778" s="7"/>
      <c r="AL778" s="8" t="str">
        <f t="shared" si="144"/>
        <v>441900-201809-0008007001-0025@新媒体</v>
      </c>
      <c r="AM778" s="8">
        <f>IF(AL778="","",COUNTIFS(AL$1:AL778,AL778))</f>
        <v>1</v>
      </c>
      <c r="AN778" s="8" t="str">
        <f t="shared" si="145"/>
        <v>东莞市城市综合管理局东莞市餐厨废弃物收运处理宣传引导活动项目的中标、成交结果公告@新媒体</v>
      </c>
      <c r="AO778" s="9">
        <f>IF(AN778="","",COUNTIFS(AN$1:AN778,AN778))</f>
        <v>1</v>
      </c>
      <c r="AP778" s="10" t="str">
        <f t="shared" si="146"/>
        <v>是</v>
      </c>
      <c r="AQ778" s="11" t="str">
        <f t="shared" si="147"/>
        <v/>
      </c>
      <c r="AR778" s="11" t="str">
        <f t="shared" si="148"/>
        <v/>
      </c>
      <c r="AS778" s="11" t="str">
        <f t="shared" si="149"/>
        <v/>
      </c>
      <c r="AT778" s="11" t="str">
        <f t="shared" si="150"/>
        <v/>
      </c>
      <c r="AU778" s="11" t="str">
        <f t="shared" si="151"/>
        <v/>
      </c>
      <c r="AV778" s="11" t="str">
        <f t="shared" si="152"/>
        <v/>
      </c>
      <c r="AW778" s="11" t="str">
        <f>IF(ISERROR(IF(FIND("拾",O778,1)&lt;FIND("万",O778,1),IF(ISERROR(FIND("拾",O778,FIND("万",O778,1))),"零",(MID(O,FIND("拾",O778,FIND("万",O778,1))-1,1))),MID(O778,FIND("拾",O778,1)-1,1))),"",IF(FIND("拾",O778,1)&lt;FIND("万",O778,1),IF(ISERROR(FIND("拾",O778,FIND("万",O778,1))),"",(MID(O778,FIND("拾",O778,FIND("万",O778,1))-1,1))),MID(O778,FIND("拾",O778,1)-1,1)))</f>
        <v/>
      </c>
      <c r="AX778" s="12">
        <f>IF(O778="",0,IF(ISERROR(MIDB(O778,SEARCHB("?",O778),2*LEN(O778)-LENB(O778))),IF(AQ778="",0,INDEX([1]大小写对照表!A:B,MATCH(AQ778,[1]大小写对照表!A:A,0),2)*100000000)+IF(AR778="",0,INDEX([1]大小写对照表!A:B,MATCH(AR778,[1]大小写对照表!A:A,0),2)*1000000)+IF(AS778="",0,INDEX([1]大小写对照表!A:B,MATCH(AS778,[1]大小写对照表!A:A,0),2)*100000)+IF(AT778="",0,INDEX([1]大小写对照表!A:B,MATCH(AT778,[1]大小写对照表!A:A,0),2)*10000)+IF(AU778="",0,INDEX([1]大小写对照表!A:B,MATCH(AU778,[1]大小写对照表!A:A,0),2)*1000)+IF(AV778="",0,INDEX([1]大小写对照表!A:B,MATCH(AV778,[1]大小写对照表!A:A,0),2)*100)+IF(AW778="",0,INDEX([1]大小写对照表!A:B,MATCH(AW778,[1]大小写对照表!A:A,0),2)*10),IF(ISERROR(FIND("万",O778,1)),MIDB(O778,SEARCHB("?",O778),2*LEN(O778)-LENB(O778))*1,MIDB(O778,SEARCHB("?",O778),2*LEN(O778)-LENB(O778))*10000)))</f>
        <v>0</v>
      </c>
      <c r="AY778" s="13" t="str">
        <f t="shared" si="153"/>
        <v>1月份</v>
      </c>
      <c r="AZ778" s="11" t="str">
        <f t="shared" si="154"/>
        <v>新媒体</v>
      </c>
      <c r="BA778" s="11" t="str">
        <f t="shared" si="155"/>
        <v/>
      </c>
    </row>
    <row r="779" spans="1:53">
      <c r="A779" s="14" t="s">
        <v>4043</v>
      </c>
      <c r="B779" s="14" t="s">
        <v>4878</v>
      </c>
      <c r="C779" s="14" t="s">
        <v>55</v>
      </c>
      <c r="D779" s="14"/>
      <c r="E779" s="14" t="s">
        <v>71</v>
      </c>
      <c r="F779" s="14" t="s">
        <v>3353</v>
      </c>
      <c r="G779" s="14" t="s">
        <v>444</v>
      </c>
      <c r="H779" s="14"/>
      <c r="I779" s="14"/>
      <c r="J779" s="14"/>
      <c r="K779" s="14"/>
      <c r="L779" s="14"/>
      <c r="M779" s="14"/>
      <c r="N779" s="14" t="s">
        <v>4335</v>
      </c>
      <c r="O779" s="14"/>
      <c r="P779" s="14"/>
      <c r="Q779" s="14" t="s">
        <v>4879</v>
      </c>
      <c r="R779" s="14" t="s">
        <v>4337</v>
      </c>
      <c r="S779" s="14" t="s">
        <v>4338</v>
      </c>
      <c r="T779" s="14"/>
      <c r="U779" s="14"/>
      <c r="V779" s="14"/>
      <c r="W779" s="14"/>
      <c r="X779" s="14" t="s">
        <v>944</v>
      </c>
      <c r="Y779" s="14" t="s">
        <v>4880</v>
      </c>
      <c r="Z779" s="14">
        <v>2</v>
      </c>
      <c r="AA779" s="14">
        <v>14971</v>
      </c>
      <c r="AB779" s="14" t="s">
        <v>67</v>
      </c>
      <c r="AC779" s="14"/>
      <c r="AD779" s="14">
        <v>2019</v>
      </c>
      <c r="AE779" s="14" t="s">
        <v>68</v>
      </c>
      <c r="AF779" s="14" t="s">
        <v>946</v>
      </c>
      <c r="AG779" s="14"/>
      <c r="AH779" s="14"/>
      <c r="AI779" s="14"/>
      <c r="AJ779" s="14"/>
      <c r="AK779" s="14"/>
      <c r="AL779" s="8" t="str">
        <f t="shared" si="144"/>
        <v/>
      </c>
      <c r="AM779" s="8" t="str">
        <f>IF(AL779="","",COUNTIFS(AL$1:AL779,AL779))</f>
        <v/>
      </c>
      <c r="AN779" s="8" t="str">
        <f t="shared" si="145"/>
        <v>广西大学-竞价结果详情(CB105932019000039)@全媒体</v>
      </c>
      <c r="AO779" s="9">
        <f>IF(AN779="","",COUNTIFS(AN$1:AN779,AN779))</f>
        <v>1</v>
      </c>
      <c r="AP779" s="10" t="str">
        <f t="shared" si="146"/>
        <v>是</v>
      </c>
      <c r="AQ779" s="11" t="str">
        <f t="shared" si="147"/>
        <v/>
      </c>
      <c r="AR779" s="11" t="str">
        <f t="shared" si="148"/>
        <v/>
      </c>
      <c r="AS779" s="11" t="str">
        <f t="shared" si="149"/>
        <v/>
      </c>
      <c r="AT779" s="11" t="str">
        <f t="shared" si="150"/>
        <v/>
      </c>
      <c r="AU779" s="11" t="str">
        <f t="shared" si="151"/>
        <v/>
      </c>
      <c r="AV779" s="11" t="str">
        <f t="shared" si="152"/>
        <v/>
      </c>
      <c r="AW779" s="11" t="str">
        <f>IF(ISERROR(IF(FIND("拾",O779,1)&lt;FIND("万",O779,1),IF(ISERROR(FIND("拾",O779,FIND("万",O779,1))),"零",(MID(O,FIND("拾",O779,FIND("万",O779,1))-1,1))),MID(O779,FIND("拾",O779,1)-1,1))),"",IF(FIND("拾",O779,1)&lt;FIND("万",O779,1),IF(ISERROR(FIND("拾",O779,FIND("万",O779,1))),"",(MID(O779,FIND("拾",O779,FIND("万",O779,1))-1,1))),MID(O779,FIND("拾",O779,1)-1,1)))</f>
        <v/>
      </c>
      <c r="AX779" s="12">
        <f>IF(O779="",0,IF(ISERROR(MIDB(O779,SEARCHB("?",O779),2*LEN(O779)-LENB(O779))),IF(AQ779="",0,INDEX([1]大小写对照表!A:B,MATCH(AQ779,[1]大小写对照表!A:A,0),2)*100000000)+IF(AR779="",0,INDEX([1]大小写对照表!A:B,MATCH(AR779,[1]大小写对照表!A:A,0),2)*1000000)+IF(AS779="",0,INDEX([1]大小写对照表!A:B,MATCH(AS779,[1]大小写对照表!A:A,0),2)*100000)+IF(AT779="",0,INDEX([1]大小写对照表!A:B,MATCH(AT779,[1]大小写对照表!A:A,0),2)*10000)+IF(AU779="",0,INDEX([1]大小写对照表!A:B,MATCH(AU779,[1]大小写对照表!A:A,0),2)*1000)+IF(AV779="",0,INDEX([1]大小写对照表!A:B,MATCH(AV779,[1]大小写对照表!A:A,0),2)*100)+IF(AW779="",0,INDEX([1]大小写对照表!A:B,MATCH(AW779,[1]大小写对照表!A:A,0),2)*10),IF(ISERROR(FIND("万",O779,1)),MIDB(O779,SEARCHB("?",O779),2*LEN(O779)-LENB(O779))*1,MIDB(O779,SEARCHB("?",O779),2*LEN(O779)-LENB(O779))*10000)))</f>
        <v>0</v>
      </c>
      <c r="AY779" s="13" t="str">
        <f t="shared" si="153"/>
        <v>1月份</v>
      </c>
      <c r="AZ779" s="11" t="str">
        <f t="shared" si="154"/>
        <v>全媒体</v>
      </c>
      <c r="BA779" s="11" t="str">
        <f t="shared" si="155"/>
        <v/>
      </c>
    </row>
    <row r="780" spans="1:53">
      <c r="A780" s="7" t="s">
        <v>4043</v>
      </c>
      <c r="B780" s="7" t="s">
        <v>4881</v>
      </c>
      <c r="C780" s="7" t="s">
        <v>55</v>
      </c>
      <c r="D780" s="7" t="s">
        <v>4882</v>
      </c>
      <c r="E780" s="7" t="s">
        <v>830</v>
      </c>
      <c r="F780" s="7" t="s">
        <v>1475</v>
      </c>
      <c r="G780" s="7" t="s">
        <v>460</v>
      </c>
      <c r="H780" s="7"/>
      <c r="I780" s="7"/>
      <c r="J780" s="7"/>
      <c r="K780" s="7"/>
      <c r="L780" s="7" t="s">
        <v>4883</v>
      </c>
      <c r="M780" s="7" t="s">
        <v>4884</v>
      </c>
      <c r="N780" s="7" t="s">
        <v>4885</v>
      </c>
      <c r="O780" s="7"/>
      <c r="P780" s="7"/>
      <c r="Q780" s="7" t="s">
        <v>4886</v>
      </c>
      <c r="R780" s="7" t="s">
        <v>4887</v>
      </c>
      <c r="S780" s="7"/>
      <c r="T780" s="7"/>
      <c r="U780" s="7"/>
      <c r="V780" s="7"/>
      <c r="W780" s="7"/>
      <c r="X780" s="7" t="s">
        <v>244</v>
      </c>
      <c r="Y780" s="7" t="s">
        <v>4888</v>
      </c>
      <c r="Z780" s="7">
        <v>1</v>
      </c>
      <c r="AA780" s="7">
        <v>1</v>
      </c>
      <c r="AB780" s="7" t="s">
        <v>317</v>
      </c>
      <c r="AC780" s="7" t="s">
        <v>4043</v>
      </c>
      <c r="AD780" s="7">
        <v>2019</v>
      </c>
      <c r="AE780" s="7" t="s">
        <v>68</v>
      </c>
      <c r="AF780" s="7"/>
      <c r="AG780" s="7"/>
      <c r="AH780" s="7"/>
      <c r="AI780" s="7"/>
      <c r="AJ780" s="7"/>
      <c r="AK780" s="7"/>
      <c r="AL780" s="8" t="str">
        <f t="shared" si="144"/>
        <v>ZJZB2018-086@全媒体</v>
      </c>
      <c r="AM780" s="8">
        <f>IF(AL780="","",COUNTIFS(AL$1:AL780,AL780))</f>
        <v>1</v>
      </c>
      <c r="AN780" s="8" t="str">
        <f t="shared" si="145"/>
        <v>“特色资源全媒体出版及数字产品走出去”—特色资源产品研发升级项目@全媒体</v>
      </c>
      <c r="AO780" s="9">
        <f>IF(AN780="","",COUNTIFS(AN$1:AN780,AN780))</f>
        <v>1</v>
      </c>
      <c r="AP780" s="10" t="str">
        <f t="shared" si="146"/>
        <v>是</v>
      </c>
      <c r="AQ780" s="11" t="str">
        <f t="shared" si="147"/>
        <v/>
      </c>
      <c r="AR780" s="11" t="str">
        <f t="shared" si="148"/>
        <v/>
      </c>
      <c r="AS780" s="11" t="str">
        <f t="shared" si="149"/>
        <v/>
      </c>
      <c r="AT780" s="11" t="str">
        <f t="shared" si="150"/>
        <v/>
      </c>
      <c r="AU780" s="11" t="str">
        <f t="shared" si="151"/>
        <v/>
      </c>
      <c r="AV780" s="11" t="str">
        <f t="shared" si="152"/>
        <v/>
      </c>
      <c r="AW780" s="11" t="str">
        <f>IF(ISERROR(IF(FIND("拾",O780,1)&lt;FIND("万",O780,1),IF(ISERROR(FIND("拾",O780,FIND("万",O780,1))),"零",(MID(O,FIND("拾",O780,FIND("万",O780,1))-1,1))),MID(O780,FIND("拾",O780,1)-1,1))),"",IF(FIND("拾",O780,1)&lt;FIND("万",O780,1),IF(ISERROR(FIND("拾",O780,FIND("万",O780,1))),"",(MID(O780,FIND("拾",O780,FIND("万",O780,1))-1,1))),MID(O780,FIND("拾",O780,1)-1,1)))</f>
        <v/>
      </c>
      <c r="AX780" s="12">
        <f>IF(O780="",0,IF(ISERROR(MIDB(O780,SEARCHB("?",O780),2*LEN(O780)-LENB(O780))),IF(AQ780="",0,INDEX([1]大小写对照表!A:B,MATCH(AQ780,[1]大小写对照表!A:A,0),2)*100000000)+IF(AR780="",0,INDEX([1]大小写对照表!A:B,MATCH(AR780,[1]大小写对照表!A:A,0),2)*1000000)+IF(AS780="",0,INDEX([1]大小写对照表!A:B,MATCH(AS780,[1]大小写对照表!A:A,0),2)*100000)+IF(AT780="",0,INDEX([1]大小写对照表!A:B,MATCH(AT780,[1]大小写对照表!A:A,0),2)*10000)+IF(AU780="",0,INDEX([1]大小写对照表!A:B,MATCH(AU780,[1]大小写对照表!A:A,0),2)*1000)+IF(AV780="",0,INDEX([1]大小写对照表!A:B,MATCH(AV780,[1]大小写对照表!A:A,0),2)*100)+IF(AW780="",0,INDEX([1]大小写对照表!A:B,MATCH(AW780,[1]大小写对照表!A:A,0),2)*10),IF(ISERROR(FIND("万",O780,1)),MIDB(O780,SEARCHB("?",O780),2*LEN(O780)-LENB(O780))*1,MIDB(O780,SEARCHB("?",O780),2*LEN(O780)-LENB(O780))*10000)))</f>
        <v>0</v>
      </c>
      <c r="AY780" s="13" t="str">
        <f t="shared" si="153"/>
        <v>1月份</v>
      </c>
      <c r="AZ780" s="11" t="str">
        <f t="shared" si="154"/>
        <v>全媒体</v>
      </c>
      <c r="BA780" s="11" t="str">
        <f t="shared" si="155"/>
        <v/>
      </c>
    </row>
    <row r="781" spans="1:53">
      <c r="A781" s="14" t="s">
        <v>4020</v>
      </c>
      <c r="B781" s="14" t="s">
        <v>4889</v>
      </c>
      <c r="C781" s="14" t="s">
        <v>55</v>
      </c>
      <c r="D781" s="14" t="s">
        <v>4890</v>
      </c>
      <c r="E781" s="14" t="s">
        <v>565</v>
      </c>
      <c r="F781" s="14" t="s">
        <v>4666</v>
      </c>
      <c r="G781" s="14" t="s">
        <v>460</v>
      </c>
      <c r="H781" s="14"/>
      <c r="I781" s="14"/>
      <c r="J781" s="14"/>
      <c r="K781" s="14"/>
      <c r="L781" s="14" t="s">
        <v>4891</v>
      </c>
      <c r="M781" s="14" t="s">
        <v>4892</v>
      </c>
      <c r="N781" s="14" t="s">
        <v>823</v>
      </c>
      <c r="O781" s="14"/>
      <c r="P781" s="14"/>
      <c r="Q781" s="14" t="s">
        <v>4893</v>
      </c>
      <c r="R781" s="14" t="s">
        <v>826</v>
      </c>
      <c r="S781" s="14"/>
      <c r="T781" s="14"/>
      <c r="U781" s="14"/>
      <c r="V781" s="14"/>
      <c r="W781" s="14"/>
      <c r="X781" s="14" t="s">
        <v>79</v>
      </c>
      <c r="Y781" s="14" t="s">
        <v>4894</v>
      </c>
      <c r="Z781" s="14">
        <v>2</v>
      </c>
      <c r="AA781" s="14">
        <v>3</v>
      </c>
      <c r="AB781" s="14" t="s">
        <v>67</v>
      </c>
      <c r="AC781" s="14"/>
      <c r="AD781" s="14">
        <v>2019</v>
      </c>
      <c r="AE781" s="14" t="s">
        <v>68</v>
      </c>
      <c r="AF781" s="14"/>
      <c r="AG781" s="14"/>
      <c r="AH781" s="14"/>
      <c r="AI781" s="14"/>
      <c r="AJ781" s="14"/>
      <c r="AK781" s="14"/>
      <c r="AL781" s="8" t="str">
        <f t="shared" si="144"/>
        <v>NZC20180962_2@新媒体</v>
      </c>
      <c r="AM781" s="8">
        <f>IF(AL781="","",COUNTIFS(AL$1:AL781,AL781))</f>
        <v>1</v>
      </c>
      <c r="AN781" s="8" t="str">
        <f t="shared" si="145"/>
        <v>内蒙古自治区互联网信息办公室“三微两站”运维服务公开招标结果公告@新媒体</v>
      </c>
      <c r="AO781" s="9">
        <f>IF(AN781="","",COUNTIFS(AN$1:AN781,AN781))</f>
        <v>1</v>
      </c>
      <c r="AP781" s="10" t="str">
        <f t="shared" si="146"/>
        <v>是</v>
      </c>
      <c r="AQ781" s="11" t="str">
        <f t="shared" si="147"/>
        <v/>
      </c>
      <c r="AR781" s="11" t="str">
        <f t="shared" si="148"/>
        <v/>
      </c>
      <c r="AS781" s="11" t="str">
        <f t="shared" si="149"/>
        <v/>
      </c>
      <c r="AT781" s="11" t="str">
        <f t="shared" si="150"/>
        <v/>
      </c>
      <c r="AU781" s="11" t="str">
        <f t="shared" si="151"/>
        <v/>
      </c>
      <c r="AV781" s="11" t="str">
        <f t="shared" si="152"/>
        <v/>
      </c>
      <c r="AW781" s="11" t="str">
        <f>IF(ISERROR(IF(FIND("拾",O781,1)&lt;FIND("万",O781,1),IF(ISERROR(FIND("拾",O781,FIND("万",O781,1))),"零",(MID(O,FIND("拾",O781,FIND("万",O781,1))-1,1))),MID(O781,FIND("拾",O781,1)-1,1))),"",IF(FIND("拾",O781,1)&lt;FIND("万",O781,1),IF(ISERROR(FIND("拾",O781,FIND("万",O781,1))),"",(MID(O781,FIND("拾",O781,FIND("万",O781,1))-1,1))),MID(O781,FIND("拾",O781,1)-1,1)))</f>
        <v/>
      </c>
      <c r="AX781" s="12">
        <f>IF(O781="",0,IF(ISERROR(MIDB(O781,SEARCHB("?",O781),2*LEN(O781)-LENB(O781))),IF(AQ781="",0,INDEX([1]大小写对照表!A:B,MATCH(AQ781,[1]大小写对照表!A:A,0),2)*100000000)+IF(AR781="",0,INDEX([1]大小写对照表!A:B,MATCH(AR781,[1]大小写对照表!A:A,0),2)*1000000)+IF(AS781="",0,INDEX([1]大小写对照表!A:B,MATCH(AS781,[1]大小写对照表!A:A,0),2)*100000)+IF(AT781="",0,INDEX([1]大小写对照表!A:B,MATCH(AT781,[1]大小写对照表!A:A,0),2)*10000)+IF(AU781="",0,INDEX([1]大小写对照表!A:B,MATCH(AU781,[1]大小写对照表!A:A,0),2)*1000)+IF(AV781="",0,INDEX([1]大小写对照表!A:B,MATCH(AV781,[1]大小写对照表!A:A,0),2)*100)+IF(AW781="",0,INDEX([1]大小写对照表!A:B,MATCH(AW781,[1]大小写对照表!A:A,0),2)*10),IF(ISERROR(FIND("万",O781,1)),MIDB(O781,SEARCHB("?",O781),2*LEN(O781)-LENB(O781))*1,MIDB(O781,SEARCHB("?",O781),2*LEN(O781)-LENB(O781))*10000)))</f>
        <v>0</v>
      </c>
      <c r="AY781" s="13" t="str">
        <f t="shared" si="153"/>
        <v>1月份</v>
      </c>
      <c r="AZ781" s="11" t="str">
        <f t="shared" si="154"/>
        <v>新媒体</v>
      </c>
      <c r="BA781" s="11" t="str">
        <f t="shared" si="155"/>
        <v/>
      </c>
    </row>
    <row r="782" spans="1:53">
      <c r="A782" s="7" t="s">
        <v>4043</v>
      </c>
      <c r="B782" s="7" t="s">
        <v>4895</v>
      </c>
      <c r="C782" s="7" t="s">
        <v>55</v>
      </c>
      <c r="D782" s="7" t="s">
        <v>4896</v>
      </c>
      <c r="E782" s="7" t="s">
        <v>425</v>
      </c>
      <c r="F782" s="7" t="s">
        <v>4897</v>
      </c>
      <c r="G782" s="7" t="s">
        <v>460</v>
      </c>
      <c r="H782" s="7"/>
      <c r="I782" s="7"/>
      <c r="J782" s="7"/>
      <c r="K782" s="7"/>
      <c r="L782" s="7" t="s">
        <v>4898</v>
      </c>
      <c r="M782" s="7" t="s">
        <v>4899</v>
      </c>
      <c r="N782" s="7" t="s">
        <v>4900</v>
      </c>
      <c r="O782" s="7" t="s">
        <v>4901</v>
      </c>
      <c r="P782" s="7"/>
      <c r="Q782" s="7" t="s">
        <v>4902</v>
      </c>
      <c r="R782" s="7" t="s">
        <v>4903</v>
      </c>
      <c r="S782" s="7"/>
      <c r="T782" s="7"/>
      <c r="U782" s="7"/>
      <c r="V782" s="7"/>
      <c r="W782" s="7"/>
      <c r="X782" s="7" t="s">
        <v>315</v>
      </c>
      <c r="Y782" s="7" t="s">
        <v>4904</v>
      </c>
      <c r="Z782" s="7">
        <v>2</v>
      </c>
      <c r="AA782" s="7">
        <v>2</v>
      </c>
      <c r="AB782" s="7" t="s">
        <v>67</v>
      </c>
      <c r="AC782" s="7"/>
      <c r="AD782" s="7">
        <v>2019</v>
      </c>
      <c r="AE782" s="7" t="s">
        <v>68</v>
      </c>
      <c r="AF782" s="7"/>
      <c r="AG782" s="7"/>
      <c r="AH782" s="7"/>
      <c r="AI782" s="7"/>
      <c r="AJ782" s="7"/>
      <c r="AK782" s="7"/>
      <c r="AL782" s="8" t="str">
        <f t="shared" si="144"/>
        <v>SDJYB1812249@全媒体</v>
      </c>
      <c r="AM782" s="8">
        <f>IF(AL782="","",COUNTIFS(AL$1:AL782,AL782))</f>
        <v>1</v>
      </c>
      <c r="AN782" s="8" t="str">
        <f t="shared" si="145"/>
        <v>山丹县数字科技馆建设项目成交公告@全媒体</v>
      </c>
      <c r="AO782" s="9">
        <f>IF(AN782="","",COUNTIFS(AN$1:AN782,AN782))</f>
        <v>1</v>
      </c>
      <c r="AP782" s="10" t="str">
        <f t="shared" si="146"/>
        <v>是</v>
      </c>
      <c r="AQ782" s="11" t="str">
        <f t="shared" si="147"/>
        <v/>
      </c>
      <c r="AR782" s="11" t="str">
        <f t="shared" si="148"/>
        <v/>
      </c>
      <c r="AS782" s="11" t="str">
        <f t="shared" si="149"/>
        <v/>
      </c>
      <c r="AT782" s="11" t="str">
        <f t="shared" si="150"/>
        <v/>
      </c>
      <c r="AU782" s="11" t="str">
        <f t="shared" si="151"/>
        <v/>
      </c>
      <c r="AV782" s="11" t="str">
        <f t="shared" si="152"/>
        <v/>
      </c>
      <c r="AW782" s="11" t="str">
        <f>IF(ISERROR(IF(FIND("拾",O782,1)&lt;FIND("万",O782,1),IF(ISERROR(FIND("拾",O782,FIND("万",O782,1))),"零",(MID(O,FIND("拾",O782,FIND("万",O782,1))-1,1))),MID(O782,FIND("拾",O782,1)-1,1))),"",IF(FIND("拾",O782,1)&lt;FIND("万",O782,1),IF(ISERROR(FIND("拾",O782,FIND("万",O782,1))),"",(MID(O782,FIND("拾",O782,FIND("万",O782,1))-1,1))),MID(O782,FIND("拾",O782,1)-1,1)))</f>
        <v/>
      </c>
      <c r="AX782" s="12">
        <f>IF(O782="",0,IF(ISERROR(MIDB(O782,SEARCHB("?",O782),2*LEN(O782)-LENB(O782))),IF(AQ782="",0,INDEX([1]大小写对照表!A:B,MATCH(AQ782,[1]大小写对照表!A:A,0),2)*100000000)+IF(AR782="",0,INDEX([1]大小写对照表!A:B,MATCH(AR782,[1]大小写对照表!A:A,0),2)*1000000)+IF(AS782="",0,INDEX([1]大小写对照表!A:B,MATCH(AS782,[1]大小写对照表!A:A,0),2)*100000)+IF(AT782="",0,INDEX([1]大小写对照表!A:B,MATCH(AT782,[1]大小写对照表!A:A,0),2)*10000)+IF(AU782="",0,INDEX([1]大小写对照表!A:B,MATCH(AU782,[1]大小写对照表!A:A,0),2)*1000)+IF(AV782="",0,INDEX([1]大小写对照表!A:B,MATCH(AV782,[1]大小写对照表!A:A,0),2)*100)+IF(AW782="",0,INDEX([1]大小写对照表!A:B,MATCH(AW782,[1]大小写对照表!A:A,0),2)*10),IF(ISERROR(FIND("万",O782,1)),MIDB(O782,SEARCHB("?",O782),2*LEN(O782)-LENB(O782))*1,MIDB(O782,SEARCHB("?",O782),2*LEN(O782)-LENB(O782))*10000)))</f>
        <v>372000</v>
      </c>
      <c r="AY782" s="13" t="str">
        <f t="shared" si="153"/>
        <v>1月份</v>
      </c>
      <c r="AZ782" s="11" t="str">
        <f t="shared" si="154"/>
        <v>全媒体</v>
      </c>
      <c r="BA782" s="11" t="str">
        <f t="shared" si="155"/>
        <v/>
      </c>
    </row>
    <row r="783" spans="1:53">
      <c r="A783" s="14" t="s">
        <v>4020</v>
      </c>
      <c r="B783" s="14" t="s">
        <v>4905</v>
      </c>
      <c r="C783" s="14" t="s">
        <v>55</v>
      </c>
      <c r="D783" s="14" t="s">
        <v>4906</v>
      </c>
      <c r="E783" s="14" t="s">
        <v>236</v>
      </c>
      <c r="F783" s="14" t="s">
        <v>237</v>
      </c>
      <c r="G783" s="14" t="s">
        <v>460</v>
      </c>
      <c r="H783" s="14"/>
      <c r="I783" s="14"/>
      <c r="J783" s="14"/>
      <c r="K783" s="14"/>
      <c r="L783" s="14" t="s">
        <v>4907</v>
      </c>
      <c r="M783" s="14" t="s">
        <v>4908</v>
      </c>
      <c r="N783" s="14" t="s">
        <v>4909</v>
      </c>
      <c r="O783" s="14"/>
      <c r="P783" s="14"/>
      <c r="Q783" s="14" t="s">
        <v>4910</v>
      </c>
      <c r="R783" s="14" t="s">
        <v>4911</v>
      </c>
      <c r="S783" s="14"/>
      <c r="T783" s="14"/>
      <c r="U783" s="14"/>
      <c r="V783" s="14"/>
      <c r="W783" s="14"/>
      <c r="X783" s="14" t="s">
        <v>79</v>
      </c>
      <c r="Y783" s="14" t="s">
        <v>4912</v>
      </c>
      <c r="Z783" s="14">
        <v>4</v>
      </c>
      <c r="AA783" s="14">
        <v>1</v>
      </c>
      <c r="AB783" s="14" t="s">
        <v>67</v>
      </c>
      <c r="AC783" s="14"/>
      <c r="AD783" s="14">
        <v>2019</v>
      </c>
      <c r="AE783" s="14" t="s">
        <v>68</v>
      </c>
      <c r="AF783" s="14"/>
      <c r="AG783" s="14"/>
      <c r="AH783" s="14"/>
      <c r="AI783" s="14"/>
      <c r="AJ783" s="14"/>
      <c r="AK783" s="14"/>
      <c r="AL783" s="8" t="str">
        <f t="shared" si="144"/>
        <v>KJY20183194）@新媒体</v>
      </c>
      <c r="AM783" s="8">
        <f>IF(AL783="","",COUNTIFS(AL$1:AL783,AL783))</f>
        <v>1</v>
      </c>
      <c r="AN783" s="8" t="str">
        <f t="shared" si="145"/>
        <v>2019年青龙桥街道综合文化活动中心社会化运营项目成交公告@新媒体</v>
      </c>
      <c r="AO783" s="9">
        <f>IF(AN783="","",COUNTIFS(AN$1:AN783,AN783))</f>
        <v>1</v>
      </c>
      <c r="AP783" s="10" t="str">
        <f t="shared" si="146"/>
        <v>是</v>
      </c>
      <c r="AQ783" s="11" t="str">
        <f t="shared" si="147"/>
        <v/>
      </c>
      <c r="AR783" s="11" t="str">
        <f t="shared" si="148"/>
        <v/>
      </c>
      <c r="AS783" s="11" t="str">
        <f t="shared" si="149"/>
        <v/>
      </c>
      <c r="AT783" s="11" t="str">
        <f t="shared" si="150"/>
        <v/>
      </c>
      <c r="AU783" s="11" t="str">
        <f t="shared" si="151"/>
        <v/>
      </c>
      <c r="AV783" s="11" t="str">
        <f t="shared" si="152"/>
        <v/>
      </c>
      <c r="AW783" s="11" t="str">
        <f>IF(ISERROR(IF(FIND("拾",O783,1)&lt;FIND("万",O783,1),IF(ISERROR(FIND("拾",O783,FIND("万",O783,1))),"零",(MID(O,FIND("拾",O783,FIND("万",O783,1))-1,1))),MID(O783,FIND("拾",O783,1)-1,1))),"",IF(FIND("拾",O783,1)&lt;FIND("万",O783,1),IF(ISERROR(FIND("拾",O783,FIND("万",O783,1))),"",(MID(O783,FIND("拾",O783,FIND("万",O783,1))-1,1))),MID(O783,FIND("拾",O783,1)-1,1)))</f>
        <v/>
      </c>
      <c r="AX783" s="12">
        <f>IF(O783="",0,IF(ISERROR(MIDB(O783,SEARCHB("?",O783),2*LEN(O783)-LENB(O783))),IF(AQ783="",0,INDEX([1]大小写对照表!A:B,MATCH(AQ783,[1]大小写对照表!A:A,0),2)*100000000)+IF(AR783="",0,INDEX([1]大小写对照表!A:B,MATCH(AR783,[1]大小写对照表!A:A,0),2)*1000000)+IF(AS783="",0,INDEX([1]大小写对照表!A:B,MATCH(AS783,[1]大小写对照表!A:A,0),2)*100000)+IF(AT783="",0,INDEX([1]大小写对照表!A:B,MATCH(AT783,[1]大小写对照表!A:A,0),2)*10000)+IF(AU783="",0,INDEX([1]大小写对照表!A:B,MATCH(AU783,[1]大小写对照表!A:A,0),2)*1000)+IF(AV783="",0,INDEX([1]大小写对照表!A:B,MATCH(AV783,[1]大小写对照表!A:A,0),2)*100)+IF(AW783="",0,INDEX([1]大小写对照表!A:B,MATCH(AW783,[1]大小写对照表!A:A,0),2)*10),IF(ISERROR(FIND("万",O783,1)),MIDB(O783,SEARCHB("?",O783),2*LEN(O783)-LENB(O783))*1,MIDB(O783,SEARCHB("?",O783),2*LEN(O783)-LENB(O783))*10000)))</f>
        <v>0</v>
      </c>
      <c r="AY783" s="13" t="str">
        <f t="shared" si="153"/>
        <v>1月份</v>
      </c>
      <c r="AZ783" s="11" t="str">
        <f t="shared" si="154"/>
        <v>新媒体</v>
      </c>
      <c r="BA783" s="11" t="str">
        <f t="shared" si="155"/>
        <v/>
      </c>
    </row>
    <row r="784" spans="1:53">
      <c r="A784" s="7" t="s">
        <v>4020</v>
      </c>
      <c r="B784" s="7" t="s">
        <v>4913</v>
      </c>
      <c r="C784" s="7" t="s">
        <v>55</v>
      </c>
      <c r="D784" s="7" t="s">
        <v>4914</v>
      </c>
      <c r="E784" s="7" t="s">
        <v>1308</v>
      </c>
      <c r="F784" s="7" t="s">
        <v>4915</v>
      </c>
      <c r="G784" s="7" t="s">
        <v>460</v>
      </c>
      <c r="H784" s="7"/>
      <c r="I784" s="7"/>
      <c r="J784" s="7"/>
      <c r="K784" s="7"/>
      <c r="L784" s="7"/>
      <c r="M784" s="7"/>
      <c r="N784" s="7" t="s">
        <v>4031</v>
      </c>
      <c r="O784" s="7"/>
      <c r="P784" s="7"/>
      <c r="Q784" s="7" t="s">
        <v>4916</v>
      </c>
      <c r="R784" s="7" t="s">
        <v>4033</v>
      </c>
      <c r="S784" s="7" t="s">
        <v>4034</v>
      </c>
      <c r="T784" s="7"/>
      <c r="U784" s="7"/>
      <c r="V784" s="7"/>
      <c r="W784" s="7"/>
      <c r="X784" s="7" t="s">
        <v>315</v>
      </c>
      <c r="Y784" s="7" t="s">
        <v>4917</v>
      </c>
      <c r="Z784" s="7">
        <v>2</v>
      </c>
      <c r="AA784" s="7">
        <v>1</v>
      </c>
      <c r="AB784" s="7" t="s">
        <v>67</v>
      </c>
      <c r="AC784" s="7"/>
      <c r="AD784" s="7">
        <v>2019</v>
      </c>
      <c r="AE784" s="7" t="s">
        <v>68</v>
      </c>
      <c r="AF784" s="7"/>
      <c r="AG784" s="7"/>
      <c r="AH784" s="7"/>
      <c r="AI784" s="7"/>
      <c r="AJ784" s="7"/>
      <c r="AK784" s="7"/>
      <c r="AL784" s="8" t="str">
        <f t="shared" si="144"/>
        <v>20190109164755742@新媒体</v>
      </c>
      <c r="AM784" s="8">
        <f>IF(AL784="","",COUNTIFS(AL$1:AL784,AL784))</f>
        <v>1</v>
      </c>
      <c r="AN784" s="8" t="str">
        <f t="shared" si="145"/>
        <v>集团政务媒体中心工作手机采购结果公示@新媒体</v>
      </c>
      <c r="AO784" s="9">
        <f>IF(AN784="","",COUNTIFS(AN$1:AN784,AN784))</f>
        <v>1</v>
      </c>
      <c r="AP784" s="10" t="str">
        <f t="shared" si="146"/>
        <v>是</v>
      </c>
      <c r="AQ784" s="11" t="str">
        <f t="shared" si="147"/>
        <v/>
      </c>
      <c r="AR784" s="11" t="str">
        <f t="shared" si="148"/>
        <v/>
      </c>
      <c r="AS784" s="11" t="str">
        <f t="shared" si="149"/>
        <v/>
      </c>
      <c r="AT784" s="11" t="str">
        <f t="shared" si="150"/>
        <v/>
      </c>
      <c r="AU784" s="11" t="str">
        <f t="shared" si="151"/>
        <v/>
      </c>
      <c r="AV784" s="11" t="str">
        <f t="shared" si="152"/>
        <v/>
      </c>
      <c r="AW784" s="11" t="str">
        <f>IF(ISERROR(IF(FIND("拾",O784,1)&lt;FIND("万",O784,1),IF(ISERROR(FIND("拾",O784,FIND("万",O784,1))),"零",(MID(O,FIND("拾",O784,FIND("万",O784,1))-1,1))),MID(O784,FIND("拾",O784,1)-1,1))),"",IF(FIND("拾",O784,1)&lt;FIND("万",O784,1),IF(ISERROR(FIND("拾",O784,FIND("万",O784,1))),"",(MID(O784,FIND("拾",O784,FIND("万",O784,1))-1,1))),MID(O784,FIND("拾",O784,1)-1,1)))</f>
        <v/>
      </c>
      <c r="AX784" s="12">
        <f>IF(O784="",0,IF(ISERROR(MIDB(O784,SEARCHB("?",O784),2*LEN(O784)-LENB(O784))),IF(AQ784="",0,INDEX([1]大小写对照表!A:B,MATCH(AQ784,[1]大小写对照表!A:A,0),2)*100000000)+IF(AR784="",0,INDEX([1]大小写对照表!A:B,MATCH(AR784,[1]大小写对照表!A:A,0),2)*1000000)+IF(AS784="",0,INDEX([1]大小写对照表!A:B,MATCH(AS784,[1]大小写对照表!A:A,0),2)*100000)+IF(AT784="",0,INDEX([1]大小写对照表!A:B,MATCH(AT784,[1]大小写对照表!A:A,0),2)*10000)+IF(AU784="",0,INDEX([1]大小写对照表!A:B,MATCH(AU784,[1]大小写对照表!A:A,0),2)*1000)+IF(AV784="",0,INDEX([1]大小写对照表!A:B,MATCH(AV784,[1]大小写对照表!A:A,0),2)*100)+IF(AW784="",0,INDEX([1]大小写对照表!A:B,MATCH(AW784,[1]大小写对照表!A:A,0),2)*10),IF(ISERROR(FIND("万",O784,1)),MIDB(O784,SEARCHB("?",O784),2*LEN(O784)-LENB(O784))*1,MIDB(O784,SEARCHB("?",O784),2*LEN(O784)-LENB(O784))*10000)))</f>
        <v>0</v>
      </c>
      <c r="AY784" s="13" t="str">
        <f t="shared" si="153"/>
        <v>1月份</v>
      </c>
      <c r="AZ784" s="11" t="str">
        <f t="shared" si="154"/>
        <v>新媒体</v>
      </c>
      <c r="BA784" s="11" t="str">
        <f t="shared" si="155"/>
        <v/>
      </c>
    </row>
    <row r="785" spans="1:53">
      <c r="A785" s="14" t="s">
        <v>4020</v>
      </c>
      <c r="B785" s="14" t="s">
        <v>4918</v>
      </c>
      <c r="C785" s="14" t="s">
        <v>55</v>
      </c>
      <c r="D785" s="14" t="s">
        <v>4919</v>
      </c>
      <c r="E785" s="14" t="s">
        <v>1308</v>
      </c>
      <c r="F785" s="14" t="s">
        <v>2875</v>
      </c>
      <c r="G785" s="14" t="s">
        <v>460</v>
      </c>
      <c r="H785" s="14"/>
      <c r="I785" s="14"/>
      <c r="J785" s="14"/>
      <c r="K785" s="14"/>
      <c r="L785" s="14"/>
      <c r="M785" s="14"/>
      <c r="N785" s="14" t="s">
        <v>4031</v>
      </c>
      <c r="O785" s="14"/>
      <c r="P785" s="14"/>
      <c r="Q785" s="14" t="s">
        <v>4920</v>
      </c>
      <c r="R785" s="14" t="s">
        <v>4033</v>
      </c>
      <c r="S785" s="14" t="s">
        <v>4034</v>
      </c>
      <c r="T785" s="14"/>
      <c r="U785" s="14"/>
      <c r="V785" s="14"/>
      <c r="W785" s="14"/>
      <c r="X785" s="14" t="s">
        <v>315</v>
      </c>
      <c r="Y785" s="14" t="s">
        <v>4921</v>
      </c>
      <c r="Z785" s="14">
        <v>2</v>
      </c>
      <c r="AA785" s="14">
        <v>1</v>
      </c>
      <c r="AB785" s="14" t="s">
        <v>67</v>
      </c>
      <c r="AC785" s="14"/>
      <c r="AD785" s="14">
        <v>2019</v>
      </c>
      <c r="AE785" s="14" t="s">
        <v>68</v>
      </c>
      <c r="AF785" s="14"/>
      <c r="AG785" s="14"/>
      <c r="AH785" s="14"/>
      <c r="AI785" s="14"/>
      <c r="AJ785" s="14"/>
      <c r="AK785" s="14"/>
      <c r="AL785" s="8" t="str">
        <f t="shared" si="144"/>
        <v>20190107172131802@新媒体</v>
      </c>
      <c r="AM785" s="8">
        <f>IF(AL785="","",COUNTIFS(AL$1:AL785,AL785))</f>
        <v>1</v>
      </c>
      <c r="AN785" s="8" t="str">
        <f t="shared" si="145"/>
        <v>“清风皖能”项目服务器采购(三次)结果公示@新媒体</v>
      </c>
      <c r="AO785" s="9">
        <f>IF(AN785="","",COUNTIFS(AN$1:AN785,AN785))</f>
        <v>1</v>
      </c>
      <c r="AP785" s="10" t="str">
        <f t="shared" si="146"/>
        <v>是</v>
      </c>
      <c r="AQ785" s="11" t="str">
        <f t="shared" si="147"/>
        <v/>
      </c>
      <c r="AR785" s="11" t="str">
        <f t="shared" si="148"/>
        <v/>
      </c>
      <c r="AS785" s="11" t="str">
        <f t="shared" si="149"/>
        <v/>
      </c>
      <c r="AT785" s="11" t="str">
        <f t="shared" si="150"/>
        <v/>
      </c>
      <c r="AU785" s="11" t="str">
        <f t="shared" si="151"/>
        <v/>
      </c>
      <c r="AV785" s="11" t="str">
        <f t="shared" si="152"/>
        <v/>
      </c>
      <c r="AW785" s="11" t="str">
        <f>IF(ISERROR(IF(FIND("拾",O785,1)&lt;FIND("万",O785,1),IF(ISERROR(FIND("拾",O785,FIND("万",O785,1))),"零",(MID(O,FIND("拾",O785,FIND("万",O785,1))-1,1))),MID(O785,FIND("拾",O785,1)-1,1))),"",IF(FIND("拾",O785,1)&lt;FIND("万",O785,1),IF(ISERROR(FIND("拾",O785,FIND("万",O785,1))),"",(MID(O785,FIND("拾",O785,FIND("万",O785,1))-1,1))),MID(O785,FIND("拾",O785,1)-1,1)))</f>
        <v/>
      </c>
      <c r="AX785" s="12">
        <f>IF(O785="",0,IF(ISERROR(MIDB(O785,SEARCHB("?",O785),2*LEN(O785)-LENB(O785))),IF(AQ785="",0,INDEX([1]大小写对照表!A:B,MATCH(AQ785,[1]大小写对照表!A:A,0),2)*100000000)+IF(AR785="",0,INDEX([1]大小写对照表!A:B,MATCH(AR785,[1]大小写对照表!A:A,0),2)*1000000)+IF(AS785="",0,INDEX([1]大小写对照表!A:B,MATCH(AS785,[1]大小写对照表!A:A,0),2)*100000)+IF(AT785="",0,INDEX([1]大小写对照表!A:B,MATCH(AT785,[1]大小写对照表!A:A,0),2)*10000)+IF(AU785="",0,INDEX([1]大小写对照表!A:B,MATCH(AU785,[1]大小写对照表!A:A,0),2)*1000)+IF(AV785="",0,INDEX([1]大小写对照表!A:B,MATCH(AV785,[1]大小写对照表!A:A,0),2)*100)+IF(AW785="",0,INDEX([1]大小写对照表!A:B,MATCH(AW785,[1]大小写对照表!A:A,0),2)*10),IF(ISERROR(FIND("万",O785,1)),MIDB(O785,SEARCHB("?",O785),2*LEN(O785)-LENB(O785))*1,MIDB(O785,SEARCHB("?",O785),2*LEN(O785)-LENB(O785))*10000)))</f>
        <v>0</v>
      </c>
      <c r="AY785" s="13" t="str">
        <f t="shared" si="153"/>
        <v>1月份</v>
      </c>
      <c r="AZ785" s="11" t="str">
        <f t="shared" si="154"/>
        <v>新媒体</v>
      </c>
      <c r="BA785" s="11" t="str">
        <f t="shared" si="155"/>
        <v/>
      </c>
    </row>
    <row r="786" spans="1:53">
      <c r="A786" s="7" t="s">
        <v>4020</v>
      </c>
      <c r="B786" s="7" t="s">
        <v>4922</v>
      </c>
      <c r="C786" s="7" t="s">
        <v>55</v>
      </c>
      <c r="D786" s="7" t="s">
        <v>4923</v>
      </c>
      <c r="E786" s="7" t="s">
        <v>2034</v>
      </c>
      <c r="F786" s="7"/>
      <c r="G786" s="7" t="s">
        <v>460</v>
      </c>
      <c r="H786" s="7"/>
      <c r="I786" s="7"/>
      <c r="J786" s="7"/>
      <c r="K786" s="7"/>
      <c r="L786" s="7" t="s">
        <v>4924</v>
      </c>
      <c r="M786" s="7" t="s">
        <v>4925</v>
      </c>
      <c r="N786" s="7" t="s">
        <v>4926</v>
      </c>
      <c r="O786" s="7"/>
      <c r="P786" s="7"/>
      <c r="Q786" s="7" t="s">
        <v>4927</v>
      </c>
      <c r="R786" s="7" t="s">
        <v>4928</v>
      </c>
      <c r="S786" s="7"/>
      <c r="T786" s="7"/>
      <c r="U786" s="7"/>
      <c r="V786" s="7"/>
      <c r="W786" s="7"/>
      <c r="X786" s="7" t="s">
        <v>244</v>
      </c>
      <c r="Y786" s="7" t="s">
        <v>4929</v>
      </c>
      <c r="Z786" s="7">
        <v>1</v>
      </c>
      <c r="AA786" s="7">
        <v>1</v>
      </c>
      <c r="AB786" s="7" t="s">
        <v>67</v>
      </c>
      <c r="AC786" s="7"/>
      <c r="AD786" s="7">
        <v>2019</v>
      </c>
      <c r="AE786" s="7" t="s">
        <v>68</v>
      </c>
      <c r="AF786" s="7"/>
      <c r="AG786" s="7"/>
      <c r="AH786" s="7"/>
      <c r="AI786" s="7"/>
      <c r="AJ786" s="7"/>
      <c r="AK786" s="7"/>
      <c r="AL786" s="8" t="str">
        <f t="shared" si="144"/>
        <v>JSZBZB20182483）@新媒体</v>
      </c>
      <c r="AM786" s="8">
        <f>IF(AL786="","",COUNTIFS(AL$1:AL786,AL786))</f>
        <v>1</v>
      </c>
      <c r="AN786" s="8" t="str">
        <f t="shared" si="145"/>
        <v>2018年中国联通北京机动局光端机和二层交换机购置项目（第二次）中选候选人公示@新媒体</v>
      </c>
      <c r="AO786" s="9">
        <f>IF(AN786="","",COUNTIFS(AN$1:AN786,AN786))</f>
        <v>1</v>
      </c>
      <c r="AP786" s="10" t="str">
        <f t="shared" si="146"/>
        <v>是</v>
      </c>
      <c r="AQ786" s="11" t="str">
        <f t="shared" si="147"/>
        <v/>
      </c>
      <c r="AR786" s="11" t="str">
        <f t="shared" si="148"/>
        <v/>
      </c>
      <c r="AS786" s="11" t="str">
        <f t="shared" si="149"/>
        <v/>
      </c>
      <c r="AT786" s="11" t="str">
        <f t="shared" si="150"/>
        <v/>
      </c>
      <c r="AU786" s="11" t="str">
        <f t="shared" si="151"/>
        <v/>
      </c>
      <c r="AV786" s="11" t="str">
        <f t="shared" si="152"/>
        <v/>
      </c>
      <c r="AW786" s="11" t="str">
        <f>IF(ISERROR(IF(FIND("拾",O786,1)&lt;FIND("万",O786,1),IF(ISERROR(FIND("拾",O786,FIND("万",O786,1))),"零",(MID(O,FIND("拾",O786,FIND("万",O786,1))-1,1))),MID(O786,FIND("拾",O786,1)-1,1))),"",IF(FIND("拾",O786,1)&lt;FIND("万",O786,1),IF(ISERROR(FIND("拾",O786,FIND("万",O786,1))),"",(MID(O786,FIND("拾",O786,FIND("万",O786,1))-1,1))),MID(O786,FIND("拾",O786,1)-1,1)))</f>
        <v/>
      </c>
      <c r="AX786" s="12">
        <f>IF(O786="",0,IF(ISERROR(MIDB(O786,SEARCHB("?",O786),2*LEN(O786)-LENB(O786))),IF(AQ786="",0,INDEX([1]大小写对照表!A:B,MATCH(AQ786,[1]大小写对照表!A:A,0),2)*100000000)+IF(AR786="",0,INDEX([1]大小写对照表!A:B,MATCH(AR786,[1]大小写对照表!A:A,0),2)*1000000)+IF(AS786="",0,INDEX([1]大小写对照表!A:B,MATCH(AS786,[1]大小写对照表!A:A,0),2)*100000)+IF(AT786="",0,INDEX([1]大小写对照表!A:B,MATCH(AT786,[1]大小写对照表!A:A,0),2)*10000)+IF(AU786="",0,INDEX([1]大小写对照表!A:B,MATCH(AU786,[1]大小写对照表!A:A,0),2)*1000)+IF(AV786="",0,INDEX([1]大小写对照表!A:B,MATCH(AV786,[1]大小写对照表!A:A,0),2)*100)+IF(AW786="",0,INDEX([1]大小写对照表!A:B,MATCH(AW786,[1]大小写对照表!A:A,0),2)*10),IF(ISERROR(FIND("万",O786,1)),MIDB(O786,SEARCHB("?",O786),2*LEN(O786)-LENB(O786))*1,MIDB(O786,SEARCHB("?",O786),2*LEN(O786)-LENB(O786))*10000)))</f>
        <v>0</v>
      </c>
      <c r="AY786" s="13" t="str">
        <f t="shared" si="153"/>
        <v>1月份</v>
      </c>
      <c r="AZ786" s="11" t="str">
        <f t="shared" si="154"/>
        <v>新媒体</v>
      </c>
      <c r="BA786" s="11" t="str">
        <f t="shared" si="155"/>
        <v/>
      </c>
    </row>
    <row r="787" spans="1:53">
      <c r="A787" s="14" t="s">
        <v>4020</v>
      </c>
      <c r="B787" s="14" t="s">
        <v>4930</v>
      </c>
      <c r="C787" s="14" t="s">
        <v>55</v>
      </c>
      <c r="D787" s="14" t="s">
        <v>4890</v>
      </c>
      <c r="E787" s="14" t="s">
        <v>565</v>
      </c>
      <c r="F787" s="14" t="s">
        <v>4666</v>
      </c>
      <c r="G787" s="14" t="s">
        <v>460</v>
      </c>
      <c r="H787" s="14"/>
      <c r="I787" s="14"/>
      <c r="J787" s="14"/>
      <c r="K787" s="14"/>
      <c r="L787" s="14" t="s">
        <v>4891</v>
      </c>
      <c r="M787" s="14" t="s">
        <v>4892</v>
      </c>
      <c r="N787" s="14" t="s">
        <v>823</v>
      </c>
      <c r="O787" s="14"/>
      <c r="P787" s="14"/>
      <c r="Q787" s="14" t="s">
        <v>4931</v>
      </c>
      <c r="R787" s="14" t="s">
        <v>826</v>
      </c>
      <c r="S787" s="14"/>
      <c r="T787" s="14"/>
      <c r="U787" s="14"/>
      <c r="V787" s="14"/>
      <c r="W787" s="14"/>
      <c r="X787" s="14" t="s">
        <v>79</v>
      </c>
      <c r="Y787" s="14" t="s">
        <v>4932</v>
      </c>
      <c r="Z787" s="14">
        <v>2</v>
      </c>
      <c r="AA787" s="14">
        <v>3</v>
      </c>
      <c r="AB787" s="14" t="s">
        <v>67</v>
      </c>
      <c r="AC787" s="14"/>
      <c r="AD787" s="14">
        <v>2019</v>
      </c>
      <c r="AE787" s="14" t="s">
        <v>68</v>
      </c>
      <c r="AF787" s="14"/>
      <c r="AG787" s="14"/>
      <c r="AH787" s="14"/>
      <c r="AI787" s="14"/>
      <c r="AJ787" s="14"/>
      <c r="AK787" s="14"/>
      <c r="AL787" s="8" t="str">
        <f t="shared" si="144"/>
        <v>NZC20180962_2@新媒体</v>
      </c>
      <c r="AM787" s="8">
        <f>IF(AL787="","",COUNTIFS(AL$1:AL787,AL787))</f>
        <v>2</v>
      </c>
      <c r="AN787" s="8" t="str">
        <f t="shared" si="145"/>
        <v>内蒙古自治区互联网信息办公室“三微两站”运维服务公开招标中标结果公告@新媒体</v>
      </c>
      <c r="AO787" s="9">
        <f>IF(AN787="","",COUNTIFS(AN$1:AN787,AN787))</f>
        <v>1</v>
      </c>
      <c r="AP787" s="10" t="str">
        <f t="shared" si="146"/>
        <v/>
      </c>
      <c r="AQ787" s="11" t="str">
        <f t="shared" si="147"/>
        <v/>
      </c>
      <c r="AR787" s="11" t="str">
        <f t="shared" si="148"/>
        <v/>
      </c>
      <c r="AS787" s="11" t="str">
        <f t="shared" si="149"/>
        <v/>
      </c>
      <c r="AT787" s="11" t="str">
        <f t="shared" si="150"/>
        <v/>
      </c>
      <c r="AU787" s="11" t="str">
        <f t="shared" si="151"/>
        <v/>
      </c>
      <c r="AV787" s="11" t="str">
        <f t="shared" si="152"/>
        <v/>
      </c>
      <c r="AW787" s="11" t="str">
        <f>IF(ISERROR(IF(FIND("拾",O787,1)&lt;FIND("万",O787,1),IF(ISERROR(FIND("拾",O787,FIND("万",O787,1))),"零",(MID(O,FIND("拾",O787,FIND("万",O787,1))-1,1))),MID(O787,FIND("拾",O787,1)-1,1))),"",IF(FIND("拾",O787,1)&lt;FIND("万",O787,1),IF(ISERROR(FIND("拾",O787,FIND("万",O787,1))),"",(MID(O787,FIND("拾",O787,FIND("万",O787,1))-1,1))),MID(O787,FIND("拾",O787,1)-1,1)))</f>
        <v/>
      </c>
      <c r="AX787" s="12">
        <f>IF(O787="",0,IF(ISERROR(MIDB(O787,SEARCHB("?",O787),2*LEN(O787)-LENB(O787))),IF(AQ787="",0,INDEX([1]大小写对照表!A:B,MATCH(AQ787,[1]大小写对照表!A:A,0),2)*100000000)+IF(AR787="",0,INDEX([1]大小写对照表!A:B,MATCH(AR787,[1]大小写对照表!A:A,0),2)*1000000)+IF(AS787="",0,INDEX([1]大小写对照表!A:B,MATCH(AS787,[1]大小写对照表!A:A,0),2)*100000)+IF(AT787="",0,INDEX([1]大小写对照表!A:B,MATCH(AT787,[1]大小写对照表!A:A,0),2)*10000)+IF(AU787="",0,INDEX([1]大小写对照表!A:B,MATCH(AU787,[1]大小写对照表!A:A,0),2)*1000)+IF(AV787="",0,INDEX([1]大小写对照表!A:B,MATCH(AV787,[1]大小写对照表!A:A,0),2)*100)+IF(AW787="",0,INDEX([1]大小写对照表!A:B,MATCH(AW787,[1]大小写对照表!A:A,0),2)*10),IF(ISERROR(FIND("万",O787,1)),MIDB(O787,SEARCHB("?",O787),2*LEN(O787)-LENB(O787))*1,MIDB(O787,SEARCHB("?",O787),2*LEN(O787)-LENB(O787))*10000)))</f>
        <v>0</v>
      </c>
      <c r="AY787" s="13" t="str">
        <f t="shared" si="153"/>
        <v>1月份</v>
      </c>
      <c r="AZ787" s="11" t="str">
        <f t="shared" si="154"/>
        <v>新媒体</v>
      </c>
      <c r="BA787" s="11" t="str">
        <f t="shared" si="155"/>
        <v/>
      </c>
    </row>
    <row r="788" spans="1:53">
      <c r="A788" s="7" t="s">
        <v>4293</v>
      </c>
      <c r="B788" s="7" t="s">
        <v>4933</v>
      </c>
      <c r="C788" s="7" t="s">
        <v>55</v>
      </c>
      <c r="D788" s="7" t="s">
        <v>4934</v>
      </c>
      <c r="E788" s="7" t="s">
        <v>276</v>
      </c>
      <c r="F788" s="7" t="s">
        <v>1663</v>
      </c>
      <c r="G788" s="7" t="s">
        <v>460</v>
      </c>
      <c r="H788" s="7"/>
      <c r="I788" s="7"/>
      <c r="J788" s="7"/>
      <c r="K788" s="7"/>
      <c r="L788" s="7" t="s">
        <v>4935</v>
      </c>
      <c r="M788" s="7" t="s">
        <v>4936</v>
      </c>
      <c r="N788" s="7" t="s">
        <v>4937</v>
      </c>
      <c r="O788" s="7"/>
      <c r="P788" s="7"/>
      <c r="Q788" s="7" t="s">
        <v>4938</v>
      </c>
      <c r="R788" s="7" t="s">
        <v>4939</v>
      </c>
      <c r="S788" s="7"/>
      <c r="T788" s="7"/>
      <c r="U788" s="7"/>
      <c r="V788" s="7"/>
      <c r="W788" s="7"/>
      <c r="X788" s="7" t="s">
        <v>326</v>
      </c>
      <c r="Y788" s="7" t="s">
        <v>4940</v>
      </c>
      <c r="Z788" s="7">
        <v>1</v>
      </c>
      <c r="AA788" s="7">
        <v>1</v>
      </c>
      <c r="AB788" s="7" t="s">
        <v>67</v>
      </c>
      <c r="AC788" s="7"/>
      <c r="AD788" s="7">
        <v>2019</v>
      </c>
      <c r="AE788" s="7" t="s">
        <v>68</v>
      </c>
      <c r="AF788" s="7"/>
      <c r="AG788" s="7"/>
      <c r="AH788" s="7"/>
      <c r="AI788" s="7"/>
      <c r="AJ788" s="7"/>
      <c r="AK788" s="7"/>
      <c r="AL788" s="8" t="str">
        <f t="shared" si="144"/>
        <v>LNZC20190100008）@媒体云</v>
      </c>
      <c r="AM788" s="8">
        <f>IF(AL788="","",COUNTIFS(AL$1:AL788,AL788))</f>
        <v>1</v>
      </c>
      <c r="AN788" s="8" t="str">
        <f t="shared" si="145"/>
        <v>大连交通大学多媒体教室设备采购项目成交公告@媒体云</v>
      </c>
      <c r="AO788" s="9">
        <f>IF(AN788="","",COUNTIFS(AN$1:AN788,AN788))</f>
        <v>1</v>
      </c>
      <c r="AP788" s="10" t="str">
        <f t="shared" si="146"/>
        <v>是</v>
      </c>
      <c r="AQ788" s="11" t="str">
        <f t="shared" si="147"/>
        <v/>
      </c>
      <c r="AR788" s="11" t="str">
        <f t="shared" si="148"/>
        <v/>
      </c>
      <c r="AS788" s="11" t="str">
        <f t="shared" si="149"/>
        <v/>
      </c>
      <c r="AT788" s="11" t="str">
        <f t="shared" si="150"/>
        <v/>
      </c>
      <c r="AU788" s="11" t="str">
        <f t="shared" si="151"/>
        <v/>
      </c>
      <c r="AV788" s="11" t="str">
        <f t="shared" si="152"/>
        <v/>
      </c>
      <c r="AW788" s="11" t="str">
        <f>IF(ISERROR(IF(FIND("拾",O788,1)&lt;FIND("万",O788,1),IF(ISERROR(FIND("拾",O788,FIND("万",O788,1))),"零",(MID(O,FIND("拾",O788,FIND("万",O788,1))-1,1))),MID(O788,FIND("拾",O788,1)-1,1))),"",IF(FIND("拾",O788,1)&lt;FIND("万",O788,1),IF(ISERROR(FIND("拾",O788,FIND("万",O788,1))),"",(MID(O788,FIND("拾",O788,FIND("万",O788,1))-1,1))),MID(O788,FIND("拾",O788,1)-1,1)))</f>
        <v/>
      </c>
      <c r="AX788" s="12">
        <f>IF(O788="",0,IF(ISERROR(MIDB(O788,SEARCHB("?",O788),2*LEN(O788)-LENB(O788))),IF(AQ788="",0,INDEX([1]大小写对照表!A:B,MATCH(AQ788,[1]大小写对照表!A:A,0),2)*100000000)+IF(AR788="",0,INDEX([1]大小写对照表!A:B,MATCH(AR788,[1]大小写对照表!A:A,0),2)*1000000)+IF(AS788="",0,INDEX([1]大小写对照表!A:B,MATCH(AS788,[1]大小写对照表!A:A,0),2)*100000)+IF(AT788="",0,INDEX([1]大小写对照表!A:B,MATCH(AT788,[1]大小写对照表!A:A,0),2)*10000)+IF(AU788="",0,INDEX([1]大小写对照表!A:B,MATCH(AU788,[1]大小写对照表!A:A,0),2)*1000)+IF(AV788="",0,INDEX([1]大小写对照表!A:B,MATCH(AV788,[1]大小写对照表!A:A,0),2)*100)+IF(AW788="",0,INDEX([1]大小写对照表!A:B,MATCH(AW788,[1]大小写对照表!A:A,0),2)*10),IF(ISERROR(FIND("万",O788,1)),MIDB(O788,SEARCHB("?",O788),2*LEN(O788)-LENB(O788))*1,MIDB(O788,SEARCHB("?",O788),2*LEN(O788)-LENB(O788))*10000)))</f>
        <v>0</v>
      </c>
      <c r="AY788" s="13" t="str">
        <f t="shared" si="153"/>
        <v>1月份</v>
      </c>
      <c r="AZ788" s="11" t="str">
        <f t="shared" si="154"/>
        <v>媒体云</v>
      </c>
      <c r="BA788" s="11" t="str">
        <f t="shared" si="155"/>
        <v/>
      </c>
    </row>
    <row r="789" spans="1:53">
      <c r="A789" s="14" t="s">
        <v>4020</v>
      </c>
      <c r="B789" s="14" t="s">
        <v>4941</v>
      </c>
      <c r="C789" s="14" t="s">
        <v>55</v>
      </c>
      <c r="D789" s="14" t="s">
        <v>4890</v>
      </c>
      <c r="E789" s="14" t="s">
        <v>565</v>
      </c>
      <c r="F789" s="14" t="s">
        <v>4666</v>
      </c>
      <c r="G789" s="14" t="s">
        <v>460</v>
      </c>
      <c r="H789" s="14"/>
      <c r="I789" s="14"/>
      <c r="J789" s="14"/>
      <c r="K789" s="14"/>
      <c r="L789" s="14" t="s">
        <v>4891</v>
      </c>
      <c r="M789" s="14" t="s">
        <v>4892</v>
      </c>
      <c r="N789" s="14" t="s">
        <v>823</v>
      </c>
      <c r="O789" s="14"/>
      <c r="P789" s="14"/>
      <c r="Q789" s="14" t="s">
        <v>4942</v>
      </c>
      <c r="R789" s="14" t="s">
        <v>826</v>
      </c>
      <c r="S789" s="14"/>
      <c r="T789" s="14"/>
      <c r="U789" s="14"/>
      <c r="V789" s="14"/>
      <c r="W789" s="14"/>
      <c r="X789" s="14" t="s">
        <v>79</v>
      </c>
      <c r="Y789" s="14" t="s">
        <v>4943</v>
      </c>
      <c r="Z789" s="14">
        <v>3</v>
      </c>
      <c r="AA789" s="14">
        <v>3</v>
      </c>
      <c r="AB789" s="14" t="s">
        <v>67</v>
      </c>
      <c r="AC789" s="14"/>
      <c r="AD789" s="14">
        <v>2019</v>
      </c>
      <c r="AE789" s="14" t="s">
        <v>68</v>
      </c>
      <c r="AF789" s="14"/>
      <c r="AG789" s="14"/>
      <c r="AH789" s="14"/>
      <c r="AI789" s="14"/>
      <c r="AJ789" s="14"/>
      <c r="AK789" s="14"/>
      <c r="AL789" s="8" t="str">
        <f t="shared" si="144"/>
        <v>NZC20180962_2@新媒体</v>
      </c>
      <c r="AM789" s="8">
        <f>IF(AL789="","",COUNTIFS(AL$1:AL789,AL789))</f>
        <v>3</v>
      </c>
      <c r="AN789" s="8" t="str">
        <f t="shared" si="145"/>
        <v>内蒙古自治区互联网信息办公室“三微两站”运维服务中标结果公告@新媒体</v>
      </c>
      <c r="AO789" s="9">
        <f>IF(AN789="","",COUNTIFS(AN$1:AN789,AN789))</f>
        <v>1</v>
      </c>
      <c r="AP789" s="10" t="str">
        <f t="shared" si="146"/>
        <v/>
      </c>
      <c r="AQ789" s="11" t="str">
        <f t="shared" si="147"/>
        <v/>
      </c>
      <c r="AR789" s="11" t="str">
        <f t="shared" si="148"/>
        <v/>
      </c>
      <c r="AS789" s="11" t="str">
        <f t="shared" si="149"/>
        <v/>
      </c>
      <c r="AT789" s="11" t="str">
        <f t="shared" si="150"/>
        <v/>
      </c>
      <c r="AU789" s="11" t="str">
        <f t="shared" si="151"/>
        <v/>
      </c>
      <c r="AV789" s="11" t="str">
        <f t="shared" si="152"/>
        <v/>
      </c>
      <c r="AW789" s="11" t="str">
        <f>IF(ISERROR(IF(FIND("拾",O789,1)&lt;FIND("万",O789,1),IF(ISERROR(FIND("拾",O789,FIND("万",O789,1))),"零",(MID(O,FIND("拾",O789,FIND("万",O789,1))-1,1))),MID(O789,FIND("拾",O789,1)-1,1))),"",IF(FIND("拾",O789,1)&lt;FIND("万",O789,1),IF(ISERROR(FIND("拾",O789,FIND("万",O789,1))),"",(MID(O789,FIND("拾",O789,FIND("万",O789,1))-1,1))),MID(O789,FIND("拾",O789,1)-1,1)))</f>
        <v/>
      </c>
      <c r="AX789" s="12">
        <f>IF(O789="",0,IF(ISERROR(MIDB(O789,SEARCHB("?",O789),2*LEN(O789)-LENB(O789))),IF(AQ789="",0,INDEX([1]大小写对照表!A:B,MATCH(AQ789,[1]大小写对照表!A:A,0),2)*100000000)+IF(AR789="",0,INDEX([1]大小写对照表!A:B,MATCH(AR789,[1]大小写对照表!A:A,0),2)*1000000)+IF(AS789="",0,INDEX([1]大小写对照表!A:B,MATCH(AS789,[1]大小写对照表!A:A,0),2)*100000)+IF(AT789="",0,INDEX([1]大小写对照表!A:B,MATCH(AT789,[1]大小写对照表!A:A,0),2)*10000)+IF(AU789="",0,INDEX([1]大小写对照表!A:B,MATCH(AU789,[1]大小写对照表!A:A,0),2)*1000)+IF(AV789="",0,INDEX([1]大小写对照表!A:B,MATCH(AV789,[1]大小写对照表!A:A,0),2)*100)+IF(AW789="",0,INDEX([1]大小写对照表!A:B,MATCH(AW789,[1]大小写对照表!A:A,0),2)*10),IF(ISERROR(FIND("万",O789,1)),MIDB(O789,SEARCHB("?",O789),2*LEN(O789)-LENB(O789))*1,MIDB(O789,SEARCHB("?",O789),2*LEN(O789)-LENB(O789))*10000)))</f>
        <v>0</v>
      </c>
      <c r="AY789" s="13" t="str">
        <f t="shared" si="153"/>
        <v>1月份</v>
      </c>
      <c r="AZ789" s="11" t="str">
        <f t="shared" si="154"/>
        <v>新媒体</v>
      </c>
      <c r="BA789" s="11" t="str">
        <f t="shared" si="155"/>
        <v/>
      </c>
    </row>
    <row r="790" spans="1:53">
      <c r="A790" s="7" t="s">
        <v>4020</v>
      </c>
      <c r="B790" s="7" t="s">
        <v>4944</v>
      </c>
      <c r="C790" s="7" t="s">
        <v>55</v>
      </c>
      <c r="D790" s="7"/>
      <c r="E790" s="7" t="s">
        <v>236</v>
      </c>
      <c r="F790" s="7" t="s">
        <v>527</v>
      </c>
      <c r="G790" s="7" t="s">
        <v>460</v>
      </c>
      <c r="H790" s="7"/>
      <c r="I790" s="7"/>
      <c r="J790" s="7"/>
      <c r="K790" s="7"/>
      <c r="L790" s="7"/>
      <c r="M790" s="7"/>
      <c r="N790" s="7"/>
      <c r="O790" s="7"/>
      <c r="P790" s="7"/>
      <c r="Q790" s="7" t="s">
        <v>4945</v>
      </c>
      <c r="R790" s="7"/>
      <c r="S790" s="7"/>
      <c r="T790" s="7"/>
      <c r="U790" s="7"/>
      <c r="V790" s="7"/>
      <c r="W790" s="7"/>
      <c r="X790" s="7" t="s">
        <v>315</v>
      </c>
      <c r="Y790" s="7" t="s">
        <v>4946</v>
      </c>
      <c r="Z790" s="7">
        <v>2</v>
      </c>
      <c r="AA790" s="7">
        <v>14971</v>
      </c>
      <c r="AB790" s="7" t="s">
        <v>317</v>
      </c>
      <c r="AC790" s="7" t="s">
        <v>4020</v>
      </c>
      <c r="AD790" s="7">
        <v>2019</v>
      </c>
      <c r="AE790" s="7" t="s">
        <v>68</v>
      </c>
      <c r="AF790" s="7"/>
      <c r="AG790" s="7"/>
      <c r="AH790" s="7"/>
      <c r="AI790" s="7"/>
      <c r="AJ790" s="7"/>
      <c r="AK790" s="7"/>
      <c r="AL790" s="8" t="str">
        <f t="shared" si="144"/>
        <v/>
      </c>
      <c r="AM790" s="8" t="str">
        <f>IF(AL790="","",COUNTIFS(AL$1:AL790,AL790))</f>
        <v/>
      </c>
      <c r="AN790" s="8" t="str">
        <f t="shared" si="145"/>
        <v>北京新媒体基地节日期间亮化工程中标候选人公示@新媒体</v>
      </c>
      <c r="AO790" s="9">
        <f>IF(AN790="","",COUNTIFS(AN$1:AN790,AN790))</f>
        <v>1</v>
      </c>
      <c r="AP790" s="10" t="str">
        <f t="shared" si="146"/>
        <v>是</v>
      </c>
      <c r="AQ790" s="11" t="str">
        <f t="shared" si="147"/>
        <v/>
      </c>
      <c r="AR790" s="11" t="str">
        <f t="shared" si="148"/>
        <v/>
      </c>
      <c r="AS790" s="11" t="str">
        <f t="shared" si="149"/>
        <v/>
      </c>
      <c r="AT790" s="11" t="str">
        <f t="shared" si="150"/>
        <v/>
      </c>
      <c r="AU790" s="11" t="str">
        <f t="shared" si="151"/>
        <v/>
      </c>
      <c r="AV790" s="11" t="str">
        <f t="shared" si="152"/>
        <v/>
      </c>
      <c r="AW790" s="11" t="str">
        <f>IF(ISERROR(IF(FIND("拾",O790,1)&lt;FIND("万",O790,1),IF(ISERROR(FIND("拾",O790,FIND("万",O790,1))),"零",(MID(O,FIND("拾",O790,FIND("万",O790,1))-1,1))),MID(O790,FIND("拾",O790,1)-1,1))),"",IF(FIND("拾",O790,1)&lt;FIND("万",O790,1),IF(ISERROR(FIND("拾",O790,FIND("万",O790,1))),"",(MID(O790,FIND("拾",O790,FIND("万",O790,1))-1,1))),MID(O790,FIND("拾",O790,1)-1,1)))</f>
        <v/>
      </c>
      <c r="AX790" s="12">
        <f>IF(O790="",0,IF(ISERROR(MIDB(O790,SEARCHB("?",O790),2*LEN(O790)-LENB(O790))),IF(AQ790="",0,INDEX([1]大小写对照表!A:B,MATCH(AQ790,[1]大小写对照表!A:A,0),2)*100000000)+IF(AR790="",0,INDEX([1]大小写对照表!A:B,MATCH(AR790,[1]大小写对照表!A:A,0),2)*1000000)+IF(AS790="",0,INDEX([1]大小写对照表!A:B,MATCH(AS790,[1]大小写对照表!A:A,0),2)*100000)+IF(AT790="",0,INDEX([1]大小写对照表!A:B,MATCH(AT790,[1]大小写对照表!A:A,0),2)*10000)+IF(AU790="",0,INDEX([1]大小写对照表!A:B,MATCH(AU790,[1]大小写对照表!A:A,0),2)*1000)+IF(AV790="",0,INDEX([1]大小写对照表!A:B,MATCH(AV790,[1]大小写对照表!A:A,0),2)*100)+IF(AW790="",0,INDEX([1]大小写对照表!A:B,MATCH(AW790,[1]大小写对照表!A:A,0),2)*10),IF(ISERROR(FIND("万",O790,1)),MIDB(O790,SEARCHB("?",O790),2*LEN(O790)-LENB(O790))*1,MIDB(O790,SEARCHB("?",O790),2*LEN(O790)-LENB(O790))*10000)))</f>
        <v>0</v>
      </c>
      <c r="AY790" s="13" t="str">
        <f t="shared" si="153"/>
        <v>1月份</v>
      </c>
      <c r="AZ790" s="11" t="str">
        <f t="shared" si="154"/>
        <v>新媒体</v>
      </c>
      <c r="BA790" s="11" t="str">
        <f t="shared" si="155"/>
        <v/>
      </c>
    </row>
    <row r="791" spans="1:53">
      <c r="A791" s="14" t="s">
        <v>4043</v>
      </c>
      <c r="B791" s="14" t="s">
        <v>4280</v>
      </c>
      <c r="C791" s="14" t="s">
        <v>55</v>
      </c>
      <c r="D791" s="14" t="s">
        <v>4281</v>
      </c>
      <c r="E791" s="14" t="s">
        <v>582</v>
      </c>
      <c r="F791" s="14" t="s">
        <v>3843</v>
      </c>
      <c r="G791" s="14" t="s">
        <v>460</v>
      </c>
      <c r="H791" s="14"/>
      <c r="I791" s="14"/>
      <c r="J791" s="14"/>
      <c r="K791" s="14"/>
      <c r="L791" s="14" t="s">
        <v>4282</v>
      </c>
      <c r="M791" s="14"/>
      <c r="N791" s="14" t="s">
        <v>4947</v>
      </c>
      <c r="O791" s="14"/>
      <c r="P791" s="14"/>
      <c r="Q791" s="14" t="s">
        <v>4948</v>
      </c>
      <c r="R791" s="14" t="s">
        <v>4949</v>
      </c>
      <c r="S791" s="14"/>
      <c r="T791" s="14"/>
      <c r="U791" s="14"/>
      <c r="V791" s="14"/>
      <c r="W791" s="14"/>
      <c r="X791" s="14" t="s">
        <v>79</v>
      </c>
      <c r="Y791" s="14" t="s">
        <v>4286</v>
      </c>
      <c r="Z791" s="14">
        <v>2</v>
      </c>
      <c r="AA791" s="14">
        <v>2</v>
      </c>
      <c r="AB791" s="14" t="s">
        <v>317</v>
      </c>
      <c r="AC791" s="14" t="s">
        <v>4043</v>
      </c>
      <c r="AD791" s="14">
        <v>2019</v>
      </c>
      <c r="AE791" s="14" t="s">
        <v>68</v>
      </c>
      <c r="AF791" s="14"/>
      <c r="AG791" s="14"/>
      <c r="AH791" s="14"/>
      <c r="AI791" s="14"/>
      <c r="AJ791" s="14"/>
      <c r="AK791" s="14"/>
      <c r="AL791" s="8" t="str">
        <f t="shared" si="144"/>
        <v>TSCG201811030@全媒体</v>
      </c>
      <c r="AM791" s="8">
        <f>IF(AL791="","",COUNTIFS(AL$1:AL791,AL791))</f>
        <v>2</v>
      </c>
      <c r="AN791" s="8" t="str">
        <f t="shared" si="145"/>
        <v>泰顺县广播电视台全媒体广播直播间、无线调频广播单频网系统的合同公示@全媒体</v>
      </c>
      <c r="AO791" s="9">
        <f>IF(AN791="","",COUNTIFS(AN$1:AN791,AN791))</f>
        <v>2</v>
      </c>
      <c r="AP791" s="10" t="str">
        <f t="shared" si="146"/>
        <v/>
      </c>
      <c r="AQ791" s="11" t="str">
        <f t="shared" si="147"/>
        <v/>
      </c>
      <c r="AR791" s="11" t="str">
        <f t="shared" si="148"/>
        <v/>
      </c>
      <c r="AS791" s="11" t="str">
        <f t="shared" si="149"/>
        <v/>
      </c>
      <c r="AT791" s="11" t="str">
        <f t="shared" si="150"/>
        <v/>
      </c>
      <c r="AU791" s="11" t="str">
        <f t="shared" si="151"/>
        <v/>
      </c>
      <c r="AV791" s="11" t="str">
        <f t="shared" si="152"/>
        <v/>
      </c>
      <c r="AW791" s="11" t="str">
        <f>IF(ISERROR(IF(FIND("拾",O791,1)&lt;FIND("万",O791,1),IF(ISERROR(FIND("拾",O791,FIND("万",O791,1))),"零",(MID(O,FIND("拾",O791,FIND("万",O791,1))-1,1))),MID(O791,FIND("拾",O791,1)-1,1))),"",IF(FIND("拾",O791,1)&lt;FIND("万",O791,1),IF(ISERROR(FIND("拾",O791,FIND("万",O791,1))),"",(MID(O791,FIND("拾",O791,FIND("万",O791,1))-1,1))),MID(O791,FIND("拾",O791,1)-1,1)))</f>
        <v/>
      </c>
      <c r="AX791" s="12">
        <f>IF(O791="",0,IF(ISERROR(MIDB(O791,SEARCHB("?",O791),2*LEN(O791)-LENB(O791))),IF(AQ791="",0,INDEX([1]大小写对照表!A:B,MATCH(AQ791,[1]大小写对照表!A:A,0),2)*100000000)+IF(AR791="",0,INDEX([1]大小写对照表!A:B,MATCH(AR791,[1]大小写对照表!A:A,0),2)*1000000)+IF(AS791="",0,INDEX([1]大小写对照表!A:B,MATCH(AS791,[1]大小写对照表!A:A,0),2)*100000)+IF(AT791="",0,INDEX([1]大小写对照表!A:B,MATCH(AT791,[1]大小写对照表!A:A,0),2)*10000)+IF(AU791="",0,INDEX([1]大小写对照表!A:B,MATCH(AU791,[1]大小写对照表!A:A,0),2)*1000)+IF(AV791="",0,INDEX([1]大小写对照表!A:B,MATCH(AV791,[1]大小写对照表!A:A,0),2)*100)+IF(AW791="",0,INDEX([1]大小写对照表!A:B,MATCH(AW791,[1]大小写对照表!A:A,0),2)*10),IF(ISERROR(FIND("万",O791,1)),MIDB(O791,SEARCHB("?",O791),2*LEN(O791)-LENB(O791))*1,MIDB(O791,SEARCHB("?",O791),2*LEN(O791)-LENB(O791))*10000)))</f>
        <v>0</v>
      </c>
      <c r="AY791" s="13" t="str">
        <f t="shared" si="153"/>
        <v>1月份</v>
      </c>
      <c r="AZ791" s="11" t="str">
        <f t="shared" si="154"/>
        <v>全媒体</v>
      </c>
      <c r="BA791" s="11" t="str">
        <f t="shared" si="155"/>
        <v/>
      </c>
    </row>
    <row r="792" spans="1:53">
      <c r="A792" s="7" t="s">
        <v>4020</v>
      </c>
      <c r="B792" s="7" t="s">
        <v>4950</v>
      </c>
      <c r="C792" s="7" t="s">
        <v>55</v>
      </c>
      <c r="D792" s="7" t="s">
        <v>4951</v>
      </c>
      <c r="E792" s="7" t="s">
        <v>106</v>
      </c>
      <c r="F792" s="7" t="s">
        <v>107</v>
      </c>
      <c r="G792" s="7" t="s">
        <v>460</v>
      </c>
      <c r="H792" s="7"/>
      <c r="I792" s="7"/>
      <c r="J792" s="7"/>
      <c r="K792" s="7"/>
      <c r="L792" s="7" t="s">
        <v>4952</v>
      </c>
      <c r="M792" s="7"/>
      <c r="N792" s="7" t="s">
        <v>4953</v>
      </c>
      <c r="O792" s="7"/>
      <c r="P792" s="7"/>
      <c r="Q792" s="7" t="s">
        <v>4954</v>
      </c>
      <c r="R792" s="7" t="s">
        <v>4955</v>
      </c>
      <c r="S792" s="7"/>
      <c r="T792" s="7"/>
      <c r="U792" s="7"/>
      <c r="V792" s="7"/>
      <c r="W792" s="7"/>
      <c r="X792" s="7" t="s">
        <v>79</v>
      </c>
      <c r="Y792" s="7" t="s">
        <v>4956</v>
      </c>
      <c r="Z792" s="7">
        <v>1</v>
      </c>
      <c r="AA792" s="7">
        <v>1</v>
      </c>
      <c r="AB792" s="7" t="s">
        <v>67</v>
      </c>
      <c r="AC792" s="7"/>
      <c r="AD792" s="7">
        <v>2019</v>
      </c>
      <c r="AE792" s="7" t="s">
        <v>68</v>
      </c>
      <c r="AF792" s="7"/>
      <c r="AG792" s="7"/>
      <c r="AH792" s="7"/>
      <c r="AI792" s="7"/>
      <c r="AJ792" s="7"/>
      <c r="AK792" s="7"/>
      <c r="AL792" s="8" t="str">
        <f t="shared" si="144"/>
        <v>HNZH2018-025-001@新媒体</v>
      </c>
      <c r="AM792" s="8">
        <f>IF(AL792="","",COUNTIFS(AL$1:AL792,AL792))</f>
        <v>1</v>
      </c>
      <c r="AN792" s="8" t="str">
        <f t="shared" si="145"/>
        <v>中共海口市委宣传部-海口市新闻供稿及综合服务项目-成交公告@新媒体</v>
      </c>
      <c r="AO792" s="9">
        <f>IF(AN792="","",COUNTIFS(AN$1:AN792,AN792))</f>
        <v>1</v>
      </c>
      <c r="AP792" s="10" t="str">
        <f t="shared" si="146"/>
        <v>是</v>
      </c>
      <c r="AQ792" s="11" t="str">
        <f t="shared" si="147"/>
        <v/>
      </c>
      <c r="AR792" s="11" t="str">
        <f t="shared" si="148"/>
        <v/>
      </c>
      <c r="AS792" s="11" t="str">
        <f t="shared" si="149"/>
        <v/>
      </c>
      <c r="AT792" s="11" t="str">
        <f t="shared" si="150"/>
        <v/>
      </c>
      <c r="AU792" s="11" t="str">
        <f t="shared" si="151"/>
        <v/>
      </c>
      <c r="AV792" s="11" t="str">
        <f t="shared" si="152"/>
        <v/>
      </c>
      <c r="AW792" s="11" t="str">
        <f>IF(ISERROR(IF(FIND("拾",O792,1)&lt;FIND("万",O792,1),IF(ISERROR(FIND("拾",O792,FIND("万",O792,1))),"零",(MID(O,FIND("拾",O792,FIND("万",O792,1))-1,1))),MID(O792,FIND("拾",O792,1)-1,1))),"",IF(FIND("拾",O792,1)&lt;FIND("万",O792,1),IF(ISERROR(FIND("拾",O792,FIND("万",O792,1))),"",(MID(O792,FIND("拾",O792,FIND("万",O792,1))-1,1))),MID(O792,FIND("拾",O792,1)-1,1)))</f>
        <v/>
      </c>
      <c r="AX792" s="12">
        <f>IF(O792="",0,IF(ISERROR(MIDB(O792,SEARCHB("?",O792),2*LEN(O792)-LENB(O792))),IF(AQ792="",0,INDEX([1]大小写对照表!A:B,MATCH(AQ792,[1]大小写对照表!A:A,0),2)*100000000)+IF(AR792="",0,INDEX([1]大小写对照表!A:B,MATCH(AR792,[1]大小写对照表!A:A,0),2)*1000000)+IF(AS792="",0,INDEX([1]大小写对照表!A:B,MATCH(AS792,[1]大小写对照表!A:A,0),2)*100000)+IF(AT792="",0,INDEX([1]大小写对照表!A:B,MATCH(AT792,[1]大小写对照表!A:A,0),2)*10000)+IF(AU792="",0,INDEX([1]大小写对照表!A:B,MATCH(AU792,[1]大小写对照表!A:A,0),2)*1000)+IF(AV792="",0,INDEX([1]大小写对照表!A:B,MATCH(AV792,[1]大小写对照表!A:A,0),2)*100)+IF(AW792="",0,INDEX([1]大小写对照表!A:B,MATCH(AW792,[1]大小写对照表!A:A,0),2)*10),IF(ISERROR(FIND("万",O792,1)),MIDB(O792,SEARCHB("?",O792),2*LEN(O792)-LENB(O792))*1,MIDB(O792,SEARCHB("?",O792),2*LEN(O792)-LENB(O792))*10000)))</f>
        <v>0</v>
      </c>
      <c r="AY792" s="13" t="str">
        <f t="shared" si="153"/>
        <v>1月份</v>
      </c>
      <c r="AZ792" s="11" t="str">
        <f t="shared" si="154"/>
        <v>新媒体</v>
      </c>
      <c r="BA792" s="11" t="str">
        <f t="shared" si="155"/>
        <v/>
      </c>
    </row>
    <row r="793" spans="1:53">
      <c r="A793" s="14" t="s">
        <v>4020</v>
      </c>
      <c r="B793" s="14" t="s">
        <v>4957</v>
      </c>
      <c r="C793" s="14" t="s">
        <v>55</v>
      </c>
      <c r="D793" s="14"/>
      <c r="E793" s="14" t="s">
        <v>56</v>
      </c>
      <c r="F793" s="14" t="s">
        <v>302</v>
      </c>
      <c r="G793" s="14" t="s">
        <v>966</v>
      </c>
      <c r="H793" s="14"/>
      <c r="I793" s="14"/>
      <c r="J793" s="14"/>
      <c r="K793" s="14"/>
      <c r="L793" s="14" t="s">
        <v>370</v>
      </c>
      <c r="M793" s="14" t="s">
        <v>4958</v>
      </c>
      <c r="N793" s="14" t="s">
        <v>4959</v>
      </c>
      <c r="O793" s="14"/>
      <c r="P793" s="14"/>
      <c r="Q793" s="14" t="s">
        <v>4960</v>
      </c>
      <c r="R793" s="14" t="s">
        <v>4961</v>
      </c>
      <c r="S793" s="14"/>
      <c r="T793" s="14"/>
      <c r="U793" s="14"/>
      <c r="V793" s="14"/>
      <c r="W793" s="14"/>
      <c r="X793" s="14" t="s">
        <v>244</v>
      </c>
      <c r="Y793" s="14" t="s">
        <v>4962</v>
      </c>
      <c r="Z793" s="14">
        <v>2</v>
      </c>
      <c r="AA793" s="14">
        <v>14971</v>
      </c>
      <c r="AB793" s="14" t="s">
        <v>67</v>
      </c>
      <c r="AC793" s="14"/>
      <c r="AD793" s="14">
        <v>2019</v>
      </c>
      <c r="AE793" s="14" t="s">
        <v>68</v>
      </c>
      <c r="AF793" s="14"/>
      <c r="AG793" s="14"/>
      <c r="AH793" s="14"/>
      <c r="AI793" s="14"/>
      <c r="AJ793" s="14"/>
      <c r="AK793" s="14"/>
      <c r="AL793" s="8" t="str">
        <f t="shared" si="144"/>
        <v/>
      </c>
      <c r="AM793" s="8" t="str">
        <f>IF(AL793="","",COUNTIFS(AL$1:AL793,AL793))</f>
        <v/>
      </c>
      <c r="AN793" s="8" t="str">
        <f t="shared" si="145"/>
        <v>郑州报业大厦建设项目支架采购与安装@新媒体</v>
      </c>
      <c r="AO793" s="9">
        <f>IF(AN793="","",COUNTIFS(AN$1:AN793,AN793))</f>
        <v>1</v>
      </c>
      <c r="AP793" s="10" t="str">
        <f t="shared" si="146"/>
        <v>是</v>
      </c>
      <c r="AQ793" s="11" t="str">
        <f t="shared" si="147"/>
        <v/>
      </c>
      <c r="AR793" s="11" t="str">
        <f t="shared" si="148"/>
        <v/>
      </c>
      <c r="AS793" s="11" t="str">
        <f t="shared" si="149"/>
        <v/>
      </c>
      <c r="AT793" s="11" t="str">
        <f t="shared" si="150"/>
        <v/>
      </c>
      <c r="AU793" s="11" t="str">
        <f t="shared" si="151"/>
        <v/>
      </c>
      <c r="AV793" s="11" t="str">
        <f t="shared" si="152"/>
        <v/>
      </c>
      <c r="AW793" s="11" t="str">
        <f>IF(ISERROR(IF(FIND("拾",O793,1)&lt;FIND("万",O793,1),IF(ISERROR(FIND("拾",O793,FIND("万",O793,1))),"零",(MID(O,FIND("拾",O793,FIND("万",O793,1))-1,1))),MID(O793,FIND("拾",O793,1)-1,1))),"",IF(FIND("拾",O793,1)&lt;FIND("万",O793,1),IF(ISERROR(FIND("拾",O793,FIND("万",O793,1))),"",(MID(O793,FIND("拾",O793,FIND("万",O793,1))-1,1))),MID(O793,FIND("拾",O793,1)-1,1)))</f>
        <v/>
      </c>
      <c r="AX793" s="12">
        <f>IF(O793="",0,IF(ISERROR(MIDB(O793,SEARCHB("?",O793),2*LEN(O793)-LENB(O793))),IF(AQ793="",0,INDEX([1]大小写对照表!A:B,MATCH(AQ793,[1]大小写对照表!A:A,0),2)*100000000)+IF(AR793="",0,INDEX([1]大小写对照表!A:B,MATCH(AR793,[1]大小写对照表!A:A,0),2)*1000000)+IF(AS793="",0,INDEX([1]大小写对照表!A:B,MATCH(AS793,[1]大小写对照表!A:A,0),2)*100000)+IF(AT793="",0,INDEX([1]大小写对照表!A:B,MATCH(AT793,[1]大小写对照表!A:A,0),2)*10000)+IF(AU793="",0,INDEX([1]大小写对照表!A:B,MATCH(AU793,[1]大小写对照表!A:A,0),2)*1000)+IF(AV793="",0,INDEX([1]大小写对照表!A:B,MATCH(AV793,[1]大小写对照表!A:A,0),2)*100)+IF(AW793="",0,INDEX([1]大小写对照表!A:B,MATCH(AW793,[1]大小写对照表!A:A,0),2)*10),IF(ISERROR(FIND("万",O793,1)),MIDB(O793,SEARCHB("?",O793),2*LEN(O793)-LENB(O793))*1,MIDB(O793,SEARCHB("?",O793),2*LEN(O793)-LENB(O793))*10000)))</f>
        <v>0</v>
      </c>
      <c r="AY793" s="13" t="str">
        <f t="shared" si="153"/>
        <v>1月份</v>
      </c>
      <c r="AZ793" s="11" t="str">
        <f t="shared" si="154"/>
        <v>新媒体</v>
      </c>
      <c r="BA793" s="11" t="str">
        <f t="shared" si="155"/>
        <v/>
      </c>
    </row>
    <row r="794" spans="1:53">
      <c r="A794" s="7" t="s">
        <v>4020</v>
      </c>
      <c r="B794" s="7" t="s">
        <v>4963</v>
      </c>
      <c r="C794" s="7" t="s">
        <v>55</v>
      </c>
      <c r="D794" s="7"/>
      <c r="E794" s="7" t="s">
        <v>56</v>
      </c>
      <c r="F794" s="7" t="s">
        <v>4964</v>
      </c>
      <c r="G794" s="7" t="s">
        <v>966</v>
      </c>
      <c r="H794" s="7"/>
      <c r="I794" s="7"/>
      <c r="J794" s="7"/>
      <c r="K794" s="7"/>
      <c r="L794" s="7" t="s">
        <v>2021</v>
      </c>
      <c r="M794" s="7" t="s">
        <v>4965</v>
      </c>
      <c r="N794" s="7" t="s">
        <v>4966</v>
      </c>
      <c r="O794" s="7" t="s">
        <v>4967</v>
      </c>
      <c r="P794" s="7"/>
      <c r="Q794" s="7" t="s">
        <v>4968</v>
      </c>
      <c r="R794" s="7" t="s">
        <v>4969</v>
      </c>
      <c r="S794" s="7"/>
      <c r="T794" s="7"/>
      <c r="U794" s="7"/>
      <c r="V794" s="7"/>
      <c r="W794" s="7"/>
      <c r="X794" s="7" t="s">
        <v>244</v>
      </c>
      <c r="Y794" s="7" t="s">
        <v>4970</v>
      </c>
      <c r="Z794" s="7">
        <v>1</v>
      </c>
      <c r="AA794" s="7">
        <v>14971</v>
      </c>
      <c r="AB794" s="7" t="s">
        <v>317</v>
      </c>
      <c r="AC794" s="7" t="s">
        <v>4020</v>
      </c>
      <c r="AD794" s="7">
        <v>2019</v>
      </c>
      <c r="AE794" s="7" t="s">
        <v>68</v>
      </c>
      <c r="AF794" s="7"/>
      <c r="AG794" s="7"/>
      <c r="AH794" s="7"/>
      <c r="AI794" s="7"/>
      <c r="AJ794" s="7"/>
      <c r="AK794" s="7"/>
      <c r="AL794" s="8" t="str">
        <f t="shared" si="144"/>
        <v/>
      </c>
      <c r="AM794" s="8" t="str">
        <f>IF(AL794="","",COUNTIFS(AL$1:AL794,AL794))</f>
        <v/>
      </c>
      <c r="AN794" s="8" t="str">
        <f t="shared" si="145"/>
        <v>信阳广电新媒体有限公司“信阳手机台”移动新闻客户端二期建设项目中标结果公示@新媒体</v>
      </c>
      <c r="AO794" s="9">
        <f>IF(AN794="","",COUNTIFS(AN$1:AN794,AN794))</f>
        <v>1</v>
      </c>
      <c r="AP794" s="10" t="str">
        <f t="shared" si="146"/>
        <v>是</v>
      </c>
      <c r="AQ794" s="11" t="str">
        <f t="shared" si="147"/>
        <v/>
      </c>
      <c r="AR794" s="11" t="str">
        <f t="shared" si="148"/>
        <v/>
      </c>
      <c r="AS794" s="11" t="str">
        <f t="shared" si="149"/>
        <v/>
      </c>
      <c r="AT794" s="11" t="str">
        <f t="shared" si="150"/>
        <v/>
      </c>
      <c r="AU794" s="11" t="str">
        <f t="shared" si="151"/>
        <v/>
      </c>
      <c r="AV794" s="11" t="str">
        <f t="shared" si="152"/>
        <v/>
      </c>
      <c r="AW794" s="11" t="str">
        <f>IF(ISERROR(IF(FIND("拾",O794,1)&lt;FIND("万",O794,1),IF(ISERROR(FIND("拾",O794,FIND("万",O794,1))),"零",(MID(O,FIND("拾",O794,FIND("万",O794,1))-1,1))),MID(O794,FIND("拾",O794,1)-1,1))),"",IF(FIND("拾",O794,1)&lt;FIND("万",O794,1),IF(ISERROR(FIND("拾",O794,FIND("万",O794,1))),"",(MID(O794,FIND("拾",O794,FIND("万",O794,1))-1,1))),MID(O794,FIND("拾",O794,1)-1,1)))</f>
        <v/>
      </c>
      <c r="AX794" s="12">
        <f>IF(O794="",0,IF(ISERROR(MIDB(O794,SEARCHB("?",O794),2*LEN(O794)-LENB(O794))),IF(AQ794="",0,INDEX([1]大小写对照表!A:B,MATCH(AQ794,[1]大小写对照表!A:A,0),2)*100000000)+IF(AR794="",0,INDEX([1]大小写对照表!A:B,MATCH(AR794,[1]大小写对照表!A:A,0),2)*1000000)+IF(AS794="",0,INDEX([1]大小写对照表!A:B,MATCH(AS794,[1]大小写对照表!A:A,0),2)*100000)+IF(AT794="",0,INDEX([1]大小写对照表!A:B,MATCH(AT794,[1]大小写对照表!A:A,0),2)*10000)+IF(AU794="",0,INDEX([1]大小写对照表!A:B,MATCH(AU794,[1]大小写对照表!A:A,0),2)*1000)+IF(AV794="",0,INDEX([1]大小写对照表!A:B,MATCH(AV794,[1]大小写对照表!A:A,0),2)*100)+IF(AW794="",0,INDEX([1]大小写对照表!A:B,MATCH(AW794,[1]大小写对照表!A:A,0),2)*10),IF(ISERROR(FIND("万",O794,1)),MIDB(O794,SEARCHB("?",O794),2*LEN(O794)-LENB(O794))*1,MIDB(O794,SEARCHB("?",O794),2*LEN(O794)-LENB(O794))*10000)))</f>
        <v>377500</v>
      </c>
      <c r="AY794" s="13" t="str">
        <f t="shared" si="153"/>
        <v>1月份</v>
      </c>
      <c r="AZ794" s="11" t="str">
        <f t="shared" si="154"/>
        <v>新媒体</v>
      </c>
      <c r="BA794" s="11" t="str">
        <f t="shared" si="155"/>
        <v/>
      </c>
    </row>
    <row r="795" spans="1:53">
      <c r="A795" s="14" t="s">
        <v>4043</v>
      </c>
      <c r="B795" s="14" t="s">
        <v>4971</v>
      </c>
      <c r="C795" s="14" t="s">
        <v>55</v>
      </c>
      <c r="D795" s="14" t="s">
        <v>4972</v>
      </c>
      <c r="E795" s="14" t="s">
        <v>311</v>
      </c>
      <c r="F795" s="14" t="s">
        <v>4973</v>
      </c>
      <c r="G795" s="14" t="s">
        <v>966</v>
      </c>
      <c r="H795" s="14"/>
      <c r="I795" s="14"/>
      <c r="J795" s="14"/>
      <c r="K795" s="14"/>
      <c r="L795" s="14" t="s">
        <v>4974</v>
      </c>
      <c r="M795" s="14"/>
      <c r="N795" s="14" t="s">
        <v>4975</v>
      </c>
      <c r="O795" s="14"/>
      <c r="P795" s="14"/>
      <c r="Q795" s="14" t="s">
        <v>4976</v>
      </c>
      <c r="R795" s="14" t="s">
        <v>401</v>
      </c>
      <c r="S795" s="14" t="s">
        <v>4977</v>
      </c>
      <c r="T795" s="14"/>
      <c r="U795" s="14"/>
      <c r="V795" s="14"/>
      <c r="W795" s="14"/>
      <c r="X795" s="14" t="s">
        <v>65</v>
      </c>
      <c r="Y795" s="14" t="s">
        <v>4978</v>
      </c>
      <c r="Z795" s="14">
        <v>4</v>
      </c>
      <c r="AA795" s="14">
        <v>4</v>
      </c>
      <c r="AB795" s="14" t="s">
        <v>67</v>
      </c>
      <c r="AC795" s="14"/>
      <c r="AD795" s="14">
        <v>2019</v>
      </c>
      <c r="AE795" s="14" t="s">
        <v>68</v>
      </c>
      <c r="AF795" s="14" t="s">
        <v>1233</v>
      </c>
      <c r="AG795" s="14" t="s">
        <v>284</v>
      </c>
      <c r="AH795" s="14"/>
      <c r="AI795" s="14"/>
      <c r="AJ795" s="14"/>
      <c r="AK795" s="14"/>
      <c r="AL795" s="8" t="str">
        <f t="shared" si="144"/>
        <v>JZZTBZH2018121701001-01@全媒体</v>
      </c>
      <c r="AM795" s="8">
        <f>IF(AL795="","",COUNTIFS(AL$1:AL795,AL795))</f>
        <v>1</v>
      </c>
      <c r="AN795" s="8" t="str">
        <f t="shared" si="145"/>
        <v>荆州广播电视台高清播出系统招标评标结果公示@全媒体</v>
      </c>
      <c r="AO795" s="9">
        <f>IF(AN795="","",COUNTIFS(AN$1:AN795,AN795))</f>
        <v>1</v>
      </c>
      <c r="AP795" s="10" t="str">
        <f t="shared" si="146"/>
        <v>是</v>
      </c>
      <c r="AQ795" s="11" t="str">
        <f t="shared" si="147"/>
        <v/>
      </c>
      <c r="AR795" s="11" t="str">
        <f t="shared" si="148"/>
        <v/>
      </c>
      <c r="AS795" s="11" t="str">
        <f t="shared" si="149"/>
        <v/>
      </c>
      <c r="AT795" s="11" t="str">
        <f t="shared" si="150"/>
        <v/>
      </c>
      <c r="AU795" s="11" t="str">
        <f t="shared" si="151"/>
        <v/>
      </c>
      <c r="AV795" s="11" t="str">
        <f t="shared" si="152"/>
        <v/>
      </c>
      <c r="AW795" s="11" t="str">
        <f>IF(ISERROR(IF(FIND("拾",O795,1)&lt;FIND("万",O795,1),IF(ISERROR(FIND("拾",O795,FIND("万",O795,1))),"零",(MID(O,FIND("拾",O795,FIND("万",O795,1))-1,1))),MID(O795,FIND("拾",O795,1)-1,1))),"",IF(FIND("拾",O795,1)&lt;FIND("万",O795,1),IF(ISERROR(FIND("拾",O795,FIND("万",O795,1))),"",(MID(O795,FIND("拾",O795,FIND("万",O795,1))-1,1))),MID(O795,FIND("拾",O795,1)-1,1)))</f>
        <v/>
      </c>
      <c r="AX795" s="12">
        <f>IF(O795="",0,IF(ISERROR(MIDB(O795,SEARCHB("?",O795),2*LEN(O795)-LENB(O795))),IF(AQ795="",0,INDEX([1]大小写对照表!A:B,MATCH(AQ795,[1]大小写对照表!A:A,0),2)*100000000)+IF(AR795="",0,INDEX([1]大小写对照表!A:B,MATCH(AR795,[1]大小写对照表!A:A,0),2)*1000000)+IF(AS795="",0,INDEX([1]大小写对照表!A:B,MATCH(AS795,[1]大小写对照表!A:A,0),2)*100000)+IF(AT795="",0,INDEX([1]大小写对照表!A:B,MATCH(AT795,[1]大小写对照表!A:A,0),2)*10000)+IF(AU795="",0,INDEX([1]大小写对照表!A:B,MATCH(AU795,[1]大小写对照表!A:A,0),2)*1000)+IF(AV795="",0,INDEX([1]大小写对照表!A:B,MATCH(AV795,[1]大小写对照表!A:A,0),2)*100)+IF(AW795="",0,INDEX([1]大小写对照表!A:B,MATCH(AW795,[1]大小写对照表!A:A,0),2)*10),IF(ISERROR(FIND("万",O795,1)),MIDB(O795,SEARCHB("?",O795),2*LEN(O795)-LENB(O795))*1,MIDB(O795,SEARCHB("?",O795),2*LEN(O795)-LENB(O795))*10000)))</f>
        <v>0</v>
      </c>
      <c r="AY795" s="13" t="str">
        <f t="shared" si="153"/>
        <v>1月份</v>
      </c>
      <c r="AZ795" s="11" t="str">
        <f t="shared" si="154"/>
        <v>全媒体</v>
      </c>
      <c r="BA795" s="11" t="str">
        <f t="shared" si="155"/>
        <v/>
      </c>
    </row>
    <row r="796" spans="1:53">
      <c r="A796" s="7" t="s">
        <v>4020</v>
      </c>
      <c r="B796" s="7" t="s">
        <v>4979</v>
      </c>
      <c r="C796" s="7" t="s">
        <v>55</v>
      </c>
      <c r="D796" s="7"/>
      <c r="E796" s="7" t="s">
        <v>311</v>
      </c>
      <c r="F796" s="7" t="s">
        <v>1603</v>
      </c>
      <c r="G796" s="7" t="s">
        <v>966</v>
      </c>
      <c r="H796" s="7"/>
      <c r="I796" s="7"/>
      <c r="J796" s="7"/>
      <c r="K796" s="7"/>
      <c r="L796" s="7"/>
      <c r="M796" s="7"/>
      <c r="N796" s="7"/>
      <c r="O796" s="7" t="s">
        <v>4980</v>
      </c>
      <c r="P796" s="7"/>
      <c r="Q796" s="7" t="s">
        <v>4981</v>
      </c>
      <c r="R796" s="7"/>
      <c r="S796" s="7"/>
      <c r="T796" s="7"/>
      <c r="U796" s="7"/>
      <c r="V796" s="7"/>
      <c r="W796" s="7"/>
      <c r="X796" s="7" t="s">
        <v>194</v>
      </c>
      <c r="Y796" s="7" t="s">
        <v>4982</v>
      </c>
      <c r="Z796" s="7">
        <v>2</v>
      </c>
      <c r="AA796" s="7">
        <v>14971</v>
      </c>
      <c r="AB796" s="7" t="s">
        <v>67</v>
      </c>
      <c r="AC796" s="7"/>
      <c r="AD796" s="7">
        <v>2018</v>
      </c>
      <c r="AE796" s="7" t="s">
        <v>643</v>
      </c>
      <c r="AF796" s="7"/>
      <c r="AG796" s="7"/>
      <c r="AH796" s="7"/>
      <c r="AI796" s="7"/>
      <c r="AJ796" s="7"/>
      <c r="AK796" s="7"/>
      <c r="AL796" s="8" t="str">
        <f t="shared" si="144"/>
        <v/>
      </c>
      <c r="AM796" s="8" t="str">
        <f>IF(AL796="","",COUNTIFS(AL$1:AL796,AL796))</f>
        <v/>
      </c>
      <c r="AN796" s="8" t="str">
        <f t="shared" si="145"/>
        <v>竹溪县文化旅游传播营销项目-供应商十堰广播电视台@新媒体</v>
      </c>
      <c r="AO796" s="9">
        <f>IF(AN796="","",COUNTIFS(AN$1:AN796,AN796))</f>
        <v>1</v>
      </c>
      <c r="AP796" s="10" t="str">
        <f t="shared" si="146"/>
        <v>是</v>
      </c>
      <c r="AQ796" s="11" t="str">
        <f t="shared" si="147"/>
        <v/>
      </c>
      <c r="AR796" s="11" t="str">
        <f t="shared" si="148"/>
        <v/>
      </c>
      <c r="AS796" s="11" t="str">
        <f t="shared" si="149"/>
        <v/>
      </c>
      <c r="AT796" s="11" t="str">
        <f t="shared" si="150"/>
        <v/>
      </c>
      <c r="AU796" s="11" t="str">
        <f t="shared" si="151"/>
        <v/>
      </c>
      <c r="AV796" s="11" t="str">
        <f t="shared" si="152"/>
        <v/>
      </c>
      <c r="AW796" s="11" t="str">
        <f>IF(ISERROR(IF(FIND("拾",O796,1)&lt;FIND("万",O796,1),IF(ISERROR(FIND("拾",O796,FIND("万",O796,1))),"零",(MID(O,FIND("拾",O796,FIND("万",O796,1))-1,1))),MID(O796,FIND("拾",O796,1)-1,1))),"",IF(FIND("拾",O796,1)&lt;FIND("万",O796,1),IF(ISERROR(FIND("拾",O796,FIND("万",O796,1))),"",(MID(O796,FIND("拾",O796,FIND("万",O796,1))-1,1))),MID(O796,FIND("拾",O796,1)-1,1)))</f>
        <v/>
      </c>
      <c r="AX796" s="12">
        <f>IF(O796="",0,IF(ISERROR(MIDB(O796,SEARCHB("?",O796),2*LEN(O796)-LENB(O796))),IF(AQ796="",0,INDEX([1]大小写对照表!A:B,MATCH(AQ796,[1]大小写对照表!A:A,0),2)*100000000)+IF(AR796="",0,INDEX([1]大小写对照表!A:B,MATCH(AR796,[1]大小写对照表!A:A,0),2)*1000000)+IF(AS796="",0,INDEX([1]大小写对照表!A:B,MATCH(AS796,[1]大小写对照表!A:A,0),2)*100000)+IF(AT796="",0,INDEX([1]大小写对照表!A:B,MATCH(AT796,[1]大小写对照表!A:A,0),2)*10000)+IF(AU796="",0,INDEX([1]大小写对照表!A:B,MATCH(AU796,[1]大小写对照表!A:A,0),2)*1000)+IF(AV796="",0,INDEX([1]大小写对照表!A:B,MATCH(AV796,[1]大小写对照表!A:A,0),2)*100)+IF(AW796="",0,INDEX([1]大小写对照表!A:B,MATCH(AW796,[1]大小写对照表!A:A,0),2)*10),IF(ISERROR(FIND("万",O796,1)),MIDB(O796,SEARCHB("?",O796),2*LEN(O796)-LENB(O796))*1,MIDB(O796,SEARCHB("?",O796),2*LEN(O796)-LENB(O796))*10000)))</f>
        <v>500000</v>
      </c>
      <c r="AY796" s="13" t="str">
        <f t="shared" si="153"/>
        <v>1月份</v>
      </c>
      <c r="AZ796" s="11" t="str">
        <f t="shared" si="154"/>
        <v>新媒体</v>
      </c>
      <c r="BA796" s="11" t="str">
        <f t="shared" si="155"/>
        <v/>
      </c>
    </row>
    <row r="797" spans="1:53">
      <c r="A797" s="14" t="s">
        <v>4020</v>
      </c>
      <c r="B797" s="14" t="s">
        <v>4983</v>
      </c>
      <c r="C797" s="14" t="s">
        <v>55</v>
      </c>
      <c r="D797" s="14"/>
      <c r="E797" s="14" t="s">
        <v>1244</v>
      </c>
      <c r="F797" s="14" t="s">
        <v>4984</v>
      </c>
      <c r="G797" s="14" t="s">
        <v>966</v>
      </c>
      <c r="H797" s="14"/>
      <c r="I797" s="14"/>
      <c r="J797" s="14"/>
      <c r="K797" s="14"/>
      <c r="L797" s="14" t="s">
        <v>4985</v>
      </c>
      <c r="M797" s="14" t="s">
        <v>4986</v>
      </c>
      <c r="N797" s="14" t="s">
        <v>4987</v>
      </c>
      <c r="O797" s="14"/>
      <c r="P797" s="14"/>
      <c r="Q797" s="14" t="s">
        <v>4988</v>
      </c>
      <c r="R797" s="14" t="s">
        <v>4989</v>
      </c>
      <c r="S797" s="14" t="s">
        <v>4990</v>
      </c>
      <c r="T797" s="14" t="s">
        <v>4991</v>
      </c>
      <c r="U797" s="14" t="s">
        <v>4992</v>
      </c>
      <c r="V797" s="14" t="s">
        <v>4993</v>
      </c>
      <c r="W797" s="14"/>
      <c r="X797" s="14" t="s">
        <v>244</v>
      </c>
      <c r="Y797" s="14" t="s">
        <v>4994</v>
      </c>
      <c r="Z797" s="14">
        <v>1</v>
      </c>
      <c r="AA797" s="14">
        <v>14971</v>
      </c>
      <c r="AB797" s="14" t="s">
        <v>67</v>
      </c>
      <c r="AC797" s="14"/>
      <c r="AD797" s="14">
        <v>2018</v>
      </c>
      <c r="AE797" s="14" t="s">
        <v>643</v>
      </c>
      <c r="AF797" s="14"/>
      <c r="AG797" s="14"/>
      <c r="AH797" s="14"/>
      <c r="AI797" s="14"/>
      <c r="AJ797" s="14"/>
      <c r="AK797" s="14"/>
      <c r="AL797" s="8" t="str">
        <f t="shared" si="144"/>
        <v/>
      </c>
      <c r="AM797" s="8" t="str">
        <f>IF(AL797="","",COUNTIFS(AL$1:AL797,AL797))</f>
        <v/>
      </c>
      <c r="AN797" s="8" t="str">
        <f t="shared" si="145"/>
        <v>国网重庆市电力公司南岸供电分公司2018年第19批授权采购竞争性谈判采购结果公示@新媒体</v>
      </c>
      <c r="AO797" s="9">
        <f>IF(AN797="","",COUNTIFS(AN$1:AN797,AN797))</f>
        <v>1</v>
      </c>
      <c r="AP797" s="10" t="str">
        <f t="shared" si="146"/>
        <v>是</v>
      </c>
      <c r="AQ797" s="11" t="str">
        <f t="shared" si="147"/>
        <v/>
      </c>
      <c r="AR797" s="11" t="str">
        <f t="shared" si="148"/>
        <v/>
      </c>
      <c r="AS797" s="11" t="str">
        <f t="shared" si="149"/>
        <v/>
      </c>
      <c r="AT797" s="11" t="str">
        <f t="shared" si="150"/>
        <v/>
      </c>
      <c r="AU797" s="11" t="str">
        <f t="shared" si="151"/>
        <v/>
      </c>
      <c r="AV797" s="11" t="str">
        <f t="shared" si="152"/>
        <v/>
      </c>
      <c r="AW797" s="11" t="str">
        <f>IF(ISERROR(IF(FIND("拾",O797,1)&lt;FIND("万",O797,1),IF(ISERROR(FIND("拾",O797,FIND("万",O797,1))),"零",(MID(O,FIND("拾",O797,FIND("万",O797,1))-1,1))),MID(O797,FIND("拾",O797,1)-1,1))),"",IF(FIND("拾",O797,1)&lt;FIND("万",O797,1),IF(ISERROR(FIND("拾",O797,FIND("万",O797,1))),"",(MID(O797,FIND("拾",O797,FIND("万",O797,1))-1,1))),MID(O797,FIND("拾",O797,1)-1,1)))</f>
        <v/>
      </c>
      <c r="AX797" s="12">
        <f>IF(O797="",0,IF(ISERROR(MIDB(O797,SEARCHB("?",O797),2*LEN(O797)-LENB(O797))),IF(AQ797="",0,INDEX([1]大小写对照表!A:B,MATCH(AQ797,[1]大小写对照表!A:A,0),2)*100000000)+IF(AR797="",0,INDEX([1]大小写对照表!A:B,MATCH(AR797,[1]大小写对照表!A:A,0),2)*1000000)+IF(AS797="",0,INDEX([1]大小写对照表!A:B,MATCH(AS797,[1]大小写对照表!A:A,0),2)*100000)+IF(AT797="",0,INDEX([1]大小写对照表!A:B,MATCH(AT797,[1]大小写对照表!A:A,0),2)*10000)+IF(AU797="",0,INDEX([1]大小写对照表!A:B,MATCH(AU797,[1]大小写对照表!A:A,0),2)*1000)+IF(AV797="",0,INDEX([1]大小写对照表!A:B,MATCH(AV797,[1]大小写对照表!A:A,0),2)*100)+IF(AW797="",0,INDEX([1]大小写对照表!A:B,MATCH(AW797,[1]大小写对照表!A:A,0),2)*10),IF(ISERROR(FIND("万",O797,1)),MIDB(O797,SEARCHB("?",O797),2*LEN(O797)-LENB(O797))*1,MIDB(O797,SEARCHB("?",O797),2*LEN(O797)-LENB(O797))*10000)))</f>
        <v>0</v>
      </c>
      <c r="AY797" s="13" t="str">
        <f t="shared" si="153"/>
        <v>1月份</v>
      </c>
      <c r="AZ797" s="11" t="str">
        <f t="shared" si="154"/>
        <v>新媒体</v>
      </c>
      <c r="BA797" s="11" t="str">
        <f t="shared" si="155"/>
        <v/>
      </c>
    </row>
    <row r="798" spans="1:53">
      <c r="A798" s="7" t="s">
        <v>4043</v>
      </c>
      <c r="B798" s="7" t="s">
        <v>4995</v>
      </c>
      <c r="C798" s="7" t="s">
        <v>55</v>
      </c>
      <c r="D798" s="7"/>
      <c r="E798" s="7" t="s">
        <v>809</v>
      </c>
      <c r="F798" s="7" t="s">
        <v>4996</v>
      </c>
      <c r="G798" s="7" t="s">
        <v>966</v>
      </c>
      <c r="H798" s="7"/>
      <c r="I798" s="7"/>
      <c r="J798" s="7"/>
      <c r="K798" s="7"/>
      <c r="L798" s="7"/>
      <c r="M798" s="7"/>
      <c r="N798" s="7" t="s">
        <v>4997</v>
      </c>
      <c r="O798" s="7"/>
      <c r="P798" s="7"/>
      <c r="Q798" s="7" t="s">
        <v>4998</v>
      </c>
      <c r="R798" s="7" t="s">
        <v>4999</v>
      </c>
      <c r="S798" s="7"/>
      <c r="T798" s="7"/>
      <c r="U798" s="7"/>
      <c r="V798" s="7"/>
      <c r="W798" s="7"/>
      <c r="X798" s="7" t="s">
        <v>315</v>
      </c>
      <c r="Y798" s="7" t="s">
        <v>5000</v>
      </c>
      <c r="Z798" s="7">
        <v>3</v>
      </c>
      <c r="AA798" s="7">
        <v>14971</v>
      </c>
      <c r="AB798" s="7" t="s">
        <v>317</v>
      </c>
      <c r="AC798" s="7" t="s">
        <v>4043</v>
      </c>
      <c r="AD798" s="7" t="s">
        <v>1746</v>
      </c>
      <c r="AE798" s="7"/>
      <c r="AF798" s="7"/>
      <c r="AG798" s="7"/>
      <c r="AH798" s="7"/>
      <c r="AI798" s="7"/>
      <c r="AJ798" s="7"/>
      <c r="AK798" s="7"/>
      <c r="AL798" s="8" t="str">
        <f t="shared" si="144"/>
        <v/>
      </c>
      <c r="AM798" s="8" t="str">
        <f>IF(AL798="","",COUNTIFS(AL$1:AL798,AL798))</f>
        <v/>
      </c>
      <c r="AN798" s="8" t="str">
        <f t="shared" si="145"/>
        <v>全媒体聚合云网络技术开发集成项目勘察招标二次招标@全媒体</v>
      </c>
      <c r="AO798" s="9">
        <f>IF(AN798="","",COUNTIFS(AN$1:AN798,AN798))</f>
        <v>1</v>
      </c>
      <c r="AP798" s="10" t="str">
        <f t="shared" si="146"/>
        <v>是</v>
      </c>
      <c r="AQ798" s="11" t="str">
        <f t="shared" si="147"/>
        <v/>
      </c>
      <c r="AR798" s="11" t="str">
        <f t="shared" si="148"/>
        <v/>
      </c>
      <c r="AS798" s="11" t="str">
        <f t="shared" si="149"/>
        <v/>
      </c>
      <c r="AT798" s="11" t="str">
        <f t="shared" si="150"/>
        <v/>
      </c>
      <c r="AU798" s="11" t="str">
        <f t="shared" si="151"/>
        <v/>
      </c>
      <c r="AV798" s="11" t="str">
        <f t="shared" si="152"/>
        <v/>
      </c>
      <c r="AW798" s="11" t="str">
        <f>IF(ISERROR(IF(FIND("拾",O798,1)&lt;FIND("万",O798,1),IF(ISERROR(FIND("拾",O798,FIND("万",O798,1))),"零",(MID(O,FIND("拾",O798,FIND("万",O798,1))-1,1))),MID(O798,FIND("拾",O798,1)-1,1))),"",IF(FIND("拾",O798,1)&lt;FIND("万",O798,1),IF(ISERROR(FIND("拾",O798,FIND("万",O798,1))),"",(MID(O798,FIND("拾",O798,FIND("万",O798,1))-1,1))),MID(O798,FIND("拾",O798,1)-1,1)))</f>
        <v/>
      </c>
      <c r="AX798" s="12">
        <f>IF(O798="",0,IF(ISERROR(MIDB(O798,SEARCHB("?",O798),2*LEN(O798)-LENB(O798))),IF(AQ798="",0,INDEX([1]大小写对照表!A:B,MATCH(AQ798,[1]大小写对照表!A:A,0),2)*100000000)+IF(AR798="",0,INDEX([1]大小写对照表!A:B,MATCH(AR798,[1]大小写对照表!A:A,0),2)*1000000)+IF(AS798="",0,INDEX([1]大小写对照表!A:B,MATCH(AS798,[1]大小写对照表!A:A,0),2)*100000)+IF(AT798="",0,INDEX([1]大小写对照表!A:B,MATCH(AT798,[1]大小写对照表!A:A,0),2)*10000)+IF(AU798="",0,INDEX([1]大小写对照表!A:B,MATCH(AU798,[1]大小写对照表!A:A,0),2)*1000)+IF(AV798="",0,INDEX([1]大小写对照表!A:B,MATCH(AV798,[1]大小写对照表!A:A,0),2)*100)+IF(AW798="",0,INDEX([1]大小写对照表!A:B,MATCH(AW798,[1]大小写对照表!A:A,0),2)*10),IF(ISERROR(FIND("万",O798,1)),MIDB(O798,SEARCHB("?",O798),2*LEN(O798)-LENB(O798))*1,MIDB(O798,SEARCHB("?",O798),2*LEN(O798)-LENB(O798))*10000)))</f>
        <v>0</v>
      </c>
      <c r="AY798" s="13" t="str">
        <f t="shared" si="153"/>
        <v>1月份</v>
      </c>
      <c r="AZ798" s="11" t="str">
        <f t="shared" si="154"/>
        <v>全媒体</v>
      </c>
      <c r="BA798" s="11" t="str">
        <f t="shared" si="155"/>
        <v/>
      </c>
    </row>
    <row r="799" spans="1:53">
      <c r="A799" s="14" t="s">
        <v>5001</v>
      </c>
      <c r="B799" s="14" t="s">
        <v>5002</v>
      </c>
      <c r="C799" s="14" t="s">
        <v>55</v>
      </c>
      <c r="D799" s="14" t="s">
        <v>5003</v>
      </c>
      <c r="E799" s="14" t="s">
        <v>1192</v>
      </c>
      <c r="F799" s="14" t="s">
        <v>5004</v>
      </c>
      <c r="G799" s="14" t="s">
        <v>966</v>
      </c>
      <c r="H799" s="14"/>
      <c r="I799" s="14"/>
      <c r="J799" s="14"/>
      <c r="K799" s="14"/>
      <c r="L799" s="14" t="s">
        <v>5005</v>
      </c>
      <c r="M799" s="14"/>
      <c r="N799" s="14"/>
      <c r="O799" s="14"/>
      <c r="P799" s="14"/>
      <c r="Q799" s="14" t="s">
        <v>5006</v>
      </c>
      <c r="R799" s="14"/>
      <c r="S799" s="14"/>
      <c r="T799" s="14"/>
      <c r="U799" s="14"/>
      <c r="V799" s="14"/>
      <c r="W799" s="14"/>
      <c r="X799" s="14" t="s">
        <v>79</v>
      </c>
      <c r="Y799" s="14" t="s">
        <v>5007</v>
      </c>
      <c r="Z799" s="14">
        <v>1</v>
      </c>
      <c r="AA799" s="14">
        <v>1</v>
      </c>
      <c r="AB799" s="14" t="s">
        <v>67</v>
      </c>
      <c r="AC799" s="14"/>
      <c r="AD799" s="14">
        <v>2019</v>
      </c>
      <c r="AE799" s="14" t="s">
        <v>68</v>
      </c>
      <c r="AF799" s="14"/>
      <c r="AG799" s="14"/>
      <c r="AH799" s="14"/>
      <c r="AI799" s="14"/>
      <c r="AJ799" s="14"/>
      <c r="AK799" s="14"/>
      <c r="AL799" s="8" t="str">
        <f t="shared" si="144"/>
        <v>D4313002018001027@媒体云,新媒体</v>
      </c>
      <c r="AM799" s="8">
        <f>IF(AL799="","",COUNTIFS(AL$1:AL799,AL799))</f>
        <v>1</v>
      </c>
      <c r="AN799" s="8" t="str">
        <f t="shared" si="145"/>
        <v>娄底移动政务新媒体云平台工程项目公开招标中标公告@媒体云,新媒体</v>
      </c>
      <c r="AO799" s="9">
        <f>IF(AN799="","",COUNTIFS(AN$1:AN799,AN799))</f>
        <v>1</v>
      </c>
      <c r="AP799" s="10" t="str">
        <f t="shared" si="146"/>
        <v>是</v>
      </c>
      <c r="AQ799" s="11" t="str">
        <f t="shared" si="147"/>
        <v/>
      </c>
      <c r="AR799" s="11" t="str">
        <f t="shared" si="148"/>
        <v/>
      </c>
      <c r="AS799" s="11" t="str">
        <f t="shared" si="149"/>
        <v/>
      </c>
      <c r="AT799" s="11" t="str">
        <f t="shared" si="150"/>
        <v/>
      </c>
      <c r="AU799" s="11" t="str">
        <f t="shared" si="151"/>
        <v/>
      </c>
      <c r="AV799" s="11" t="str">
        <f t="shared" si="152"/>
        <v/>
      </c>
      <c r="AW799" s="11" t="str">
        <f>IF(ISERROR(IF(FIND("拾",O799,1)&lt;FIND("万",O799,1),IF(ISERROR(FIND("拾",O799,FIND("万",O799,1))),"零",(MID(O,FIND("拾",O799,FIND("万",O799,1))-1,1))),MID(O799,FIND("拾",O799,1)-1,1))),"",IF(FIND("拾",O799,1)&lt;FIND("万",O799,1),IF(ISERROR(FIND("拾",O799,FIND("万",O799,1))),"",(MID(O799,FIND("拾",O799,FIND("万",O799,1))-1,1))),MID(O799,FIND("拾",O799,1)-1,1)))</f>
        <v/>
      </c>
      <c r="AX799" s="12">
        <f>IF(O799="",0,IF(ISERROR(MIDB(O799,SEARCHB("?",O799),2*LEN(O799)-LENB(O799))),IF(AQ799="",0,INDEX([1]大小写对照表!A:B,MATCH(AQ799,[1]大小写对照表!A:A,0),2)*100000000)+IF(AR799="",0,INDEX([1]大小写对照表!A:B,MATCH(AR799,[1]大小写对照表!A:A,0),2)*1000000)+IF(AS799="",0,INDEX([1]大小写对照表!A:B,MATCH(AS799,[1]大小写对照表!A:A,0),2)*100000)+IF(AT799="",0,INDEX([1]大小写对照表!A:B,MATCH(AT799,[1]大小写对照表!A:A,0),2)*10000)+IF(AU799="",0,INDEX([1]大小写对照表!A:B,MATCH(AU799,[1]大小写对照表!A:A,0),2)*1000)+IF(AV799="",0,INDEX([1]大小写对照表!A:B,MATCH(AV799,[1]大小写对照表!A:A,0),2)*100)+IF(AW799="",0,INDEX([1]大小写对照表!A:B,MATCH(AW799,[1]大小写对照表!A:A,0),2)*10),IF(ISERROR(FIND("万",O799,1)),MIDB(O799,SEARCHB("?",O799),2*LEN(O799)-LENB(O799))*1,MIDB(O799,SEARCHB("?",O799),2*LEN(O799)-LENB(O799))*10000)))</f>
        <v>0</v>
      </c>
      <c r="AY799" s="13" t="str">
        <f t="shared" si="153"/>
        <v>1月份</v>
      </c>
      <c r="AZ799" s="11" t="str">
        <f t="shared" si="154"/>
        <v>媒体云</v>
      </c>
      <c r="BA799" s="11" t="str">
        <f t="shared" si="155"/>
        <v>新媒体</v>
      </c>
    </row>
    <row r="800" spans="1:53">
      <c r="A800" s="7" t="s">
        <v>5001</v>
      </c>
      <c r="B800" s="7" t="s">
        <v>5008</v>
      </c>
      <c r="C800" s="7" t="s">
        <v>55</v>
      </c>
      <c r="D800" s="7"/>
      <c r="E800" s="7" t="s">
        <v>1192</v>
      </c>
      <c r="F800" s="7" t="s">
        <v>5004</v>
      </c>
      <c r="G800" s="7" t="s">
        <v>966</v>
      </c>
      <c r="H800" s="7"/>
      <c r="I800" s="7"/>
      <c r="J800" s="7"/>
      <c r="K800" s="7"/>
      <c r="L800" s="7" t="s">
        <v>5005</v>
      </c>
      <c r="M800" s="7"/>
      <c r="N800" s="7" t="s">
        <v>4621</v>
      </c>
      <c r="O800" s="7"/>
      <c r="P800" s="7"/>
      <c r="Q800" s="7" t="s">
        <v>5009</v>
      </c>
      <c r="R800" s="7" t="s">
        <v>4624</v>
      </c>
      <c r="S800" s="7"/>
      <c r="T800" s="7"/>
      <c r="U800" s="7"/>
      <c r="V800" s="7"/>
      <c r="W800" s="7"/>
      <c r="X800" s="7" t="s">
        <v>79</v>
      </c>
      <c r="Y800" s="7" t="s">
        <v>5010</v>
      </c>
      <c r="Z800" s="7">
        <v>2</v>
      </c>
      <c r="AA800" s="7">
        <v>14971</v>
      </c>
      <c r="AB800" s="7" t="s">
        <v>67</v>
      </c>
      <c r="AC800" s="7"/>
      <c r="AD800" s="7">
        <v>2019</v>
      </c>
      <c r="AE800" s="7" t="s">
        <v>68</v>
      </c>
      <c r="AF800" s="7"/>
      <c r="AG800" s="7"/>
      <c r="AH800" s="7"/>
      <c r="AI800" s="7"/>
      <c r="AJ800" s="7"/>
      <c r="AK800" s="7"/>
      <c r="AL800" s="8" t="str">
        <f t="shared" si="144"/>
        <v/>
      </c>
      <c r="AM800" s="8" t="str">
        <f>IF(AL800="","",COUNTIFS(AL$1:AL800,AL800))</f>
        <v/>
      </c>
      <c r="AN800" s="8" t="str">
        <f t="shared" si="145"/>
        <v>娄底移动政务新媒体云平台工程项目中标公示@媒体云,新媒体</v>
      </c>
      <c r="AO800" s="9">
        <f>IF(AN800="","",COUNTIFS(AN$1:AN800,AN800))</f>
        <v>1</v>
      </c>
      <c r="AP800" s="10" t="str">
        <f t="shared" si="146"/>
        <v>是</v>
      </c>
      <c r="AQ800" s="11" t="str">
        <f t="shared" si="147"/>
        <v/>
      </c>
      <c r="AR800" s="11" t="str">
        <f t="shared" si="148"/>
        <v/>
      </c>
      <c r="AS800" s="11" t="str">
        <f t="shared" si="149"/>
        <v/>
      </c>
      <c r="AT800" s="11" t="str">
        <f t="shared" si="150"/>
        <v/>
      </c>
      <c r="AU800" s="11" t="str">
        <f t="shared" si="151"/>
        <v/>
      </c>
      <c r="AV800" s="11" t="str">
        <f t="shared" si="152"/>
        <v/>
      </c>
      <c r="AW800" s="11" t="str">
        <f>IF(ISERROR(IF(FIND("拾",O800,1)&lt;FIND("万",O800,1),IF(ISERROR(FIND("拾",O800,FIND("万",O800,1))),"零",(MID(O,FIND("拾",O800,FIND("万",O800,1))-1,1))),MID(O800,FIND("拾",O800,1)-1,1))),"",IF(FIND("拾",O800,1)&lt;FIND("万",O800,1),IF(ISERROR(FIND("拾",O800,FIND("万",O800,1))),"",(MID(O800,FIND("拾",O800,FIND("万",O800,1))-1,1))),MID(O800,FIND("拾",O800,1)-1,1)))</f>
        <v/>
      </c>
      <c r="AX800" s="12">
        <f>IF(O800="",0,IF(ISERROR(MIDB(O800,SEARCHB("?",O800),2*LEN(O800)-LENB(O800))),IF(AQ800="",0,INDEX([1]大小写对照表!A:B,MATCH(AQ800,[1]大小写对照表!A:A,0),2)*100000000)+IF(AR800="",0,INDEX([1]大小写对照表!A:B,MATCH(AR800,[1]大小写对照表!A:A,0),2)*1000000)+IF(AS800="",0,INDEX([1]大小写对照表!A:B,MATCH(AS800,[1]大小写对照表!A:A,0),2)*100000)+IF(AT800="",0,INDEX([1]大小写对照表!A:B,MATCH(AT800,[1]大小写对照表!A:A,0),2)*10000)+IF(AU800="",0,INDEX([1]大小写对照表!A:B,MATCH(AU800,[1]大小写对照表!A:A,0),2)*1000)+IF(AV800="",0,INDEX([1]大小写对照表!A:B,MATCH(AV800,[1]大小写对照表!A:A,0),2)*100)+IF(AW800="",0,INDEX([1]大小写对照表!A:B,MATCH(AW800,[1]大小写对照表!A:A,0),2)*10),IF(ISERROR(FIND("万",O800,1)),MIDB(O800,SEARCHB("?",O800),2*LEN(O800)-LENB(O800))*1,MIDB(O800,SEARCHB("?",O800),2*LEN(O800)-LENB(O800))*10000)))</f>
        <v>0</v>
      </c>
      <c r="AY800" s="13" t="str">
        <f t="shared" si="153"/>
        <v>1月份</v>
      </c>
      <c r="AZ800" s="11" t="str">
        <f t="shared" si="154"/>
        <v>媒体云</v>
      </c>
      <c r="BA800" s="11" t="str">
        <f t="shared" si="155"/>
        <v>新媒体</v>
      </c>
    </row>
    <row r="801" spans="1:53">
      <c r="A801" s="14" t="s">
        <v>4020</v>
      </c>
      <c r="B801" s="14" t="s">
        <v>5011</v>
      </c>
      <c r="C801" s="14" t="s">
        <v>55</v>
      </c>
      <c r="D801" s="14"/>
      <c r="E801" s="14" t="s">
        <v>627</v>
      </c>
      <c r="F801" s="14" t="s">
        <v>902</v>
      </c>
      <c r="G801" s="14" t="s">
        <v>966</v>
      </c>
      <c r="H801" s="14"/>
      <c r="I801" s="14"/>
      <c r="J801" s="14"/>
      <c r="K801" s="14"/>
      <c r="L801" s="14" t="s">
        <v>4354</v>
      </c>
      <c r="M801" s="14" t="s">
        <v>4355</v>
      </c>
      <c r="N801" s="14" t="s">
        <v>5012</v>
      </c>
      <c r="O801" s="14" t="s">
        <v>5013</v>
      </c>
      <c r="P801" s="14"/>
      <c r="Q801" s="14" t="s">
        <v>5014</v>
      </c>
      <c r="R801" s="14" t="s">
        <v>5015</v>
      </c>
      <c r="S801" s="14"/>
      <c r="T801" s="14"/>
      <c r="U801" s="14"/>
      <c r="V801" s="14"/>
      <c r="W801" s="14"/>
      <c r="X801" s="14" t="s">
        <v>244</v>
      </c>
      <c r="Y801" s="14" t="s">
        <v>5016</v>
      </c>
      <c r="Z801" s="14">
        <v>1</v>
      </c>
      <c r="AA801" s="14">
        <v>14971</v>
      </c>
      <c r="AB801" s="14" t="s">
        <v>317</v>
      </c>
      <c r="AC801" s="14" t="s">
        <v>4020</v>
      </c>
      <c r="AD801" s="14">
        <v>2019</v>
      </c>
      <c r="AE801" s="14" t="s">
        <v>68</v>
      </c>
      <c r="AF801" s="14"/>
      <c r="AG801" s="14"/>
      <c r="AH801" s="14"/>
      <c r="AI801" s="14"/>
      <c r="AJ801" s="14"/>
      <c r="AK801" s="14"/>
      <c r="AL801" s="8" t="str">
        <f t="shared" si="144"/>
        <v/>
      </c>
      <c r="AM801" s="8" t="str">
        <f>IF(AL801="","",COUNTIFS(AL$1:AL801,AL801))</f>
        <v/>
      </c>
      <c r="AN801" s="8" t="str">
        <f t="shared" si="145"/>
        <v>广东南方新媒体股份有限公司广东IPTV平台（广告系统、BI项目、互动平台、应用商城）硬件服务器项目BI服务器硬盘扩容项目成交公告@新媒体</v>
      </c>
      <c r="AO801" s="9">
        <f>IF(AN801="","",COUNTIFS(AN$1:AN801,AN801))</f>
        <v>1</v>
      </c>
      <c r="AP801" s="10" t="str">
        <f t="shared" si="146"/>
        <v>是</v>
      </c>
      <c r="AQ801" s="11" t="str">
        <f t="shared" si="147"/>
        <v/>
      </c>
      <c r="AR801" s="11" t="str">
        <f t="shared" si="148"/>
        <v/>
      </c>
      <c r="AS801" s="11" t="str">
        <f t="shared" si="149"/>
        <v/>
      </c>
      <c r="AT801" s="11" t="str">
        <f t="shared" si="150"/>
        <v/>
      </c>
      <c r="AU801" s="11" t="str">
        <f t="shared" si="151"/>
        <v/>
      </c>
      <c r="AV801" s="11" t="str">
        <f t="shared" si="152"/>
        <v/>
      </c>
      <c r="AW801" s="11" t="str">
        <f>IF(ISERROR(IF(FIND("拾",O801,1)&lt;FIND("万",O801,1),IF(ISERROR(FIND("拾",O801,FIND("万",O801,1))),"零",(MID(O,FIND("拾",O801,FIND("万",O801,1))-1,1))),MID(O801,FIND("拾",O801,1)-1,1))),"",IF(FIND("拾",O801,1)&lt;FIND("万",O801,1),IF(ISERROR(FIND("拾",O801,FIND("万",O801,1))),"",(MID(O801,FIND("拾",O801,FIND("万",O801,1))-1,1))),MID(O801,FIND("拾",O801,1)-1,1)))</f>
        <v/>
      </c>
      <c r="AX801" s="12">
        <f>IF(O801="",0,IF(ISERROR(MIDB(O801,SEARCHB("?",O801),2*LEN(O801)-LENB(O801))),IF(AQ801="",0,INDEX([1]大小写对照表!A:B,MATCH(AQ801,[1]大小写对照表!A:A,0),2)*100000000)+IF(AR801="",0,INDEX([1]大小写对照表!A:B,MATCH(AR801,[1]大小写对照表!A:A,0),2)*1000000)+IF(AS801="",0,INDEX([1]大小写对照表!A:B,MATCH(AS801,[1]大小写对照表!A:A,0),2)*100000)+IF(AT801="",0,INDEX([1]大小写对照表!A:B,MATCH(AT801,[1]大小写对照表!A:A,0),2)*10000)+IF(AU801="",0,INDEX([1]大小写对照表!A:B,MATCH(AU801,[1]大小写对照表!A:A,0),2)*1000)+IF(AV801="",0,INDEX([1]大小写对照表!A:B,MATCH(AV801,[1]大小写对照表!A:A,0),2)*100)+IF(AW801="",0,INDEX([1]大小写对照表!A:B,MATCH(AW801,[1]大小写对照表!A:A,0),2)*10),IF(ISERROR(FIND("万",O801,1)),MIDB(O801,SEARCHB("?",O801),2*LEN(O801)-LENB(O801))*1,MIDB(O801,SEARCHB("?",O801),2*LEN(O801)-LENB(O801))*10000)))</f>
        <v>275000</v>
      </c>
      <c r="AY801" s="13" t="str">
        <f t="shared" si="153"/>
        <v>1月份</v>
      </c>
      <c r="AZ801" s="11" t="str">
        <f t="shared" si="154"/>
        <v>新媒体</v>
      </c>
      <c r="BA801" s="11" t="str">
        <f t="shared" si="155"/>
        <v/>
      </c>
    </row>
    <row r="802" spans="1:53">
      <c r="A802" s="7" t="s">
        <v>4293</v>
      </c>
      <c r="B802" s="7" t="s">
        <v>5017</v>
      </c>
      <c r="C802" s="7" t="s">
        <v>55</v>
      </c>
      <c r="D802" s="7"/>
      <c r="E802" s="7" t="s">
        <v>582</v>
      </c>
      <c r="F802" s="7" t="s">
        <v>5018</v>
      </c>
      <c r="G802" s="7" t="s">
        <v>966</v>
      </c>
      <c r="H802" s="7"/>
      <c r="I802" s="7"/>
      <c r="J802" s="7"/>
      <c r="K802" s="7"/>
      <c r="L802" s="7"/>
      <c r="M802" s="7"/>
      <c r="N802" s="7"/>
      <c r="O802" s="7"/>
      <c r="P802" s="7"/>
      <c r="Q802" s="7" t="s">
        <v>5019</v>
      </c>
      <c r="R802" s="7"/>
      <c r="S802" s="7"/>
      <c r="T802" s="7"/>
      <c r="U802" s="7"/>
      <c r="V802" s="7"/>
      <c r="W802" s="7"/>
      <c r="X802" s="7" t="s">
        <v>315</v>
      </c>
      <c r="Y802" s="7" t="s">
        <v>5020</v>
      </c>
      <c r="Z802" s="7">
        <v>1</v>
      </c>
      <c r="AA802" s="7">
        <v>14971</v>
      </c>
      <c r="AB802" s="7" t="s">
        <v>317</v>
      </c>
      <c r="AC802" s="7" t="s">
        <v>4293</v>
      </c>
      <c r="AD802" s="7">
        <v>2019</v>
      </c>
      <c r="AE802" s="7" t="s">
        <v>68</v>
      </c>
      <c r="AF802" s="7"/>
      <c r="AG802" s="7"/>
      <c r="AH802" s="7"/>
      <c r="AI802" s="7"/>
      <c r="AJ802" s="7"/>
      <c r="AK802" s="7"/>
      <c r="AL802" s="8" t="str">
        <f t="shared" si="144"/>
        <v/>
      </c>
      <c r="AM802" s="8" t="str">
        <f>IF(AL802="","",COUNTIFS(AL$1:AL802,AL802))</f>
        <v/>
      </c>
      <c r="AN802" s="8" t="str">
        <f t="shared" si="145"/>
        <v>浙江媒体云(二期)硬件采购招标评标公示@媒体云</v>
      </c>
      <c r="AO802" s="9">
        <f>IF(AN802="","",COUNTIFS(AN$1:AN802,AN802))</f>
        <v>1</v>
      </c>
      <c r="AP802" s="10" t="str">
        <f t="shared" si="146"/>
        <v>是</v>
      </c>
      <c r="AQ802" s="11" t="str">
        <f t="shared" si="147"/>
        <v/>
      </c>
      <c r="AR802" s="11" t="str">
        <f t="shared" si="148"/>
        <v/>
      </c>
      <c r="AS802" s="11" t="str">
        <f t="shared" si="149"/>
        <v/>
      </c>
      <c r="AT802" s="11" t="str">
        <f t="shared" si="150"/>
        <v/>
      </c>
      <c r="AU802" s="11" t="str">
        <f t="shared" si="151"/>
        <v/>
      </c>
      <c r="AV802" s="11" t="str">
        <f t="shared" si="152"/>
        <v/>
      </c>
      <c r="AW802" s="11" t="str">
        <f>IF(ISERROR(IF(FIND("拾",O802,1)&lt;FIND("万",O802,1),IF(ISERROR(FIND("拾",O802,FIND("万",O802,1))),"零",(MID(O,FIND("拾",O802,FIND("万",O802,1))-1,1))),MID(O802,FIND("拾",O802,1)-1,1))),"",IF(FIND("拾",O802,1)&lt;FIND("万",O802,1),IF(ISERROR(FIND("拾",O802,FIND("万",O802,1))),"",(MID(O802,FIND("拾",O802,FIND("万",O802,1))-1,1))),MID(O802,FIND("拾",O802,1)-1,1)))</f>
        <v/>
      </c>
      <c r="AX802" s="12">
        <f>IF(O802="",0,IF(ISERROR(MIDB(O802,SEARCHB("?",O802),2*LEN(O802)-LENB(O802))),IF(AQ802="",0,INDEX([1]大小写对照表!A:B,MATCH(AQ802,[1]大小写对照表!A:A,0),2)*100000000)+IF(AR802="",0,INDEX([1]大小写对照表!A:B,MATCH(AR802,[1]大小写对照表!A:A,0),2)*1000000)+IF(AS802="",0,INDEX([1]大小写对照表!A:B,MATCH(AS802,[1]大小写对照表!A:A,0),2)*100000)+IF(AT802="",0,INDEX([1]大小写对照表!A:B,MATCH(AT802,[1]大小写对照表!A:A,0),2)*10000)+IF(AU802="",0,INDEX([1]大小写对照表!A:B,MATCH(AU802,[1]大小写对照表!A:A,0),2)*1000)+IF(AV802="",0,INDEX([1]大小写对照表!A:B,MATCH(AV802,[1]大小写对照表!A:A,0),2)*100)+IF(AW802="",0,INDEX([1]大小写对照表!A:B,MATCH(AW802,[1]大小写对照表!A:A,0),2)*10),IF(ISERROR(FIND("万",O802,1)),MIDB(O802,SEARCHB("?",O802),2*LEN(O802)-LENB(O802))*1,MIDB(O802,SEARCHB("?",O802),2*LEN(O802)-LENB(O802))*10000)))</f>
        <v>0</v>
      </c>
      <c r="AY802" s="13" t="str">
        <f t="shared" si="153"/>
        <v>1月份</v>
      </c>
      <c r="AZ802" s="11" t="str">
        <f t="shared" si="154"/>
        <v>媒体云</v>
      </c>
      <c r="BA802" s="11" t="str">
        <f t="shared" si="155"/>
        <v/>
      </c>
    </row>
    <row r="803" spans="1:53">
      <c r="A803" s="14" t="s">
        <v>4020</v>
      </c>
      <c r="B803" s="14" t="s">
        <v>5021</v>
      </c>
      <c r="C803" s="14" t="s">
        <v>55</v>
      </c>
      <c r="D803" s="14" t="s">
        <v>5022</v>
      </c>
      <c r="E803" s="14" t="s">
        <v>627</v>
      </c>
      <c r="F803" s="14" t="s">
        <v>902</v>
      </c>
      <c r="G803" s="14" t="s">
        <v>966</v>
      </c>
      <c r="H803" s="14"/>
      <c r="I803" s="14"/>
      <c r="J803" s="14"/>
      <c r="K803" s="14"/>
      <c r="L803" s="14" t="s">
        <v>4354</v>
      </c>
      <c r="M803" s="14" t="s">
        <v>4355</v>
      </c>
      <c r="N803" s="14" t="s">
        <v>5012</v>
      </c>
      <c r="O803" s="14"/>
      <c r="P803" s="14"/>
      <c r="Q803" s="14" t="s">
        <v>5023</v>
      </c>
      <c r="R803" s="14" t="s">
        <v>5015</v>
      </c>
      <c r="S803" s="14"/>
      <c r="T803" s="14"/>
      <c r="U803" s="14"/>
      <c r="V803" s="14"/>
      <c r="W803" s="14"/>
      <c r="X803" s="14" t="s">
        <v>244</v>
      </c>
      <c r="Y803" s="14" t="s">
        <v>5024</v>
      </c>
      <c r="Z803" s="14">
        <v>1</v>
      </c>
      <c r="AA803" s="14">
        <v>1</v>
      </c>
      <c r="AB803" s="14" t="s">
        <v>67</v>
      </c>
      <c r="AC803" s="14"/>
      <c r="AD803" s="14">
        <v>2019</v>
      </c>
      <c r="AE803" s="14" t="s">
        <v>68</v>
      </c>
      <c r="AF803" s="14"/>
      <c r="AG803" s="14"/>
      <c r="AH803" s="14"/>
      <c r="AI803" s="14"/>
      <c r="AJ803" s="14"/>
      <c r="AK803" s="14"/>
      <c r="AL803" s="8" t="str">
        <f t="shared" si="144"/>
        <v>0809-1841GDD33C07@新媒体</v>
      </c>
      <c r="AM803" s="8">
        <f>IF(AL803="","",COUNTIFS(AL$1:AL803,AL803))</f>
        <v>1</v>
      </c>
      <c r="AN803" s="8" t="str">
        <f t="shared" si="145"/>
        <v>单一来源：广东IPTV平台（广告系统、BI项目、互动平台、应用商城）硬件服务器项目BI服务器硬盘扩容项目（0809-1841GDD33C07）成交公告@新媒体</v>
      </c>
      <c r="AO803" s="9">
        <f>IF(AN803="","",COUNTIFS(AN$1:AN803,AN803))</f>
        <v>1</v>
      </c>
      <c r="AP803" s="10" t="str">
        <f t="shared" si="146"/>
        <v>是</v>
      </c>
      <c r="AQ803" s="11" t="str">
        <f t="shared" si="147"/>
        <v/>
      </c>
      <c r="AR803" s="11" t="str">
        <f t="shared" si="148"/>
        <v/>
      </c>
      <c r="AS803" s="11" t="str">
        <f t="shared" si="149"/>
        <v/>
      </c>
      <c r="AT803" s="11" t="str">
        <f t="shared" si="150"/>
        <v/>
      </c>
      <c r="AU803" s="11" t="str">
        <f t="shared" si="151"/>
        <v/>
      </c>
      <c r="AV803" s="11" t="str">
        <f t="shared" si="152"/>
        <v/>
      </c>
      <c r="AW803" s="11" t="str">
        <f>IF(ISERROR(IF(FIND("拾",O803,1)&lt;FIND("万",O803,1),IF(ISERROR(FIND("拾",O803,FIND("万",O803,1))),"零",(MID(O,FIND("拾",O803,FIND("万",O803,1))-1,1))),MID(O803,FIND("拾",O803,1)-1,1))),"",IF(FIND("拾",O803,1)&lt;FIND("万",O803,1),IF(ISERROR(FIND("拾",O803,FIND("万",O803,1))),"",(MID(O803,FIND("拾",O803,FIND("万",O803,1))-1,1))),MID(O803,FIND("拾",O803,1)-1,1)))</f>
        <v/>
      </c>
      <c r="AX803" s="12">
        <f>IF(O803="",0,IF(ISERROR(MIDB(O803,SEARCHB("?",O803),2*LEN(O803)-LENB(O803))),IF(AQ803="",0,INDEX([1]大小写对照表!A:B,MATCH(AQ803,[1]大小写对照表!A:A,0),2)*100000000)+IF(AR803="",0,INDEX([1]大小写对照表!A:B,MATCH(AR803,[1]大小写对照表!A:A,0),2)*1000000)+IF(AS803="",0,INDEX([1]大小写对照表!A:B,MATCH(AS803,[1]大小写对照表!A:A,0),2)*100000)+IF(AT803="",0,INDEX([1]大小写对照表!A:B,MATCH(AT803,[1]大小写对照表!A:A,0),2)*10000)+IF(AU803="",0,INDEX([1]大小写对照表!A:B,MATCH(AU803,[1]大小写对照表!A:A,0),2)*1000)+IF(AV803="",0,INDEX([1]大小写对照表!A:B,MATCH(AV803,[1]大小写对照表!A:A,0),2)*100)+IF(AW803="",0,INDEX([1]大小写对照表!A:B,MATCH(AW803,[1]大小写对照表!A:A,0),2)*10),IF(ISERROR(FIND("万",O803,1)),MIDB(O803,SEARCHB("?",O803),2*LEN(O803)-LENB(O803))*1,MIDB(O803,SEARCHB("?",O803),2*LEN(O803)-LENB(O803))*10000)))</f>
        <v>0</v>
      </c>
      <c r="AY803" s="13" t="str">
        <f t="shared" si="153"/>
        <v>1月份</v>
      </c>
      <c r="AZ803" s="11" t="str">
        <f t="shared" si="154"/>
        <v>新媒体</v>
      </c>
      <c r="BA803" s="11" t="str">
        <f t="shared" si="155"/>
        <v/>
      </c>
    </row>
    <row r="804" spans="1:53">
      <c r="A804" s="7" t="s">
        <v>4020</v>
      </c>
      <c r="B804" s="7" t="s">
        <v>5025</v>
      </c>
      <c r="C804" s="7" t="s">
        <v>55</v>
      </c>
      <c r="D804" s="7"/>
      <c r="E804" s="7" t="s">
        <v>155</v>
      </c>
      <c r="F804" s="7" t="s">
        <v>5026</v>
      </c>
      <c r="G804" s="7" t="s">
        <v>966</v>
      </c>
      <c r="H804" s="7"/>
      <c r="I804" s="7"/>
      <c r="J804" s="7"/>
      <c r="K804" s="7"/>
      <c r="L804" s="7"/>
      <c r="M804" s="7"/>
      <c r="N804" s="7"/>
      <c r="O804" s="7"/>
      <c r="P804" s="7"/>
      <c r="Q804" s="7" t="s">
        <v>5027</v>
      </c>
      <c r="R804" s="7"/>
      <c r="S804" s="7"/>
      <c r="T804" s="7"/>
      <c r="U804" s="7"/>
      <c r="V804" s="7"/>
      <c r="W804" s="7"/>
      <c r="X804" s="7" t="s">
        <v>315</v>
      </c>
      <c r="Y804" s="7" t="s">
        <v>5028</v>
      </c>
      <c r="Z804" s="7">
        <v>2</v>
      </c>
      <c r="AA804" s="7">
        <v>14971</v>
      </c>
      <c r="AB804" s="7" t="s">
        <v>317</v>
      </c>
      <c r="AC804" s="7" t="s">
        <v>4020</v>
      </c>
      <c r="AD804" s="7">
        <v>2019</v>
      </c>
      <c r="AE804" s="7" t="s">
        <v>68</v>
      </c>
      <c r="AF804" s="7"/>
      <c r="AG804" s="7"/>
      <c r="AH804" s="7"/>
      <c r="AI804" s="7"/>
      <c r="AJ804" s="7"/>
      <c r="AK804" s="7"/>
      <c r="AL804" s="8" t="str">
        <f t="shared" si="144"/>
        <v/>
      </c>
      <c r="AM804" s="8" t="str">
        <f>IF(AL804="","",COUNTIFS(AL$1:AL804,AL804))</f>
        <v/>
      </c>
      <c r="AN804" s="8" t="str">
        <f t="shared" si="145"/>
        <v>云南云南中烟工业有限责任公司营销中心2019年新媒体运营服务招标评标公示@新媒体</v>
      </c>
      <c r="AO804" s="9">
        <f>IF(AN804="","",COUNTIFS(AN$1:AN804,AN804))</f>
        <v>1</v>
      </c>
      <c r="AP804" s="10" t="str">
        <f t="shared" si="146"/>
        <v>是</v>
      </c>
      <c r="AQ804" s="11" t="str">
        <f t="shared" si="147"/>
        <v/>
      </c>
      <c r="AR804" s="11" t="str">
        <f t="shared" si="148"/>
        <v/>
      </c>
      <c r="AS804" s="11" t="str">
        <f t="shared" si="149"/>
        <v/>
      </c>
      <c r="AT804" s="11" t="str">
        <f t="shared" si="150"/>
        <v/>
      </c>
      <c r="AU804" s="11" t="str">
        <f t="shared" si="151"/>
        <v/>
      </c>
      <c r="AV804" s="11" t="str">
        <f t="shared" si="152"/>
        <v/>
      </c>
      <c r="AW804" s="11" t="str">
        <f>IF(ISERROR(IF(FIND("拾",O804,1)&lt;FIND("万",O804,1),IF(ISERROR(FIND("拾",O804,FIND("万",O804,1))),"零",(MID(O,FIND("拾",O804,FIND("万",O804,1))-1,1))),MID(O804,FIND("拾",O804,1)-1,1))),"",IF(FIND("拾",O804,1)&lt;FIND("万",O804,1),IF(ISERROR(FIND("拾",O804,FIND("万",O804,1))),"",(MID(O804,FIND("拾",O804,FIND("万",O804,1))-1,1))),MID(O804,FIND("拾",O804,1)-1,1)))</f>
        <v/>
      </c>
      <c r="AX804" s="12">
        <f>IF(O804="",0,IF(ISERROR(MIDB(O804,SEARCHB("?",O804),2*LEN(O804)-LENB(O804))),IF(AQ804="",0,INDEX([1]大小写对照表!A:B,MATCH(AQ804,[1]大小写对照表!A:A,0),2)*100000000)+IF(AR804="",0,INDEX([1]大小写对照表!A:B,MATCH(AR804,[1]大小写对照表!A:A,0),2)*1000000)+IF(AS804="",0,INDEX([1]大小写对照表!A:B,MATCH(AS804,[1]大小写对照表!A:A,0),2)*100000)+IF(AT804="",0,INDEX([1]大小写对照表!A:B,MATCH(AT804,[1]大小写对照表!A:A,0),2)*10000)+IF(AU804="",0,INDEX([1]大小写对照表!A:B,MATCH(AU804,[1]大小写对照表!A:A,0),2)*1000)+IF(AV804="",0,INDEX([1]大小写对照表!A:B,MATCH(AV804,[1]大小写对照表!A:A,0),2)*100)+IF(AW804="",0,INDEX([1]大小写对照表!A:B,MATCH(AW804,[1]大小写对照表!A:A,0),2)*10),IF(ISERROR(FIND("万",O804,1)),MIDB(O804,SEARCHB("?",O804),2*LEN(O804)-LENB(O804))*1,MIDB(O804,SEARCHB("?",O804),2*LEN(O804)-LENB(O804))*10000)))</f>
        <v>0</v>
      </c>
      <c r="AY804" s="13" t="str">
        <f t="shared" si="153"/>
        <v>1月份</v>
      </c>
      <c r="AZ804" s="11" t="str">
        <f t="shared" si="154"/>
        <v>新媒体</v>
      </c>
      <c r="BA804" s="11" t="str">
        <f t="shared" si="155"/>
        <v/>
      </c>
    </row>
    <row r="805" spans="1:53">
      <c r="A805" s="14" t="s">
        <v>4020</v>
      </c>
      <c r="B805" s="14" t="s">
        <v>5029</v>
      </c>
      <c r="C805" s="14" t="s">
        <v>55</v>
      </c>
      <c r="D805" s="14" t="s">
        <v>5030</v>
      </c>
      <c r="E805" s="14" t="s">
        <v>627</v>
      </c>
      <c r="F805" s="14" t="s">
        <v>1927</v>
      </c>
      <c r="G805" s="14" t="s">
        <v>966</v>
      </c>
      <c r="H805" s="14"/>
      <c r="I805" s="14"/>
      <c r="J805" s="14"/>
      <c r="K805" s="14"/>
      <c r="L805" s="14"/>
      <c r="M805" s="14" t="s">
        <v>5031</v>
      </c>
      <c r="N805" s="14" t="s">
        <v>5032</v>
      </c>
      <c r="O805" s="14"/>
      <c r="P805" s="14"/>
      <c r="Q805" s="14" t="s">
        <v>5033</v>
      </c>
      <c r="R805" s="14" t="s">
        <v>5034</v>
      </c>
      <c r="S805" s="14"/>
      <c r="T805" s="14"/>
      <c r="U805" s="14"/>
      <c r="V805" s="14"/>
      <c r="W805" s="14"/>
      <c r="X805" s="14" t="s">
        <v>65</v>
      </c>
      <c r="Y805" s="14" t="s">
        <v>5035</v>
      </c>
      <c r="Z805" s="14">
        <v>1</v>
      </c>
      <c r="AA805" s="14">
        <v>1</v>
      </c>
      <c r="AB805" s="14" t="s">
        <v>67</v>
      </c>
      <c r="AC805" s="14"/>
      <c r="AD805" s="14">
        <v>2019</v>
      </c>
      <c r="AE805" s="14" t="s">
        <v>68</v>
      </c>
      <c r="AF805" s="14"/>
      <c r="AG805" s="14"/>
      <c r="AH805" s="14"/>
      <c r="AI805" s="14"/>
      <c r="AJ805" s="14"/>
      <c r="AK805" s="14"/>
      <c r="AL805" s="8" t="str">
        <f t="shared" si="144"/>
        <v>HZY201812J045@新媒体</v>
      </c>
      <c r="AM805" s="8">
        <f>IF(AL805="","",COUNTIFS(AL$1:AL805,AL805))</f>
        <v>1</v>
      </c>
      <c r="AN805" s="8" t="str">
        <f t="shared" si="145"/>
        <v>实训楼三期报告厅升级改造项目设计方案项目（重招1）竞争性磋商结果公示@新媒体</v>
      </c>
      <c r="AO805" s="9">
        <f>IF(AN805="","",COUNTIFS(AN$1:AN805,AN805))</f>
        <v>1</v>
      </c>
      <c r="AP805" s="10" t="str">
        <f t="shared" si="146"/>
        <v>是</v>
      </c>
      <c r="AQ805" s="11" t="str">
        <f t="shared" si="147"/>
        <v/>
      </c>
      <c r="AR805" s="11" t="str">
        <f t="shared" si="148"/>
        <v/>
      </c>
      <c r="AS805" s="11" t="str">
        <f t="shared" si="149"/>
        <v/>
      </c>
      <c r="AT805" s="11" t="str">
        <f t="shared" si="150"/>
        <v/>
      </c>
      <c r="AU805" s="11" t="str">
        <f t="shared" si="151"/>
        <v/>
      </c>
      <c r="AV805" s="11" t="str">
        <f t="shared" si="152"/>
        <v/>
      </c>
      <c r="AW805" s="11" t="str">
        <f>IF(ISERROR(IF(FIND("拾",O805,1)&lt;FIND("万",O805,1),IF(ISERROR(FIND("拾",O805,FIND("万",O805,1))),"零",(MID(O,FIND("拾",O805,FIND("万",O805,1))-1,1))),MID(O805,FIND("拾",O805,1)-1,1))),"",IF(FIND("拾",O805,1)&lt;FIND("万",O805,1),IF(ISERROR(FIND("拾",O805,FIND("万",O805,1))),"",(MID(O805,FIND("拾",O805,FIND("万",O805,1))-1,1))),MID(O805,FIND("拾",O805,1)-1,1)))</f>
        <v/>
      </c>
      <c r="AX805" s="12">
        <f>IF(O805="",0,IF(ISERROR(MIDB(O805,SEARCHB("?",O805),2*LEN(O805)-LENB(O805))),IF(AQ805="",0,INDEX([1]大小写对照表!A:B,MATCH(AQ805,[1]大小写对照表!A:A,0),2)*100000000)+IF(AR805="",0,INDEX([1]大小写对照表!A:B,MATCH(AR805,[1]大小写对照表!A:A,0),2)*1000000)+IF(AS805="",0,INDEX([1]大小写对照表!A:B,MATCH(AS805,[1]大小写对照表!A:A,0),2)*100000)+IF(AT805="",0,INDEX([1]大小写对照表!A:B,MATCH(AT805,[1]大小写对照表!A:A,0),2)*10000)+IF(AU805="",0,INDEX([1]大小写对照表!A:B,MATCH(AU805,[1]大小写对照表!A:A,0),2)*1000)+IF(AV805="",0,INDEX([1]大小写对照表!A:B,MATCH(AV805,[1]大小写对照表!A:A,0),2)*100)+IF(AW805="",0,INDEX([1]大小写对照表!A:B,MATCH(AW805,[1]大小写对照表!A:A,0),2)*10),IF(ISERROR(FIND("万",O805,1)),MIDB(O805,SEARCHB("?",O805),2*LEN(O805)-LENB(O805))*1,MIDB(O805,SEARCHB("?",O805),2*LEN(O805)-LENB(O805))*10000)))</f>
        <v>0</v>
      </c>
      <c r="AY805" s="13" t="str">
        <f t="shared" si="153"/>
        <v>1月份</v>
      </c>
      <c r="AZ805" s="11" t="str">
        <f t="shared" si="154"/>
        <v>新媒体</v>
      </c>
      <c r="BA805" s="11" t="str">
        <f t="shared" si="155"/>
        <v/>
      </c>
    </row>
    <row r="806" spans="1:53">
      <c r="A806" s="7" t="s">
        <v>4043</v>
      </c>
      <c r="B806" s="7" t="s">
        <v>5036</v>
      </c>
      <c r="C806" s="7" t="s">
        <v>55</v>
      </c>
      <c r="D806" s="7" t="s">
        <v>5037</v>
      </c>
      <c r="E806" s="7" t="s">
        <v>168</v>
      </c>
      <c r="F806" s="7" t="s">
        <v>225</v>
      </c>
      <c r="G806" s="7" t="s">
        <v>2772</v>
      </c>
      <c r="H806" s="7"/>
      <c r="I806" s="7"/>
      <c r="J806" s="7"/>
      <c r="K806" s="7"/>
      <c r="L806" s="7"/>
      <c r="M806" s="7"/>
      <c r="N806" s="7"/>
      <c r="O806" s="7">
        <v>10</v>
      </c>
      <c r="P806" s="7"/>
      <c r="Q806" s="7" t="s">
        <v>5038</v>
      </c>
      <c r="R806" s="7"/>
      <c r="S806" s="7"/>
      <c r="T806" s="7"/>
      <c r="U806" s="7"/>
      <c r="V806" s="7"/>
      <c r="W806" s="7"/>
      <c r="X806" s="7" t="s">
        <v>326</v>
      </c>
      <c r="Y806" s="7" t="s">
        <v>5039</v>
      </c>
      <c r="Z806" s="7">
        <v>3</v>
      </c>
      <c r="AA806" s="7">
        <v>3</v>
      </c>
      <c r="AB806" s="7" t="s">
        <v>67</v>
      </c>
      <c r="AC806" s="7"/>
      <c r="AD806" s="7">
        <v>2019</v>
      </c>
      <c r="AE806" s="7" t="s">
        <v>68</v>
      </c>
      <c r="AF806" s="7"/>
      <c r="AG806" s="7"/>
      <c r="AH806" s="7"/>
      <c r="AI806" s="7"/>
      <c r="AJ806" s="7"/>
      <c r="AK806" s="7"/>
      <c r="AL806" s="8" t="str">
        <f t="shared" si="144"/>
        <v>[350100]HK[GK]2018020-1@全媒体</v>
      </c>
      <c r="AM806" s="8">
        <f>IF(AL806="","",COUNTIFS(AL$1:AL806,AL806))</f>
        <v>1</v>
      </c>
      <c r="AN806" s="8" t="str">
        <f t="shared" si="145"/>
        <v>福州市市场监督管理局2018年下半年宣传项目服务类采购项目@全媒体</v>
      </c>
      <c r="AO806" s="9">
        <f>IF(AN806="","",COUNTIFS(AN$1:AN806,AN806))</f>
        <v>1</v>
      </c>
      <c r="AP806" s="10" t="str">
        <f t="shared" si="146"/>
        <v>是</v>
      </c>
      <c r="AQ806" s="11" t="str">
        <f t="shared" si="147"/>
        <v/>
      </c>
      <c r="AR806" s="11" t="str">
        <f t="shared" si="148"/>
        <v/>
      </c>
      <c r="AS806" s="11" t="str">
        <f t="shared" si="149"/>
        <v/>
      </c>
      <c r="AT806" s="11" t="str">
        <f t="shared" si="150"/>
        <v/>
      </c>
      <c r="AU806" s="11" t="str">
        <f t="shared" si="151"/>
        <v/>
      </c>
      <c r="AV806" s="11" t="str">
        <f t="shared" si="152"/>
        <v/>
      </c>
      <c r="AW806" s="11" t="str">
        <f>IF(ISERROR(IF(FIND("拾",O806,1)&lt;FIND("万",O806,1),IF(ISERROR(FIND("拾",O806,FIND("万",O806,1))),"零",(MID(O,FIND("拾",O806,FIND("万",O806,1))-1,1))),MID(O806,FIND("拾",O806,1)-1,1))),"",IF(FIND("拾",O806,1)&lt;FIND("万",O806,1),IF(ISERROR(FIND("拾",O806,FIND("万",O806,1))),"",(MID(O806,FIND("拾",O806,FIND("万",O806,1))-1,1))),MID(O806,FIND("拾",O806,1)-1,1)))</f>
        <v/>
      </c>
      <c r="AX806" s="12">
        <f>IF(O806="",0,IF(ISERROR(MIDB(O806,SEARCHB("?",O806),2*LEN(O806)-LENB(O806))),IF(AQ806="",0,INDEX([1]大小写对照表!A:B,MATCH(AQ806,[1]大小写对照表!A:A,0),2)*100000000)+IF(AR806="",0,INDEX([1]大小写对照表!A:B,MATCH(AR806,[1]大小写对照表!A:A,0),2)*1000000)+IF(AS806="",0,INDEX([1]大小写对照表!A:B,MATCH(AS806,[1]大小写对照表!A:A,0),2)*100000)+IF(AT806="",0,INDEX([1]大小写对照表!A:B,MATCH(AT806,[1]大小写对照表!A:A,0),2)*10000)+IF(AU806="",0,INDEX([1]大小写对照表!A:B,MATCH(AU806,[1]大小写对照表!A:A,0),2)*1000)+IF(AV806="",0,INDEX([1]大小写对照表!A:B,MATCH(AV806,[1]大小写对照表!A:A,0),2)*100)+IF(AW806="",0,INDEX([1]大小写对照表!A:B,MATCH(AW806,[1]大小写对照表!A:A,0),2)*10),IF(ISERROR(FIND("万",O806,1)),MIDB(O806,SEARCHB("?",O806),2*LEN(O806)-LENB(O806))*1,MIDB(O806,SEARCHB("?",O806),2*LEN(O806)-LENB(O806))*10000)))</f>
        <v>10</v>
      </c>
      <c r="AY806" s="13" t="str">
        <f t="shared" si="153"/>
        <v>1月份</v>
      </c>
      <c r="AZ806" s="11" t="str">
        <f t="shared" si="154"/>
        <v>全媒体</v>
      </c>
      <c r="BA806" s="11" t="str">
        <f t="shared" si="155"/>
        <v/>
      </c>
    </row>
    <row r="807" spans="1:53">
      <c r="A807" s="14" t="s">
        <v>4043</v>
      </c>
      <c r="B807" s="14" t="s">
        <v>5040</v>
      </c>
      <c r="C807" s="14" t="s">
        <v>55</v>
      </c>
      <c r="D807" s="14" t="s">
        <v>5041</v>
      </c>
      <c r="E807" s="14" t="s">
        <v>236</v>
      </c>
      <c r="F807" s="14" t="s">
        <v>237</v>
      </c>
      <c r="G807" s="14" t="s">
        <v>2772</v>
      </c>
      <c r="H807" s="14"/>
      <c r="I807" s="14"/>
      <c r="J807" s="14"/>
      <c r="K807" s="14"/>
      <c r="L807" s="14"/>
      <c r="M807" s="14" t="s">
        <v>4620</v>
      </c>
      <c r="N807" s="14" t="s">
        <v>5042</v>
      </c>
      <c r="O807" s="14" t="s">
        <v>5043</v>
      </c>
      <c r="P807" s="14"/>
      <c r="Q807" s="14" t="s">
        <v>5044</v>
      </c>
      <c r="R807" s="14" t="s">
        <v>5045</v>
      </c>
      <c r="S807" s="14"/>
      <c r="T807" s="14"/>
      <c r="U807" s="14"/>
      <c r="V807" s="14"/>
      <c r="W807" s="14"/>
      <c r="X807" s="14" t="s">
        <v>79</v>
      </c>
      <c r="Y807" s="14" t="s">
        <v>5046</v>
      </c>
      <c r="Z807" s="14">
        <v>2</v>
      </c>
      <c r="AA807" s="14">
        <v>2</v>
      </c>
      <c r="AB807" s="14" t="s">
        <v>317</v>
      </c>
      <c r="AC807" s="14" t="s">
        <v>4043</v>
      </c>
      <c r="AD807" s="14">
        <v>2019</v>
      </c>
      <c r="AE807" s="14" t="s">
        <v>68</v>
      </c>
      <c r="AF807" s="14"/>
      <c r="AG807" s="14"/>
      <c r="AH807" s="14"/>
      <c r="AI807" s="14"/>
      <c r="AJ807" s="14"/>
      <c r="AK807" s="14"/>
      <c r="AL807" s="8" t="str">
        <f t="shared" si="144"/>
        <v>GC-HG4181212@全媒体</v>
      </c>
      <c r="AM807" s="8">
        <f>IF(AL807="","",COUNTIFS(AL$1:AL807,AL807))</f>
        <v>1</v>
      </c>
      <c r="AN807" s="8" t="str">
        <f t="shared" si="145"/>
        <v>新华社全媒体供稿及电子商务平台项目计算支撑平台设备采购子项中标公告@全媒体</v>
      </c>
      <c r="AO807" s="9">
        <f>IF(AN807="","",COUNTIFS(AN$1:AN807,AN807))</f>
        <v>1</v>
      </c>
      <c r="AP807" s="10" t="str">
        <f t="shared" si="146"/>
        <v>是</v>
      </c>
      <c r="AQ807" s="11" t="str">
        <f t="shared" si="147"/>
        <v/>
      </c>
      <c r="AR807" s="11" t="str">
        <f t="shared" si="148"/>
        <v/>
      </c>
      <c r="AS807" s="11" t="str">
        <f t="shared" si="149"/>
        <v/>
      </c>
      <c r="AT807" s="11" t="str">
        <f t="shared" si="150"/>
        <v/>
      </c>
      <c r="AU807" s="11" t="str">
        <f t="shared" si="151"/>
        <v/>
      </c>
      <c r="AV807" s="11" t="str">
        <f t="shared" si="152"/>
        <v/>
      </c>
      <c r="AW807" s="11" t="str">
        <f>IF(ISERROR(IF(FIND("拾",O807,1)&lt;FIND("万",O807,1),IF(ISERROR(FIND("拾",O807,FIND("万",O807,1))),"零",(MID(O,FIND("拾",O807,FIND("万",O807,1))-1,1))),MID(O807,FIND("拾",O807,1)-1,1))),"",IF(FIND("拾",O807,1)&lt;FIND("万",O807,1),IF(ISERROR(FIND("拾",O807,FIND("万",O807,1))),"",(MID(O807,FIND("拾",O807,FIND("万",O807,1))-1,1))),MID(O807,FIND("拾",O807,1)-1,1)))</f>
        <v/>
      </c>
      <c r="AX807" s="12">
        <f>IF(O807="",0,IF(ISERROR(MIDB(O807,SEARCHB("?",O807),2*LEN(O807)-LENB(O807))),IF(AQ807="",0,INDEX([1]大小写对照表!A:B,MATCH(AQ807,[1]大小写对照表!A:A,0),2)*100000000)+IF(AR807="",0,INDEX([1]大小写对照表!A:B,MATCH(AR807,[1]大小写对照表!A:A,0),2)*1000000)+IF(AS807="",0,INDEX([1]大小写对照表!A:B,MATCH(AS807,[1]大小写对照表!A:A,0),2)*100000)+IF(AT807="",0,INDEX([1]大小写对照表!A:B,MATCH(AT807,[1]大小写对照表!A:A,0),2)*10000)+IF(AU807="",0,INDEX([1]大小写对照表!A:B,MATCH(AU807,[1]大小写对照表!A:A,0),2)*1000)+IF(AV807="",0,INDEX([1]大小写对照表!A:B,MATCH(AV807,[1]大小写对照表!A:A,0),2)*100)+IF(AW807="",0,INDEX([1]大小写对照表!A:B,MATCH(AW807,[1]大小写对照表!A:A,0),2)*10),IF(ISERROR(FIND("万",O807,1)),MIDB(O807,SEARCHB("?",O807),2*LEN(O807)-LENB(O807))*1,MIDB(O807,SEARCHB("?",O807),2*LEN(O807)-LENB(O807))*10000)))</f>
        <v>5747800</v>
      </c>
      <c r="AY807" s="13" t="str">
        <f t="shared" si="153"/>
        <v>1月份</v>
      </c>
      <c r="AZ807" s="11" t="str">
        <f t="shared" si="154"/>
        <v>全媒体</v>
      </c>
      <c r="BA807" s="11" t="str">
        <f t="shared" si="155"/>
        <v/>
      </c>
    </row>
    <row r="808" spans="1:53">
      <c r="A808" s="7" t="s">
        <v>4043</v>
      </c>
      <c r="B808" s="7" t="s">
        <v>5040</v>
      </c>
      <c r="C808" s="7" t="s">
        <v>55</v>
      </c>
      <c r="D808" s="7" t="s">
        <v>5041</v>
      </c>
      <c r="E808" s="7" t="s">
        <v>236</v>
      </c>
      <c r="F808" s="7" t="s">
        <v>237</v>
      </c>
      <c r="G808" s="7" t="s">
        <v>2772</v>
      </c>
      <c r="H808" s="7"/>
      <c r="I808" s="7"/>
      <c r="J808" s="7"/>
      <c r="K808" s="7"/>
      <c r="L808" s="7" t="s">
        <v>2588</v>
      </c>
      <c r="M808" s="7" t="s">
        <v>4620</v>
      </c>
      <c r="N808" s="7" t="s">
        <v>5042</v>
      </c>
      <c r="O808" s="7" t="s">
        <v>5047</v>
      </c>
      <c r="P808" s="7"/>
      <c r="Q808" s="7" t="s">
        <v>5048</v>
      </c>
      <c r="R808" s="7" t="s">
        <v>5045</v>
      </c>
      <c r="S808" s="7"/>
      <c r="T808" s="7"/>
      <c r="U808" s="7"/>
      <c r="V808" s="7"/>
      <c r="W808" s="7"/>
      <c r="X808" s="7" t="s">
        <v>79</v>
      </c>
      <c r="Y808" s="7" t="s">
        <v>5046</v>
      </c>
      <c r="Z808" s="7">
        <v>2</v>
      </c>
      <c r="AA808" s="7">
        <v>2</v>
      </c>
      <c r="AB808" s="7" t="s">
        <v>317</v>
      </c>
      <c r="AC808" s="7" t="s">
        <v>4043</v>
      </c>
      <c r="AD808" s="7">
        <v>2019</v>
      </c>
      <c r="AE808" s="7" t="s">
        <v>68</v>
      </c>
      <c r="AF808" s="7"/>
      <c r="AG808" s="7"/>
      <c r="AH808" s="7"/>
      <c r="AI808" s="7"/>
      <c r="AJ808" s="7"/>
      <c r="AK808" s="7"/>
      <c r="AL808" s="8" t="str">
        <f t="shared" si="144"/>
        <v>GC-HG4181212@全媒体</v>
      </c>
      <c r="AM808" s="8">
        <f>IF(AL808="","",COUNTIFS(AL$1:AL808,AL808))</f>
        <v>2</v>
      </c>
      <c r="AN808" s="8" t="str">
        <f t="shared" si="145"/>
        <v>新华社全媒体供稿及电子商务平台项目计算支撑平台设备采购子项中标公告@全媒体</v>
      </c>
      <c r="AO808" s="9">
        <f>IF(AN808="","",COUNTIFS(AN$1:AN808,AN808))</f>
        <v>2</v>
      </c>
      <c r="AP808" s="10" t="str">
        <f t="shared" si="146"/>
        <v/>
      </c>
      <c r="AQ808" s="11" t="str">
        <f t="shared" si="147"/>
        <v/>
      </c>
      <c r="AR808" s="11" t="str">
        <f t="shared" si="148"/>
        <v/>
      </c>
      <c r="AS808" s="11" t="str">
        <f t="shared" si="149"/>
        <v/>
      </c>
      <c r="AT808" s="11" t="str">
        <f t="shared" si="150"/>
        <v/>
      </c>
      <c r="AU808" s="11" t="str">
        <f t="shared" si="151"/>
        <v/>
      </c>
      <c r="AV808" s="11" t="str">
        <f t="shared" si="152"/>
        <v/>
      </c>
      <c r="AW808" s="11" t="str">
        <f>IF(ISERROR(IF(FIND("拾",O808,1)&lt;FIND("万",O808,1),IF(ISERROR(FIND("拾",O808,FIND("万",O808,1))),"零",(MID(O,FIND("拾",O808,FIND("万",O808,1))-1,1))),MID(O808,FIND("拾",O808,1)-1,1))),"",IF(FIND("拾",O808,1)&lt;FIND("万",O808,1),IF(ISERROR(FIND("拾",O808,FIND("万",O808,1))),"",(MID(O808,FIND("拾",O808,FIND("万",O808,1))-1,1))),MID(O808,FIND("拾",O808,1)-1,1)))</f>
        <v/>
      </c>
      <c r="AX808" s="12">
        <f>IF(O808="",0,IF(ISERROR(MIDB(O808,SEARCHB("?",O808),2*LEN(O808)-LENB(O808))),IF(AQ808="",0,INDEX([1]大小写对照表!A:B,MATCH(AQ808,[1]大小写对照表!A:A,0),2)*100000000)+IF(AR808="",0,INDEX([1]大小写对照表!A:B,MATCH(AR808,[1]大小写对照表!A:A,0),2)*1000000)+IF(AS808="",0,INDEX([1]大小写对照表!A:B,MATCH(AS808,[1]大小写对照表!A:A,0),2)*100000)+IF(AT808="",0,INDEX([1]大小写对照表!A:B,MATCH(AT808,[1]大小写对照表!A:A,0),2)*10000)+IF(AU808="",0,INDEX([1]大小写对照表!A:B,MATCH(AU808,[1]大小写对照表!A:A,0),2)*1000)+IF(AV808="",0,INDEX([1]大小写对照表!A:B,MATCH(AV808,[1]大小写对照表!A:A,0),2)*100)+IF(AW808="",0,INDEX([1]大小写对照表!A:B,MATCH(AW808,[1]大小写对照表!A:A,0),2)*10),IF(ISERROR(FIND("万",O808,1)),MIDB(O808,SEARCHB("?",O808),2*LEN(O808)-LENB(O808))*1,MIDB(O808,SEARCHB("?",O808),2*LEN(O808)-LENB(O808))*10000)))</f>
        <v>5747800</v>
      </c>
      <c r="AY808" s="13" t="str">
        <f t="shared" si="153"/>
        <v>1月份</v>
      </c>
      <c r="AZ808" s="11" t="str">
        <f t="shared" si="154"/>
        <v>全媒体</v>
      </c>
      <c r="BA808" s="11" t="str">
        <f t="shared" si="155"/>
        <v/>
      </c>
    </row>
    <row r="809" spans="1:53">
      <c r="A809" s="14" t="s">
        <v>4020</v>
      </c>
      <c r="B809" s="14" t="s">
        <v>5049</v>
      </c>
      <c r="C809" s="14" t="s">
        <v>55</v>
      </c>
      <c r="D809" s="14" t="s">
        <v>5050</v>
      </c>
      <c r="E809" s="14" t="s">
        <v>155</v>
      </c>
      <c r="F809" s="14" t="s">
        <v>251</v>
      </c>
      <c r="G809" s="14" t="s">
        <v>2772</v>
      </c>
      <c r="H809" s="14"/>
      <c r="I809" s="14"/>
      <c r="J809" s="14"/>
      <c r="K809" s="14"/>
      <c r="L809" s="14"/>
      <c r="M809" s="14"/>
      <c r="N809" s="14" t="s">
        <v>5051</v>
      </c>
      <c r="O809" s="14"/>
      <c r="P809" s="14"/>
      <c r="Q809" s="14" t="s">
        <v>5052</v>
      </c>
      <c r="R809" s="14" t="s">
        <v>5053</v>
      </c>
      <c r="S809" s="14" t="s">
        <v>5054</v>
      </c>
      <c r="T809" s="14" t="s">
        <v>5055</v>
      </c>
      <c r="U809" s="14"/>
      <c r="V809" s="14"/>
      <c r="W809" s="14"/>
      <c r="X809" s="14" t="s">
        <v>315</v>
      </c>
      <c r="Y809" s="14" t="s">
        <v>5056</v>
      </c>
      <c r="Z809" s="14">
        <v>2</v>
      </c>
      <c r="AA809" s="14">
        <v>1</v>
      </c>
      <c r="AB809" s="14" t="s">
        <v>317</v>
      </c>
      <c r="AC809" s="14" t="s">
        <v>4020</v>
      </c>
      <c r="AD809" s="14">
        <v>2019</v>
      </c>
      <c r="AE809" s="14" t="s">
        <v>68</v>
      </c>
      <c r="AF809" s="14"/>
      <c r="AG809" s="14"/>
      <c r="AH809" s="14"/>
      <c r="AI809" s="14"/>
      <c r="AJ809" s="14"/>
      <c r="AK809" s="14"/>
      <c r="AL809" s="8" t="str">
        <f t="shared" si="144"/>
        <v>KCFT-2019-0012）@新媒体</v>
      </c>
      <c r="AM809" s="8">
        <f>IF(AL809="","",COUNTIFS(AL$1:AL809,AL809))</f>
        <v>1</v>
      </c>
      <c r="AN809" s="8" t="str">
        <f t="shared" si="145"/>
        <v>昆明广告产业园新媒体展示中心选择运营合作单位项目成交公示@新媒体</v>
      </c>
      <c r="AO809" s="9">
        <f>IF(AN809="","",COUNTIFS(AN$1:AN809,AN809))</f>
        <v>1</v>
      </c>
      <c r="AP809" s="10" t="str">
        <f t="shared" si="146"/>
        <v>是</v>
      </c>
      <c r="AQ809" s="11" t="str">
        <f t="shared" si="147"/>
        <v/>
      </c>
      <c r="AR809" s="11" t="str">
        <f t="shared" si="148"/>
        <v/>
      </c>
      <c r="AS809" s="11" t="str">
        <f t="shared" si="149"/>
        <v/>
      </c>
      <c r="AT809" s="11" t="str">
        <f t="shared" si="150"/>
        <v/>
      </c>
      <c r="AU809" s="11" t="str">
        <f t="shared" si="151"/>
        <v/>
      </c>
      <c r="AV809" s="11" t="str">
        <f t="shared" si="152"/>
        <v/>
      </c>
      <c r="AW809" s="11" t="str">
        <f>IF(ISERROR(IF(FIND("拾",O809,1)&lt;FIND("万",O809,1),IF(ISERROR(FIND("拾",O809,FIND("万",O809,1))),"零",(MID(O,FIND("拾",O809,FIND("万",O809,1))-1,1))),MID(O809,FIND("拾",O809,1)-1,1))),"",IF(FIND("拾",O809,1)&lt;FIND("万",O809,1),IF(ISERROR(FIND("拾",O809,FIND("万",O809,1))),"",(MID(O809,FIND("拾",O809,FIND("万",O809,1))-1,1))),MID(O809,FIND("拾",O809,1)-1,1)))</f>
        <v/>
      </c>
      <c r="AX809" s="12">
        <f>IF(O809="",0,IF(ISERROR(MIDB(O809,SEARCHB("?",O809),2*LEN(O809)-LENB(O809))),IF(AQ809="",0,INDEX([1]大小写对照表!A:B,MATCH(AQ809,[1]大小写对照表!A:A,0),2)*100000000)+IF(AR809="",0,INDEX([1]大小写对照表!A:B,MATCH(AR809,[1]大小写对照表!A:A,0),2)*1000000)+IF(AS809="",0,INDEX([1]大小写对照表!A:B,MATCH(AS809,[1]大小写对照表!A:A,0),2)*100000)+IF(AT809="",0,INDEX([1]大小写对照表!A:B,MATCH(AT809,[1]大小写对照表!A:A,0),2)*10000)+IF(AU809="",0,INDEX([1]大小写对照表!A:B,MATCH(AU809,[1]大小写对照表!A:A,0),2)*1000)+IF(AV809="",0,INDEX([1]大小写对照表!A:B,MATCH(AV809,[1]大小写对照表!A:A,0),2)*100)+IF(AW809="",0,INDEX([1]大小写对照表!A:B,MATCH(AW809,[1]大小写对照表!A:A,0),2)*10),IF(ISERROR(FIND("万",O809,1)),MIDB(O809,SEARCHB("?",O809),2*LEN(O809)-LENB(O809))*1,MIDB(O809,SEARCHB("?",O809),2*LEN(O809)-LENB(O809))*10000)))</f>
        <v>0</v>
      </c>
      <c r="AY809" s="13" t="str">
        <f t="shared" si="153"/>
        <v>1月份</v>
      </c>
      <c r="AZ809" s="11" t="str">
        <f t="shared" si="154"/>
        <v>新媒体</v>
      </c>
      <c r="BA809" s="11" t="str">
        <f t="shared" si="155"/>
        <v/>
      </c>
    </row>
    <row r="810" spans="1:53">
      <c r="A810" s="7" t="s">
        <v>4020</v>
      </c>
      <c r="B810" s="7" t="s">
        <v>5057</v>
      </c>
      <c r="C810" s="7" t="s">
        <v>55</v>
      </c>
      <c r="D810" s="7"/>
      <c r="E810" s="7" t="s">
        <v>106</v>
      </c>
      <c r="F810" s="7" t="s">
        <v>5058</v>
      </c>
      <c r="G810" s="7" t="s">
        <v>2772</v>
      </c>
      <c r="H810" s="7"/>
      <c r="I810" s="7"/>
      <c r="J810" s="7"/>
      <c r="K810" s="7"/>
      <c r="L810" s="7" t="s">
        <v>5059</v>
      </c>
      <c r="M810" s="7" t="s">
        <v>5060</v>
      </c>
      <c r="N810" s="7" t="s">
        <v>5061</v>
      </c>
      <c r="O810" s="7" t="s">
        <v>5062</v>
      </c>
      <c r="P810" s="7"/>
      <c r="Q810" s="7" t="s">
        <v>5063</v>
      </c>
      <c r="R810" s="7" t="s">
        <v>5064</v>
      </c>
      <c r="S810" s="7"/>
      <c r="T810" s="7"/>
      <c r="U810" s="7"/>
      <c r="V810" s="7"/>
      <c r="W810" s="7"/>
      <c r="X810" s="7" t="s">
        <v>244</v>
      </c>
      <c r="Y810" s="7" t="s">
        <v>5065</v>
      </c>
      <c r="Z810" s="7">
        <v>1</v>
      </c>
      <c r="AA810" s="7">
        <v>14971</v>
      </c>
      <c r="AB810" s="7" t="s">
        <v>317</v>
      </c>
      <c r="AC810" s="7" t="s">
        <v>4020</v>
      </c>
      <c r="AD810" s="7">
        <v>2019</v>
      </c>
      <c r="AE810" s="7" t="s">
        <v>68</v>
      </c>
      <c r="AF810" s="7"/>
      <c r="AG810" s="7"/>
      <c r="AH810" s="7"/>
      <c r="AI810" s="7"/>
      <c r="AJ810" s="7"/>
      <c r="AK810" s="7"/>
      <c r="AL810" s="8" t="str">
        <f t="shared" si="144"/>
        <v/>
      </c>
      <c r="AM810" s="8" t="str">
        <f>IF(AL810="","",COUNTIFS(AL$1:AL810,AL810))</f>
        <v/>
      </c>
      <c r="AN810" s="8" t="str">
        <f t="shared" si="145"/>
        <v>海南新媒体绿都项目成交公告@新媒体</v>
      </c>
      <c r="AO810" s="9">
        <f>IF(AN810="","",COUNTIFS(AN$1:AN810,AN810))</f>
        <v>1</v>
      </c>
      <c r="AP810" s="10" t="str">
        <f t="shared" si="146"/>
        <v>是</v>
      </c>
      <c r="AQ810" s="11" t="str">
        <f t="shared" si="147"/>
        <v/>
      </c>
      <c r="AR810" s="11" t="str">
        <f t="shared" si="148"/>
        <v/>
      </c>
      <c r="AS810" s="11" t="str">
        <f t="shared" si="149"/>
        <v/>
      </c>
      <c r="AT810" s="11" t="str">
        <f t="shared" si="150"/>
        <v/>
      </c>
      <c r="AU810" s="11" t="str">
        <f t="shared" si="151"/>
        <v/>
      </c>
      <c r="AV810" s="11" t="str">
        <f t="shared" si="152"/>
        <v/>
      </c>
      <c r="AW810" s="11" t="str">
        <f>IF(ISERROR(IF(FIND("拾",O810,1)&lt;FIND("万",O810,1),IF(ISERROR(FIND("拾",O810,FIND("万",O810,1))),"零",(MID(O,FIND("拾",O810,FIND("万",O810,1))-1,1))),MID(O810,FIND("拾",O810,1)-1,1))),"",IF(FIND("拾",O810,1)&lt;FIND("万",O810,1),IF(ISERROR(FIND("拾",O810,FIND("万",O810,1))),"",(MID(O810,FIND("拾",O810,FIND("万",O810,1))-1,1))),MID(O810,FIND("拾",O810,1)-1,1)))</f>
        <v/>
      </c>
      <c r="AX810" s="12">
        <f>IF(O810="",0,IF(ISERROR(MIDB(O810,SEARCHB("?",O810),2*LEN(O810)-LENB(O810))),IF(AQ810="",0,INDEX([1]大小写对照表!A:B,MATCH(AQ810,[1]大小写对照表!A:A,0),2)*100000000)+IF(AR810="",0,INDEX([1]大小写对照表!A:B,MATCH(AR810,[1]大小写对照表!A:A,0),2)*1000000)+IF(AS810="",0,INDEX([1]大小写对照表!A:B,MATCH(AS810,[1]大小写对照表!A:A,0),2)*100000)+IF(AT810="",0,INDEX([1]大小写对照表!A:B,MATCH(AT810,[1]大小写对照表!A:A,0),2)*10000)+IF(AU810="",0,INDEX([1]大小写对照表!A:B,MATCH(AU810,[1]大小写对照表!A:A,0),2)*1000)+IF(AV810="",0,INDEX([1]大小写对照表!A:B,MATCH(AV810,[1]大小写对照表!A:A,0),2)*100)+IF(AW810="",0,INDEX([1]大小写对照表!A:B,MATCH(AW810,[1]大小写对照表!A:A,0),2)*10),IF(ISERROR(FIND("万",O810,1)),MIDB(O810,SEARCHB("?",O810),2*LEN(O810)-LENB(O810))*1,MIDB(O810,SEARCHB("?",O810),2*LEN(O810)-LENB(O810))*10000)))</f>
        <v>3788260</v>
      </c>
      <c r="AY810" s="13" t="str">
        <f t="shared" si="153"/>
        <v>1月份</v>
      </c>
      <c r="AZ810" s="11" t="str">
        <f t="shared" si="154"/>
        <v>新媒体</v>
      </c>
      <c r="BA810" s="11" t="str">
        <f t="shared" si="155"/>
        <v/>
      </c>
    </row>
    <row r="811" spans="1:53">
      <c r="A811" s="14" t="s">
        <v>4020</v>
      </c>
      <c r="B811" s="14" t="s">
        <v>5066</v>
      </c>
      <c r="C811" s="14" t="s">
        <v>55</v>
      </c>
      <c r="D811" s="14"/>
      <c r="E811" s="14" t="s">
        <v>155</v>
      </c>
      <c r="F811" s="14" t="s">
        <v>5067</v>
      </c>
      <c r="G811" s="14" t="s">
        <v>2772</v>
      </c>
      <c r="H811" s="14"/>
      <c r="I811" s="14"/>
      <c r="J811" s="14"/>
      <c r="K811" s="14"/>
      <c r="L811" s="14"/>
      <c r="M811" s="14" t="s">
        <v>5068</v>
      </c>
      <c r="N811" s="14" t="s">
        <v>5069</v>
      </c>
      <c r="O811" s="14"/>
      <c r="P811" s="14"/>
      <c r="Q811" s="14" t="s">
        <v>5070</v>
      </c>
      <c r="R811" s="14" t="s">
        <v>5071</v>
      </c>
      <c r="S811" s="14"/>
      <c r="T811" s="14"/>
      <c r="U811" s="14"/>
      <c r="V811" s="14"/>
      <c r="W811" s="14"/>
      <c r="X811" s="14" t="s">
        <v>244</v>
      </c>
      <c r="Y811" s="14" t="s">
        <v>5072</v>
      </c>
      <c r="Z811" s="14">
        <v>1</v>
      </c>
      <c r="AA811" s="14">
        <v>14971</v>
      </c>
      <c r="AB811" s="14" t="s">
        <v>67</v>
      </c>
      <c r="AC811" s="14"/>
      <c r="AD811" s="14">
        <v>2019</v>
      </c>
      <c r="AE811" s="14" t="s">
        <v>68</v>
      </c>
      <c r="AF811" s="14"/>
      <c r="AG811" s="14"/>
      <c r="AH811" s="14"/>
      <c r="AI811" s="14"/>
      <c r="AJ811" s="14"/>
      <c r="AK811" s="14"/>
      <c r="AL811" s="8" t="str">
        <f t="shared" si="144"/>
        <v/>
      </c>
      <c r="AM811" s="8" t="str">
        <f>IF(AL811="","",COUNTIFS(AL$1:AL811,AL811))</f>
        <v/>
      </c>
      <c r="AN811" s="8" t="str">
        <f t="shared" si="145"/>
        <v>云南省烟草公司文山州公司2019年度新闻宣传服务项目（文山日报社）单一来源采购成交公示@新媒体</v>
      </c>
      <c r="AO811" s="9">
        <f>IF(AN811="","",COUNTIFS(AN$1:AN811,AN811))</f>
        <v>1</v>
      </c>
      <c r="AP811" s="10" t="str">
        <f t="shared" si="146"/>
        <v>是</v>
      </c>
      <c r="AQ811" s="11" t="str">
        <f t="shared" si="147"/>
        <v/>
      </c>
      <c r="AR811" s="11" t="str">
        <f t="shared" si="148"/>
        <v/>
      </c>
      <c r="AS811" s="11" t="str">
        <f t="shared" si="149"/>
        <v/>
      </c>
      <c r="AT811" s="11" t="str">
        <f t="shared" si="150"/>
        <v/>
      </c>
      <c r="AU811" s="11" t="str">
        <f t="shared" si="151"/>
        <v/>
      </c>
      <c r="AV811" s="11" t="str">
        <f t="shared" si="152"/>
        <v/>
      </c>
      <c r="AW811" s="11" t="str">
        <f>IF(ISERROR(IF(FIND("拾",O811,1)&lt;FIND("万",O811,1),IF(ISERROR(FIND("拾",O811,FIND("万",O811,1))),"零",(MID(O,FIND("拾",O811,FIND("万",O811,1))-1,1))),MID(O811,FIND("拾",O811,1)-1,1))),"",IF(FIND("拾",O811,1)&lt;FIND("万",O811,1),IF(ISERROR(FIND("拾",O811,FIND("万",O811,1))),"",(MID(O811,FIND("拾",O811,FIND("万",O811,1))-1,1))),MID(O811,FIND("拾",O811,1)-1,1)))</f>
        <v/>
      </c>
      <c r="AX811" s="12">
        <f>IF(O811="",0,IF(ISERROR(MIDB(O811,SEARCHB("?",O811),2*LEN(O811)-LENB(O811))),IF(AQ811="",0,INDEX([1]大小写对照表!A:B,MATCH(AQ811,[1]大小写对照表!A:A,0),2)*100000000)+IF(AR811="",0,INDEX([1]大小写对照表!A:B,MATCH(AR811,[1]大小写对照表!A:A,0),2)*1000000)+IF(AS811="",0,INDEX([1]大小写对照表!A:B,MATCH(AS811,[1]大小写对照表!A:A,0),2)*100000)+IF(AT811="",0,INDEX([1]大小写对照表!A:B,MATCH(AT811,[1]大小写对照表!A:A,0),2)*10000)+IF(AU811="",0,INDEX([1]大小写对照表!A:B,MATCH(AU811,[1]大小写对照表!A:A,0),2)*1000)+IF(AV811="",0,INDEX([1]大小写对照表!A:B,MATCH(AV811,[1]大小写对照表!A:A,0),2)*100)+IF(AW811="",0,INDEX([1]大小写对照表!A:B,MATCH(AW811,[1]大小写对照表!A:A,0),2)*10),IF(ISERROR(FIND("万",O811,1)),MIDB(O811,SEARCHB("?",O811),2*LEN(O811)-LENB(O811))*1,MIDB(O811,SEARCHB("?",O811),2*LEN(O811)-LENB(O811))*10000)))</f>
        <v>0</v>
      </c>
      <c r="AY811" s="13" t="str">
        <f t="shared" si="153"/>
        <v>1月份</v>
      </c>
      <c r="AZ811" s="11" t="str">
        <f t="shared" si="154"/>
        <v>新媒体</v>
      </c>
      <c r="BA811" s="11" t="str">
        <f t="shared" si="155"/>
        <v/>
      </c>
    </row>
    <row r="812" spans="1:53">
      <c r="A812" s="7" t="s">
        <v>4020</v>
      </c>
      <c r="B812" s="7" t="s">
        <v>5073</v>
      </c>
      <c r="C812" s="7" t="s">
        <v>55</v>
      </c>
      <c r="D812" s="7" t="s">
        <v>5074</v>
      </c>
      <c r="E812" s="7" t="s">
        <v>830</v>
      </c>
      <c r="F812" s="7" t="s">
        <v>2917</v>
      </c>
      <c r="G812" s="7" t="s">
        <v>2772</v>
      </c>
      <c r="H812" s="7"/>
      <c r="I812" s="7"/>
      <c r="J812" s="7"/>
      <c r="K812" s="7"/>
      <c r="L812" s="7" t="s">
        <v>5075</v>
      </c>
      <c r="M812" s="7"/>
      <c r="N812" s="7" t="s">
        <v>5076</v>
      </c>
      <c r="O812" s="7">
        <v>545000</v>
      </c>
      <c r="P812" s="7"/>
      <c r="Q812" s="7" t="s">
        <v>5077</v>
      </c>
      <c r="R812" s="7" t="s">
        <v>5078</v>
      </c>
      <c r="S812" s="7"/>
      <c r="T812" s="7"/>
      <c r="U812" s="7"/>
      <c r="V812" s="7"/>
      <c r="W812" s="7"/>
      <c r="X812" s="7" t="s">
        <v>315</v>
      </c>
      <c r="Y812" s="7" t="s">
        <v>5079</v>
      </c>
      <c r="Z812" s="7">
        <v>1</v>
      </c>
      <c r="AA812" s="7">
        <v>1</v>
      </c>
      <c r="AB812" s="7" t="s">
        <v>317</v>
      </c>
      <c r="AC812" s="7" t="s">
        <v>4020</v>
      </c>
      <c r="AD812" s="7">
        <v>2018</v>
      </c>
      <c r="AE812" s="7" t="s">
        <v>643</v>
      </c>
      <c r="AF812" s="7"/>
      <c r="AG812" s="7"/>
      <c r="AH812" s="7"/>
      <c r="AI812" s="7"/>
      <c r="AJ812" s="7"/>
      <c r="AK812" s="7"/>
      <c r="AL812" s="8" t="str">
        <f t="shared" si="144"/>
        <v>GZGC-2018-D18@新媒体</v>
      </c>
      <c r="AM812" s="8">
        <f>IF(AL812="","",COUNTIFS(AL$1:AL812,AL812))</f>
        <v>1</v>
      </c>
      <c r="AN812" s="8" t="str">
        <f t="shared" si="145"/>
        <v>贵州省防范和处置非法集资新媒体矩阵精准宣传项目合同公告@新媒体</v>
      </c>
      <c r="AO812" s="9">
        <f>IF(AN812="","",COUNTIFS(AN$1:AN812,AN812))</f>
        <v>1</v>
      </c>
      <c r="AP812" s="10" t="str">
        <f t="shared" si="146"/>
        <v>是</v>
      </c>
      <c r="AQ812" s="11" t="str">
        <f t="shared" si="147"/>
        <v/>
      </c>
      <c r="AR812" s="11" t="str">
        <f t="shared" si="148"/>
        <v/>
      </c>
      <c r="AS812" s="11" t="str">
        <f t="shared" si="149"/>
        <v/>
      </c>
      <c r="AT812" s="11" t="str">
        <f t="shared" si="150"/>
        <v/>
      </c>
      <c r="AU812" s="11" t="str">
        <f t="shared" si="151"/>
        <v/>
      </c>
      <c r="AV812" s="11" t="str">
        <f t="shared" si="152"/>
        <v/>
      </c>
      <c r="AW812" s="11" t="str">
        <f>IF(ISERROR(IF(FIND("拾",O812,1)&lt;FIND("万",O812,1),IF(ISERROR(FIND("拾",O812,FIND("万",O812,1))),"零",(MID(O,FIND("拾",O812,FIND("万",O812,1))-1,1))),MID(O812,FIND("拾",O812,1)-1,1))),"",IF(FIND("拾",O812,1)&lt;FIND("万",O812,1),IF(ISERROR(FIND("拾",O812,FIND("万",O812,1))),"",(MID(O812,FIND("拾",O812,FIND("万",O812,1))-1,1))),MID(O812,FIND("拾",O812,1)-1,1)))</f>
        <v/>
      </c>
      <c r="AX812" s="12">
        <f>IF(O812="",0,IF(ISERROR(MIDB(O812,SEARCHB("?",O812),2*LEN(O812)-LENB(O812))),IF(AQ812="",0,INDEX([1]大小写对照表!A:B,MATCH(AQ812,[1]大小写对照表!A:A,0),2)*100000000)+IF(AR812="",0,INDEX([1]大小写对照表!A:B,MATCH(AR812,[1]大小写对照表!A:A,0),2)*1000000)+IF(AS812="",0,INDEX([1]大小写对照表!A:B,MATCH(AS812,[1]大小写对照表!A:A,0),2)*100000)+IF(AT812="",0,INDEX([1]大小写对照表!A:B,MATCH(AT812,[1]大小写对照表!A:A,0),2)*10000)+IF(AU812="",0,INDEX([1]大小写对照表!A:B,MATCH(AU812,[1]大小写对照表!A:A,0),2)*1000)+IF(AV812="",0,INDEX([1]大小写对照表!A:B,MATCH(AV812,[1]大小写对照表!A:A,0),2)*100)+IF(AW812="",0,INDEX([1]大小写对照表!A:B,MATCH(AW812,[1]大小写对照表!A:A,0),2)*10),IF(ISERROR(FIND("万",O812,1)),MIDB(O812,SEARCHB("?",O812),2*LEN(O812)-LENB(O812))*1,MIDB(O812,SEARCHB("?",O812),2*LEN(O812)-LENB(O812))*10000)))</f>
        <v>545000</v>
      </c>
      <c r="AY812" s="13" t="str">
        <f t="shared" si="153"/>
        <v>1月份</v>
      </c>
      <c r="AZ812" s="11" t="str">
        <f t="shared" si="154"/>
        <v>新媒体</v>
      </c>
      <c r="BA812" s="11" t="str">
        <f t="shared" si="155"/>
        <v/>
      </c>
    </row>
    <row r="813" spans="1:53">
      <c r="A813" s="14" t="s">
        <v>4020</v>
      </c>
      <c r="B813" s="14" t="s">
        <v>5080</v>
      </c>
      <c r="C813" s="14" t="s">
        <v>55</v>
      </c>
      <c r="D813" s="14" t="s">
        <v>5081</v>
      </c>
      <c r="E813" s="14" t="s">
        <v>118</v>
      </c>
      <c r="F813" s="14" t="s">
        <v>5082</v>
      </c>
      <c r="G813" s="14" t="s">
        <v>2772</v>
      </c>
      <c r="H813" s="14"/>
      <c r="I813" s="14"/>
      <c r="J813" s="14"/>
      <c r="K813" s="14"/>
      <c r="L813" s="14" t="s">
        <v>4924</v>
      </c>
      <c r="M813" s="14"/>
      <c r="N813" s="14"/>
      <c r="O813" s="14"/>
      <c r="P813" s="14"/>
      <c r="Q813" s="14" t="s">
        <v>5083</v>
      </c>
      <c r="R813" s="14"/>
      <c r="S813" s="14"/>
      <c r="T813" s="14"/>
      <c r="U813" s="14"/>
      <c r="V813" s="14"/>
      <c r="W813" s="14"/>
      <c r="X813" s="14" t="s">
        <v>315</v>
      </c>
      <c r="Y813" s="14" t="s">
        <v>5084</v>
      </c>
      <c r="Z813" s="14">
        <v>1</v>
      </c>
      <c r="AA813" s="14">
        <v>1</v>
      </c>
      <c r="AB813" s="14" t="s">
        <v>317</v>
      </c>
      <c r="AC813" s="14" t="s">
        <v>4020</v>
      </c>
      <c r="AD813" s="14">
        <v>2019</v>
      </c>
      <c r="AE813" s="14" t="s">
        <v>68</v>
      </c>
      <c r="AF813" s="14"/>
      <c r="AG813" s="14"/>
      <c r="AH813" s="14"/>
      <c r="AI813" s="14"/>
      <c r="AJ813" s="14"/>
      <c r="AK813" s="14"/>
      <c r="AL813" s="8" t="str">
        <f t="shared" si="144"/>
        <v>JSZBZB20190014）@新媒体</v>
      </c>
      <c r="AM813" s="8">
        <f>IF(AL813="","",COUNTIFS(AL$1:AL813,AL813))</f>
        <v>1</v>
      </c>
      <c r="AN813" s="8" t="str">
        <f t="shared" si="145"/>
        <v>中国电信宁夏公司2019年新媒体广告投放服务项目中选人公示@新媒体</v>
      </c>
      <c r="AO813" s="9">
        <f>IF(AN813="","",COUNTIFS(AN$1:AN813,AN813))</f>
        <v>1</v>
      </c>
      <c r="AP813" s="10" t="str">
        <f t="shared" si="146"/>
        <v>是</v>
      </c>
      <c r="AQ813" s="11" t="str">
        <f t="shared" si="147"/>
        <v/>
      </c>
      <c r="AR813" s="11" t="str">
        <f t="shared" si="148"/>
        <v/>
      </c>
      <c r="AS813" s="11" t="str">
        <f t="shared" si="149"/>
        <v/>
      </c>
      <c r="AT813" s="11" t="str">
        <f t="shared" si="150"/>
        <v/>
      </c>
      <c r="AU813" s="11" t="str">
        <f t="shared" si="151"/>
        <v/>
      </c>
      <c r="AV813" s="11" t="str">
        <f t="shared" si="152"/>
        <v/>
      </c>
      <c r="AW813" s="11" t="str">
        <f>IF(ISERROR(IF(FIND("拾",O813,1)&lt;FIND("万",O813,1),IF(ISERROR(FIND("拾",O813,FIND("万",O813,1))),"零",(MID(O,FIND("拾",O813,FIND("万",O813,1))-1,1))),MID(O813,FIND("拾",O813,1)-1,1))),"",IF(FIND("拾",O813,1)&lt;FIND("万",O813,1),IF(ISERROR(FIND("拾",O813,FIND("万",O813,1))),"",(MID(O813,FIND("拾",O813,FIND("万",O813,1))-1,1))),MID(O813,FIND("拾",O813,1)-1,1)))</f>
        <v/>
      </c>
      <c r="AX813" s="12">
        <f>IF(O813="",0,IF(ISERROR(MIDB(O813,SEARCHB("?",O813),2*LEN(O813)-LENB(O813))),IF(AQ813="",0,INDEX([1]大小写对照表!A:B,MATCH(AQ813,[1]大小写对照表!A:A,0),2)*100000000)+IF(AR813="",0,INDEX([1]大小写对照表!A:B,MATCH(AR813,[1]大小写对照表!A:A,0),2)*1000000)+IF(AS813="",0,INDEX([1]大小写对照表!A:B,MATCH(AS813,[1]大小写对照表!A:A,0),2)*100000)+IF(AT813="",0,INDEX([1]大小写对照表!A:B,MATCH(AT813,[1]大小写对照表!A:A,0),2)*10000)+IF(AU813="",0,INDEX([1]大小写对照表!A:B,MATCH(AU813,[1]大小写对照表!A:A,0),2)*1000)+IF(AV813="",0,INDEX([1]大小写对照表!A:B,MATCH(AV813,[1]大小写对照表!A:A,0),2)*100)+IF(AW813="",0,INDEX([1]大小写对照表!A:B,MATCH(AW813,[1]大小写对照表!A:A,0),2)*10),IF(ISERROR(FIND("万",O813,1)),MIDB(O813,SEARCHB("?",O813),2*LEN(O813)-LENB(O813))*1,MIDB(O813,SEARCHB("?",O813),2*LEN(O813)-LENB(O813))*10000)))</f>
        <v>0</v>
      </c>
      <c r="AY813" s="13" t="str">
        <f t="shared" si="153"/>
        <v>1月份</v>
      </c>
      <c r="AZ813" s="11" t="str">
        <f t="shared" si="154"/>
        <v>新媒体</v>
      </c>
      <c r="BA813" s="11" t="str">
        <f t="shared" si="155"/>
        <v/>
      </c>
    </row>
    <row r="814" spans="1:53">
      <c r="A814" s="7" t="s">
        <v>4020</v>
      </c>
      <c r="B814" s="7" t="s">
        <v>5085</v>
      </c>
      <c r="C814" s="7" t="s">
        <v>55</v>
      </c>
      <c r="D814" s="7" t="s">
        <v>5086</v>
      </c>
      <c r="E814" s="7" t="s">
        <v>236</v>
      </c>
      <c r="F814" s="7" t="s">
        <v>5087</v>
      </c>
      <c r="G814" s="7" t="s">
        <v>2772</v>
      </c>
      <c r="H814" s="7"/>
      <c r="I814" s="7" t="s">
        <v>5088</v>
      </c>
      <c r="J814" s="7"/>
      <c r="K814" s="7"/>
      <c r="L814" s="7" t="s">
        <v>5089</v>
      </c>
      <c r="M814" s="7" t="s">
        <v>5090</v>
      </c>
      <c r="N814" s="7"/>
      <c r="O814" s="7"/>
      <c r="P814" s="7"/>
      <c r="Q814" s="7" t="s">
        <v>5091</v>
      </c>
      <c r="R814" s="7"/>
      <c r="S814" s="7"/>
      <c r="T814" s="7"/>
      <c r="U814" s="7"/>
      <c r="V814" s="7"/>
      <c r="W814" s="7"/>
      <c r="X814" s="7" t="s">
        <v>65</v>
      </c>
      <c r="Y814" s="7" t="s">
        <v>5092</v>
      </c>
      <c r="Z814" s="7">
        <v>3</v>
      </c>
      <c r="AA814" s="7">
        <v>1</v>
      </c>
      <c r="AB814" s="7" t="s">
        <v>67</v>
      </c>
      <c r="AC814" s="7"/>
      <c r="AD814" s="7">
        <v>2018</v>
      </c>
      <c r="AE814" s="7" t="s">
        <v>643</v>
      </c>
      <c r="AF814" s="7"/>
      <c r="AG814" s="7"/>
      <c r="AH814" s="7"/>
      <c r="AI814" s="7"/>
      <c r="AJ814" s="7"/>
      <c r="AK814" s="7"/>
      <c r="AL814" s="8" t="str">
        <f t="shared" si="144"/>
        <v>RHXC-2018030@新媒体</v>
      </c>
      <c r="AM814" s="8">
        <f>IF(AL814="","",COUNTIFS(AL$1:AL814,AL814))</f>
        <v>1</v>
      </c>
      <c r="AN814" s="8" t="str">
        <f t="shared" si="145"/>
        <v>2018年北京市大兴区第一小学校园文化建设其它@新媒体</v>
      </c>
      <c r="AO814" s="9">
        <f>IF(AN814="","",COUNTIFS(AN$1:AN814,AN814))</f>
        <v>1</v>
      </c>
      <c r="AP814" s="10" t="str">
        <f t="shared" si="146"/>
        <v>是</v>
      </c>
      <c r="AQ814" s="11" t="str">
        <f t="shared" si="147"/>
        <v/>
      </c>
      <c r="AR814" s="11" t="str">
        <f t="shared" si="148"/>
        <v/>
      </c>
      <c r="AS814" s="11" t="str">
        <f t="shared" si="149"/>
        <v/>
      </c>
      <c r="AT814" s="11" t="str">
        <f t="shared" si="150"/>
        <v/>
      </c>
      <c r="AU814" s="11" t="str">
        <f t="shared" si="151"/>
        <v/>
      </c>
      <c r="AV814" s="11" t="str">
        <f t="shared" si="152"/>
        <v/>
      </c>
      <c r="AW814" s="11" t="str">
        <f>IF(ISERROR(IF(FIND("拾",O814,1)&lt;FIND("万",O814,1),IF(ISERROR(FIND("拾",O814,FIND("万",O814,1))),"零",(MID(O,FIND("拾",O814,FIND("万",O814,1))-1,1))),MID(O814,FIND("拾",O814,1)-1,1))),"",IF(FIND("拾",O814,1)&lt;FIND("万",O814,1),IF(ISERROR(FIND("拾",O814,FIND("万",O814,1))),"",(MID(O814,FIND("拾",O814,FIND("万",O814,1))-1,1))),MID(O814,FIND("拾",O814,1)-1,1)))</f>
        <v/>
      </c>
      <c r="AX814" s="12">
        <f>IF(O814="",0,IF(ISERROR(MIDB(O814,SEARCHB("?",O814),2*LEN(O814)-LENB(O814))),IF(AQ814="",0,INDEX([1]大小写对照表!A:B,MATCH(AQ814,[1]大小写对照表!A:A,0),2)*100000000)+IF(AR814="",0,INDEX([1]大小写对照表!A:B,MATCH(AR814,[1]大小写对照表!A:A,0),2)*1000000)+IF(AS814="",0,INDEX([1]大小写对照表!A:B,MATCH(AS814,[1]大小写对照表!A:A,0),2)*100000)+IF(AT814="",0,INDEX([1]大小写对照表!A:B,MATCH(AT814,[1]大小写对照表!A:A,0),2)*10000)+IF(AU814="",0,INDEX([1]大小写对照表!A:B,MATCH(AU814,[1]大小写对照表!A:A,0),2)*1000)+IF(AV814="",0,INDEX([1]大小写对照表!A:B,MATCH(AV814,[1]大小写对照表!A:A,0),2)*100)+IF(AW814="",0,INDEX([1]大小写对照表!A:B,MATCH(AW814,[1]大小写对照表!A:A,0),2)*10),IF(ISERROR(FIND("万",O814,1)),MIDB(O814,SEARCHB("?",O814),2*LEN(O814)-LENB(O814))*1,MIDB(O814,SEARCHB("?",O814),2*LEN(O814)-LENB(O814))*10000)))</f>
        <v>0</v>
      </c>
      <c r="AY814" s="13" t="str">
        <f t="shared" si="153"/>
        <v>1月份</v>
      </c>
      <c r="AZ814" s="11" t="str">
        <f t="shared" si="154"/>
        <v>新媒体</v>
      </c>
      <c r="BA814" s="11" t="str">
        <f t="shared" si="155"/>
        <v/>
      </c>
    </row>
    <row r="815" spans="1:53">
      <c r="A815" s="14" t="s">
        <v>4293</v>
      </c>
      <c r="B815" s="14" t="s">
        <v>5093</v>
      </c>
      <c r="C815" s="14" t="s">
        <v>55</v>
      </c>
      <c r="D815" s="14"/>
      <c r="E815" s="14" t="s">
        <v>133</v>
      </c>
      <c r="F815" s="14" t="s">
        <v>134</v>
      </c>
      <c r="G815" s="14" t="s">
        <v>5094</v>
      </c>
      <c r="H815" s="14"/>
      <c r="I815" s="14"/>
      <c r="J815" s="14"/>
      <c r="K815" s="14"/>
      <c r="L815" s="14"/>
      <c r="M815" s="14"/>
      <c r="N815" s="14" t="s">
        <v>5095</v>
      </c>
      <c r="O815" s="14"/>
      <c r="P815" s="14"/>
      <c r="Q815" s="14" t="s">
        <v>5096</v>
      </c>
      <c r="R815" s="14" t="s">
        <v>5097</v>
      </c>
      <c r="S815" s="14"/>
      <c r="T815" s="14"/>
      <c r="U815" s="14"/>
      <c r="V815" s="14"/>
      <c r="W815" s="14"/>
      <c r="X815" s="14" t="s">
        <v>315</v>
      </c>
      <c r="Y815" s="14" t="s">
        <v>5098</v>
      </c>
      <c r="Z815" s="14">
        <v>1</v>
      </c>
      <c r="AA815" s="14">
        <v>14971</v>
      </c>
      <c r="AB815" s="14" t="s">
        <v>317</v>
      </c>
      <c r="AC815" s="14" t="s">
        <v>4293</v>
      </c>
      <c r="AD815" s="14">
        <v>2018</v>
      </c>
      <c r="AE815" s="14" t="s">
        <v>643</v>
      </c>
      <c r="AF815" s="14"/>
      <c r="AG815" s="14"/>
      <c r="AH815" s="14"/>
      <c r="AI815" s="14"/>
      <c r="AJ815" s="14"/>
      <c r="AK815" s="14"/>
      <c r="AL815" s="8" t="str">
        <f t="shared" si="144"/>
        <v/>
      </c>
      <c r="AM815" s="8" t="str">
        <f>IF(AL815="","",COUNTIFS(AL$1:AL815,AL815))</f>
        <v/>
      </c>
      <c r="AN815" s="8" t="str">
        <f t="shared" si="145"/>
        <v>天山媒体云文化科技支撑基地项目（监理）@媒体云</v>
      </c>
      <c r="AO815" s="9">
        <f>IF(AN815="","",COUNTIFS(AN$1:AN815,AN815))</f>
        <v>1</v>
      </c>
      <c r="AP815" s="10" t="str">
        <f t="shared" si="146"/>
        <v>是</v>
      </c>
      <c r="AQ815" s="11" t="str">
        <f t="shared" si="147"/>
        <v/>
      </c>
      <c r="AR815" s="11" t="str">
        <f t="shared" si="148"/>
        <v/>
      </c>
      <c r="AS815" s="11" t="str">
        <f t="shared" si="149"/>
        <v/>
      </c>
      <c r="AT815" s="11" t="str">
        <f t="shared" si="150"/>
        <v/>
      </c>
      <c r="AU815" s="11" t="str">
        <f t="shared" si="151"/>
        <v/>
      </c>
      <c r="AV815" s="11" t="str">
        <f t="shared" si="152"/>
        <v/>
      </c>
      <c r="AW815" s="11" t="str">
        <f>IF(ISERROR(IF(FIND("拾",O815,1)&lt;FIND("万",O815,1),IF(ISERROR(FIND("拾",O815,FIND("万",O815,1))),"零",(MID(O,FIND("拾",O815,FIND("万",O815,1))-1,1))),MID(O815,FIND("拾",O815,1)-1,1))),"",IF(FIND("拾",O815,1)&lt;FIND("万",O815,1),IF(ISERROR(FIND("拾",O815,FIND("万",O815,1))),"",(MID(O815,FIND("拾",O815,FIND("万",O815,1))-1,1))),MID(O815,FIND("拾",O815,1)-1,1)))</f>
        <v/>
      </c>
      <c r="AX815" s="12">
        <f>IF(O815="",0,IF(ISERROR(MIDB(O815,SEARCHB("?",O815),2*LEN(O815)-LENB(O815))),IF(AQ815="",0,INDEX([1]大小写对照表!A:B,MATCH(AQ815,[1]大小写对照表!A:A,0),2)*100000000)+IF(AR815="",0,INDEX([1]大小写对照表!A:B,MATCH(AR815,[1]大小写对照表!A:A,0),2)*1000000)+IF(AS815="",0,INDEX([1]大小写对照表!A:B,MATCH(AS815,[1]大小写对照表!A:A,0),2)*100000)+IF(AT815="",0,INDEX([1]大小写对照表!A:B,MATCH(AT815,[1]大小写对照表!A:A,0),2)*10000)+IF(AU815="",0,INDEX([1]大小写对照表!A:B,MATCH(AU815,[1]大小写对照表!A:A,0),2)*1000)+IF(AV815="",0,INDEX([1]大小写对照表!A:B,MATCH(AV815,[1]大小写对照表!A:A,0),2)*100)+IF(AW815="",0,INDEX([1]大小写对照表!A:B,MATCH(AW815,[1]大小写对照表!A:A,0),2)*10),IF(ISERROR(FIND("万",O815,1)),MIDB(O815,SEARCHB("?",O815),2*LEN(O815)-LENB(O815))*1,MIDB(O815,SEARCHB("?",O815),2*LEN(O815)-LENB(O815))*10000)))</f>
        <v>0</v>
      </c>
      <c r="AY815" s="13" t="str">
        <f t="shared" si="153"/>
        <v>1月份</v>
      </c>
      <c r="AZ815" s="11" t="str">
        <f t="shared" si="154"/>
        <v>媒体云</v>
      </c>
      <c r="BA815" s="11" t="str">
        <f t="shared" si="155"/>
        <v/>
      </c>
    </row>
    <row r="816" spans="1:53">
      <c r="A816" s="7" t="s">
        <v>4020</v>
      </c>
      <c r="B816" s="7" t="s">
        <v>5099</v>
      </c>
      <c r="C816" s="7" t="s">
        <v>55</v>
      </c>
      <c r="D816" s="7"/>
      <c r="E816" s="7" t="s">
        <v>215</v>
      </c>
      <c r="F816" s="7" t="s">
        <v>1652</v>
      </c>
      <c r="G816" s="7" t="s">
        <v>5100</v>
      </c>
      <c r="H816" s="7"/>
      <c r="I816" s="7"/>
      <c r="J816" s="7"/>
      <c r="K816" s="7"/>
      <c r="L816" s="7" t="s">
        <v>5101</v>
      </c>
      <c r="M816" s="7" t="s">
        <v>5102</v>
      </c>
      <c r="N816" s="7" t="s">
        <v>5103</v>
      </c>
      <c r="O816" s="7"/>
      <c r="P816" s="7"/>
      <c r="Q816" s="7" t="s">
        <v>5104</v>
      </c>
      <c r="R816" s="7" t="s">
        <v>5105</v>
      </c>
      <c r="S816" s="7" t="s">
        <v>5106</v>
      </c>
      <c r="T816" s="7" t="s">
        <v>5107</v>
      </c>
      <c r="U816" s="7" t="s">
        <v>5108</v>
      </c>
      <c r="V816" s="7" t="s">
        <v>5109</v>
      </c>
      <c r="W816" s="7"/>
      <c r="X816" s="7" t="s">
        <v>326</v>
      </c>
      <c r="Y816" s="7" t="s">
        <v>5110</v>
      </c>
      <c r="Z816" s="7">
        <v>2</v>
      </c>
      <c r="AA816" s="7">
        <v>14971</v>
      </c>
      <c r="AB816" s="7" t="s">
        <v>67</v>
      </c>
      <c r="AC816" s="7"/>
      <c r="AD816" s="7">
        <v>2019</v>
      </c>
      <c r="AE816" s="7" t="s">
        <v>68</v>
      </c>
      <c r="AF816" s="7"/>
      <c r="AG816" s="7"/>
      <c r="AH816" s="7"/>
      <c r="AI816" s="7"/>
      <c r="AJ816" s="7"/>
      <c r="AK816" s="7"/>
      <c r="AL816" s="8" t="str">
        <f t="shared" si="144"/>
        <v/>
      </c>
      <c r="AM816" s="8" t="str">
        <f>IF(AL816="","",COUNTIFS(AL$1:AL816,AL816))</f>
        <v/>
      </c>
      <c r="AN816" s="8" t="str">
        <f t="shared" si="145"/>
        <v>中国共产主义青年团山东省委员会机关山东“十强”产业资本对接活动中标公告@新媒体</v>
      </c>
      <c r="AO816" s="9">
        <f>IF(AN816="","",COUNTIFS(AN$1:AN816,AN816))</f>
        <v>1</v>
      </c>
      <c r="AP816" s="10" t="str">
        <f t="shared" si="146"/>
        <v>是</v>
      </c>
      <c r="AQ816" s="11" t="str">
        <f t="shared" si="147"/>
        <v/>
      </c>
      <c r="AR816" s="11" t="str">
        <f t="shared" si="148"/>
        <v/>
      </c>
      <c r="AS816" s="11" t="str">
        <f t="shared" si="149"/>
        <v/>
      </c>
      <c r="AT816" s="11" t="str">
        <f t="shared" si="150"/>
        <v/>
      </c>
      <c r="AU816" s="11" t="str">
        <f t="shared" si="151"/>
        <v/>
      </c>
      <c r="AV816" s="11" t="str">
        <f t="shared" si="152"/>
        <v/>
      </c>
      <c r="AW816" s="11" t="str">
        <f>IF(ISERROR(IF(FIND("拾",O816,1)&lt;FIND("万",O816,1),IF(ISERROR(FIND("拾",O816,FIND("万",O816,1))),"零",(MID(O,FIND("拾",O816,FIND("万",O816,1))-1,1))),MID(O816,FIND("拾",O816,1)-1,1))),"",IF(FIND("拾",O816,1)&lt;FIND("万",O816,1),IF(ISERROR(FIND("拾",O816,FIND("万",O816,1))),"",(MID(O816,FIND("拾",O816,FIND("万",O816,1))-1,1))),MID(O816,FIND("拾",O816,1)-1,1)))</f>
        <v/>
      </c>
      <c r="AX816" s="12">
        <f>IF(O816="",0,IF(ISERROR(MIDB(O816,SEARCHB("?",O816),2*LEN(O816)-LENB(O816))),IF(AQ816="",0,INDEX([1]大小写对照表!A:B,MATCH(AQ816,[1]大小写对照表!A:A,0),2)*100000000)+IF(AR816="",0,INDEX([1]大小写对照表!A:B,MATCH(AR816,[1]大小写对照表!A:A,0),2)*1000000)+IF(AS816="",0,INDEX([1]大小写对照表!A:B,MATCH(AS816,[1]大小写对照表!A:A,0),2)*100000)+IF(AT816="",0,INDEX([1]大小写对照表!A:B,MATCH(AT816,[1]大小写对照表!A:A,0),2)*10000)+IF(AU816="",0,INDEX([1]大小写对照表!A:B,MATCH(AU816,[1]大小写对照表!A:A,0),2)*1000)+IF(AV816="",0,INDEX([1]大小写对照表!A:B,MATCH(AV816,[1]大小写对照表!A:A,0),2)*100)+IF(AW816="",0,INDEX([1]大小写对照表!A:B,MATCH(AW816,[1]大小写对照表!A:A,0),2)*10),IF(ISERROR(FIND("万",O816,1)),MIDB(O816,SEARCHB("?",O816),2*LEN(O816)-LENB(O816))*1,MIDB(O816,SEARCHB("?",O816),2*LEN(O816)-LENB(O816))*10000)))</f>
        <v>0</v>
      </c>
      <c r="AY816" s="13" t="str">
        <f t="shared" si="153"/>
        <v>1月份</v>
      </c>
      <c r="AZ816" s="11" t="str">
        <f t="shared" si="154"/>
        <v>新媒体</v>
      </c>
      <c r="BA816" s="11" t="str">
        <f t="shared" si="155"/>
        <v/>
      </c>
    </row>
    <row r="817" spans="1:53">
      <c r="A817" s="14" t="s">
        <v>4020</v>
      </c>
      <c r="B817" s="14" t="s">
        <v>5111</v>
      </c>
      <c r="C817" s="14" t="s">
        <v>55</v>
      </c>
      <c r="D817" s="14"/>
      <c r="E817" s="14" t="s">
        <v>551</v>
      </c>
      <c r="F817" s="14" t="s">
        <v>3219</v>
      </c>
      <c r="G817" s="14" t="s">
        <v>487</v>
      </c>
      <c r="H817" s="14"/>
      <c r="I817" s="14"/>
      <c r="J817" s="14"/>
      <c r="K817" s="14"/>
      <c r="L817" s="14"/>
      <c r="M817" s="14" t="s">
        <v>5112</v>
      </c>
      <c r="N817" s="14" t="s">
        <v>5113</v>
      </c>
      <c r="O817" s="14"/>
      <c r="P817" s="14"/>
      <c r="Q817" s="14" t="s">
        <v>5114</v>
      </c>
      <c r="R817" s="14" t="s">
        <v>5115</v>
      </c>
      <c r="S817" s="14"/>
      <c r="T817" s="14"/>
      <c r="U817" s="14"/>
      <c r="V817" s="14"/>
      <c r="W817" s="14"/>
      <c r="X817" s="14" t="s">
        <v>65</v>
      </c>
      <c r="Y817" s="14" t="s">
        <v>5116</v>
      </c>
      <c r="Z817" s="14">
        <v>1</v>
      </c>
      <c r="AA817" s="14">
        <v>14971</v>
      </c>
      <c r="AB817" s="14" t="s">
        <v>317</v>
      </c>
      <c r="AC817" s="14" t="s">
        <v>4020</v>
      </c>
      <c r="AD817" s="14">
        <v>2019</v>
      </c>
      <c r="AE817" s="14" t="s">
        <v>68</v>
      </c>
      <c r="AF817" s="14"/>
      <c r="AG817" s="14"/>
      <c r="AH817" s="14"/>
      <c r="AI817" s="14"/>
      <c r="AJ817" s="14"/>
      <c r="AK817" s="14"/>
      <c r="AL817" s="8" t="str">
        <f t="shared" si="144"/>
        <v/>
      </c>
      <c r="AM817" s="8" t="str">
        <f>IF(AL817="","",COUNTIFS(AL$1:AL817,AL817))</f>
        <v/>
      </c>
      <c r="AN817" s="8" t="str">
        <f t="shared" si="145"/>
        <v>新媒体中心用一体机合同公告@新媒体</v>
      </c>
      <c r="AO817" s="9">
        <f>IF(AN817="","",COUNTIFS(AN$1:AN817,AN817))</f>
        <v>1</v>
      </c>
      <c r="AP817" s="10" t="str">
        <f t="shared" si="146"/>
        <v>是</v>
      </c>
      <c r="AQ817" s="11" t="str">
        <f t="shared" si="147"/>
        <v/>
      </c>
      <c r="AR817" s="11" t="str">
        <f t="shared" si="148"/>
        <v/>
      </c>
      <c r="AS817" s="11" t="str">
        <f t="shared" si="149"/>
        <v/>
      </c>
      <c r="AT817" s="11" t="str">
        <f t="shared" si="150"/>
        <v/>
      </c>
      <c r="AU817" s="11" t="str">
        <f t="shared" si="151"/>
        <v/>
      </c>
      <c r="AV817" s="11" t="str">
        <f t="shared" si="152"/>
        <v/>
      </c>
      <c r="AW817" s="11" t="str">
        <f>IF(ISERROR(IF(FIND("拾",O817,1)&lt;FIND("万",O817,1),IF(ISERROR(FIND("拾",O817,FIND("万",O817,1))),"零",(MID(O,FIND("拾",O817,FIND("万",O817,1))-1,1))),MID(O817,FIND("拾",O817,1)-1,1))),"",IF(FIND("拾",O817,1)&lt;FIND("万",O817,1),IF(ISERROR(FIND("拾",O817,FIND("万",O817,1))),"",(MID(O817,FIND("拾",O817,FIND("万",O817,1))-1,1))),MID(O817,FIND("拾",O817,1)-1,1)))</f>
        <v/>
      </c>
      <c r="AX817" s="12">
        <f>IF(O817="",0,IF(ISERROR(MIDB(O817,SEARCHB("?",O817),2*LEN(O817)-LENB(O817))),IF(AQ817="",0,INDEX([1]大小写对照表!A:B,MATCH(AQ817,[1]大小写对照表!A:A,0),2)*100000000)+IF(AR817="",0,INDEX([1]大小写对照表!A:B,MATCH(AR817,[1]大小写对照表!A:A,0),2)*1000000)+IF(AS817="",0,INDEX([1]大小写对照表!A:B,MATCH(AS817,[1]大小写对照表!A:A,0),2)*100000)+IF(AT817="",0,INDEX([1]大小写对照表!A:B,MATCH(AT817,[1]大小写对照表!A:A,0),2)*10000)+IF(AU817="",0,INDEX([1]大小写对照表!A:B,MATCH(AU817,[1]大小写对照表!A:A,0),2)*1000)+IF(AV817="",0,INDEX([1]大小写对照表!A:B,MATCH(AV817,[1]大小写对照表!A:A,0),2)*100)+IF(AW817="",0,INDEX([1]大小写对照表!A:B,MATCH(AW817,[1]大小写对照表!A:A,0),2)*10),IF(ISERROR(FIND("万",O817,1)),MIDB(O817,SEARCHB("?",O817),2*LEN(O817)-LENB(O817))*1,MIDB(O817,SEARCHB("?",O817),2*LEN(O817)-LENB(O817))*10000)))</f>
        <v>0</v>
      </c>
      <c r="AY817" s="13" t="str">
        <f t="shared" si="153"/>
        <v>1月份</v>
      </c>
      <c r="AZ817" s="11" t="str">
        <f t="shared" si="154"/>
        <v>新媒体</v>
      </c>
      <c r="BA817" s="11" t="str">
        <f t="shared" si="155"/>
        <v/>
      </c>
    </row>
    <row r="818" spans="1:53">
      <c r="A818" s="7" t="s">
        <v>4020</v>
      </c>
      <c r="B818" s="7" t="s">
        <v>5117</v>
      </c>
      <c r="C818" s="7" t="s">
        <v>55</v>
      </c>
      <c r="D818" s="7" t="s">
        <v>5118</v>
      </c>
      <c r="E818" s="7" t="s">
        <v>627</v>
      </c>
      <c r="F818" s="7" t="s">
        <v>840</v>
      </c>
      <c r="G818" s="7" t="s">
        <v>487</v>
      </c>
      <c r="H818" s="7"/>
      <c r="I818" s="7"/>
      <c r="J818" s="7"/>
      <c r="K818" s="7"/>
      <c r="L818" s="7" t="s">
        <v>4354</v>
      </c>
      <c r="M818" s="7" t="s">
        <v>5119</v>
      </c>
      <c r="N818" s="7" t="s">
        <v>5120</v>
      </c>
      <c r="O818" s="7" t="s">
        <v>5121</v>
      </c>
      <c r="P818" s="7"/>
      <c r="Q818" s="7" t="s">
        <v>5122</v>
      </c>
      <c r="R818" s="7" t="s">
        <v>5123</v>
      </c>
      <c r="S818" s="7"/>
      <c r="T818" s="7"/>
      <c r="U818" s="7"/>
      <c r="V818" s="7"/>
      <c r="W818" s="7"/>
      <c r="X818" s="7" t="s">
        <v>244</v>
      </c>
      <c r="Y818" s="7" t="s">
        <v>5124</v>
      </c>
      <c r="Z818" s="7">
        <v>2</v>
      </c>
      <c r="AA818" s="7">
        <v>2</v>
      </c>
      <c r="AB818" s="7" t="s">
        <v>317</v>
      </c>
      <c r="AC818" s="7" t="s">
        <v>4020</v>
      </c>
      <c r="AD818" s="7" t="s">
        <v>1746</v>
      </c>
      <c r="AE818" s="7"/>
      <c r="AF818" s="7"/>
      <c r="AG818" s="7"/>
      <c r="AH818" s="7"/>
      <c r="AI818" s="7"/>
      <c r="AJ818" s="7"/>
      <c r="AK818" s="7"/>
      <c r="AL818" s="8" t="str">
        <f t="shared" si="144"/>
        <v>0809-1840GZG34958A）@新媒体</v>
      </c>
      <c r="AM818" s="8">
        <f>IF(AL818="","",COUNTIFS(AL$1:AL818,AL818))</f>
        <v>1</v>
      </c>
      <c r="AN818" s="8" t="str">
        <f t="shared" si="145"/>
        <v>公开招标：南方报业传媒集团南方新媒体大数据中心技术与应用研究建设项目软件开发人员外包服务招标项目中标结果公示@新媒体</v>
      </c>
      <c r="AO818" s="9">
        <f>IF(AN818="","",COUNTIFS(AN$1:AN818,AN818))</f>
        <v>1</v>
      </c>
      <c r="AP818" s="10" t="str">
        <f t="shared" si="146"/>
        <v>是</v>
      </c>
      <c r="AQ818" s="11" t="str">
        <f t="shared" si="147"/>
        <v/>
      </c>
      <c r="AR818" s="11" t="str">
        <f t="shared" si="148"/>
        <v/>
      </c>
      <c r="AS818" s="11" t="str">
        <f t="shared" si="149"/>
        <v/>
      </c>
      <c r="AT818" s="11" t="str">
        <f t="shared" si="150"/>
        <v/>
      </c>
      <c r="AU818" s="11" t="str">
        <f t="shared" si="151"/>
        <v/>
      </c>
      <c r="AV818" s="11" t="str">
        <f t="shared" si="152"/>
        <v/>
      </c>
      <c r="AW818" s="11" t="str">
        <f>IF(ISERROR(IF(FIND("拾",O818,1)&lt;FIND("万",O818,1),IF(ISERROR(FIND("拾",O818,FIND("万",O818,1))),"零",(MID(O,FIND("拾",O818,FIND("万",O818,1))-1,1))),MID(O818,FIND("拾",O818,1)-1,1))),"",IF(FIND("拾",O818,1)&lt;FIND("万",O818,1),IF(ISERROR(FIND("拾",O818,FIND("万",O818,1))),"",(MID(O818,FIND("拾",O818,FIND("万",O818,1))-1,1))),MID(O818,FIND("拾",O818,1)-1,1)))</f>
        <v/>
      </c>
      <c r="AX818" s="12">
        <f>IF(O818="",0,IF(ISERROR(MIDB(O818,SEARCHB("?",O818),2*LEN(O818)-LENB(O818))),IF(AQ818="",0,INDEX([1]大小写对照表!A:B,MATCH(AQ818,[1]大小写对照表!A:A,0),2)*100000000)+IF(AR818="",0,INDEX([1]大小写对照表!A:B,MATCH(AR818,[1]大小写对照表!A:A,0),2)*1000000)+IF(AS818="",0,INDEX([1]大小写对照表!A:B,MATCH(AS818,[1]大小写对照表!A:A,0),2)*100000)+IF(AT818="",0,INDEX([1]大小写对照表!A:B,MATCH(AT818,[1]大小写对照表!A:A,0),2)*10000)+IF(AU818="",0,INDEX([1]大小写对照表!A:B,MATCH(AU818,[1]大小写对照表!A:A,0),2)*1000)+IF(AV818="",0,INDEX([1]大小写对照表!A:B,MATCH(AV818,[1]大小写对照表!A:A,0),2)*100)+IF(AW818="",0,INDEX([1]大小写对照表!A:B,MATCH(AW818,[1]大小写对照表!A:A,0),2)*10),IF(ISERROR(FIND("万",O818,1)),MIDB(O818,SEARCHB("?",O818),2*LEN(O818)-LENB(O818))*1,MIDB(O818,SEARCHB("?",O818),2*LEN(O818)-LENB(O818))*10000)))</f>
        <v>2200000</v>
      </c>
      <c r="AY818" s="13" t="str">
        <f t="shared" si="153"/>
        <v>1月份</v>
      </c>
      <c r="AZ818" s="11" t="str">
        <f t="shared" si="154"/>
        <v>新媒体</v>
      </c>
      <c r="BA818" s="11" t="str">
        <f t="shared" si="155"/>
        <v/>
      </c>
    </row>
    <row r="819" spans="1:53">
      <c r="A819" s="14" t="s">
        <v>4020</v>
      </c>
      <c r="B819" s="14" t="s">
        <v>5125</v>
      </c>
      <c r="C819" s="14" t="s">
        <v>55</v>
      </c>
      <c r="D819" s="14"/>
      <c r="E819" s="14" t="s">
        <v>155</v>
      </c>
      <c r="F819" s="14" t="s">
        <v>1997</v>
      </c>
      <c r="G819" s="14" t="s">
        <v>487</v>
      </c>
      <c r="H819" s="14"/>
      <c r="I819" s="14"/>
      <c r="J819" s="14"/>
      <c r="K819" s="14"/>
      <c r="L819" s="14" t="s">
        <v>5126</v>
      </c>
      <c r="M819" s="14" t="s">
        <v>5127</v>
      </c>
      <c r="N819" s="14" t="s">
        <v>5128</v>
      </c>
      <c r="O819" s="14">
        <v>2035600</v>
      </c>
      <c r="P819" s="14"/>
      <c r="Q819" s="14" t="s">
        <v>5129</v>
      </c>
      <c r="R819" s="14" t="s">
        <v>5130</v>
      </c>
      <c r="S819" s="14"/>
      <c r="T819" s="14"/>
      <c r="U819" s="14"/>
      <c r="V819" s="14"/>
      <c r="W819" s="14"/>
      <c r="X819" s="14" t="s">
        <v>65</v>
      </c>
      <c r="Y819" s="14" t="s">
        <v>5131</v>
      </c>
      <c r="Z819" s="14">
        <v>1</v>
      </c>
      <c r="AA819" s="14">
        <v>14971</v>
      </c>
      <c r="AB819" s="14" t="s">
        <v>317</v>
      </c>
      <c r="AC819" s="14" t="s">
        <v>4020</v>
      </c>
      <c r="AD819" s="14">
        <v>2019</v>
      </c>
      <c r="AE819" s="14" t="s">
        <v>68</v>
      </c>
      <c r="AF819" s="14"/>
      <c r="AG819" s="14"/>
      <c r="AH819" s="14"/>
      <c r="AI819" s="14"/>
      <c r="AJ819" s="14"/>
      <c r="AK819" s="14"/>
      <c r="AL819" s="8" t="str">
        <f t="shared" si="144"/>
        <v/>
      </c>
      <c r="AM819" s="8" t="str">
        <f>IF(AL819="","",COUNTIFS(AL$1:AL819,AL819))</f>
        <v/>
      </c>
      <c r="AN819" s="8" t="str">
        <f t="shared" si="145"/>
        <v>曲靖市麒麟职业技术学校新媒体中心设备采购项目公开招标中标公告@新媒体</v>
      </c>
      <c r="AO819" s="9">
        <f>IF(AN819="","",COUNTIFS(AN$1:AN819,AN819))</f>
        <v>1</v>
      </c>
      <c r="AP819" s="10" t="str">
        <f t="shared" si="146"/>
        <v>是</v>
      </c>
      <c r="AQ819" s="11" t="str">
        <f t="shared" si="147"/>
        <v/>
      </c>
      <c r="AR819" s="11" t="str">
        <f t="shared" si="148"/>
        <v/>
      </c>
      <c r="AS819" s="11" t="str">
        <f t="shared" si="149"/>
        <v/>
      </c>
      <c r="AT819" s="11" t="str">
        <f t="shared" si="150"/>
        <v/>
      </c>
      <c r="AU819" s="11" t="str">
        <f t="shared" si="151"/>
        <v/>
      </c>
      <c r="AV819" s="11" t="str">
        <f t="shared" si="152"/>
        <v/>
      </c>
      <c r="AW819" s="11" t="str">
        <f>IF(ISERROR(IF(FIND("拾",O819,1)&lt;FIND("万",O819,1),IF(ISERROR(FIND("拾",O819,FIND("万",O819,1))),"零",(MID(O,FIND("拾",O819,FIND("万",O819,1))-1,1))),MID(O819,FIND("拾",O819,1)-1,1))),"",IF(FIND("拾",O819,1)&lt;FIND("万",O819,1),IF(ISERROR(FIND("拾",O819,FIND("万",O819,1))),"",(MID(O819,FIND("拾",O819,FIND("万",O819,1))-1,1))),MID(O819,FIND("拾",O819,1)-1,1)))</f>
        <v/>
      </c>
      <c r="AX819" s="12">
        <f>IF(O819="",0,IF(ISERROR(MIDB(O819,SEARCHB("?",O819),2*LEN(O819)-LENB(O819))),IF(AQ819="",0,INDEX([1]大小写对照表!A:B,MATCH(AQ819,[1]大小写对照表!A:A,0),2)*100000000)+IF(AR819="",0,INDEX([1]大小写对照表!A:B,MATCH(AR819,[1]大小写对照表!A:A,0),2)*1000000)+IF(AS819="",0,INDEX([1]大小写对照表!A:B,MATCH(AS819,[1]大小写对照表!A:A,0),2)*100000)+IF(AT819="",0,INDEX([1]大小写对照表!A:B,MATCH(AT819,[1]大小写对照表!A:A,0),2)*10000)+IF(AU819="",0,INDEX([1]大小写对照表!A:B,MATCH(AU819,[1]大小写对照表!A:A,0),2)*1000)+IF(AV819="",0,INDEX([1]大小写对照表!A:B,MATCH(AV819,[1]大小写对照表!A:A,0),2)*100)+IF(AW819="",0,INDEX([1]大小写对照表!A:B,MATCH(AW819,[1]大小写对照表!A:A,0),2)*10),IF(ISERROR(FIND("万",O819,1)),MIDB(O819,SEARCHB("?",O819),2*LEN(O819)-LENB(O819))*1,MIDB(O819,SEARCHB("?",O819),2*LEN(O819)-LENB(O819))*10000)))</f>
        <v>2035600</v>
      </c>
      <c r="AY819" s="13" t="str">
        <f t="shared" si="153"/>
        <v>1月份</v>
      </c>
      <c r="AZ819" s="11" t="str">
        <f t="shared" si="154"/>
        <v>新媒体</v>
      </c>
      <c r="BA819" s="11" t="str">
        <f t="shared" si="155"/>
        <v/>
      </c>
    </row>
    <row r="820" spans="1:53">
      <c r="A820" s="7" t="s">
        <v>4020</v>
      </c>
      <c r="B820" s="7" t="s">
        <v>5132</v>
      </c>
      <c r="C820" s="7" t="s">
        <v>55</v>
      </c>
      <c r="D820" s="7" t="s">
        <v>5133</v>
      </c>
      <c r="E820" s="7" t="s">
        <v>236</v>
      </c>
      <c r="F820" s="7" t="s">
        <v>237</v>
      </c>
      <c r="G820" s="7" t="s">
        <v>487</v>
      </c>
      <c r="H820" s="7"/>
      <c r="I820" s="7"/>
      <c r="J820" s="7"/>
      <c r="K820" s="7"/>
      <c r="L820" s="7" t="s">
        <v>4114</v>
      </c>
      <c r="M820" s="7"/>
      <c r="N820" s="7"/>
      <c r="O820" s="7" t="s">
        <v>917</v>
      </c>
      <c r="P820" s="7"/>
      <c r="Q820" s="7" t="s">
        <v>5134</v>
      </c>
      <c r="R820" s="7"/>
      <c r="S820" s="7"/>
      <c r="T820" s="7"/>
      <c r="U820" s="7"/>
      <c r="V820" s="7"/>
      <c r="W820" s="7"/>
      <c r="X820" s="7" t="s">
        <v>194</v>
      </c>
      <c r="Y820" s="7" t="s">
        <v>5135</v>
      </c>
      <c r="Z820" s="7">
        <v>1</v>
      </c>
      <c r="AA820" s="7">
        <v>4</v>
      </c>
      <c r="AB820" s="7" t="s">
        <v>317</v>
      </c>
      <c r="AC820" s="7" t="s">
        <v>4020</v>
      </c>
      <c r="AD820" s="7">
        <v>2019</v>
      </c>
      <c r="AE820" s="7" t="s">
        <v>68</v>
      </c>
      <c r="AF820" s="7"/>
      <c r="AG820" s="7"/>
      <c r="AH820" s="7"/>
      <c r="AI820" s="7"/>
      <c r="AJ820" s="7"/>
      <c r="AK820" s="7"/>
      <c r="AL820" s="8" t="str">
        <f t="shared" si="144"/>
        <v>0722-186FE2245FZO）@新媒体</v>
      </c>
      <c r="AM820" s="8">
        <f>IF(AL820="","",COUNTIFS(AL$1:AL820,AL820))</f>
        <v>1</v>
      </c>
      <c r="AN820" s="8" t="str">
        <f t="shared" si="145"/>
        <v>中央电视台演播室新媒体设备租赁供应商入围项目第02包、第03包中标公告@新媒体</v>
      </c>
      <c r="AO820" s="9">
        <f>IF(AN820="","",COUNTIFS(AN$1:AN820,AN820))</f>
        <v>1</v>
      </c>
      <c r="AP820" s="10" t="str">
        <f t="shared" si="146"/>
        <v>是</v>
      </c>
      <c r="AQ820" s="11" t="str">
        <f t="shared" si="147"/>
        <v/>
      </c>
      <c r="AR820" s="11" t="str">
        <f t="shared" si="148"/>
        <v/>
      </c>
      <c r="AS820" s="11" t="str">
        <f t="shared" si="149"/>
        <v/>
      </c>
      <c r="AT820" s="11" t="str">
        <f t="shared" si="150"/>
        <v/>
      </c>
      <c r="AU820" s="11" t="str">
        <f t="shared" si="151"/>
        <v/>
      </c>
      <c r="AV820" s="11" t="str">
        <f t="shared" si="152"/>
        <v/>
      </c>
      <c r="AW820" s="11" t="str">
        <f>IF(ISERROR(IF(FIND("拾",O820,1)&lt;FIND("万",O820,1),IF(ISERROR(FIND("拾",O820,FIND("万",O820,1))),"零",(MID(O,FIND("拾",O820,FIND("万",O820,1))-1,1))),MID(O820,FIND("拾",O820,1)-1,1))),"",IF(FIND("拾",O820,1)&lt;FIND("万",O820,1),IF(ISERROR(FIND("拾",O820,FIND("万",O820,1))),"",(MID(O820,FIND("拾",O820,FIND("万",O820,1))-1,1))),MID(O820,FIND("拾",O820,1)-1,1)))</f>
        <v/>
      </c>
      <c r="AX820" s="12">
        <f>IF(O820="",0,IF(ISERROR(MIDB(O820,SEARCHB("?",O820),2*LEN(O820)-LENB(O820))),IF(AQ820="",0,INDEX([1]大小写对照表!A:B,MATCH(AQ820,[1]大小写对照表!A:A,0),2)*100000000)+IF(AR820="",0,INDEX([1]大小写对照表!A:B,MATCH(AR820,[1]大小写对照表!A:A,0),2)*1000000)+IF(AS820="",0,INDEX([1]大小写对照表!A:B,MATCH(AS820,[1]大小写对照表!A:A,0),2)*100000)+IF(AT820="",0,INDEX([1]大小写对照表!A:B,MATCH(AT820,[1]大小写对照表!A:A,0),2)*10000)+IF(AU820="",0,INDEX([1]大小写对照表!A:B,MATCH(AU820,[1]大小写对照表!A:A,0),2)*1000)+IF(AV820="",0,INDEX([1]大小写对照表!A:B,MATCH(AV820,[1]大小写对照表!A:A,0),2)*100)+IF(AW820="",0,INDEX([1]大小写对照表!A:B,MATCH(AW820,[1]大小写对照表!A:A,0),2)*10),IF(ISERROR(FIND("万",O820,1)),MIDB(O820,SEARCHB("?",O820),2*LEN(O820)-LENB(O820))*1,MIDB(O820,SEARCHB("?",O820),2*LEN(O820)-LENB(O820))*10000)))</f>
        <v>0</v>
      </c>
      <c r="AY820" s="13" t="str">
        <f t="shared" si="153"/>
        <v>1月份</v>
      </c>
      <c r="AZ820" s="11" t="str">
        <f t="shared" si="154"/>
        <v>新媒体</v>
      </c>
      <c r="BA820" s="11" t="str">
        <f t="shared" si="155"/>
        <v/>
      </c>
    </row>
    <row r="821" spans="1:53">
      <c r="A821" s="14" t="s">
        <v>4020</v>
      </c>
      <c r="B821" s="14" t="s">
        <v>5136</v>
      </c>
      <c r="C821" s="14" t="s">
        <v>55</v>
      </c>
      <c r="D821" s="14" t="s">
        <v>5137</v>
      </c>
      <c r="E821" s="14" t="s">
        <v>627</v>
      </c>
      <c r="F821" s="14" t="s">
        <v>1284</v>
      </c>
      <c r="G821" s="14" t="s">
        <v>487</v>
      </c>
      <c r="H821" s="14"/>
      <c r="I821" s="14"/>
      <c r="J821" s="14"/>
      <c r="K821" s="14"/>
      <c r="L821" s="14"/>
      <c r="M821" s="14"/>
      <c r="N821" s="14" t="s">
        <v>5138</v>
      </c>
      <c r="O821" s="14"/>
      <c r="P821" s="14"/>
      <c r="Q821" s="14" t="s">
        <v>5139</v>
      </c>
      <c r="R821" s="14" t="s">
        <v>5140</v>
      </c>
      <c r="S821" s="14" t="s">
        <v>5141</v>
      </c>
      <c r="T821" s="14" t="s">
        <v>5142</v>
      </c>
      <c r="U821" s="14" t="s">
        <v>5143</v>
      </c>
      <c r="V821" s="14"/>
      <c r="W821" s="14"/>
      <c r="X821" s="14" t="s">
        <v>315</v>
      </c>
      <c r="Y821" s="14" t="s">
        <v>5144</v>
      </c>
      <c r="Z821" s="14">
        <v>1</v>
      </c>
      <c r="AA821" s="14">
        <v>1</v>
      </c>
      <c r="AB821" s="14" t="s">
        <v>67</v>
      </c>
      <c r="AC821" s="14"/>
      <c r="AD821" s="14">
        <v>2019</v>
      </c>
      <c r="AE821" s="14" t="s">
        <v>68</v>
      </c>
      <c r="AF821" s="14"/>
      <c r="AG821" s="14"/>
      <c r="AH821" s="14"/>
      <c r="AI821" s="14"/>
      <c r="AJ821" s="14"/>
      <c r="AK821" s="14"/>
      <c r="AL821" s="8" t="str">
        <f t="shared" si="144"/>
        <v>0002200000042017）@新媒体</v>
      </c>
      <c r="AM821" s="8">
        <f>IF(AL821="","",COUNTIFS(AL$1:AL821,AL821))</f>
        <v>1</v>
      </c>
      <c r="AN821" s="8" t="str">
        <f t="shared" si="145"/>
        <v>肇庆供电局2019年新闻宣传项目结果公告@新媒体</v>
      </c>
      <c r="AO821" s="9">
        <f>IF(AN821="","",COUNTIFS(AN$1:AN821,AN821))</f>
        <v>1</v>
      </c>
      <c r="AP821" s="10" t="str">
        <f t="shared" si="146"/>
        <v>是</v>
      </c>
      <c r="AQ821" s="11" t="str">
        <f t="shared" si="147"/>
        <v/>
      </c>
      <c r="AR821" s="11" t="str">
        <f t="shared" si="148"/>
        <v/>
      </c>
      <c r="AS821" s="11" t="str">
        <f t="shared" si="149"/>
        <v/>
      </c>
      <c r="AT821" s="11" t="str">
        <f t="shared" si="150"/>
        <v/>
      </c>
      <c r="AU821" s="11" t="str">
        <f t="shared" si="151"/>
        <v/>
      </c>
      <c r="AV821" s="11" t="str">
        <f t="shared" si="152"/>
        <v/>
      </c>
      <c r="AW821" s="11" t="str">
        <f>IF(ISERROR(IF(FIND("拾",O821,1)&lt;FIND("万",O821,1),IF(ISERROR(FIND("拾",O821,FIND("万",O821,1))),"零",(MID(O,FIND("拾",O821,FIND("万",O821,1))-1,1))),MID(O821,FIND("拾",O821,1)-1,1))),"",IF(FIND("拾",O821,1)&lt;FIND("万",O821,1),IF(ISERROR(FIND("拾",O821,FIND("万",O821,1))),"",(MID(O821,FIND("拾",O821,FIND("万",O821,1))-1,1))),MID(O821,FIND("拾",O821,1)-1,1)))</f>
        <v/>
      </c>
      <c r="AX821" s="12">
        <f>IF(O821="",0,IF(ISERROR(MIDB(O821,SEARCHB("?",O821),2*LEN(O821)-LENB(O821))),IF(AQ821="",0,INDEX([1]大小写对照表!A:B,MATCH(AQ821,[1]大小写对照表!A:A,0),2)*100000000)+IF(AR821="",0,INDEX([1]大小写对照表!A:B,MATCH(AR821,[1]大小写对照表!A:A,0),2)*1000000)+IF(AS821="",0,INDEX([1]大小写对照表!A:B,MATCH(AS821,[1]大小写对照表!A:A,0),2)*100000)+IF(AT821="",0,INDEX([1]大小写对照表!A:B,MATCH(AT821,[1]大小写对照表!A:A,0),2)*10000)+IF(AU821="",0,INDEX([1]大小写对照表!A:B,MATCH(AU821,[1]大小写对照表!A:A,0),2)*1000)+IF(AV821="",0,INDEX([1]大小写对照表!A:B,MATCH(AV821,[1]大小写对照表!A:A,0),2)*100)+IF(AW821="",0,INDEX([1]大小写对照表!A:B,MATCH(AW821,[1]大小写对照表!A:A,0),2)*10),IF(ISERROR(FIND("万",O821,1)),MIDB(O821,SEARCHB("?",O821),2*LEN(O821)-LENB(O821))*1,MIDB(O821,SEARCHB("?",O821),2*LEN(O821)-LENB(O821))*10000)))</f>
        <v>0</v>
      </c>
      <c r="AY821" s="13" t="str">
        <f t="shared" si="153"/>
        <v>1月份</v>
      </c>
      <c r="AZ821" s="11" t="str">
        <f t="shared" si="154"/>
        <v>新媒体</v>
      </c>
      <c r="BA821" s="11" t="str">
        <f t="shared" si="155"/>
        <v/>
      </c>
    </row>
    <row r="822" spans="1:53">
      <c r="A822" s="7" t="s">
        <v>4020</v>
      </c>
      <c r="B822" s="7" t="s">
        <v>5145</v>
      </c>
      <c r="C822" s="7" t="s">
        <v>55</v>
      </c>
      <c r="D822" s="7" t="s">
        <v>5146</v>
      </c>
      <c r="E822" s="7" t="s">
        <v>83</v>
      </c>
      <c r="F822" s="7" t="s">
        <v>291</v>
      </c>
      <c r="G822" s="7" t="s">
        <v>487</v>
      </c>
      <c r="H822" s="7"/>
      <c r="I822" s="7"/>
      <c r="J822" s="7"/>
      <c r="K822" s="7"/>
      <c r="L822" s="7" t="s">
        <v>85</v>
      </c>
      <c r="M822" s="7"/>
      <c r="N822" s="7" t="s">
        <v>5147</v>
      </c>
      <c r="O822" s="7"/>
      <c r="P822" s="7"/>
      <c r="Q822" s="7" t="s">
        <v>5148</v>
      </c>
      <c r="R822" s="7" t="s">
        <v>5149</v>
      </c>
      <c r="S822" s="7" t="s">
        <v>5150</v>
      </c>
      <c r="T822" s="7"/>
      <c r="U822" s="7"/>
      <c r="V822" s="7"/>
      <c r="W822" s="7"/>
      <c r="X822" s="7" t="s">
        <v>79</v>
      </c>
      <c r="Y822" s="7" t="s">
        <v>5151</v>
      </c>
      <c r="Z822" s="7">
        <v>1</v>
      </c>
      <c r="AA822" s="7">
        <v>1</v>
      </c>
      <c r="AB822" s="7" t="s">
        <v>317</v>
      </c>
      <c r="AC822" s="7" t="s">
        <v>4020</v>
      </c>
      <c r="AD822" s="7">
        <v>2019</v>
      </c>
      <c r="AE822" s="7" t="s">
        <v>68</v>
      </c>
      <c r="AF822" s="7"/>
      <c r="AG822" s="7"/>
      <c r="AH822" s="7"/>
      <c r="AI822" s="7"/>
      <c r="AJ822" s="7"/>
      <c r="AK822" s="7"/>
      <c r="AL822" s="8" t="str">
        <f t="shared" si="144"/>
        <v>JXTC2018070592）@新媒体</v>
      </c>
      <c r="AM822" s="8">
        <f>IF(AL822="","",COUNTIFS(AL$1:AL822,AL822))</f>
        <v>1</v>
      </c>
      <c r="AN822" s="8" t="str">
        <f t="shared" si="145"/>
        <v>江西省机电设备招标有限公司关于江西省总工会新媒体矩阵和微信服务号建设项目（项目编号：JXTC2018070592）竞争性磋商结果公告@新媒体</v>
      </c>
      <c r="AO822" s="9">
        <f>IF(AN822="","",COUNTIFS(AN$1:AN822,AN822))</f>
        <v>1</v>
      </c>
      <c r="AP822" s="10" t="str">
        <f t="shared" si="146"/>
        <v>是</v>
      </c>
      <c r="AQ822" s="11" t="str">
        <f t="shared" si="147"/>
        <v/>
      </c>
      <c r="AR822" s="11" t="str">
        <f t="shared" si="148"/>
        <v/>
      </c>
      <c r="AS822" s="11" t="str">
        <f t="shared" si="149"/>
        <v/>
      </c>
      <c r="AT822" s="11" t="str">
        <f t="shared" si="150"/>
        <v/>
      </c>
      <c r="AU822" s="11" t="str">
        <f t="shared" si="151"/>
        <v/>
      </c>
      <c r="AV822" s="11" t="str">
        <f t="shared" si="152"/>
        <v/>
      </c>
      <c r="AW822" s="11" t="str">
        <f>IF(ISERROR(IF(FIND("拾",O822,1)&lt;FIND("万",O822,1),IF(ISERROR(FIND("拾",O822,FIND("万",O822,1))),"零",(MID(O,FIND("拾",O822,FIND("万",O822,1))-1,1))),MID(O822,FIND("拾",O822,1)-1,1))),"",IF(FIND("拾",O822,1)&lt;FIND("万",O822,1),IF(ISERROR(FIND("拾",O822,FIND("万",O822,1))),"",(MID(O822,FIND("拾",O822,FIND("万",O822,1))-1,1))),MID(O822,FIND("拾",O822,1)-1,1)))</f>
        <v/>
      </c>
      <c r="AX822" s="12">
        <f>IF(O822="",0,IF(ISERROR(MIDB(O822,SEARCHB("?",O822),2*LEN(O822)-LENB(O822))),IF(AQ822="",0,INDEX([1]大小写对照表!A:B,MATCH(AQ822,[1]大小写对照表!A:A,0),2)*100000000)+IF(AR822="",0,INDEX([1]大小写对照表!A:B,MATCH(AR822,[1]大小写对照表!A:A,0),2)*1000000)+IF(AS822="",0,INDEX([1]大小写对照表!A:B,MATCH(AS822,[1]大小写对照表!A:A,0),2)*100000)+IF(AT822="",0,INDEX([1]大小写对照表!A:B,MATCH(AT822,[1]大小写对照表!A:A,0),2)*10000)+IF(AU822="",0,INDEX([1]大小写对照表!A:B,MATCH(AU822,[1]大小写对照表!A:A,0),2)*1000)+IF(AV822="",0,INDEX([1]大小写对照表!A:B,MATCH(AV822,[1]大小写对照表!A:A,0),2)*100)+IF(AW822="",0,INDEX([1]大小写对照表!A:B,MATCH(AW822,[1]大小写对照表!A:A,0),2)*10),IF(ISERROR(FIND("万",O822,1)),MIDB(O822,SEARCHB("?",O822),2*LEN(O822)-LENB(O822))*1,MIDB(O822,SEARCHB("?",O822),2*LEN(O822)-LENB(O822))*10000)))</f>
        <v>0</v>
      </c>
      <c r="AY822" s="13" t="str">
        <f t="shared" si="153"/>
        <v>1月份</v>
      </c>
      <c r="AZ822" s="11" t="str">
        <f t="shared" si="154"/>
        <v>新媒体</v>
      </c>
      <c r="BA822" s="11" t="str">
        <f t="shared" si="155"/>
        <v/>
      </c>
    </row>
    <row r="823" spans="1:53">
      <c r="A823" s="14" t="s">
        <v>4020</v>
      </c>
      <c r="B823" s="14" t="s">
        <v>5152</v>
      </c>
      <c r="C823" s="14" t="s">
        <v>55</v>
      </c>
      <c r="D823" s="14" t="s">
        <v>5153</v>
      </c>
      <c r="E823" s="14" t="s">
        <v>276</v>
      </c>
      <c r="F823" s="14" t="s">
        <v>1709</v>
      </c>
      <c r="G823" s="14" t="s">
        <v>487</v>
      </c>
      <c r="H823" s="14"/>
      <c r="I823" s="14"/>
      <c r="J823" s="14"/>
      <c r="K823" s="14"/>
      <c r="L823" s="14" t="s">
        <v>5154</v>
      </c>
      <c r="M823" s="14" t="s">
        <v>5155</v>
      </c>
      <c r="N823" s="14" t="s">
        <v>5156</v>
      </c>
      <c r="O823" s="14" t="s">
        <v>5157</v>
      </c>
      <c r="P823" s="14"/>
      <c r="Q823" s="14" t="s">
        <v>5158</v>
      </c>
      <c r="R823" s="14" t="s">
        <v>5159</v>
      </c>
      <c r="S823" s="14"/>
      <c r="T823" s="14"/>
      <c r="U823" s="14"/>
      <c r="V823" s="14"/>
      <c r="W823" s="14"/>
      <c r="X823" s="14" t="s">
        <v>244</v>
      </c>
      <c r="Y823" s="14" t="s">
        <v>5160</v>
      </c>
      <c r="Z823" s="14">
        <v>4</v>
      </c>
      <c r="AA823" s="14">
        <v>1</v>
      </c>
      <c r="AB823" s="14" t="s">
        <v>317</v>
      </c>
      <c r="AC823" s="14" t="s">
        <v>4020</v>
      </c>
      <c r="AD823" s="14">
        <v>2019</v>
      </c>
      <c r="AE823" s="14" t="s">
        <v>68</v>
      </c>
      <c r="AF823" s="14"/>
      <c r="AG823" s="14"/>
      <c r="AH823" s="14"/>
      <c r="AI823" s="14"/>
      <c r="AJ823" s="14"/>
      <c r="AK823" s="14"/>
      <c r="AL823" s="8" t="str">
        <f t="shared" si="144"/>
        <v>SHY20181214）@新媒体</v>
      </c>
      <c r="AM823" s="8">
        <f>IF(AL823="","",COUNTIFS(AL$1:AL823,AL823))</f>
        <v>1</v>
      </c>
      <c r="AN823" s="8" t="str">
        <f t="shared" si="145"/>
        <v>辽宁北方新媒体有限公司《大家一起唱》节目后期制作服务项目成交公告@新媒体</v>
      </c>
      <c r="AO823" s="9">
        <f>IF(AN823="","",COUNTIFS(AN$1:AN823,AN823))</f>
        <v>1</v>
      </c>
      <c r="AP823" s="10" t="str">
        <f t="shared" si="146"/>
        <v>是</v>
      </c>
      <c r="AQ823" s="11" t="str">
        <f t="shared" si="147"/>
        <v/>
      </c>
      <c r="AR823" s="11" t="str">
        <f t="shared" si="148"/>
        <v/>
      </c>
      <c r="AS823" s="11" t="str">
        <f t="shared" si="149"/>
        <v>壹</v>
      </c>
      <c r="AT823" s="11" t="str">
        <f t="shared" si="150"/>
        <v>柒</v>
      </c>
      <c r="AU823" s="11" t="str">
        <f t="shared" si="151"/>
        <v>陆</v>
      </c>
      <c r="AV823" s="11" t="str">
        <f t="shared" si="152"/>
        <v/>
      </c>
      <c r="AW823" s="11" t="str">
        <f>IF(ISERROR(IF(FIND("拾",O823,1)&lt;FIND("万",O823,1),IF(ISERROR(FIND("拾",O823,FIND("万",O823,1))),"零",(MID(O,FIND("拾",O823,FIND("万",O823,1))-1,1))),MID(O823,FIND("拾",O823,1)-1,1))),"",IF(FIND("拾",O823,1)&lt;FIND("万",O823,1),IF(ISERROR(FIND("拾",O823,FIND("万",O823,1))),"",(MID(O823,FIND("拾",O823,FIND("万",O823,1))-1,1))),MID(O823,FIND("拾",O823,1)-1,1)))</f>
        <v/>
      </c>
      <c r="AX823" s="12">
        <f>IF(O823="",0,IF(ISERROR(MIDB(O823,SEARCHB("?",O823),2*LEN(O823)-LENB(O823))),IF(AQ823="",0,INDEX([1]大小写对照表!A:B,MATCH(AQ823,[1]大小写对照表!A:A,0),2)*100000000)+IF(AR823="",0,INDEX([1]大小写对照表!A:B,MATCH(AR823,[1]大小写对照表!A:A,0),2)*1000000)+IF(AS823="",0,INDEX([1]大小写对照表!A:B,MATCH(AS823,[1]大小写对照表!A:A,0),2)*100000)+IF(AT823="",0,INDEX([1]大小写对照表!A:B,MATCH(AT823,[1]大小写对照表!A:A,0),2)*10000)+IF(AU823="",0,INDEX([1]大小写对照表!A:B,MATCH(AU823,[1]大小写对照表!A:A,0),2)*1000)+IF(AV823="",0,INDEX([1]大小写对照表!A:B,MATCH(AV823,[1]大小写对照表!A:A,0),2)*100)+IF(AW823="",0,INDEX([1]大小写对照表!A:B,MATCH(AW823,[1]大小写对照表!A:A,0),2)*10),IF(ISERROR(FIND("万",O823,1)),MIDB(O823,SEARCHB("?",O823),2*LEN(O823)-LENB(O823))*1,MIDB(O823,SEARCHB("?",O823),2*LEN(O823)-LENB(O823))*10000)))</f>
        <v>176000</v>
      </c>
      <c r="AY823" s="13" t="str">
        <f t="shared" si="153"/>
        <v>1月份</v>
      </c>
      <c r="AZ823" s="11" t="str">
        <f t="shared" si="154"/>
        <v>新媒体</v>
      </c>
      <c r="BA823" s="11" t="str">
        <f t="shared" si="155"/>
        <v/>
      </c>
    </row>
    <row r="824" spans="1:53">
      <c r="A824" s="7" t="s">
        <v>4020</v>
      </c>
      <c r="B824" s="7" t="s">
        <v>5161</v>
      </c>
      <c r="C824" s="7" t="s">
        <v>55</v>
      </c>
      <c r="D824" s="7" t="s">
        <v>5162</v>
      </c>
      <c r="E824" s="7" t="s">
        <v>236</v>
      </c>
      <c r="F824" s="7" t="s">
        <v>527</v>
      </c>
      <c r="G824" s="7" t="s">
        <v>487</v>
      </c>
      <c r="H824" s="7"/>
      <c r="I824" s="7"/>
      <c r="J824" s="7"/>
      <c r="K824" s="7"/>
      <c r="L824" s="7" t="s">
        <v>5163</v>
      </c>
      <c r="M824" s="7" t="s">
        <v>4355</v>
      </c>
      <c r="N824" s="7" t="s">
        <v>5164</v>
      </c>
      <c r="O824" s="7" t="s">
        <v>5165</v>
      </c>
      <c r="P824" s="7"/>
      <c r="Q824" s="7" t="s">
        <v>5166</v>
      </c>
      <c r="R824" s="7" t="s">
        <v>5167</v>
      </c>
      <c r="S824" s="7"/>
      <c r="T824" s="7"/>
      <c r="U824" s="7"/>
      <c r="V824" s="7"/>
      <c r="W824" s="7"/>
      <c r="X824" s="7" t="s">
        <v>244</v>
      </c>
      <c r="Y824" s="7" t="s">
        <v>5168</v>
      </c>
      <c r="Z824" s="7">
        <v>1</v>
      </c>
      <c r="AA824" s="7">
        <v>1</v>
      </c>
      <c r="AB824" s="7" t="s">
        <v>317</v>
      </c>
      <c r="AC824" s="7" t="s">
        <v>4020</v>
      </c>
      <c r="AD824" s="7">
        <v>2019</v>
      </c>
      <c r="AE824" s="7" t="s">
        <v>68</v>
      </c>
      <c r="AF824" s="7"/>
      <c r="AG824" s="7"/>
      <c r="AH824" s="7"/>
      <c r="AI824" s="7"/>
      <c r="AJ824" s="7"/>
      <c r="AK824" s="7"/>
      <c r="AL824" s="8" t="str">
        <f t="shared" si="144"/>
        <v>TXJ-020-2018054@新媒体</v>
      </c>
      <c r="AM824" s="8">
        <f>IF(AL824="","",COUNTIFS(AL$1:AL824,AL824))</f>
        <v>1</v>
      </c>
      <c r="AN824" s="8" t="str">
        <f t="shared" si="145"/>
        <v>广东南方新媒体股份有限公司数据库智能管理系统项目（TXJ-020-2018054）中标公告@新媒体</v>
      </c>
      <c r="AO824" s="9">
        <f>IF(AN824="","",COUNTIFS(AN$1:AN824,AN824))</f>
        <v>1</v>
      </c>
      <c r="AP824" s="10" t="str">
        <f t="shared" si="146"/>
        <v>是</v>
      </c>
      <c r="AQ824" s="11" t="str">
        <f t="shared" si="147"/>
        <v/>
      </c>
      <c r="AR824" s="11" t="str">
        <f t="shared" si="148"/>
        <v/>
      </c>
      <c r="AS824" s="11" t="str">
        <f t="shared" si="149"/>
        <v/>
      </c>
      <c r="AT824" s="11" t="str">
        <f t="shared" si="150"/>
        <v/>
      </c>
      <c r="AU824" s="11" t="str">
        <f t="shared" si="151"/>
        <v/>
      </c>
      <c r="AV824" s="11" t="str">
        <f t="shared" si="152"/>
        <v/>
      </c>
      <c r="AW824" s="11" t="str">
        <f>IF(ISERROR(IF(FIND("拾",O824,1)&lt;FIND("万",O824,1),IF(ISERROR(FIND("拾",O824,FIND("万",O824,1))),"零",(MID(O,FIND("拾",O824,FIND("万",O824,1))-1,1))),MID(O824,FIND("拾",O824,1)-1,1))),"",IF(FIND("拾",O824,1)&lt;FIND("万",O824,1),IF(ISERROR(FIND("拾",O824,FIND("万",O824,1))),"",(MID(O824,FIND("拾",O824,FIND("万",O824,1))-1,1))),MID(O824,FIND("拾",O824,1)-1,1)))</f>
        <v/>
      </c>
      <c r="AX824" s="12">
        <f>IF(O824="",0,IF(ISERROR(MIDB(O824,SEARCHB("?",O824),2*LEN(O824)-LENB(O824))),IF(AQ824="",0,INDEX([1]大小写对照表!A:B,MATCH(AQ824,[1]大小写对照表!A:A,0),2)*100000000)+IF(AR824="",0,INDEX([1]大小写对照表!A:B,MATCH(AR824,[1]大小写对照表!A:A,0),2)*1000000)+IF(AS824="",0,INDEX([1]大小写对照表!A:B,MATCH(AS824,[1]大小写对照表!A:A,0),2)*100000)+IF(AT824="",0,INDEX([1]大小写对照表!A:B,MATCH(AT824,[1]大小写对照表!A:A,0),2)*10000)+IF(AU824="",0,INDEX([1]大小写对照表!A:B,MATCH(AU824,[1]大小写对照表!A:A,0),2)*1000)+IF(AV824="",0,INDEX([1]大小写对照表!A:B,MATCH(AV824,[1]大小写对照表!A:A,0),2)*100)+IF(AW824="",0,INDEX([1]大小写对照表!A:B,MATCH(AW824,[1]大小写对照表!A:A,0),2)*10),IF(ISERROR(FIND("万",O824,1)),MIDB(O824,SEARCHB("?",O824),2*LEN(O824)-LENB(O824))*1,MIDB(O824,SEARCHB("?",O824),2*LEN(O824)-LENB(O824))*10000)))</f>
        <v>1114900</v>
      </c>
      <c r="AY824" s="13" t="str">
        <f t="shared" si="153"/>
        <v>1月份</v>
      </c>
      <c r="AZ824" s="11" t="str">
        <f t="shared" si="154"/>
        <v>新媒体</v>
      </c>
      <c r="BA824" s="11" t="str">
        <f t="shared" si="155"/>
        <v/>
      </c>
    </row>
    <row r="825" spans="1:53">
      <c r="A825" s="14" t="s">
        <v>4020</v>
      </c>
      <c r="B825" s="14" t="s">
        <v>5169</v>
      </c>
      <c r="C825" s="14" t="s">
        <v>55</v>
      </c>
      <c r="D825" s="14" t="s">
        <v>5170</v>
      </c>
      <c r="E825" s="14" t="s">
        <v>236</v>
      </c>
      <c r="F825" s="14" t="s">
        <v>527</v>
      </c>
      <c r="G825" s="14" t="s">
        <v>487</v>
      </c>
      <c r="H825" s="14"/>
      <c r="I825" s="14"/>
      <c r="J825" s="14"/>
      <c r="K825" s="14"/>
      <c r="L825" s="14" t="s">
        <v>5163</v>
      </c>
      <c r="M825" s="14" t="s">
        <v>4355</v>
      </c>
      <c r="N825" s="14" t="s">
        <v>5171</v>
      </c>
      <c r="O825" s="14" t="s">
        <v>5172</v>
      </c>
      <c r="P825" s="14"/>
      <c r="Q825" s="14" t="s">
        <v>5173</v>
      </c>
      <c r="R825" s="14" t="s">
        <v>5174</v>
      </c>
      <c r="S825" s="14"/>
      <c r="T825" s="14"/>
      <c r="U825" s="14"/>
      <c r="V825" s="14"/>
      <c r="W825" s="14"/>
      <c r="X825" s="14" t="s">
        <v>244</v>
      </c>
      <c r="Y825" s="14" t="s">
        <v>5175</v>
      </c>
      <c r="Z825" s="14">
        <v>1</v>
      </c>
      <c r="AA825" s="14">
        <v>1</v>
      </c>
      <c r="AB825" s="14" t="s">
        <v>317</v>
      </c>
      <c r="AC825" s="14" t="s">
        <v>4020</v>
      </c>
      <c r="AD825" s="14">
        <v>2019</v>
      </c>
      <c r="AE825" s="14" t="s">
        <v>68</v>
      </c>
      <c r="AF825" s="14"/>
      <c r="AG825" s="14"/>
      <c r="AH825" s="14"/>
      <c r="AI825" s="14"/>
      <c r="AJ825" s="14"/>
      <c r="AK825" s="14"/>
      <c r="AL825" s="8" t="str">
        <f t="shared" si="144"/>
        <v>TXJ-020-2018053@新媒体</v>
      </c>
      <c r="AM825" s="8">
        <f>IF(AL825="","",COUNTIFS(AL$1:AL825,AL825))</f>
        <v>1</v>
      </c>
      <c r="AN825" s="8" t="str">
        <f t="shared" si="145"/>
        <v>南方新媒体统一云管平台扩容集成采购项目（TXJ-020-2018053）中标公告@新媒体</v>
      </c>
      <c r="AO825" s="9">
        <f>IF(AN825="","",COUNTIFS(AN$1:AN825,AN825))</f>
        <v>1</v>
      </c>
      <c r="AP825" s="10" t="str">
        <f t="shared" si="146"/>
        <v>是</v>
      </c>
      <c r="AQ825" s="11" t="str">
        <f t="shared" si="147"/>
        <v/>
      </c>
      <c r="AR825" s="11" t="str">
        <f t="shared" si="148"/>
        <v/>
      </c>
      <c r="AS825" s="11" t="str">
        <f t="shared" si="149"/>
        <v/>
      </c>
      <c r="AT825" s="11" t="str">
        <f t="shared" si="150"/>
        <v/>
      </c>
      <c r="AU825" s="11" t="str">
        <f t="shared" si="151"/>
        <v/>
      </c>
      <c r="AV825" s="11" t="str">
        <f t="shared" si="152"/>
        <v/>
      </c>
      <c r="AW825" s="11" t="str">
        <f>IF(ISERROR(IF(FIND("拾",O825,1)&lt;FIND("万",O825,1),IF(ISERROR(FIND("拾",O825,FIND("万",O825,1))),"零",(MID(O,FIND("拾",O825,FIND("万",O825,1))-1,1))),MID(O825,FIND("拾",O825,1)-1,1))),"",IF(FIND("拾",O825,1)&lt;FIND("万",O825,1),IF(ISERROR(FIND("拾",O825,FIND("万",O825,1))),"",(MID(O825,FIND("拾",O825,FIND("万",O825,1))-1,1))),MID(O825,FIND("拾",O825,1)-1,1)))</f>
        <v/>
      </c>
      <c r="AX825" s="12">
        <f>IF(O825="",0,IF(ISERROR(MIDB(O825,SEARCHB("?",O825),2*LEN(O825)-LENB(O825))),IF(AQ825="",0,INDEX([1]大小写对照表!A:B,MATCH(AQ825,[1]大小写对照表!A:A,0),2)*100000000)+IF(AR825="",0,INDEX([1]大小写对照表!A:B,MATCH(AR825,[1]大小写对照表!A:A,0),2)*1000000)+IF(AS825="",0,INDEX([1]大小写对照表!A:B,MATCH(AS825,[1]大小写对照表!A:A,0),2)*100000)+IF(AT825="",0,INDEX([1]大小写对照表!A:B,MATCH(AT825,[1]大小写对照表!A:A,0),2)*10000)+IF(AU825="",0,INDEX([1]大小写对照表!A:B,MATCH(AU825,[1]大小写对照表!A:A,0),2)*1000)+IF(AV825="",0,INDEX([1]大小写对照表!A:B,MATCH(AV825,[1]大小写对照表!A:A,0),2)*100)+IF(AW825="",0,INDEX([1]大小写对照表!A:B,MATCH(AW825,[1]大小写对照表!A:A,0),2)*10),IF(ISERROR(FIND("万",O825,1)),MIDB(O825,SEARCHB("?",O825),2*LEN(O825)-LENB(O825))*1,MIDB(O825,SEARCHB("?",O825),2*LEN(O825)-LENB(O825))*10000)))</f>
        <v>2439642.4</v>
      </c>
      <c r="AY825" s="13" t="str">
        <f t="shared" si="153"/>
        <v>1月份</v>
      </c>
      <c r="AZ825" s="11" t="str">
        <f t="shared" si="154"/>
        <v>新媒体</v>
      </c>
      <c r="BA825" s="11" t="str">
        <f t="shared" si="155"/>
        <v/>
      </c>
    </row>
    <row r="826" spans="1:53">
      <c r="A826" s="7" t="s">
        <v>4020</v>
      </c>
      <c r="B826" s="7" t="s">
        <v>5176</v>
      </c>
      <c r="C826" s="7" t="s">
        <v>55</v>
      </c>
      <c r="D826" s="7" t="s">
        <v>4847</v>
      </c>
      <c r="E826" s="7" t="s">
        <v>627</v>
      </c>
      <c r="F826" s="7" t="s">
        <v>840</v>
      </c>
      <c r="G826" s="7" t="s">
        <v>487</v>
      </c>
      <c r="H826" s="7"/>
      <c r="I826" s="7"/>
      <c r="J826" s="7"/>
      <c r="K826" s="7"/>
      <c r="L826" s="7" t="s">
        <v>4354</v>
      </c>
      <c r="M826" s="7" t="s">
        <v>4355</v>
      </c>
      <c r="N826" s="7" t="s">
        <v>4356</v>
      </c>
      <c r="O826" s="7" t="s">
        <v>4357</v>
      </c>
      <c r="P826" s="7"/>
      <c r="Q826" s="7" t="s">
        <v>5177</v>
      </c>
      <c r="R826" s="7" t="s">
        <v>4359</v>
      </c>
      <c r="S826" s="7"/>
      <c r="T826" s="7"/>
      <c r="U826" s="7"/>
      <c r="V826" s="7"/>
      <c r="W826" s="7"/>
      <c r="X826" s="7" t="s">
        <v>244</v>
      </c>
      <c r="Y826" s="7" t="s">
        <v>5178</v>
      </c>
      <c r="Z826" s="7">
        <v>2</v>
      </c>
      <c r="AA826" s="7">
        <v>3</v>
      </c>
      <c r="AB826" s="7" t="s">
        <v>317</v>
      </c>
      <c r="AC826" s="7" t="s">
        <v>4020</v>
      </c>
      <c r="AD826" s="7">
        <v>2019</v>
      </c>
      <c r="AE826" s="7" t="s">
        <v>68</v>
      </c>
      <c r="AF826" s="7"/>
      <c r="AG826" s="7"/>
      <c r="AH826" s="7"/>
      <c r="AI826" s="7"/>
      <c r="AJ826" s="7"/>
      <c r="AK826" s="7"/>
      <c r="AL826" s="8" t="str">
        <f t="shared" si="144"/>
        <v>0809-1841GDG13A46）@新媒体</v>
      </c>
      <c r="AM826" s="8">
        <f>IF(AL826="","",COUNTIFS(AL$1:AL826,AL826))</f>
        <v>3</v>
      </c>
      <c r="AN826" s="8" t="str">
        <f t="shared" si="145"/>
        <v>公开招标：广东南方新媒体股份有限公司IPTV应用商城建设项目（0809-1841GDG13A46）中标候选人公示@新媒体</v>
      </c>
      <c r="AO826" s="9">
        <f>IF(AN826="","",COUNTIFS(AN$1:AN826,AN826))</f>
        <v>1</v>
      </c>
      <c r="AP826" s="10" t="str">
        <f t="shared" si="146"/>
        <v/>
      </c>
      <c r="AQ826" s="11" t="str">
        <f t="shared" si="147"/>
        <v/>
      </c>
      <c r="AR826" s="11" t="str">
        <f t="shared" si="148"/>
        <v/>
      </c>
      <c r="AS826" s="11" t="str">
        <f t="shared" si="149"/>
        <v/>
      </c>
      <c r="AT826" s="11" t="str">
        <f t="shared" si="150"/>
        <v/>
      </c>
      <c r="AU826" s="11" t="str">
        <f t="shared" si="151"/>
        <v/>
      </c>
      <c r="AV826" s="11" t="str">
        <f t="shared" si="152"/>
        <v/>
      </c>
      <c r="AW826" s="11" t="str">
        <f>IF(ISERROR(IF(FIND("拾",O826,1)&lt;FIND("万",O826,1),IF(ISERROR(FIND("拾",O826,FIND("万",O826,1))),"零",(MID(O,FIND("拾",O826,FIND("万",O826,1))-1,1))),MID(O826,FIND("拾",O826,1)-1,1))),"",IF(FIND("拾",O826,1)&lt;FIND("万",O826,1),IF(ISERROR(FIND("拾",O826,FIND("万",O826,1))),"",(MID(O826,FIND("拾",O826,FIND("万",O826,1))-1,1))),MID(O826,FIND("拾",O826,1)-1,1)))</f>
        <v/>
      </c>
      <c r="AX826" s="12">
        <f>IF(O826="",0,IF(ISERROR(MIDB(O826,SEARCHB("?",O826),2*LEN(O826)-LENB(O826))),IF(AQ826="",0,INDEX([1]大小写对照表!A:B,MATCH(AQ826,[1]大小写对照表!A:A,0),2)*100000000)+IF(AR826="",0,INDEX([1]大小写对照表!A:B,MATCH(AR826,[1]大小写对照表!A:A,0),2)*1000000)+IF(AS826="",0,INDEX([1]大小写对照表!A:B,MATCH(AS826,[1]大小写对照表!A:A,0),2)*100000)+IF(AT826="",0,INDEX([1]大小写对照表!A:B,MATCH(AT826,[1]大小写对照表!A:A,0),2)*10000)+IF(AU826="",0,INDEX([1]大小写对照表!A:B,MATCH(AU826,[1]大小写对照表!A:A,0),2)*1000)+IF(AV826="",0,INDEX([1]大小写对照表!A:B,MATCH(AV826,[1]大小写对照表!A:A,0),2)*100)+IF(AW826="",0,INDEX([1]大小写对照表!A:B,MATCH(AW826,[1]大小写对照表!A:A,0),2)*10),IF(ISERROR(FIND("万",O826,1)),MIDB(O826,SEARCHB("?",O826),2*LEN(O826)-LENB(O826))*1,MIDB(O826,SEARCHB("?",O826),2*LEN(O826)-LENB(O826))*10000)))</f>
        <v>891036</v>
      </c>
      <c r="AY826" s="13" t="str">
        <f t="shared" si="153"/>
        <v>1月份</v>
      </c>
      <c r="AZ826" s="11" t="str">
        <f t="shared" si="154"/>
        <v>新媒体</v>
      </c>
      <c r="BA826" s="11" t="str">
        <f t="shared" si="155"/>
        <v/>
      </c>
    </row>
    <row r="827" spans="1:53">
      <c r="A827" s="14" t="s">
        <v>4020</v>
      </c>
      <c r="B827" s="14" t="s">
        <v>5179</v>
      </c>
      <c r="C827" s="14" t="s">
        <v>55</v>
      </c>
      <c r="D827" s="14"/>
      <c r="E827" s="14" t="s">
        <v>236</v>
      </c>
      <c r="F827" s="14" t="s">
        <v>5087</v>
      </c>
      <c r="G827" s="14" t="s">
        <v>487</v>
      </c>
      <c r="H827" s="14"/>
      <c r="I827" s="14"/>
      <c r="J827" s="14"/>
      <c r="K827" s="14"/>
      <c r="L827" s="14"/>
      <c r="M827" s="14"/>
      <c r="N827" s="14" t="s">
        <v>5180</v>
      </c>
      <c r="O827" s="14" t="s">
        <v>5181</v>
      </c>
      <c r="P827" s="14"/>
      <c r="Q827" s="14" t="s">
        <v>5182</v>
      </c>
      <c r="R827" s="14" t="s">
        <v>5183</v>
      </c>
      <c r="S827" s="14"/>
      <c r="T827" s="14"/>
      <c r="U827" s="14"/>
      <c r="V827" s="14"/>
      <c r="W827" s="14"/>
      <c r="X827" s="14" t="s">
        <v>79</v>
      </c>
      <c r="Y827" s="14" t="s">
        <v>5184</v>
      </c>
      <c r="Z827" s="14">
        <v>2</v>
      </c>
      <c r="AA827" s="14">
        <v>14971</v>
      </c>
      <c r="AB827" s="14" t="s">
        <v>317</v>
      </c>
      <c r="AC827" s="14" t="s">
        <v>4020</v>
      </c>
      <c r="AD827" s="14">
        <v>2019</v>
      </c>
      <c r="AE827" s="14" t="s">
        <v>68</v>
      </c>
      <c r="AF827" s="14"/>
      <c r="AG827" s="14"/>
      <c r="AH827" s="14"/>
      <c r="AI827" s="14"/>
      <c r="AJ827" s="14"/>
      <c r="AK827" s="14"/>
      <c r="AL827" s="8" t="str">
        <f t="shared" si="144"/>
        <v/>
      </c>
      <c r="AM827" s="8" t="str">
        <f>IF(AL827="","",COUNTIFS(AL$1:AL827,AL827))</f>
        <v/>
      </c>
      <c r="AN827" s="8" t="str">
        <f t="shared" si="145"/>
        <v>新媒体产业基地人工保洁外包合同@新媒体</v>
      </c>
      <c r="AO827" s="9">
        <f>IF(AN827="","",COUNTIFS(AN$1:AN827,AN827))</f>
        <v>1</v>
      </c>
      <c r="AP827" s="10" t="str">
        <f t="shared" si="146"/>
        <v>是</v>
      </c>
      <c r="AQ827" s="11" t="str">
        <f t="shared" si="147"/>
        <v/>
      </c>
      <c r="AR827" s="11" t="str">
        <f t="shared" si="148"/>
        <v/>
      </c>
      <c r="AS827" s="11" t="str">
        <f t="shared" si="149"/>
        <v/>
      </c>
      <c r="AT827" s="11" t="str">
        <f t="shared" si="150"/>
        <v/>
      </c>
      <c r="AU827" s="11" t="str">
        <f t="shared" si="151"/>
        <v/>
      </c>
      <c r="AV827" s="11" t="str">
        <f t="shared" si="152"/>
        <v/>
      </c>
      <c r="AW827" s="11" t="str">
        <f>IF(ISERROR(IF(FIND("拾",O827,1)&lt;FIND("万",O827,1),IF(ISERROR(FIND("拾",O827,FIND("万",O827,1))),"零",(MID(O,FIND("拾",O827,FIND("万",O827,1))-1,1))),MID(O827,FIND("拾",O827,1)-1,1))),"",IF(FIND("拾",O827,1)&lt;FIND("万",O827,1),IF(ISERROR(FIND("拾",O827,FIND("万",O827,1))),"",(MID(O827,FIND("拾",O827,FIND("万",O827,1))-1,1))),MID(O827,FIND("拾",O827,1)-1,1)))</f>
        <v/>
      </c>
      <c r="AX827" s="12">
        <f>IF(O827="",0,IF(ISERROR(MIDB(O827,SEARCHB("?",O827),2*LEN(O827)-LENB(O827))),IF(AQ827="",0,INDEX([1]大小写对照表!A:B,MATCH(AQ827,[1]大小写对照表!A:A,0),2)*100000000)+IF(AR827="",0,INDEX([1]大小写对照表!A:B,MATCH(AR827,[1]大小写对照表!A:A,0),2)*1000000)+IF(AS827="",0,INDEX([1]大小写对照表!A:B,MATCH(AS827,[1]大小写对照表!A:A,0),2)*100000)+IF(AT827="",0,INDEX([1]大小写对照表!A:B,MATCH(AT827,[1]大小写对照表!A:A,0),2)*10000)+IF(AU827="",0,INDEX([1]大小写对照表!A:B,MATCH(AU827,[1]大小写对照表!A:A,0),2)*1000)+IF(AV827="",0,INDEX([1]大小写对照表!A:B,MATCH(AV827,[1]大小写对照表!A:A,0),2)*100)+IF(AW827="",0,INDEX([1]大小写对照表!A:B,MATCH(AW827,[1]大小写对照表!A:A,0),2)*10),IF(ISERROR(FIND("万",O827,1)),MIDB(O827,SEARCHB("?",O827),2*LEN(O827)-LENB(O827))*1,MIDB(O827,SEARCHB("?",O827),2*LEN(O827)-LENB(O827))*10000)))</f>
        <v>7555708</v>
      </c>
      <c r="AY827" s="13" t="str">
        <f t="shared" si="153"/>
        <v>1月份</v>
      </c>
      <c r="AZ827" s="11" t="str">
        <f t="shared" si="154"/>
        <v>新媒体</v>
      </c>
      <c r="BA827" s="11" t="str">
        <f t="shared" si="155"/>
        <v/>
      </c>
    </row>
    <row r="828" spans="1:53">
      <c r="A828" s="7" t="s">
        <v>4020</v>
      </c>
      <c r="B828" s="7" t="s">
        <v>5185</v>
      </c>
      <c r="C828" s="7" t="s">
        <v>55</v>
      </c>
      <c r="D828" s="7"/>
      <c r="E828" s="7" t="s">
        <v>627</v>
      </c>
      <c r="F828" s="7" t="s">
        <v>871</v>
      </c>
      <c r="G828" s="7" t="s">
        <v>487</v>
      </c>
      <c r="H828" s="7"/>
      <c r="I828" s="7"/>
      <c r="J828" s="7"/>
      <c r="K828" s="7"/>
      <c r="L828" s="7"/>
      <c r="M828" s="7"/>
      <c r="N828" s="7"/>
      <c r="O828" s="7"/>
      <c r="P828" s="7"/>
      <c r="Q828" s="7" t="s">
        <v>5186</v>
      </c>
      <c r="R828" s="7"/>
      <c r="S828" s="7"/>
      <c r="T828" s="7"/>
      <c r="U828" s="7"/>
      <c r="V828" s="7"/>
      <c r="W828" s="7"/>
      <c r="X828" s="7" t="s">
        <v>315</v>
      </c>
      <c r="Y828" s="7" t="s">
        <v>5187</v>
      </c>
      <c r="Z828" s="7">
        <v>2</v>
      </c>
      <c r="AA828" s="7">
        <v>14971</v>
      </c>
      <c r="AB828" s="7" t="s">
        <v>317</v>
      </c>
      <c r="AC828" s="7" t="s">
        <v>4020</v>
      </c>
      <c r="AD828" s="7">
        <v>2019</v>
      </c>
      <c r="AE828" s="7" t="s">
        <v>68</v>
      </c>
      <c r="AF828" s="7"/>
      <c r="AG828" s="7"/>
      <c r="AH828" s="7"/>
      <c r="AI828" s="7"/>
      <c r="AJ828" s="7"/>
      <c r="AK828" s="7"/>
      <c r="AL828" s="8" t="str">
        <f t="shared" si="144"/>
        <v/>
      </c>
      <c r="AM828" s="8" t="str">
        <f>IF(AL828="","",COUNTIFS(AL$1:AL828,AL828))</f>
        <v/>
      </c>
      <c r="AN828" s="8" t="str">
        <f t="shared" si="145"/>
        <v>广东南方报业传媒集团南方新媒体大数据中心技术与应用研究建设项目软件开发人员外包服务招标项目(第二次）中标结果公示@新媒体</v>
      </c>
      <c r="AO828" s="9">
        <f>IF(AN828="","",COUNTIFS(AN$1:AN828,AN828))</f>
        <v>1</v>
      </c>
      <c r="AP828" s="10" t="str">
        <f t="shared" si="146"/>
        <v>是</v>
      </c>
      <c r="AQ828" s="11" t="str">
        <f t="shared" si="147"/>
        <v/>
      </c>
      <c r="AR828" s="11" t="str">
        <f t="shared" si="148"/>
        <v/>
      </c>
      <c r="AS828" s="11" t="str">
        <f t="shared" si="149"/>
        <v/>
      </c>
      <c r="AT828" s="11" t="str">
        <f t="shared" si="150"/>
        <v/>
      </c>
      <c r="AU828" s="11" t="str">
        <f t="shared" si="151"/>
        <v/>
      </c>
      <c r="AV828" s="11" t="str">
        <f t="shared" si="152"/>
        <v/>
      </c>
      <c r="AW828" s="11" t="str">
        <f>IF(ISERROR(IF(FIND("拾",O828,1)&lt;FIND("万",O828,1),IF(ISERROR(FIND("拾",O828,FIND("万",O828,1))),"零",(MID(O,FIND("拾",O828,FIND("万",O828,1))-1,1))),MID(O828,FIND("拾",O828,1)-1,1))),"",IF(FIND("拾",O828,1)&lt;FIND("万",O828,1),IF(ISERROR(FIND("拾",O828,FIND("万",O828,1))),"",(MID(O828,FIND("拾",O828,FIND("万",O828,1))-1,1))),MID(O828,FIND("拾",O828,1)-1,1)))</f>
        <v/>
      </c>
      <c r="AX828" s="12">
        <f>IF(O828="",0,IF(ISERROR(MIDB(O828,SEARCHB("?",O828),2*LEN(O828)-LENB(O828))),IF(AQ828="",0,INDEX([1]大小写对照表!A:B,MATCH(AQ828,[1]大小写对照表!A:A,0),2)*100000000)+IF(AR828="",0,INDEX([1]大小写对照表!A:B,MATCH(AR828,[1]大小写对照表!A:A,0),2)*1000000)+IF(AS828="",0,INDEX([1]大小写对照表!A:B,MATCH(AS828,[1]大小写对照表!A:A,0),2)*100000)+IF(AT828="",0,INDEX([1]大小写对照表!A:B,MATCH(AT828,[1]大小写对照表!A:A,0),2)*10000)+IF(AU828="",0,INDEX([1]大小写对照表!A:B,MATCH(AU828,[1]大小写对照表!A:A,0),2)*1000)+IF(AV828="",0,INDEX([1]大小写对照表!A:B,MATCH(AV828,[1]大小写对照表!A:A,0),2)*100)+IF(AW828="",0,INDEX([1]大小写对照表!A:B,MATCH(AW828,[1]大小写对照表!A:A,0),2)*10),IF(ISERROR(FIND("万",O828,1)),MIDB(O828,SEARCHB("?",O828),2*LEN(O828)-LENB(O828))*1,MIDB(O828,SEARCHB("?",O828),2*LEN(O828)-LENB(O828))*10000)))</f>
        <v>0</v>
      </c>
      <c r="AY828" s="13" t="str">
        <f t="shared" si="153"/>
        <v>1月份</v>
      </c>
      <c r="AZ828" s="11" t="str">
        <f t="shared" si="154"/>
        <v>新媒体</v>
      </c>
      <c r="BA828" s="11" t="str">
        <f t="shared" si="155"/>
        <v/>
      </c>
    </row>
    <row r="829" spans="1:53">
      <c r="A829" s="14" t="s">
        <v>4020</v>
      </c>
      <c r="B829" s="14" t="s">
        <v>5188</v>
      </c>
      <c r="C829" s="14" t="s">
        <v>55</v>
      </c>
      <c r="D829" s="14"/>
      <c r="E829" s="14" t="s">
        <v>627</v>
      </c>
      <c r="F829" s="14" t="s">
        <v>871</v>
      </c>
      <c r="G829" s="14" t="s">
        <v>487</v>
      </c>
      <c r="H829" s="14"/>
      <c r="I829" s="14"/>
      <c r="J829" s="14"/>
      <c r="K829" s="14"/>
      <c r="L829" s="14"/>
      <c r="M829" s="14"/>
      <c r="N829" s="14"/>
      <c r="O829" s="14"/>
      <c r="P829" s="14"/>
      <c r="Q829" s="14" t="s">
        <v>5189</v>
      </c>
      <c r="R829" s="14"/>
      <c r="S829" s="14"/>
      <c r="T829" s="14"/>
      <c r="U829" s="14"/>
      <c r="V829" s="14"/>
      <c r="W829" s="14"/>
      <c r="X829" s="14" t="s">
        <v>315</v>
      </c>
      <c r="Y829" s="14" t="s">
        <v>5190</v>
      </c>
      <c r="Z829" s="14">
        <v>1</v>
      </c>
      <c r="AA829" s="14">
        <v>14971</v>
      </c>
      <c r="AB829" s="14" t="s">
        <v>317</v>
      </c>
      <c r="AC829" s="14" t="s">
        <v>4020</v>
      </c>
      <c r="AD829" s="14">
        <v>2019</v>
      </c>
      <c r="AE829" s="14" t="s">
        <v>68</v>
      </c>
      <c r="AF829" s="14"/>
      <c r="AG829" s="14"/>
      <c r="AH829" s="14"/>
      <c r="AI829" s="14"/>
      <c r="AJ829" s="14"/>
      <c r="AK829" s="14"/>
      <c r="AL829" s="8" t="str">
        <f t="shared" si="144"/>
        <v/>
      </c>
      <c r="AM829" s="8" t="str">
        <f>IF(AL829="","",COUNTIFS(AL$1:AL829,AL829))</f>
        <v/>
      </c>
      <c r="AN829" s="8" t="str">
        <f t="shared" si="145"/>
        <v>广东南方新媒体统一云管平台扩容集成采购项目中标公告@新媒体</v>
      </c>
      <c r="AO829" s="9">
        <f>IF(AN829="","",COUNTIFS(AN$1:AN829,AN829))</f>
        <v>1</v>
      </c>
      <c r="AP829" s="10" t="str">
        <f t="shared" si="146"/>
        <v>是</v>
      </c>
      <c r="AQ829" s="11" t="str">
        <f t="shared" si="147"/>
        <v/>
      </c>
      <c r="AR829" s="11" t="str">
        <f t="shared" si="148"/>
        <v/>
      </c>
      <c r="AS829" s="11" t="str">
        <f t="shared" si="149"/>
        <v/>
      </c>
      <c r="AT829" s="11" t="str">
        <f t="shared" si="150"/>
        <v/>
      </c>
      <c r="AU829" s="11" t="str">
        <f t="shared" si="151"/>
        <v/>
      </c>
      <c r="AV829" s="11" t="str">
        <f t="shared" si="152"/>
        <v/>
      </c>
      <c r="AW829" s="11" t="str">
        <f>IF(ISERROR(IF(FIND("拾",O829,1)&lt;FIND("万",O829,1),IF(ISERROR(FIND("拾",O829,FIND("万",O829,1))),"零",(MID(O,FIND("拾",O829,FIND("万",O829,1))-1,1))),MID(O829,FIND("拾",O829,1)-1,1))),"",IF(FIND("拾",O829,1)&lt;FIND("万",O829,1),IF(ISERROR(FIND("拾",O829,FIND("万",O829,1))),"",(MID(O829,FIND("拾",O829,FIND("万",O829,1))-1,1))),MID(O829,FIND("拾",O829,1)-1,1)))</f>
        <v/>
      </c>
      <c r="AX829" s="12">
        <f>IF(O829="",0,IF(ISERROR(MIDB(O829,SEARCHB("?",O829),2*LEN(O829)-LENB(O829))),IF(AQ829="",0,INDEX([1]大小写对照表!A:B,MATCH(AQ829,[1]大小写对照表!A:A,0),2)*100000000)+IF(AR829="",0,INDEX([1]大小写对照表!A:B,MATCH(AR829,[1]大小写对照表!A:A,0),2)*1000000)+IF(AS829="",0,INDEX([1]大小写对照表!A:B,MATCH(AS829,[1]大小写对照表!A:A,0),2)*100000)+IF(AT829="",0,INDEX([1]大小写对照表!A:B,MATCH(AT829,[1]大小写对照表!A:A,0),2)*10000)+IF(AU829="",0,INDEX([1]大小写对照表!A:B,MATCH(AU829,[1]大小写对照表!A:A,0),2)*1000)+IF(AV829="",0,INDEX([1]大小写对照表!A:B,MATCH(AV829,[1]大小写对照表!A:A,0),2)*100)+IF(AW829="",0,INDEX([1]大小写对照表!A:B,MATCH(AW829,[1]大小写对照表!A:A,0),2)*10),IF(ISERROR(FIND("万",O829,1)),MIDB(O829,SEARCHB("?",O829),2*LEN(O829)-LENB(O829))*1,MIDB(O829,SEARCHB("?",O829),2*LEN(O829)-LENB(O829))*10000)))</f>
        <v>0</v>
      </c>
      <c r="AY829" s="13" t="str">
        <f t="shared" si="153"/>
        <v>1月份</v>
      </c>
      <c r="AZ829" s="11" t="str">
        <f t="shared" si="154"/>
        <v>新媒体</v>
      </c>
      <c r="BA829" s="11" t="str">
        <f t="shared" si="155"/>
        <v/>
      </c>
    </row>
    <row r="830" spans="1:53">
      <c r="A830" s="7" t="s">
        <v>4020</v>
      </c>
      <c r="B830" s="7" t="s">
        <v>5191</v>
      </c>
      <c r="C830" s="7" t="s">
        <v>55</v>
      </c>
      <c r="D830" s="7"/>
      <c r="E830" s="7" t="s">
        <v>627</v>
      </c>
      <c r="F830" s="7" t="s">
        <v>871</v>
      </c>
      <c r="G830" s="7" t="s">
        <v>487</v>
      </c>
      <c r="H830" s="7"/>
      <c r="I830" s="7"/>
      <c r="J830" s="7"/>
      <c r="K830" s="7"/>
      <c r="L830" s="7"/>
      <c r="M830" s="7"/>
      <c r="N830" s="7"/>
      <c r="O830" s="7"/>
      <c r="P830" s="7"/>
      <c r="Q830" s="7" t="s">
        <v>5192</v>
      </c>
      <c r="R830" s="7"/>
      <c r="S830" s="7"/>
      <c r="T830" s="7"/>
      <c r="U830" s="7"/>
      <c r="V830" s="7"/>
      <c r="W830" s="7"/>
      <c r="X830" s="7" t="s">
        <v>315</v>
      </c>
      <c r="Y830" s="7" t="s">
        <v>5193</v>
      </c>
      <c r="Z830" s="7">
        <v>1</v>
      </c>
      <c r="AA830" s="7">
        <v>14971</v>
      </c>
      <c r="AB830" s="7" t="s">
        <v>317</v>
      </c>
      <c r="AC830" s="7" t="s">
        <v>4020</v>
      </c>
      <c r="AD830" s="7">
        <v>2019</v>
      </c>
      <c r="AE830" s="7" t="s">
        <v>68</v>
      </c>
      <c r="AF830" s="7"/>
      <c r="AG830" s="7"/>
      <c r="AH830" s="7"/>
      <c r="AI830" s="7"/>
      <c r="AJ830" s="7"/>
      <c r="AK830" s="7"/>
      <c r="AL830" s="8" t="str">
        <f t="shared" si="144"/>
        <v/>
      </c>
      <c r="AM830" s="8" t="str">
        <f>IF(AL830="","",COUNTIFS(AL$1:AL830,AL830))</f>
        <v/>
      </c>
      <c r="AN830" s="8" t="str">
        <f t="shared" si="145"/>
        <v>广东广东南方新媒体股份有限公司数据库智能管理系统项目中标公告@新媒体</v>
      </c>
      <c r="AO830" s="9">
        <f>IF(AN830="","",COUNTIFS(AN$1:AN830,AN830))</f>
        <v>1</v>
      </c>
      <c r="AP830" s="10" t="str">
        <f t="shared" si="146"/>
        <v>是</v>
      </c>
      <c r="AQ830" s="11" t="str">
        <f t="shared" si="147"/>
        <v/>
      </c>
      <c r="AR830" s="11" t="str">
        <f t="shared" si="148"/>
        <v/>
      </c>
      <c r="AS830" s="11" t="str">
        <f t="shared" si="149"/>
        <v/>
      </c>
      <c r="AT830" s="11" t="str">
        <f t="shared" si="150"/>
        <v/>
      </c>
      <c r="AU830" s="11" t="str">
        <f t="shared" si="151"/>
        <v/>
      </c>
      <c r="AV830" s="11" t="str">
        <f t="shared" si="152"/>
        <v/>
      </c>
      <c r="AW830" s="11" t="str">
        <f>IF(ISERROR(IF(FIND("拾",O830,1)&lt;FIND("万",O830,1),IF(ISERROR(FIND("拾",O830,FIND("万",O830,1))),"零",(MID(O,FIND("拾",O830,FIND("万",O830,1))-1,1))),MID(O830,FIND("拾",O830,1)-1,1))),"",IF(FIND("拾",O830,1)&lt;FIND("万",O830,1),IF(ISERROR(FIND("拾",O830,FIND("万",O830,1))),"",(MID(O830,FIND("拾",O830,FIND("万",O830,1))-1,1))),MID(O830,FIND("拾",O830,1)-1,1)))</f>
        <v/>
      </c>
      <c r="AX830" s="12">
        <f>IF(O830="",0,IF(ISERROR(MIDB(O830,SEARCHB("?",O830),2*LEN(O830)-LENB(O830))),IF(AQ830="",0,INDEX([1]大小写对照表!A:B,MATCH(AQ830,[1]大小写对照表!A:A,0),2)*100000000)+IF(AR830="",0,INDEX([1]大小写对照表!A:B,MATCH(AR830,[1]大小写对照表!A:A,0),2)*1000000)+IF(AS830="",0,INDEX([1]大小写对照表!A:B,MATCH(AS830,[1]大小写对照表!A:A,0),2)*100000)+IF(AT830="",0,INDEX([1]大小写对照表!A:B,MATCH(AT830,[1]大小写对照表!A:A,0),2)*10000)+IF(AU830="",0,INDEX([1]大小写对照表!A:B,MATCH(AU830,[1]大小写对照表!A:A,0),2)*1000)+IF(AV830="",0,INDEX([1]大小写对照表!A:B,MATCH(AV830,[1]大小写对照表!A:A,0),2)*100)+IF(AW830="",0,INDEX([1]大小写对照表!A:B,MATCH(AW830,[1]大小写对照表!A:A,0),2)*10),IF(ISERROR(FIND("万",O830,1)),MIDB(O830,SEARCHB("?",O830),2*LEN(O830)-LENB(O830))*1,MIDB(O830,SEARCHB("?",O830),2*LEN(O830)-LENB(O830))*10000)))</f>
        <v>0</v>
      </c>
      <c r="AY830" s="13" t="str">
        <f t="shared" si="153"/>
        <v>1月份</v>
      </c>
      <c r="AZ830" s="11" t="str">
        <f t="shared" si="154"/>
        <v>新媒体</v>
      </c>
      <c r="BA830" s="11" t="str">
        <f t="shared" si="155"/>
        <v/>
      </c>
    </row>
    <row r="831" spans="1:53">
      <c r="A831" s="14" t="s">
        <v>4020</v>
      </c>
      <c r="B831" s="14" t="s">
        <v>5194</v>
      </c>
      <c r="C831" s="14" t="s">
        <v>55</v>
      </c>
      <c r="D831" s="14" t="s">
        <v>5195</v>
      </c>
      <c r="E831" s="14" t="s">
        <v>71</v>
      </c>
      <c r="F831" s="14" t="s">
        <v>4483</v>
      </c>
      <c r="G831" s="14" t="s">
        <v>487</v>
      </c>
      <c r="H831" s="14"/>
      <c r="I831" s="14"/>
      <c r="J831" s="14"/>
      <c r="K831" s="14"/>
      <c r="L831" s="14" t="s">
        <v>1356</v>
      </c>
      <c r="M831" s="14" t="s">
        <v>5196</v>
      </c>
      <c r="N831" s="14" t="s">
        <v>5197</v>
      </c>
      <c r="O831" s="14" t="s">
        <v>5198</v>
      </c>
      <c r="P831" s="14"/>
      <c r="Q831" s="14" t="s">
        <v>5199</v>
      </c>
      <c r="R831" s="14" t="s">
        <v>5200</v>
      </c>
      <c r="S831" s="14"/>
      <c r="T831" s="14"/>
      <c r="U831" s="14"/>
      <c r="V831" s="14"/>
      <c r="W831" s="14"/>
      <c r="X831" s="14" t="s">
        <v>244</v>
      </c>
      <c r="Y831" s="14" t="s">
        <v>5201</v>
      </c>
      <c r="Z831" s="14">
        <v>1</v>
      </c>
      <c r="AA831" s="14">
        <v>1</v>
      </c>
      <c r="AB831" s="14" t="s">
        <v>67</v>
      </c>
      <c r="AC831" s="14"/>
      <c r="AD831" s="14">
        <v>2019</v>
      </c>
      <c r="AE831" s="14" t="s">
        <v>68</v>
      </c>
      <c r="AF831" s="14"/>
      <c r="AG831" s="14"/>
      <c r="AH831" s="14"/>
      <c r="AI831" s="14"/>
      <c r="AJ831" s="14"/>
      <c r="AK831" s="14"/>
      <c r="AL831" s="8" t="str">
        <f t="shared" si="144"/>
        <v>GS（1）2018005GEPC@新媒体</v>
      </c>
      <c r="AM831" s="8">
        <f>IF(AL831="","",COUNTIFS(AL$1:AL831,AL831))</f>
        <v>1</v>
      </c>
      <c r="AN831" s="8" t="str">
        <f t="shared" si="145"/>
        <v>大新县边民互市点基础设施建设项目工程总承包项目中标候选人公示@新媒体</v>
      </c>
      <c r="AO831" s="9">
        <f>IF(AN831="","",COUNTIFS(AN$1:AN831,AN831))</f>
        <v>1</v>
      </c>
      <c r="AP831" s="10" t="str">
        <f t="shared" si="146"/>
        <v>是</v>
      </c>
      <c r="AQ831" s="11" t="str">
        <f t="shared" si="147"/>
        <v/>
      </c>
      <c r="AR831" s="11" t="str">
        <f t="shared" si="148"/>
        <v>柒</v>
      </c>
      <c r="AS831" s="11" t="str">
        <f t="shared" si="149"/>
        <v>叁</v>
      </c>
      <c r="AT831" s="11" t="str">
        <f t="shared" si="150"/>
        <v>陆</v>
      </c>
      <c r="AU831" s="11" t="str">
        <f t="shared" si="151"/>
        <v>捌</v>
      </c>
      <c r="AV831" s="11" t="str">
        <f t="shared" si="152"/>
        <v/>
      </c>
      <c r="AW831" s="11" t="str">
        <f>IF(ISERROR(IF(FIND("拾",O831,1)&lt;FIND("万",O831,1),IF(ISERROR(FIND("拾",O831,FIND("万",O831,1))),"零",(MID(O,FIND("拾",O831,FIND("万",O831,1))-1,1))),MID(O831,FIND("拾",O831,1)-1,1))),"",IF(FIND("拾",O831,1)&lt;FIND("万",O831,1),IF(ISERROR(FIND("拾",O831,FIND("万",O831,1))),"",(MID(O831,FIND("拾",O831,FIND("万",O831,1))-1,1))),MID(O831,FIND("拾",O831,1)-1,1)))</f>
        <v/>
      </c>
      <c r="AX831" s="12">
        <f>IF(O831="",0,IF(ISERROR(MIDB(O831,SEARCHB("?",O831),2*LEN(O831)-LENB(O831))),IF(AQ831="",0,INDEX([1]大小写对照表!A:B,MATCH(AQ831,[1]大小写对照表!A:A,0),2)*100000000)+IF(AR831="",0,INDEX([1]大小写对照表!A:B,MATCH(AR831,[1]大小写对照表!A:A,0),2)*1000000)+IF(AS831="",0,INDEX([1]大小写对照表!A:B,MATCH(AS831,[1]大小写对照表!A:A,0),2)*100000)+IF(AT831="",0,INDEX([1]大小写对照表!A:B,MATCH(AT831,[1]大小写对照表!A:A,0),2)*10000)+IF(AU831="",0,INDEX([1]大小写对照表!A:B,MATCH(AU831,[1]大小写对照表!A:A,0),2)*1000)+IF(AV831="",0,INDEX([1]大小写对照表!A:B,MATCH(AV831,[1]大小写对照表!A:A,0),2)*100)+IF(AW831="",0,INDEX([1]大小写对照表!A:B,MATCH(AW831,[1]大小写对照表!A:A,0),2)*10),IF(ISERROR(FIND("万",O831,1)),MIDB(O831,SEARCHB("?",O831),2*LEN(O831)-LENB(O831))*1,MIDB(O831,SEARCHB("?",O831),2*LEN(O831)-LENB(O831))*10000)))</f>
        <v>7368000</v>
      </c>
      <c r="AY831" s="13" t="str">
        <f t="shared" si="153"/>
        <v>1月份</v>
      </c>
      <c r="AZ831" s="11" t="str">
        <f t="shared" si="154"/>
        <v>新媒体</v>
      </c>
      <c r="BA831" s="11" t="str">
        <f t="shared" si="155"/>
        <v/>
      </c>
    </row>
    <row r="832" spans="1:53">
      <c r="A832" s="7" t="s">
        <v>4020</v>
      </c>
      <c r="B832" s="7" t="s">
        <v>5202</v>
      </c>
      <c r="C832" s="7" t="s">
        <v>55</v>
      </c>
      <c r="D832" s="7" t="s">
        <v>5203</v>
      </c>
      <c r="E832" s="7" t="s">
        <v>71</v>
      </c>
      <c r="F832" s="7" t="s">
        <v>4483</v>
      </c>
      <c r="G832" s="7" t="s">
        <v>487</v>
      </c>
      <c r="H832" s="7"/>
      <c r="I832" s="7"/>
      <c r="J832" s="7"/>
      <c r="K832" s="7"/>
      <c r="L832" s="7" t="s">
        <v>1356</v>
      </c>
      <c r="M832" s="7" t="s">
        <v>5196</v>
      </c>
      <c r="N832" s="7" t="s">
        <v>5197</v>
      </c>
      <c r="O832" s="7" t="s">
        <v>5204</v>
      </c>
      <c r="P832" s="7"/>
      <c r="Q832" s="7" t="s">
        <v>5205</v>
      </c>
      <c r="R832" s="7" t="s">
        <v>5200</v>
      </c>
      <c r="S832" s="7"/>
      <c r="T832" s="7"/>
      <c r="U832" s="7"/>
      <c r="V832" s="7"/>
      <c r="W832" s="7"/>
      <c r="X832" s="7" t="s">
        <v>244</v>
      </c>
      <c r="Y832" s="7" t="s">
        <v>5206</v>
      </c>
      <c r="Z832" s="7">
        <v>1</v>
      </c>
      <c r="AA832" s="7">
        <v>1</v>
      </c>
      <c r="AB832" s="7" t="s">
        <v>67</v>
      </c>
      <c r="AC832" s="7"/>
      <c r="AD832" s="7">
        <v>2019</v>
      </c>
      <c r="AE832" s="7" t="s">
        <v>68</v>
      </c>
      <c r="AF832" s="7"/>
      <c r="AG832" s="7"/>
      <c r="AH832" s="7"/>
      <c r="AI832" s="7"/>
      <c r="AJ832" s="7"/>
      <c r="AK832" s="7"/>
      <c r="AL832" s="8" t="str">
        <f t="shared" si="144"/>
        <v>GS（1）2018003GEPC@新媒体</v>
      </c>
      <c r="AM832" s="8">
        <f>IF(AL832="","",COUNTIFS(AL$1:AL832,AL832))</f>
        <v>1</v>
      </c>
      <c r="AN832" s="8" t="str">
        <f t="shared" si="145"/>
        <v>大新硕龙口岸(升格)基础设施工程-硕龙口岸(岩应通道)项目工程总承包中标候选人公示@新媒体</v>
      </c>
      <c r="AO832" s="9">
        <f>IF(AN832="","",COUNTIFS(AN$1:AN832,AN832))</f>
        <v>1</v>
      </c>
      <c r="AP832" s="10" t="str">
        <f t="shared" si="146"/>
        <v>是</v>
      </c>
      <c r="AQ832" s="11" t="str">
        <f t="shared" si="147"/>
        <v/>
      </c>
      <c r="AR832" s="11" t="str">
        <f t="shared" si="148"/>
        <v>贰</v>
      </c>
      <c r="AS832" s="11" t="str">
        <f t="shared" si="149"/>
        <v>贰</v>
      </c>
      <c r="AT832" s="11" t="str">
        <f t="shared" si="150"/>
        <v>伍</v>
      </c>
      <c r="AU832" s="11" t="str">
        <f t="shared" si="151"/>
        <v>捌</v>
      </c>
      <c r="AV832" s="11" t="str">
        <f t="shared" si="152"/>
        <v/>
      </c>
      <c r="AW832" s="11" t="str">
        <f>IF(ISERROR(IF(FIND("拾",O832,1)&lt;FIND("万",O832,1),IF(ISERROR(FIND("拾",O832,FIND("万",O832,1))),"零",(MID(O,FIND("拾",O832,FIND("万",O832,1))-1,1))),MID(O832,FIND("拾",O832,1)-1,1))),"",IF(FIND("拾",O832,1)&lt;FIND("万",O832,1),IF(ISERROR(FIND("拾",O832,FIND("万",O832,1))),"",(MID(O832,FIND("拾",O832,FIND("万",O832,1))-1,1))),MID(O832,FIND("拾",O832,1)-1,1)))</f>
        <v/>
      </c>
      <c r="AX832" s="12">
        <f>IF(O832="",0,IF(ISERROR(MIDB(O832,SEARCHB("?",O832),2*LEN(O832)-LENB(O832))),IF(AQ832="",0,INDEX([1]大小写对照表!A:B,MATCH(AQ832,[1]大小写对照表!A:A,0),2)*100000000)+IF(AR832="",0,INDEX([1]大小写对照表!A:B,MATCH(AR832,[1]大小写对照表!A:A,0),2)*1000000)+IF(AS832="",0,INDEX([1]大小写对照表!A:B,MATCH(AS832,[1]大小写对照表!A:A,0),2)*100000)+IF(AT832="",0,INDEX([1]大小写对照表!A:B,MATCH(AT832,[1]大小写对照表!A:A,0),2)*10000)+IF(AU832="",0,INDEX([1]大小写对照表!A:B,MATCH(AU832,[1]大小写对照表!A:A,0),2)*1000)+IF(AV832="",0,INDEX([1]大小写对照表!A:B,MATCH(AV832,[1]大小写对照表!A:A,0),2)*100)+IF(AW832="",0,INDEX([1]大小写对照表!A:B,MATCH(AW832,[1]大小写对照表!A:A,0),2)*10),IF(ISERROR(FIND("万",O832,1)),MIDB(O832,SEARCHB("?",O832),2*LEN(O832)-LENB(O832))*1,MIDB(O832,SEARCHB("?",O832),2*LEN(O832)-LENB(O832))*10000)))</f>
        <v>2258000</v>
      </c>
      <c r="AY832" s="13" t="str">
        <f t="shared" si="153"/>
        <v>1月份</v>
      </c>
      <c r="AZ832" s="11" t="str">
        <f t="shared" si="154"/>
        <v>新媒体</v>
      </c>
      <c r="BA832" s="11" t="str">
        <f t="shared" si="155"/>
        <v/>
      </c>
    </row>
    <row r="833" spans="1:53">
      <c r="A833" s="14" t="s">
        <v>4020</v>
      </c>
      <c r="B833" s="14" t="s">
        <v>5207</v>
      </c>
      <c r="C833" s="14" t="s">
        <v>55</v>
      </c>
      <c r="D833" s="14"/>
      <c r="E833" s="14" t="s">
        <v>236</v>
      </c>
      <c r="F833" s="14" t="s">
        <v>5087</v>
      </c>
      <c r="G833" s="14" t="s">
        <v>487</v>
      </c>
      <c r="H833" s="14"/>
      <c r="I833" s="14"/>
      <c r="J833" s="14"/>
      <c r="K833" s="14"/>
      <c r="L833" s="14"/>
      <c r="M833" s="14"/>
      <c r="N833" s="14" t="s">
        <v>5208</v>
      </c>
      <c r="O833" s="14" t="s">
        <v>5181</v>
      </c>
      <c r="P833" s="14"/>
      <c r="Q833" s="14" t="s">
        <v>5209</v>
      </c>
      <c r="R833" s="14" t="s">
        <v>5183</v>
      </c>
      <c r="S833" s="14" t="s">
        <v>5210</v>
      </c>
      <c r="T833" s="14"/>
      <c r="U833" s="14"/>
      <c r="V833" s="14"/>
      <c r="W833" s="14"/>
      <c r="X833" s="14" t="s">
        <v>79</v>
      </c>
      <c r="Y833" s="14" t="s">
        <v>5211</v>
      </c>
      <c r="Z833" s="14">
        <v>2</v>
      </c>
      <c r="AA833" s="14">
        <v>14971</v>
      </c>
      <c r="AB833" s="14" t="s">
        <v>317</v>
      </c>
      <c r="AC833" s="14" t="s">
        <v>4020</v>
      </c>
      <c r="AD833" s="14">
        <v>2019</v>
      </c>
      <c r="AE833" s="14" t="s">
        <v>68</v>
      </c>
      <c r="AF833" s="14"/>
      <c r="AG833" s="14"/>
      <c r="AH833" s="14"/>
      <c r="AI833" s="14"/>
      <c r="AJ833" s="14"/>
      <c r="AK833" s="14"/>
      <c r="AL833" s="8" t="str">
        <f t="shared" si="144"/>
        <v/>
      </c>
      <c r="AM833" s="8" t="str">
        <f>IF(AL833="","",COUNTIFS(AL$1:AL833,AL833))</f>
        <v/>
      </c>
      <c r="AN833" s="8" t="str">
        <f t="shared" si="145"/>
        <v>新媒体产业基地人工保洁外包合同公告@新媒体</v>
      </c>
      <c r="AO833" s="9">
        <f>IF(AN833="","",COUNTIFS(AN$1:AN833,AN833))</f>
        <v>1</v>
      </c>
      <c r="AP833" s="10" t="str">
        <f t="shared" si="146"/>
        <v>是</v>
      </c>
      <c r="AQ833" s="11" t="str">
        <f t="shared" si="147"/>
        <v/>
      </c>
      <c r="AR833" s="11" t="str">
        <f t="shared" si="148"/>
        <v/>
      </c>
      <c r="AS833" s="11" t="str">
        <f t="shared" si="149"/>
        <v/>
      </c>
      <c r="AT833" s="11" t="str">
        <f t="shared" si="150"/>
        <v/>
      </c>
      <c r="AU833" s="11" t="str">
        <f t="shared" si="151"/>
        <v/>
      </c>
      <c r="AV833" s="11" t="str">
        <f t="shared" si="152"/>
        <v/>
      </c>
      <c r="AW833" s="11" t="str">
        <f>IF(ISERROR(IF(FIND("拾",O833,1)&lt;FIND("万",O833,1),IF(ISERROR(FIND("拾",O833,FIND("万",O833,1))),"零",(MID(O,FIND("拾",O833,FIND("万",O833,1))-1,1))),MID(O833,FIND("拾",O833,1)-1,1))),"",IF(FIND("拾",O833,1)&lt;FIND("万",O833,1),IF(ISERROR(FIND("拾",O833,FIND("万",O833,1))),"",(MID(O833,FIND("拾",O833,FIND("万",O833,1))-1,1))),MID(O833,FIND("拾",O833,1)-1,1)))</f>
        <v/>
      </c>
      <c r="AX833" s="12">
        <f>IF(O833="",0,IF(ISERROR(MIDB(O833,SEARCHB("?",O833),2*LEN(O833)-LENB(O833))),IF(AQ833="",0,INDEX([1]大小写对照表!A:B,MATCH(AQ833,[1]大小写对照表!A:A,0),2)*100000000)+IF(AR833="",0,INDEX([1]大小写对照表!A:B,MATCH(AR833,[1]大小写对照表!A:A,0),2)*1000000)+IF(AS833="",0,INDEX([1]大小写对照表!A:B,MATCH(AS833,[1]大小写对照表!A:A,0),2)*100000)+IF(AT833="",0,INDEX([1]大小写对照表!A:B,MATCH(AT833,[1]大小写对照表!A:A,0),2)*10000)+IF(AU833="",0,INDEX([1]大小写对照表!A:B,MATCH(AU833,[1]大小写对照表!A:A,0),2)*1000)+IF(AV833="",0,INDEX([1]大小写对照表!A:B,MATCH(AV833,[1]大小写对照表!A:A,0),2)*100)+IF(AW833="",0,INDEX([1]大小写对照表!A:B,MATCH(AW833,[1]大小写对照表!A:A,0),2)*10),IF(ISERROR(FIND("万",O833,1)),MIDB(O833,SEARCHB("?",O833),2*LEN(O833)-LENB(O833))*1,MIDB(O833,SEARCHB("?",O833),2*LEN(O833)-LENB(O833))*10000)))</f>
        <v>7555708</v>
      </c>
      <c r="AY833" s="13" t="str">
        <f t="shared" si="153"/>
        <v>1月份</v>
      </c>
      <c r="AZ833" s="11" t="str">
        <f t="shared" si="154"/>
        <v>新媒体</v>
      </c>
      <c r="BA833" s="11" t="str">
        <f t="shared" si="155"/>
        <v/>
      </c>
    </row>
    <row r="834" spans="1:53">
      <c r="A834" s="7" t="s">
        <v>4020</v>
      </c>
      <c r="B834" s="7" t="s">
        <v>5212</v>
      </c>
      <c r="C834" s="7" t="s">
        <v>55</v>
      </c>
      <c r="D834" s="7"/>
      <c r="E834" s="7" t="s">
        <v>311</v>
      </c>
      <c r="F834" s="7" t="s">
        <v>5213</v>
      </c>
      <c r="G834" s="7" t="s">
        <v>528</v>
      </c>
      <c r="H834" s="7"/>
      <c r="I834" s="7"/>
      <c r="J834" s="7"/>
      <c r="K834" s="7"/>
      <c r="L834" s="7" t="s">
        <v>5214</v>
      </c>
      <c r="M834" s="7" t="s">
        <v>5215</v>
      </c>
      <c r="N834" s="7" t="s">
        <v>5216</v>
      </c>
      <c r="O834" s="7"/>
      <c r="P834" s="7"/>
      <c r="Q834" s="7" t="s">
        <v>5217</v>
      </c>
      <c r="R834" s="7" t="s">
        <v>5218</v>
      </c>
      <c r="S834" s="7"/>
      <c r="T834" s="7"/>
      <c r="U834" s="7"/>
      <c r="V834" s="7"/>
      <c r="W834" s="7"/>
      <c r="X834" s="7" t="s">
        <v>79</v>
      </c>
      <c r="Y834" s="7" t="s">
        <v>5219</v>
      </c>
      <c r="Z834" s="7">
        <v>2</v>
      </c>
      <c r="AA834" s="7">
        <v>14971</v>
      </c>
      <c r="AB834" s="7" t="s">
        <v>67</v>
      </c>
      <c r="AC834" s="7"/>
      <c r="AD834" s="7">
        <v>2019</v>
      </c>
      <c r="AE834" s="7" t="s">
        <v>68</v>
      </c>
      <c r="AF834" s="7"/>
      <c r="AG834" s="7"/>
      <c r="AH834" s="7"/>
      <c r="AI834" s="7"/>
      <c r="AJ834" s="7"/>
      <c r="AK834" s="7"/>
      <c r="AL834" s="8" t="str">
        <f t="shared" si="144"/>
        <v/>
      </c>
      <c r="AM834" s="8" t="str">
        <f>IF(AL834="","",COUNTIFS(AL$1:AL834,AL834))</f>
        <v/>
      </c>
      <c r="AN834" s="8" t="str">
        <f t="shared" si="145"/>
        <v>漳河新区电子竞技大赛活动项目成交公告@新媒体</v>
      </c>
      <c r="AO834" s="9">
        <f>IF(AN834="","",COUNTIFS(AN$1:AN834,AN834))</f>
        <v>1</v>
      </c>
      <c r="AP834" s="10" t="str">
        <f t="shared" si="146"/>
        <v>是</v>
      </c>
      <c r="AQ834" s="11" t="str">
        <f t="shared" si="147"/>
        <v/>
      </c>
      <c r="AR834" s="11" t="str">
        <f t="shared" si="148"/>
        <v/>
      </c>
      <c r="AS834" s="11" t="str">
        <f t="shared" si="149"/>
        <v/>
      </c>
      <c r="AT834" s="11" t="str">
        <f t="shared" si="150"/>
        <v/>
      </c>
      <c r="AU834" s="11" t="str">
        <f t="shared" si="151"/>
        <v/>
      </c>
      <c r="AV834" s="11" t="str">
        <f t="shared" si="152"/>
        <v/>
      </c>
      <c r="AW834" s="11" t="str">
        <f>IF(ISERROR(IF(FIND("拾",O834,1)&lt;FIND("万",O834,1),IF(ISERROR(FIND("拾",O834,FIND("万",O834,1))),"零",(MID(O,FIND("拾",O834,FIND("万",O834,1))-1,1))),MID(O834,FIND("拾",O834,1)-1,1))),"",IF(FIND("拾",O834,1)&lt;FIND("万",O834,1),IF(ISERROR(FIND("拾",O834,FIND("万",O834,1))),"",(MID(O834,FIND("拾",O834,FIND("万",O834,1))-1,1))),MID(O834,FIND("拾",O834,1)-1,1)))</f>
        <v/>
      </c>
      <c r="AX834" s="12">
        <f>IF(O834="",0,IF(ISERROR(MIDB(O834,SEARCHB("?",O834),2*LEN(O834)-LENB(O834))),IF(AQ834="",0,INDEX([1]大小写对照表!A:B,MATCH(AQ834,[1]大小写对照表!A:A,0),2)*100000000)+IF(AR834="",0,INDEX([1]大小写对照表!A:B,MATCH(AR834,[1]大小写对照表!A:A,0),2)*1000000)+IF(AS834="",0,INDEX([1]大小写对照表!A:B,MATCH(AS834,[1]大小写对照表!A:A,0),2)*100000)+IF(AT834="",0,INDEX([1]大小写对照表!A:B,MATCH(AT834,[1]大小写对照表!A:A,0),2)*10000)+IF(AU834="",0,INDEX([1]大小写对照表!A:B,MATCH(AU834,[1]大小写对照表!A:A,0),2)*1000)+IF(AV834="",0,INDEX([1]大小写对照表!A:B,MATCH(AV834,[1]大小写对照表!A:A,0),2)*100)+IF(AW834="",0,INDEX([1]大小写对照表!A:B,MATCH(AW834,[1]大小写对照表!A:A,0),2)*10),IF(ISERROR(FIND("万",O834,1)),MIDB(O834,SEARCHB("?",O834),2*LEN(O834)-LENB(O834))*1,MIDB(O834,SEARCHB("?",O834),2*LEN(O834)-LENB(O834))*10000)))</f>
        <v>0</v>
      </c>
      <c r="AY834" s="13" t="str">
        <f t="shared" si="153"/>
        <v>1月份</v>
      </c>
      <c r="AZ834" s="11" t="str">
        <f t="shared" si="154"/>
        <v>新媒体</v>
      </c>
      <c r="BA834" s="11" t="str">
        <f t="shared" si="155"/>
        <v/>
      </c>
    </row>
    <row r="835" spans="1:53">
      <c r="A835" s="14" t="s">
        <v>4020</v>
      </c>
      <c r="B835" s="14" t="s">
        <v>5220</v>
      </c>
      <c r="C835" s="14" t="s">
        <v>55</v>
      </c>
      <c r="D835" s="14"/>
      <c r="E835" s="14" t="s">
        <v>696</v>
      </c>
      <c r="F835" s="14" t="s">
        <v>697</v>
      </c>
      <c r="G835" s="14" t="s">
        <v>528</v>
      </c>
      <c r="H835" s="14"/>
      <c r="I835" s="14"/>
      <c r="J835" s="14"/>
      <c r="K835" s="14"/>
      <c r="L835" s="14" t="s">
        <v>5221</v>
      </c>
      <c r="M835" s="14" t="s">
        <v>5222</v>
      </c>
      <c r="N835" s="14" t="s">
        <v>5223</v>
      </c>
      <c r="O835" s="14"/>
      <c r="P835" s="14"/>
      <c r="Q835" s="14" t="s">
        <v>5224</v>
      </c>
      <c r="R835" s="14" t="s">
        <v>5225</v>
      </c>
      <c r="S835" s="14"/>
      <c r="T835" s="14"/>
      <c r="U835" s="14"/>
      <c r="V835" s="14"/>
      <c r="W835" s="14"/>
      <c r="X835" s="14" t="s">
        <v>244</v>
      </c>
      <c r="Y835" s="14" t="s">
        <v>5226</v>
      </c>
      <c r="Z835" s="14">
        <v>3</v>
      </c>
      <c r="AA835" s="14">
        <v>14971</v>
      </c>
      <c r="AB835" s="14" t="s">
        <v>67</v>
      </c>
      <c r="AC835" s="14"/>
      <c r="AD835" s="14">
        <v>2019</v>
      </c>
      <c r="AE835" s="14" t="s">
        <v>68</v>
      </c>
      <c r="AF835" s="14"/>
      <c r="AG835" s="14"/>
      <c r="AH835" s="14"/>
      <c r="AI835" s="14"/>
      <c r="AJ835" s="14"/>
      <c r="AK835" s="14"/>
      <c r="AL835" s="8" t="str">
        <f t="shared" ref="AL835:AL898" si="156">IF(D835="NA","",IF(D835="","",D835&amp;"@"&amp;A835))</f>
        <v/>
      </c>
      <c r="AM835" s="8" t="str">
        <f>IF(AL835="","",COUNTIFS(AL$1:AL835,AL835))</f>
        <v/>
      </c>
      <c r="AN835" s="8" t="str">
        <f t="shared" ref="AN835:AN898" si="157">IF(B835="NA","",B835&amp;"@"&amp;A835)</f>
        <v>黑龙江广播电视台IPTV集成播控平台扩容谈判-结果公示@新媒体</v>
      </c>
      <c r="AO835" s="9">
        <f>IF(AN835="","",COUNTIFS(AN$1:AN835,AN835))</f>
        <v>1</v>
      </c>
      <c r="AP835" s="10" t="str">
        <f t="shared" ref="AP835:AP898" si="158">IF(AM835="",IF(AO835=1,"是",""),IF(AM835=1,"是",""))</f>
        <v>是</v>
      </c>
      <c r="AQ835" s="11" t="str">
        <f t="shared" ref="AQ835:AQ898" si="159">IF(ISERROR(IF(FIND("仟",O835,1)&lt;FIND("万",O835,1),MID(O835,FIND("仟",O835,1)-1,1),"")),"",IF(FIND("仟",O835,1)&lt;FIND("万",O835,1),MID(O835,FIND("仟",O835,1)-1,1),""))</f>
        <v/>
      </c>
      <c r="AR835" s="11" t="str">
        <f t="shared" ref="AR835:AR898" si="160">IF(ISERROR(IF(FIND("佰",O835,1)&lt;FIND("万",O835,1),MID(O835,FIND("佰",O835,1)-1,1),"")),"",IF(FIND("佰",O835,1)&lt;FIND("万",O835,1),MID(O835,FIND("佰",O835,1)-1,1),""))</f>
        <v/>
      </c>
      <c r="AS835" s="11" t="str">
        <f t="shared" ref="AS835:AS898" si="161">IF(ISERROR(IF(FIND("拾",O835,1)&lt;FIND("万",O835,1),MID(O835,FIND("拾",O835,1)-1,1),"")),"",IF(FIND("拾",O835,1)&lt;FIND("万",O835,1),MID(O835,FIND("拾",O835,1)-1,1),""))</f>
        <v/>
      </c>
      <c r="AT835" s="11" t="str">
        <f t="shared" ref="AT835:AT898" si="162">IF(ISERROR(MIDB(O835,SEARCHB("?",O835),2*LEN(O835)-LENB(O835))),IF(ISERROR(MID(O835,FIND("万",O835,1)-1,1)),"",IF(MID(O835,FIND("万",O835,1)-1,1)="拾","",IF(MID(O835,FIND("万",O835,1)-1,1)="佰","",IF(MID(O835,FIND("万",O835,1)-1,1)="仟","",MID(O835,FIND("万",O835,1)-1,1))))),"")</f>
        <v/>
      </c>
      <c r="AU835" s="11" t="str">
        <f t="shared" ref="AU835:AU898" si="163">IF(ISERROR(IF(FIND("仟",O835,1)&lt;FIND("万",O835,1),MID(O835,FIND("仟",O835,FIND("万",O835,1))-1,1),MID(O835,FIND("仟",O835,1)-1,1))),"",IF(FIND("仟",O835,1)&lt;FIND("万",O835,1),MID(O835,FIND("仟",O835,FIND("万",O835,1))-1,1),MID(O835,FIND("仟",O835,1)-1,1)))</f>
        <v/>
      </c>
      <c r="AV835" s="11" t="str">
        <f t="shared" ref="AV835:AV898" si="164">IF(ISERROR(IF(FIND("佰",O835,1)&lt;FIND("万",O835,1),MID(O835,FIND("佰",O835,FIND("万",O835,1))-1,1),MID(O835,FIND("佰",O835,1)-1,1))),"",IF(FIND("佰",O835,1)&lt;FIND("万",O835,1),MID(O835,FIND("佰",O835,FIND("万",O835,1))-1,1),MID(O835,FIND("佰",O835,1)-1,1)))</f>
        <v/>
      </c>
      <c r="AW835" s="11" t="str">
        <f>IF(ISERROR(IF(FIND("拾",O835,1)&lt;FIND("万",O835,1),IF(ISERROR(FIND("拾",O835,FIND("万",O835,1))),"零",(MID(O,FIND("拾",O835,FIND("万",O835,1))-1,1))),MID(O835,FIND("拾",O835,1)-1,1))),"",IF(FIND("拾",O835,1)&lt;FIND("万",O835,1),IF(ISERROR(FIND("拾",O835,FIND("万",O835,1))),"",(MID(O835,FIND("拾",O835,FIND("万",O835,1))-1,1))),MID(O835,FIND("拾",O835,1)-1,1)))</f>
        <v/>
      </c>
      <c r="AX835" s="12">
        <f>IF(O835="",0,IF(ISERROR(MIDB(O835,SEARCHB("?",O835),2*LEN(O835)-LENB(O835))),IF(AQ835="",0,INDEX([1]大小写对照表!A:B,MATCH(AQ835,[1]大小写对照表!A:A,0),2)*100000000)+IF(AR835="",0,INDEX([1]大小写对照表!A:B,MATCH(AR835,[1]大小写对照表!A:A,0),2)*1000000)+IF(AS835="",0,INDEX([1]大小写对照表!A:B,MATCH(AS835,[1]大小写对照表!A:A,0),2)*100000)+IF(AT835="",0,INDEX([1]大小写对照表!A:B,MATCH(AT835,[1]大小写对照表!A:A,0),2)*10000)+IF(AU835="",0,INDEX([1]大小写对照表!A:B,MATCH(AU835,[1]大小写对照表!A:A,0),2)*1000)+IF(AV835="",0,INDEX([1]大小写对照表!A:B,MATCH(AV835,[1]大小写对照表!A:A,0),2)*100)+IF(AW835="",0,INDEX([1]大小写对照表!A:B,MATCH(AW835,[1]大小写对照表!A:A,0),2)*10),IF(ISERROR(FIND("万",O835,1)),MIDB(O835,SEARCHB("?",O835),2*LEN(O835)-LENB(O835))*1,MIDB(O835,SEARCHB("?",O835),2*LEN(O835)-LENB(O835))*10000)))</f>
        <v>0</v>
      </c>
      <c r="AY835" s="13" t="str">
        <f t="shared" ref="AY835:AY898" si="165">MONTH(G835)&amp;"月份"</f>
        <v>1月份</v>
      </c>
      <c r="AZ835" s="11" t="str">
        <f t="shared" ref="AZ835:AZ898" si="166">IF(ISERROR(FIND(",",A835,1)),A835,LEFT(A835,FIND(",",A835,1)-1))</f>
        <v>新媒体</v>
      </c>
      <c r="BA835" s="11" t="str">
        <f t="shared" ref="BA835:BA898" si="167">IF(ISERROR(FIND(",",A835,1)),"",MID(A835,FIND(",",A835,1)+1,50))</f>
        <v/>
      </c>
    </row>
    <row r="836" spans="1:53">
      <c r="A836" s="7" t="s">
        <v>4020</v>
      </c>
      <c r="B836" s="7" t="s">
        <v>5227</v>
      </c>
      <c r="C836" s="7" t="s">
        <v>55</v>
      </c>
      <c r="D836" s="7"/>
      <c r="E836" s="7" t="s">
        <v>215</v>
      </c>
      <c r="F836" s="7" t="s">
        <v>5228</v>
      </c>
      <c r="G836" s="7" t="s">
        <v>528</v>
      </c>
      <c r="H836" s="7"/>
      <c r="I836" s="7"/>
      <c r="J836" s="7"/>
      <c r="K836" s="7"/>
      <c r="L836" s="7" t="s">
        <v>5229</v>
      </c>
      <c r="M836" s="7" t="s">
        <v>5230</v>
      </c>
      <c r="N836" s="7" t="s">
        <v>5231</v>
      </c>
      <c r="O836" s="7"/>
      <c r="P836" s="7"/>
      <c r="Q836" s="7" t="s">
        <v>5232</v>
      </c>
      <c r="R836" s="7" t="s">
        <v>5233</v>
      </c>
      <c r="S836" s="7" t="s">
        <v>5234</v>
      </c>
      <c r="T836" s="7" t="s">
        <v>5235</v>
      </c>
      <c r="U836" s="7"/>
      <c r="V836" s="7"/>
      <c r="W836" s="7"/>
      <c r="X836" s="7" t="s">
        <v>79</v>
      </c>
      <c r="Y836" s="7" t="s">
        <v>5236</v>
      </c>
      <c r="Z836" s="7">
        <v>2</v>
      </c>
      <c r="AA836" s="7">
        <v>14971</v>
      </c>
      <c r="AB836" s="7" t="s">
        <v>317</v>
      </c>
      <c r="AC836" s="7" t="s">
        <v>4020</v>
      </c>
      <c r="AD836" s="7">
        <v>2019</v>
      </c>
      <c r="AE836" s="7" t="s">
        <v>68</v>
      </c>
      <c r="AF836" s="7"/>
      <c r="AG836" s="7"/>
      <c r="AH836" s="7"/>
      <c r="AI836" s="7"/>
      <c r="AJ836" s="7"/>
      <c r="AK836" s="7"/>
      <c r="AL836" s="8" t="str">
        <f t="shared" si="156"/>
        <v/>
      </c>
      <c r="AM836" s="8" t="str">
        <f>IF(AL836="","",COUNTIFS(AL$1:AL836,AL836))</f>
        <v/>
      </c>
      <c r="AN836" s="8" t="str">
        <f t="shared" si="157"/>
        <v>莒县旅游管理局新媒体信息宣传采购项目中标公告@新媒体</v>
      </c>
      <c r="AO836" s="9">
        <f>IF(AN836="","",COUNTIFS(AN$1:AN836,AN836))</f>
        <v>1</v>
      </c>
      <c r="AP836" s="10" t="str">
        <f t="shared" si="158"/>
        <v>是</v>
      </c>
      <c r="AQ836" s="11" t="str">
        <f t="shared" si="159"/>
        <v/>
      </c>
      <c r="AR836" s="11" t="str">
        <f t="shared" si="160"/>
        <v/>
      </c>
      <c r="AS836" s="11" t="str">
        <f t="shared" si="161"/>
        <v/>
      </c>
      <c r="AT836" s="11" t="str">
        <f t="shared" si="162"/>
        <v/>
      </c>
      <c r="AU836" s="11" t="str">
        <f t="shared" si="163"/>
        <v/>
      </c>
      <c r="AV836" s="11" t="str">
        <f t="shared" si="164"/>
        <v/>
      </c>
      <c r="AW836" s="11" t="str">
        <f>IF(ISERROR(IF(FIND("拾",O836,1)&lt;FIND("万",O836,1),IF(ISERROR(FIND("拾",O836,FIND("万",O836,1))),"零",(MID(O,FIND("拾",O836,FIND("万",O836,1))-1,1))),MID(O836,FIND("拾",O836,1)-1,1))),"",IF(FIND("拾",O836,1)&lt;FIND("万",O836,1),IF(ISERROR(FIND("拾",O836,FIND("万",O836,1))),"",(MID(O836,FIND("拾",O836,FIND("万",O836,1))-1,1))),MID(O836,FIND("拾",O836,1)-1,1)))</f>
        <v/>
      </c>
      <c r="AX836" s="12">
        <f>IF(O836="",0,IF(ISERROR(MIDB(O836,SEARCHB("?",O836),2*LEN(O836)-LENB(O836))),IF(AQ836="",0,INDEX([1]大小写对照表!A:B,MATCH(AQ836,[1]大小写对照表!A:A,0),2)*100000000)+IF(AR836="",0,INDEX([1]大小写对照表!A:B,MATCH(AR836,[1]大小写对照表!A:A,0),2)*1000000)+IF(AS836="",0,INDEX([1]大小写对照表!A:B,MATCH(AS836,[1]大小写对照表!A:A,0),2)*100000)+IF(AT836="",0,INDEX([1]大小写对照表!A:B,MATCH(AT836,[1]大小写对照表!A:A,0),2)*10000)+IF(AU836="",0,INDEX([1]大小写对照表!A:B,MATCH(AU836,[1]大小写对照表!A:A,0),2)*1000)+IF(AV836="",0,INDEX([1]大小写对照表!A:B,MATCH(AV836,[1]大小写对照表!A:A,0),2)*100)+IF(AW836="",0,INDEX([1]大小写对照表!A:B,MATCH(AW836,[1]大小写对照表!A:A,0),2)*10),IF(ISERROR(FIND("万",O836,1)),MIDB(O836,SEARCHB("?",O836),2*LEN(O836)-LENB(O836))*1,MIDB(O836,SEARCHB("?",O836),2*LEN(O836)-LENB(O836))*10000)))</f>
        <v>0</v>
      </c>
      <c r="AY836" s="13" t="str">
        <f t="shared" si="165"/>
        <v>1月份</v>
      </c>
      <c r="AZ836" s="11" t="str">
        <f t="shared" si="166"/>
        <v>新媒体</v>
      </c>
      <c r="BA836" s="11" t="str">
        <f t="shared" si="167"/>
        <v/>
      </c>
    </row>
    <row r="837" spans="1:53">
      <c r="A837" s="14" t="s">
        <v>4020</v>
      </c>
      <c r="B837" s="14" t="s">
        <v>5237</v>
      </c>
      <c r="C837" s="14" t="s">
        <v>55</v>
      </c>
      <c r="D837" s="14"/>
      <c r="E837" s="14" t="s">
        <v>215</v>
      </c>
      <c r="F837" s="14" t="s">
        <v>5228</v>
      </c>
      <c r="G837" s="14" t="s">
        <v>528</v>
      </c>
      <c r="H837" s="14"/>
      <c r="I837" s="14"/>
      <c r="J837" s="14"/>
      <c r="K837" s="14"/>
      <c r="L837" s="14" t="s">
        <v>5229</v>
      </c>
      <c r="M837" s="14" t="s">
        <v>5230</v>
      </c>
      <c r="N837" s="14" t="s">
        <v>5238</v>
      </c>
      <c r="O837" s="14"/>
      <c r="P837" s="14"/>
      <c r="Q837" s="14" t="s">
        <v>5239</v>
      </c>
      <c r="R837" s="14" t="s">
        <v>5233</v>
      </c>
      <c r="S837" s="14"/>
      <c r="T837" s="14"/>
      <c r="U837" s="14"/>
      <c r="V837" s="14"/>
      <c r="W837" s="14"/>
      <c r="X837" s="14" t="s">
        <v>79</v>
      </c>
      <c r="Y837" s="14" t="s">
        <v>5236</v>
      </c>
      <c r="Z837" s="14">
        <v>2</v>
      </c>
      <c r="AA837" s="14">
        <v>14971</v>
      </c>
      <c r="AB837" s="14" t="s">
        <v>317</v>
      </c>
      <c r="AC837" s="14" t="s">
        <v>4020</v>
      </c>
      <c r="AD837" s="14">
        <v>2019</v>
      </c>
      <c r="AE837" s="14" t="s">
        <v>68</v>
      </c>
      <c r="AF837" s="14"/>
      <c r="AG837" s="14"/>
      <c r="AH837" s="14"/>
      <c r="AI837" s="14"/>
      <c r="AJ837" s="14"/>
      <c r="AK837" s="14"/>
      <c r="AL837" s="8" t="str">
        <f t="shared" si="156"/>
        <v/>
      </c>
      <c r="AM837" s="8" t="str">
        <f>IF(AL837="","",COUNTIFS(AL$1:AL837,AL837))</f>
        <v/>
      </c>
      <c r="AN837" s="8" t="str">
        <f t="shared" si="157"/>
        <v>莒县旅游管理局新媒体信息宣传采购项目中标公示@新媒体</v>
      </c>
      <c r="AO837" s="9">
        <f>IF(AN837="","",COUNTIFS(AN$1:AN837,AN837))</f>
        <v>1</v>
      </c>
      <c r="AP837" s="10" t="str">
        <f t="shared" si="158"/>
        <v>是</v>
      </c>
      <c r="AQ837" s="11" t="str">
        <f t="shared" si="159"/>
        <v/>
      </c>
      <c r="AR837" s="11" t="str">
        <f t="shared" si="160"/>
        <v/>
      </c>
      <c r="AS837" s="11" t="str">
        <f t="shared" si="161"/>
        <v/>
      </c>
      <c r="AT837" s="11" t="str">
        <f t="shared" si="162"/>
        <v/>
      </c>
      <c r="AU837" s="11" t="str">
        <f t="shared" si="163"/>
        <v/>
      </c>
      <c r="AV837" s="11" t="str">
        <f t="shared" si="164"/>
        <v/>
      </c>
      <c r="AW837" s="11" t="str">
        <f>IF(ISERROR(IF(FIND("拾",O837,1)&lt;FIND("万",O837,1),IF(ISERROR(FIND("拾",O837,FIND("万",O837,1))),"零",(MID(O,FIND("拾",O837,FIND("万",O837,1))-1,1))),MID(O837,FIND("拾",O837,1)-1,1))),"",IF(FIND("拾",O837,1)&lt;FIND("万",O837,1),IF(ISERROR(FIND("拾",O837,FIND("万",O837,1))),"",(MID(O837,FIND("拾",O837,FIND("万",O837,1))-1,1))),MID(O837,FIND("拾",O837,1)-1,1)))</f>
        <v/>
      </c>
      <c r="AX837" s="12">
        <f>IF(O837="",0,IF(ISERROR(MIDB(O837,SEARCHB("?",O837),2*LEN(O837)-LENB(O837))),IF(AQ837="",0,INDEX([1]大小写对照表!A:B,MATCH(AQ837,[1]大小写对照表!A:A,0),2)*100000000)+IF(AR837="",0,INDEX([1]大小写对照表!A:B,MATCH(AR837,[1]大小写对照表!A:A,0),2)*1000000)+IF(AS837="",0,INDEX([1]大小写对照表!A:B,MATCH(AS837,[1]大小写对照表!A:A,0),2)*100000)+IF(AT837="",0,INDEX([1]大小写对照表!A:B,MATCH(AT837,[1]大小写对照表!A:A,0),2)*10000)+IF(AU837="",0,INDEX([1]大小写对照表!A:B,MATCH(AU837,[1]大小写对照表!A:A,0),2)*1000)+IF(AV837="",0,INDEX([1]大小写对照表!A:B,MATCH(AV837,[1]大小写对照表!A:A,0),2)*100)+IF(AW837="",0,INDEX([1]大小写对照表!A:B,MATCH(AW837,[1]大小写对照表!A:A,0),2)*10),IF(ISERROR(FIND("万",O837,1)),MIDB(O837,SEARCHB("?",O837),2*LEN(O837)-LENB(O837))*1,MIDB(O837,SEARCHB("?",O837),2*LEN(O837)-LENB(O837))*10000)))</f>
        <v>0</v>
      </c>
      <c r="AY837" s="13" t="str">
        <f t="shared" si="165"/>
        <v>1月份</v>
      </c>
      <c r="AZ837" s="11" t="str">
        <f t="shared" si="166"/>
        <v>新媒体</v>
      </c>
      <c r="BA837" s="11" t="str">
        <f t="shared" si="167"/>
        <v/>
      </c>
    </row>
    <row r="838" spans="1:53">
      <c r="A838" s="7" t="s">
        <v>4020</v>
      </c>
      <c r="B838" s="7" t="s">
        <v>5240</v>
      </c>
      <c r="C838" s="7" t="s">
        <v>55</v>
      </c>
      <c r="D838" s="7"/>
      <c r="E838" s="7" t="s">
        <v>582</v>
      </c>
      <c r="F838" s="7" t="s">
        <v>2513</v>
      </c>
      <c r="G838" s="7" t="s">
        <v>528</v>
      </c>
      <c r="H838" s="7"/>
      <c r="I838" s="7"/>
      <c r="J838" s="7"/>
      <c r="K838" s="7"/>
      <c r="L838" s="7"/>
      <c r="M838" s="7"/>
      <c r="N838" s="7" t="s">
        <v>5241</v>
      </c>
      <c r="O838" s="7">
        <v>290000</v>
      </c>
      <c r="P838" s="7"/>
      <c r="Q838" s="7" t="s">
        <v>5242</v>
      </c>
      <c r="R838" s="7" t="s">
        <v>5243</v>
      </c>
      <c r="S838" s="7" t="s">
        <v>5244</v>
      </c>
      <c r="T838" s="7" t="s">
        <v>5245</v>
      </c>
      <c r="U838" s="7" t="s">
        <v>3977</v>
      </c>
      <c r="V838" s="7" t="s">
        <v>5246</v>
      </c>
      <c r="W838" s="7"/>
      <c r="X838" s="7" t="s">
        <v>944</v>
      </c>
      <c r="Y838" s="7" t="s">
        <v>5247</v>
      </c>
      <c r="Z838" s="7">
        <v>1</v>
      </c>
      <c r="AA838" s="7">
        <v>14971</v>
      </c>
      <c r="AB838" s="7" t="s">
        <v>67</v>
      </c>
      <c r="AC838" s="7"/>
      <c r="AD838" s="7">
        <v>2019</v>
      </c>
      <c r="AE838" s="7" t="s">
        <v>68</v>
      </c>
      <c r="AF838" s="7"/>
      <c r="AG838" s="7"/>
      <c r="AH838" s="7"/>
      <c r="AI838" s="7"/>
      <c r="AJ838" s="7"/>
      <c r="AK838" s="7"/>
      <c r="AL838" s="8" t="str">
        <f t="shared" si="156"/>
        <v/>
      </c>
      <c r="AM838" s="8" t="str">
        <f>IF(AL838="","",COUNTIFS(AL$1:AL838,AL838))</f>
        <v/>
      </c>
      <c r="AN838" s="8" t="str">
        <f t="shared" si="157"/>
        <v>经济日报社数据服务平台硬件升级——服务器虚拟化软件扩容采购项目@新媒体</v>
      </c>
      <c r="AO838" s="9">
        <f>IF(AN838="","",COUNTIFS(AN$1:AN838,AN838))</f>
        <v>1</v>
      </c>
      <c r="AP838" s="10" t="str">
        <f t="shared" si="158"/>
        <v>是</v>
      </c>
      <c r="AQ838" s="11" t="str">
        <f t="shared" si="159"/>
        <v/>
      </c>
      <c r="AR838" s="11" t="str">
        <f t="shared" si="160"/>
        <v/>
      </c>
      <c r="AS838" s="11" t="str">
        <f t="shared" si="161"/>
        <v/>
      </c>
      <c r="AT838" s="11" t="str">
        <f t="shared" si="162"/>
        <v/>
      </c>
      <c r="AU838" s="11" t="str">
        <f t="shared" si="163"/>
        <v/>
      </c>
      <c r="AV838" s="11" t="str">
        <f t="shared" si="164"/>
        <v/>
      </c>
      <c r="AW838" s="11" t="str">
        <f>IF(ISERROR(IF(FIND("拾",O838,1)&lt;FIND("万",O838,1),IF(ISERROR(FIND("拾",O838,FIND("万",O838,1))),"零",(MID(O,FIND("拾",O838,FIND("万",O838,1))-1,1))),MID(O838,FIND("拾",O838,1)-1,1))),"",IF(FIND("拾",O838,1)&lt;FIND("万",O838,1),IF(ISERROR(FIND("拾",O838,FIND("万",O838,1))),"",(MID(O838,FIND("拾",O838,FIND("万",O838,1))-1,1))),MID(O838,FIND("拾",O838,1)-1,1)))</f>
        <v/>
      </c>
      <c r="AX838" s="12">
        <f>IF(O838="",0,IF(ISERROR(MIDB(O838,SEARCHB("?",O838),2*LEN(O838)-LENB(O838))),IF(AQ838="",0,INDEX([1]大小写对照表!A:B,MATCH(AQ838,[1]大小写对照表!A:A,0),2)*100000000)+IF(AR838="",0,INDEX([1]大小写对照表!A:B,MATCH(AR838,[1]大小写对照表!A:A,0),2)*1000000)+IF(AS838="",0,INDEX([1]大小写对照表!A:B,MATCH(AS838,[1]大小写对照表!A:A,0),2)*100000)+IF(AT838="",0,INDEX([1]大小写对照表!A:B,MATCH(AT838,[1]大小写对照表!A:A,0),2)*10000)+IF(AU838="",0,INDEX([1]大小写对照表!A:B,MATCH(AU838,[1]大小写对照表!A:A,0),2)*1000)+IF(AV838="",0,INDEX([1]大小写对照表!A:B,MATCH(AV838,[1]大小写对照表!A:A,0),2)*100)+IF(AW838="",0,INDEX([1]大小写对照表!A:B,MATCH(AW838,[1]大小写对照表!A:A,0),2)*10),IF(ISERROR(FIND("万",O838,1)),MIDB(O838,SEARCHB("?",O838),2*LEN(O838)-LENB(O838))*1,MIDB(O838,SEARCHB("?",O838),2*LEN(O838)-LENB(O838))*10000)))</f>
        <v>290000</v>
      </c>
      <c r="AY838" s="13" t="str">
        <f t="shared" si="165"/>
        <v>1月份</v>
      </c>
      <c r="AZ838" s="11" t="str">
        <f t="shared" si="166"/>
        <v>新媒体</v>
      </c>
      <c r="BA838" s="11" t="str">
        <f t="shared" si="167"/>
        <v/>
      </c>
    </row>
    <row r="839" spans="1:53">
      <c r="A839" s="14" t="s">
        <v>4020</v>
      </c>
      <c r="B839" s="14" t="s">
        <v>5248</v>
      </c>
      <c r="C839" s="14" t="s">
        <v>55</v>
      </c>
      <c r="D839" s="14" t="s">
        <v>5249</v>
      </c>
      <c r="E839" s="14" t="s">
        <v>1125</v>
      </c>
      <c r="F839" s="14" t="s">
        <v>1126</v>
      </c>
      <c r="G839" s="14" t="s">
        <v>528</v>
      </c>
      <c r="H839" s="14"/>
      <c r="I839" s="14"/>
      <c r="J839" s="14"/>
      <c r="K839" s="14"/>
      <c r="L839" s="14" t="s">
        <v>5250</v>
      </c>
      <c r="M839" s="14" t="s">
        <v>5251</v>
      </c>
      <c r="N839" s="14" t="s">
        <v>5252</v>
      </c>
      <c r="O839" s="14"/>
      <c r="P839" s="14"/>
      <c r="Q839" s="14" t="s">
        <v>5253</v>
      </c>
      <c r="R839" s="14" t="s">
        <v>5254</v>
      </c>
      <c r="S839" s="14"/>
      <c r="T839" s="14"/>
      <c r="U839" s="14"/>
      <c r="V839" s="14"/>
      <c r="W839" s="14"/>
      <c r="X839" s="14" t="s">
        <v>944</v>
      </c>
      <c r="Y839" s="14" t="s">
        <v>5255</v>
      </c>
      <c r="Z839" s="14">
        <v>1</v>
      </c>
      <c r="AA839" s="14">
        <v>1</v>
      </c>
      <c r="AB839" s="14" t="s">
        <v>67</v>
      </c>
      <c r="AC839" s="14"/>
      <c r="AD839" s="14">
        <v>2019</v>
      </c>
      <c r="AE839" s="14" t="s">
        <v>68</v>
      </c>
      <c r="AF839" s="14"/>
      <c r="AG839" s="14"/>
      <c r="AH839" s="14"/>
      <c r="AI839" s="14"/>
      <c r="AJ839" s="14"/>
      <c r="AK839" s="14"/>
      <c r="AL839" s="8" t="str">
        <f t="shared" si="156"/>
        <v>ZFCG-@新媒体</v>
      </c>
      <c r="AM839" s="8">
        <f>IF(AL839="","",COUNTIFS(AL$1:AL839,AL839))</f>
        <v>1</v>
      </c>
      <c r="AN839" s="8" t="str">
        <f t="shared" si="157"/>
        <v>关于延川县红枣办关于宣传片制作的采购项目的采购结果公告@新媒体</v>
      </c>
      <c r="AO839" s="9">
        <f>IF(AN839="","",COUNTIFS(AN$1:AN839,AN839))</f>
        <v>1</v>
      </c>
      <c r="AP839" s="10" t="str">
        <f t="shared" si="158"/>
        <v>是</v>
      </c>
      <c r="AQ839" s="11" t="str">
        <f t="shared" si="159"/>
        <v/>
      </c>
      <c r="AR839" s="11" t="str">
        <f t="shared" si="160"/>
        <v/>
      </c>
      <c r="AS839" s="11" t="str">
        <f t="shared" si="161"/>
        <v/>
      </c>
      <c r="AT839" s="11" t="str">
        <f t="shared" si="162"/>
        <v/>
      </c>
      <c r="AU839" s="11" t="str">
        <f t="shared" si="163"/>
        <v/>
      </c>
      <c r="AV839" s="11" t="str">
        <f t="shared" si="164"/>
        <v/>
      </c>
      <c r="AW839" s="11" t="str">
        <f>IF(ISERROR(IF(FIND("拾",O839,1)&lt;FIND("万",O839,1),IF(ISERROR(FIND("拾",O839,FIND("万",O839,1))),"零",(MID(O,FIND("拾",O839,FIND("万",O839,1))-1,1))),MID(O839,FIND("拾",O839,1)-1,1))),"",IF(FIND("拾",O839,1)&lt;FIND("万",O839,1),IF(ISERROR(FIND("拾",O839,FIND("万",O839,1))),"",(MID(O839,FIND("拾",O839,FIND("万",O839,1))-1,1))),MID(O839,FIND("拾",O839,1)-1,1)))</f>
        <v/>
      </c>
      <c r="AX839" s="12">
        <f>IF(O839="",0,IF(ISERROR(MIDB(O839,SEARCHB("?",O839),2*LEN(O839)-LENB(O839))),IF(AQ839="",0,INDEX([1]大小写对照表!A:B,MATCH(AQ839,[1]大小写对照表!A:A,0),2)*100000000)+IF(AR839="",0,INDEX([1]大小写对照表!A:B,MATCH(AR839,[1]大小写对照表!A:A,0),2)*1000000)+IF(AS839="",0,INDEX([1]大小写对照表!A:B,MATCH(AS839,[1]大小写对照表!A:A,0),2)*100000)+IF(AT839="",0,INDEX([1]大小写对照表!A:B,MATCH(AT839,[1]大小写对照表!A:A,0),2)*10000)+IF(AU839="",0,INDEX([1]大小写对照表!A:B,MATCH(AU839,[1]大小写对照表!A:A,0),2)*1000)+IF(AV839="",0,INDEX([1]大小写对照表!A:B,MATCH(AV839,[1]大小写对照表!A:A,0),2)*100)+IF(AW839="",0,INDEX([1]大小写对照表!A:B,MATCH(AW839,[1]大小写对照表!A:A,0),2)*10),IF(ISERROR(FIND("万",O839,1)),MIDB(O839,SEARCHB("?",O839),2*LEN(O839)-LENB(O839))*1,MIDB(O839,SEARCHB("?",O839),2*LEN(O839)-LENB(O839))*10000)))</f>
        <v>0</v>
      </c>
      <c r="AY839" s="13" t="str">
        <f t="shared" si="165"/>
        <v>1月份</v>
      </c>
      <c r="AZ839" s="11" t="str">
        <f t="shared" si="166"/>
        <v>新媒体</v>
      </c>
      <c r="BA839" s="11" t="str">
        <f t="shared" si="167"/>
        <v/>
      </c>
    </row>
    <row r="840" spans="1:53">
      <c r="A840" s="7" t="s">
        <v>4204</v>
      </c>
      <c r="B840" s="7" t="s">
        <v>5256</v>
      </c>
      <c r="C840" s="7" t="s">
        <v>55</v>
      </c>
      <c r="D840" s="7"/>
      <c r="E840" s="7" t="s">
        <v>236</v>
      </c>
      <c r="F840" s="7" t="s">
        <v>237</v>
      </c>
      <c r="G840" s="7" t="s">
        <v>528</v>
      </c>
      <c r="H840" s="7"/>
      <c r="I840" s="7"/>
      <c r="J840" s="7"/>
      <c r="K840" s="7"/>
      <c r="L840" s="7" t="s">
        <v>5257</v>
      </c>
      <c r="M840" s="7" t="s">
        <v>5258</v>
      </c>
      <c r="N840" s="7" t="s">
        <v>5259</v>
      </c>
      <c r="O840" s="7" t="s">
        <v>5260</v>
      </c>
      <c r="P840" s="7"/>
      <c r="Q840" s="7" t="s">
        <v>5261</v>
      </c>
      <c r="R840" s="7" t="s">
        <v>5262</v>
      </c>
      <c r="S840" s="7" t="s">
        <v>5263</v>
      </c>
      <c r="T840" s="7"/>
      <c r="U840" s="7"/>
      <c r="V840" s="7"/>
      <c r="W840" s="7"/>
      <c r="X840" s="7" t="s">
        <v>79</v>
      </c>
      <c r="Y840" s="7" t="s">
        <v>5264</v>
      </c>
      <c r="Z840" s="7">
        <v>3</v>
      </c>
      <c r="AA840" s="7">
        <v>14971</v>
      </c>
      <c r="AB840" s="7" t="s">
        <v>67</v>
      </c>
      <c r="AC840" s="7"/>
      <c r="AD840" s="7">
        <v>2019</v>
      </c>
      <c r="AE840" s="7" t="s">
        <v>68</v>
      </c>
      <c r="AF840" s="7"/>
      <c r="AG840" s="7"/>
      <c r="AH840" s="7"/>
      <c r="AI840" s="7"/>
      <c r="AJ840" s="7"/>
      <c r="AK840" s="7"/>
      <c r="AL840" s="8" t="str">
        <f t="shared" si="156"/>
        <v/>
      </c>
      <c r="AM840" s="8" t="str">
        <f>IF(AL840="","",COUNTIFS(AL$1:AL840,AL840))</f>
        <v/>
      </c>
      <c r="AN840" s="8" t="str">
        <f t="shared" si="157"/>
        <v>北京市海淀区新闻中心海淀区融媒体平台建设项目中标公告@全媒体,新媒体</v>
      </c>
      <c r="AO840" s="9">
        <f>IF(AN840="","",COUNTIFS(AN$1:AN840,AN840))</f>
        <v>1</v>
      </c>
      <c r="AP840" s="10" t="str">
        <f t="shared" si="158"/>
        <v>是</v>
      </c>
      <c r="AQ840" s="11" t="str">
        <f t="shared" si="159"/>
        <v/>
      </c>
      <c r="AR840" s="11" t="str">
        <f t="shared" si="160"/>
        <v/>
      </c>
      <c r="AS840" s="11" t="str">
        <f t="shared" si="161"/>
        <v/>
      </c>
      <c r="AT840" s="11" t="str">
        <f t="shared" si="162"/>
        <v/>
      </c>
      <c r="AU840" s="11" t="str">
        <f t="shared" si="163"/>
        <v/>
      </c>
      <c r="AV840" s="11" t="str">
        <f t="shared" si="164"/>
        <v/>
      </c>
      <c r="AW840" s="11" t="str">
        <f>IF(ISERROR(IF(FIND("拾",O840,1)&lt;FIND("万",O840,1),IF(ISERROR(FIND("拾",O840,FIND("万",O840,1))),"零",(MID(O,FIND("拾",O840,FIND("万",O840,1))-1,1))),MID(O840,FIND("拾",O840,1)-1,1))),"",IF(FIND("拾",O840,1)&lt;FIND("万",O840,1),IF(ISERROR(FIND("拾",O840,FIND("万",O840,1))),"",(MID(O840,FIND("拾",O840,FIND("万",O840,1))-1,1))),MID(O840,FIND("拾",O840,1)-1,1)))</f>
        <v/>
      </c>
      <c r="AX840" s="12">
        <f>IF(O840="",0,IF(ISERROR(MIDB(O840,SEARCHB("?",O840),2*LEN(O840)-LENB(O840))),IF(AQ840="",0,INDEX([1]大小写对照表!A:B,MATCH(AQ840,[1]大小写对照表!A:A,0),2)*100000000)+IF(AR840="",0,INDEX([1]大小写对照表!A:B,MATCH(AR840,[1]大小写对照表!A:A,0),2)*1000000)+IF(AS840="",0,INDEX([1]大小写对照表!A:B,MATCH(AS840,[1]大小写对照表!A:A,0),2)*100000)+IF(AT840="",0,INDEX([1]大小写对照表!A:B,MATCH(AT840,[1]大小写对照表!A:A,0),2)*10000)+IF(AU840="",0,INDEX([1]大小写对照表!A:B,MATCH(AU840,[1]大小写对照表!A:A,0),2)*1000)+IF(AV840="",0,INDEX([1]大小写对照表!A:B,MATCH(AV840,[1]大小写对照表!A:A,0),2)*100)+IF(AW840="",0,INDEX([1]大小写对照表!A:B,MATCH(AW840,[1]大小写对照表!A:A,0),2)*10),IF(ISERROR(FIND("万",O840,1)),MIDB(O840,SEARCHB("?",O840),2*LEN(O840)-LENB(O840))*1,MIDB(O840,SEARCHB("?",O840),2*LEN(O840)-LENB(O840))*10000)))</f>
        <v>16130000</v>
      </c>
      <c r="AY840" s="13" t="str">
        <f t="shared" si="165"/>
        <v>1月份</v>
      </c>
      <c r="AZ840" s="11" t="str">
        <f t="shared" si="166"/>
        <v>全媒体</v>
      </c>
      <c r="BA840" s="11" t="str">
        <f t="shared" si="167"/>
        <v>新媒体</v>
      </c>
    </row>
    <row r="841" spans="1:53">
      <c r="A841" s="14" t="s">
        <v>4020</v>
      </c>
      <c r="B841" s="14" t="s">
        <v>5265</v>
      </c>
      <c r="C841" s="14" t="s">
        <v>55</v>
      </c>
      <c r="D841" s="14"/>
      <c r="E841" s="14" t="s">
        <v>311</v>
      </c>
      <c r="F841" s="14" t="s">
        <v>5213</v>
      </c>
      <c r="G841" s="14" t="s">
        <v>528</v>
      </c>
      <c r="H841" s="14"/>
      <c r="I841" s="14"/>
      <c r="J841" s="14"/>
      <c r="K841" s="14"/>
      <c r="L841" s="14" t="s">
        <v>5214</v>
      </c>
      <c r="M841" s="14" t="s">
        <v>5215</v>
      </c>
      <c r="N841" s="14" t="s">
        <v>5216</v>
      </c>
      <c r="O841" s="14"/>
      <c r="P841" s="14"/>
      <c r="Q841" s="14" t="s">
        <v>5266</v>
      </c>
      <c r="R841" s="14" t="s">
        <v>5218</v>
      </c>
      <c r="S841" s="14"/>
      <c r="T841" s="14"/>
      <c r="U841" s="14"/>
      <c r="V841" s="14"/>
      <c r="W841" s="14"/>
      <c r="X841" s="14" t="s">
        <v>79</v>
      </c>
      <c r="Y841" s="14" t="s">
        <v>5267</v>
      </c>
      <c r="Z841" s="14">
        <v>1</v>
      </c>
      <c r="AA841" s="14">
        <v>14971</v>
      </c>
      <c r="AB841" s="14" t="s">
        <v>67</v>
      </c>
      <c r="AC841" s="14"/>
      <c r="AD841" s="14">
        <v>2019</v>
      </c>
      <c r="AE841" s="14" t="s">
        <v>68</v>
      </c>
      <c r="AF841" s="14"/>
      <c r="AG841" s="14"/>
      <c r="AH841" s="14"/>
      <c r="AI841" s="14"/>
      <c r="AJ841" s="14"/>
      <c r="AK841" s="14"/>
      <c r="AL841" s="8" t="str">
        <f t="shared" si="156"/>
        <v/>
      </c>
      <c r="AM841" s="8" t="str">
        <f>IF(AL841="","",COUNTIFS(AL$1:AL841,AL841))</f>
        <v/>
      </c>
      <c r="AN841" s="8" t="str">
        <f t="shared" si="157"/>
        <v>漳河新区电子竞技大赛活动项目竞争性谈判成交公告@新媒体</v>
      </c>
      <c r="AO841" s="9">
        <f>IF(AN841="","",COUNTIFS(AN$1:AN841,AN841))</f>
        <v>1</v>
      </c>
      <c r="AP841" s="10" t="str">
        <f t="shared" si="158"/>
        <v>是</v>
      </c>
      <c r="AQ841" s="11" t="str">
        <f t="shared" si="159"/>
        <v/>
      </c>
      <c r="AR841" s="11" t="str">
        <f t="shared" si="160"/>
        <v/>
      </c>
      <c r="AS841" s="11" t="str">
        <f t="shared" si="161"/>
        <v/>
      </c>
      <c r="AT841" s="11" t="str">
        <f t="shared" si="162"/>
        <v/>
      </c>
      <c r="AU841" s="11" t="str">
        <f t="shared" si="163"/>
        <v/>
      </c>
      <c r="AV841" s="11" t="str">
        <f t="shared" si="164"/>
        <v/>
      </c>
      <c r="AW841" s="11" t="str">
        <f>IF(ISERROR(IF(FIND("拾",O841,1)&lt;FIND("万",O841,1),IF(ISERROR(FIND("拾",O841,FIND("万",O841,1))),"零",(MID(O,FIND("拾",O841,FIND("万",O841,1))-1,1))),MID(O841,FIND("拾",O841,1)-1,1))),"",IF(FIND("拾",O841,1)&lt;FIND("万",O841,1),IF(ISERROR(FIND("拾",O841,FIND("万",O841,1))),"",(MID(O841,FIND("拾",O841,FIND("万",O841,1))-1,1))),MID(O841,FIND("拾",O841,1)-1,1)))</f>
        <v/>
      </c>
      <c r="AX841" s="12">
        <f>IF(O841="",0,IF(ISERROR(MIDB(O841,SEARCHB("?",O841),2*LEN(O841)-LENB(O841))),IF(AQ841="",0,INDEX([1]大小写对照表!A:B,MATCH(AQ841,[1]大小写对照表!A:A,0),2)*100000000)+IF(AR841="",0,INDEX([1]大小写对照表!A:B,MATCH(AR841,[1]大小写对照表!A:A,0),2)*1000000)+IF(AS841="",0,INDEX([1]大小写对照表!A:B,MATCH(AS841,[1]大小写对照表!A:A,0),2)*100000)+IF(AT841="",0,INDEX([1]大小写对照表!A:B,MATCH(AT841,[1]大小写对照表!A:A,0),2)*10000)+IF(AU841="",0,INDEX([1]大小写对照表!A:B,MATCH(AU841,[1]大小写对照表!A:A,0),2)*1000)+IF(AV841="",0,INDEX([1]大小写对照表!A:B,MATCH(AV841,[1]大小写对照表!A:A,0),2)*100)+IF(AW841="",0,INDEX([1]大小写对照表!A:B,MATCH(AW841,[1]大小写对照表!A:A,0),2)*10),IF(ISERROR(FIND("万",O841,1)),MIDB(O841,SEARCHB("?",O841),2*LEN(O841)-LENB(O841))*1,MIDB(O841,SEARCHB("?",O841),2*LEN(O841)-LENB(O841))*10000)))</f>
        <v>0</v>
      </c>
      <c r="AY841" s="13" t="str">
        <f t="shared" si="165"/>
        <v>1月份</v>
      </c>
      <c r="AZ841" s="11" t="str">
        <f t="shared" si="166"/>
        <v>新媒体</v>
      </c>
      <c r="BA841" s="11" t="str">
        <f t="shared" si="167"/>
        <v/>
      </c>
    </row>
    <row r="842" spans="1:53">
      <c r="A842" s="7" t="s">
        <v>4020</v>
      </c>
      <c r="B842" s="7" t="s">
        <v>5268</v>
      </c>
      <c r="C842" s="7" t="s">
        <v>55</v>
      </c>
      <c r="D842" s="7" t="s">
        <v>5269</v>
      </c>
      <c r="E842" s="7" t="s">
        <v>627</v>
      </c>
      <c r="F842" s="7" t="s">
        <v>628</v>
      </c>
      <c r="G842" s="7" t="s">
        <v>528</v>
      </c>
      <c r="H842" s="7"/>
      <c r="I842" s="7"/>
      <c r="J842" s="7"/>
      <c r="K842" s="7"/>
      <c r="L842" s="7" t="s">
        <v>4354</v>
      </c>
      <c r="M842" s="7" t="s">
        <v>5270</v>
      </c>
      <c r="N842" s="7" t="s">
        <v>5271</v>
      </c>
      <c r="O842" s="7">
        <v>283000</v>
      </c>
      <c r="P842" s="7"/>
      <c r="Q842" s="7" t="s">
        <v>5272</v>
      </c>
      <c r="R842" s="7" t="s">
        <v>5273</v>
      </c>
      <c r="S842" s="7"/>
      <c r="T842" s="7"/>
      <c r="U842" s="7"/>
      <c r="V842" s="7"/>
      <c r="W842" s="7"/>
      <c r="X842" s="7" t="s">
        <v>79</v>
      </c>
      <c r="Y842" s="7" t="s">
        <v>5274</v>
      </c>
      <c r="Z842" s="7">
        <v>2</v>
      </c>
      <c r="AA842" s="7">
        <v>1</v>
      </c>
      <c r="AB842" s="7" t="s">
        <v>317</v>
      </c>
      <c r="AC842" s="7" t="s">
        <v>4020</v>
      </c>
      <c r="AD842" s="7">
        <v>2019</v>
      </c>
      <c r="AE842" s="7" t="s">
        <v>68</v>
      </c>
      <c r="AF842" s="7"/>
      <c r="AG842" s="7"/>
      <c r="AH842" s="7"/>
      <c r="AI842" s="7"/>
      <c r="AJ842" s="7"/>
      <c r="AK842" s="7"/>
      <c r="AL842" s="8" t="str">
        <f t="shared" si="156"/>
        <v>fsganb20181202）@新媒体</v>
      </c>
      <c r="AM842" s="8">
        <f>IF(AL842="","",COUNTIFS(AL$1:AL842,AL842))</f>
        <v>1</v>
      </c>
      <c r="AN842" s="8" t="str">
        <f t="shared" si="157"/>
        <v>交警支队购买新媒体政务宣传运营服务-成交公告@新媒体</v>
      </c>
      <c r="AO842" s="9">
        <f>IF(AN842="","",COUNTIFS(AN$1:AN842,AN842))</f>
        <v>1</v>
      </c>
      <c r="AP842" s="10" t="str">
        <f t="shared" si="158"/>
        <v>是</v>
      </c>
      <c r="AQ842" s="11" t="str">
        <f t="shared" si="159"/>
        <v/>
      </c>
      <c r="AR842" s="11" t="str">
        <f t="shared" si="160"/>
        <v/>
      </c>
      <c r="AS842" s="11" t="str">
        <f t="shared" si="161"/>
        <v/>
      </c>
      <c r="AT842" s="11" t="str">
        <f t="shared" si="162"/>
        <v/>
      </c>
      <c r="AU842" s="11" t="str">
        <f t="shared" si="163"/>
        <v/>
      </c>
      <c r="AV842" s="11" t="str">
        <f t="shared" si="164"/>
        <v/>
      </c>
      <c r="AW842" s="11" t="str">
        <f>IF(ISERROR(IF(FIND("拾",O842,1)&lt;FIND("万",O842,1),IF(ISERROR(FIND("拾",O842,FIND("万",O842,1))),"零",(MID(O,FIND("拾",O842,FIND("万",O842,1))-1,1))),MID(O842,FIND("拾",O842,1)-1,1))),"",IF(FIND("拾",O842,1)&lt;FIND("万",O842,1),IF(ISERROR(FIND("拾",O842,FIND("万",O842,1))),"",(MID(O842,FIND("拾",O842,FIND("万",O842,1))-1,1))),MID(O842,FIND("拾",O842,1)-1,1)))</f>
        <v/>
      </c>
      <c r="AX842" s="12">
        <f>IF(O842="",0,IF(ISERROR(MIDB(O842,SEARCHB("?",O842),2*LEN(O842)-LENB(O842))),IF(AQ842="",0,INDEX([1]大小写对照表!A:B,MATCH(AQ842,[1]大小写对照表!A:A,0),2)*100000000)+IF(AR842="",0,INDEX([1]大小写对照表!A:B,MATCH(AR842,[1]大小写对照表!A:A,0),2)*1000000)+IF(AS842="",0,INDEX([1]大小写对照表!A:B,MATCH(AS842,[1]大小写对照表!A:A,0),2)*100000)+IF(AT842="",0,INDEX([1]大小写对照表!A:B,MATCH(AT842,[1]大小写对照表!A:A,0),2)*10000)+IF(AU842="",0,INDEX([1]大小写对照表!A:B,MATCH(AU842,[1]大小写对照表!A:A,0),2)*1000)+IF(AV842="",0,INDEX([1]大小写对照表!A:B,MATCH(AV842,[1]大小写对照表!A:A,0),2)*100)+IF(AW842="",0,INDEX([1]大小写对照表!A:B,MATCH(AW842,[1]大小写对照表!A:A,0),2)*10),IF(ISERROR(FIND("万",O842,1)),MIDB(O842,SEARCHB("?",O842),2*LEN(O842)-LENB(O842))*1,MIDB(O842,SEARCHB("?",O842),2*LEN(O842)-LENB(O842))*10000)))</f>
        <v>283000</v>
      </c>
      <c r="AY842" s="13" t="str">
        <f t="shared" si="165"/>
        <v>1月份</v>
      </c>
      <c r="AZ842" s="11" t="str">
        <f t="shared" si="166"/>
        <v>新媒体</v>
      </c>
      <c r="BA842" s="11" t="str">
        <f t="shared" si="167"/>
        <v/>
      </c>
    </row>
    <row r="843" spans="1:53">
      <c r="A843" s="14" t="s">
        <v>4043</v>
      </c>
      <c r="B843" s="14" t="s">
        <v>5275</v>
      </c>
      <c r="C843" s="14" t="s">
        <v>55</v>
      </c>
      <c r="D843" s="14" t="s">
        <v>5276</v>
      </c>
      <c r="E843" s="14" t="s">
        <v>236</v>
      </c>
      <c r="F843" s="14" t="s">
        <v>237</v>
      </c>
      <c r="G843" s="14" t="s">
        <v>528</v>
      </c>
      <c r="H843" s="14"/>
      <c r="I843" s="14"/>
      <c r="J843" s="14"/>
      <c r="K843" s="14"/>
      <c r="L843" s="14" t="s">
        <v>5277</v>
      </c>
      <c r="M843" s="14" t="s">
        <v>5278</v>
      </c>
      <c r="N843" s="14" t="s">
        <v>5279</v>
      </c>
      <c r="O843" s="14" t="s">
        <v>5280</v>
      </c>
      <c r="P843" s="14"/>
      <c r="Q843" s="14" t="s">
        <v>5281</v>
      </c>
      <c r="R843" s="14" t="s">
        <v>5282</v>
      </c>
      <c r="S843" s="14" t="s">
        <v>5283</v>
      </c>
      <c r="T843" s="14"/>
      <c r="U843" s="14"/>
      <c r="V843" s="14"/>
      <c r="W843" s="14"/>
      <c r="X843" s="14" t="s">
        <v>244</v>
      </c>
      <c r="Y843" s="14" t="s">
        <v>5284</v>
      </c>
      <c r="Z843" s="14">
        <v>2</v>
      </c>
      <c r="AA843" s="14">
        <v>2</v>
      </c>
      <c r="AB843" s="14" t="s">
        <v>317</v>
      </c>
      <c r="AC843" s="14" t="s">
        <v>4043</v>
      </c>
      <c r="AD843" s="14">
        <v>2019</v>
      </c>
      <c r="AE843" s="14" t="s">
        <v>68</v>
      </c>
      <c r="AF843" s="14"/>
      <c r="AG843" s="14"/>
      <c r="AH843" s="14"/>
      <c r="AI843" s="14"/>
      <c r="AJ843" s="14"/>
      <c r="AK843" s="14"/>
      <c r="AL843" s="8" t="str">
        <f t="shared" si="156"/>
        <v>ZTXY-2018-F121270）@全媒体</v>
      </c>
      <c r="AM843" s="8">
        <f>IF(AL843="","",COUNTIFS(AL$1:AL843,AL843))</f>
        <v>1</v>
      </c>
      <c r="AN843" s="8" t="str">
        <f t="shared" si="157"/>
        <v>中国文化传媒集团有限公司全媒体融合平台二期扩展开发项目成交公告@全媒体</v>
      </c>
      <c r="AO843" s="9">
        <f>IF(AN843="","",COUNTIFS(AN$1:AN843,AN843))</f>
        <v>1</v>
      </c>
      <c r="AP843" s="10" t="str">
        <f t="shared" si="158"/>
        <v>是</v>
      </c>
      <c r="AQ843" s="11" t="str">
        <f t="shared" si="159"/>
        <v/>
      </c>
      <c r="AR843" s="11" t="str">
        <f t="shared" si="160"/>
        <v/>
      </c>
      <c r="AS843" s="11" t="str">
        <f t="shared" si="161"/>
        <v/>
      </c>
      <c r="AT843" s="11" t="str">
        <f t="shared" si="162"/>
        <v/>
      </c>
      <c r="AU843" s="11" t="str">
        <f t="shared" si="163"/>
        <v/>
      </c>
      <c r="AV843" s="11" t="str">
        <f t="shared" si="164"/>
        <v/>
      </c>
      <c r="AW843" s="11" t="str">
        <f>IF(ISERROR(IF(FIND("拾",O843,1)&lt;FIND("万",O843,1),IF(ISERROR(FIND("拾",O843,FIND("万",O843,1))),"零",(MID(O,FIND("拾",O843,FIND("万",O843,1))-1,1))),MID(O843,FIND("拾",O843,1)-1,1))),"",IF(FIND("拾",O843,1)&lt;FIND("万",O843,1),IF(ISERROR(FIND("拾",O843,FIND("万",O843,1))),"",(MID(O843,FIND("拾",O843,FIND("万",O843,1))-1,1))),MID(O843,FIND("拾",O843,1)-1,1)))</f>
        <v/>
      </c>
      <c r="AX843" s="12">
        <f>IF(O843="",0,IF(ISERROR(MIDB(O843,SEARCHB("?",O843),2*LEN(O843)-LENB(O843))),IF(AQ843="",0,INDEX([1]大小写对照表!A:B,MATCH(AQ843,[1]大小写对照表!A:A,0),2)*100000000)+IF(AR843="",0,INDEX([1]大小写对照表!A:B,MATCH(AR843,[1]大小写对照表!A:A,0),2)*1000000)+IF(AS843="",0,INDEX([1]大小写对照表!A:B,MATCH(AS843,[1]大小写对照表!A:A,0),2)*100000)+IF(AT843="",0,INDEX([1]大小写对照表!A:B,MATCH(AT843,[1]大小写对照表!A:A,0),2)*10000)+IF(AU843="",0,INDEX([1]大小写对照表!A:B,MATCH(AU843,[1]大小写对照表!A:A,0),2)*1000)+IF(AV843="",0,INDEX([1]大小写对照表!A:B,MATCH(AV843,[1]大小写对照表!A:A,0),2)*100)+IF(AW843="",0,INDEX([1]大小写对照表!A:B,MATCH(AW843,[1]大小写对照表!A:A,0),2)*10),IF(ISERROR(FIND("万",O843,1)),MIDB(O843,SEARCHB("?",O843),2*LEN(O843)-LENB(O843))*1,MIDB(O843,SEARCHB("?",O843),2*LEN(O843)-LENB(O843))*10000)))</f>
        <v>1740000</v>
      </c>
      <c r="AY843" s="13" t="str">
        <f t="shared" si="165"/>
        <v>1月份</v>
      </c>
      <c r="AZ843" s="11" t="str">
        <f t="shared" si="166"/>
        <v>全媒体</v>
      </c>
      <c r="BA843" s="11" t="str">
        <f t="shared" si="167"/>
        <v/>
      </c>
    </row>
    <row r="844" spans="1:53">
      <c r="A844" s="7" t="s">
        <v>4020</v>
      </c>
      <c r="B844" s="7" t="s">
        <v>5285</v>
      </c>
      <c r="C844" s="7" t="s">
        <v>55</v>
      </c>
      <c r="D844" s="7" t="s">
        <v>5286</v>
      </c>
      <c r="E844" s="7" t="s">
        <v>106</v>
      </c>
      <c r="F844" s="7" t="s">
        <v>107</v>
      </c>
      <c r="G844" s="7" t="s">
        <v>528</v>
      </c>
      <c r="H844" s="7"/>
      <c r="I844" s="7"/>
      <c r="J844" s="7"/>
      <c r="K844" s="7"/>
      <c r="L844" s="7" t="s">
        <v>4714</v>
      </c>
      <c r="M844" s="7"/>
      <c r="N844" s="7" t="s">
        <v>5287</v>
      </c>
      <c r="O844" s="7"/>
      <c r="P844" s="7"/>
      <c r="Q844" s="7" t="s">
        <v>5288</v>
      </c>
      <c r="R844" s="7" t="s">
        <v>5289</v>
      </c>
      <c r="S844" s="7" t="s">
        <v>5290</v>
      </c>
      <c r="T844" s="7" t="s">
        <v>4202</v>
      </c>
      <c r="U844" s="7"/>
      <c r="V844" s="7"/>
      <c r="W844" s="7"/>
      <c r="X844" s="7" t="s">
        <v>65</v>
      </c>
      <c r="Y844" s="7" t="s">
        <v>5291</v>
      </c>
      <c r="Z844" s="7">
        <v>3</v>
      </c>
      <c r="AA844" s="7">
        <v>2</v>
      </c>
      <c r="AB844" s="7" t="s">
        <v>67</v>
      </c>
      <c r="AC844" s="7"/>
      <c r="AD844" s="7">
        <v>2019</v>
      </c>
      <c r="AE844" s="7" t="s">
        <v>68</v>
      </c>
      <c r="AF844" s="7"/>
      <c r="AG844" s="7"/>
      <c r="AH844" s="7"/>
      <c r="AI844" s="7"/>
      <c r="AJ844" s="7"/>
      <c r="AK844" s="7"/>
      <c r="AL844" s="8" t="str">
        <f t="shared" si="156"/>
        <v>HHGF2018-051@新媒体</v>
      </c>
      <c r="AM844" s="8">
        <f>IF(AL844="","",COUNTIFS(AL$1:AL844,AL844))</f>
        <v>1</v>
      </c>
      <c r="AN844" s="8" t="str">
        <f t="shared" si="157"/>
        <v>海口广播电视台-广播电视制作播出设备高清化改造项目-（S包：分控系统设备）-中标公告@新媒体</v>
      </c>
      <c r="AO844" s="9">
        <f>IF(AN844="","",COUNTIFS(AN$1:AN844,AN844))</f>
        <v>1</v>
      </c>
      <c r="AP844" s="10" t="str">
        <f t="shared" si="158"/>
        <v>是</v>
      </c>
      <c r="AQ844" s="11" t="str">
        <f t="shared" si="159"/>
        <v/>
      </c>
      <c r="AR844" s="11" t="str">
        <f t="shared" si="160"/>
        <v/>
      </c>
      <c r="AS844" s="11" t="str">
        <f t="shared" si="161"/>
        <v/>
      </c>
      <c r="AT844" s="11" t="str">
        <f t="shared" si="162"/>
        <v/>
      </c>
      <c r="AU844" s="11" t="str">
        <f t="shared" si="163"/>
        <v/>
      </c>
      <c r="AV844" s="11" t="str">
        <f t="shared" si="164"/>
        <v/>
      </c>
      <c r="AW844" s="11" t="str">
        <f>IF(ISERROR(IF(FIND("拾",O844,1)&lt;FIND("万",O844,1),IF(ISERROR(FIND("拾",O844,FIND("万",O844,1))),"零",(MID(O,FIND("拾",O844,FIND("万",O844,1))-1,1))),MID(O844,FIND("拾",O844,1)-1,1))),"",IF(FIND("拾",O844,1)&lt;FIND("万",O844,1),IF(ISERROR(FIND("拾",O844,FIND("万",O844,1))),"",(MID(O844,FIND("拾",O844,FIND("万",O844,1))-1,1))),MID(O844,FIND("拾",O844,1)-1,1)))</f>
        <v/>
      </c>
      <c r="AX844" s="12">
        <f>IF(O844="",0,IF(ISERROR(MIDB(O844,SEARCHB("?",O844),2*LEN(O844)-LENB(O844))),IF(AQ844="",0,INDEX([1]大小写对照表!A:B,MATCH(AQ844,[1]大小写对照表!A:A,0),2)*100000000)+IF(AR844="",0,INDEX([1]大小写对照表!A:B,MATCH(AR844,[1]大小写对照表!A:A,0),2)*1000000)+IF(AS844="",0,INDEX([1]大小写对照表!A:B,MATCH(AS844,[1]大小写对照表!A:A,0),2)*100000)+IF(AT844="",0,INDEX([1]大小写对照表!A:B,MATCH(AT844,[1]大小写对照表!A:A,0),2)*10000)+IF(AU844="",0,INDEX([1]大小写对照表!A:B,MATCH(AU844,[1]大小写对照表!A:A,0),2)*1000)+IF(AV844="",0,INDEX([1]大小写对照表!A:B,MATCH(AV844,[1]大小写对照表!A:A,0),2)*100)+IF(AW844="",0,INDEX([1]大小写对照表!A:B,MATCH(AW844,[1]大小写对照表!A:A,0),2)*10),IF(ISERROR(FIND("万",O844,1)),MIDB(O844,SEARCHB("?",O844),2*LEN(O844)-LENB(O844))*1,MIDB(O844,SEARCHB("?",O844),2*LEN(O844)-LENB(O844))*10000)))</f>
        <v>0</v>
      </c>
      <c r="AY844" s="13" t="str">
        <f t="shared" si="165"/>
        <v>1月份</v>
      </c>
      <c r="AZ844" s="11" t="str">
        <f t="shared" si="166"/>
        <v>新媒体</v>
      </c>
      <c r="BA844" s="11" t="str">
        <f t="shared" si="167"/>
        <v/>
      </c>
    </row>
    <row r="845" spans="1:53">
      <c r="A845" s="14" t="s">
        <v>4020</v>
      </c>
      <c r="B845" s="14" t="s">
        <v>5292</v>
      </c>
      <c r="C845" s="14" t="s">
        <v>55</v>
      </c>
      <c r="D845" s="14" t="s">
        <v>5293</v>
      </c>
      <c r="E845" s="14" t="s">
        <v>236</v>
      </c>
      <c r="F845" s="14" t="s">
        <v>4323</v>
      </c>
      <c r="G845" s="14" t="s">
        <v>528</v>
      </c>
      <c r="H845" s="14"/>
      <c r="I845" s="14"/>
      <c r="J845" s="14"/>
      <c r="K845" s="14"/>
      <c r="L845" s="14" t="s">
        <v>5277</v>
      </c>
      <c r="M845" s="14" t="s">
        <v>5278</v>
      </c>
      <c r="N845" s="14" t="s">
        <v>5294</v>
      </c>
      <c r="O845" s="14" t="s">
        <v>5295</v>
      </c>
      <c r="P845" s="14"/>
      <c r="Q845" s="14" t="s">
        <v>5296</v>
      </c>
      <c r="R845" s="14" t="s">
        <v>5297</v>
      </c>
      <c r="S845" s="14"/>
      <c r="T845" s="14"/>
      <c r="U845" s="14"/>
      <c r="V845" s="14"/>
      <c r="W845" s="14"/>
      <c r="X845" s="14" t="s">
        <v>244</v>
      </c>
      <c r="Y845" s="14" t="s">
        <v>5298</v>
      </c>
      <c r="Z845" s="14">
        <v>1</v>
      </c>
      <c r="AA845" s="14">
        <v>1</v>
      </c>
      <c r="AB845" s="14" t="s">
        <v>67</v>
      </c>
      <c r="AC845" s="14"/>
      <c r="AD845" s="14">
        <v>2019</v>
      </c>
      <c r="AE845" s="14" t="s">
        <v>68</v>
      </c>
      <c r="AF845" s="14"/>
      <c r="AG845" s="14"/>
      <c r="AH845" s="14"/>
      <c r="AI845" s="14"/>
      <c r="AJ845" s="14"/>
      <c r="AK845" s="14"/>
      <c r="AL845" s="8" t="str">
        <f t="shared" si="156"/>
        <v>ZTXY-2018-F121271）@新媒体</v>
      </c>
      <c r="AM845" s="8">
        <f>IF(AL845="","",COUNTIFS(AL$1:AL845,AL845))</f>
        <v>1</v>
      </c>
      <c r="AN845" s="8" t="str">
        <f t="shared" si="157"/>
        <v>中国文化传媒集团有限公司文化大数据采集与分析系统开发服务项目成交公告@新媒体</v>
      </c>
      <c r="AO845" s="9">
        <f>IF(AN845="","",COUNTIFS(AN$1:AN845,AN845))</f>
        <v>1</v>
      </c>
      <c r="AP845" s="10" t="str">
        <f t="shared" si="158"/>
        <v>是</v>
      </c>
      <c r="AQ845" s="11" t="str">
        <f t="shared" si="159"/>
        <v/>
      </c>
      <c r="AR845" s="11" t="str">
        <f t="shared" si="160"/>
        <v/>
      </c>
      <c r="AS845" s="11" t="str">
        <f t="shared" si="161"/>
        <v/>
      </c>
      <c r="AT845" s="11" t="str">
        <f t="shared" si="162"/>
        <v/>
      </c>
      <c r="AU845" s="11" t="str">
        <f t="shared" si="163"/>
        <v/>
      </c>
      <c r="AV845" s="11" t="str">
        <f t="shared" si="164"/>
        <v/>
      </c>
      <c r="AW845" s="11" t="str">
        <f>IF(ISERROR(IF(FIND("拾",O845,1)&lt;FIND("万",O845,1),IF(ISERROR(FIND("拾",O845,FIND("万",O845,1))),"零",(MID(O,FIND("拾",O845,FIND("万",O845,1))-1,1))),MID(O845,FIND("拾",O845,1)-1,1))),"",IF(FIND("拾",O845,1)&lt;FIND("万",O845,1),IF(ISERROR(FIND("拾",O845,FIND("万",O845,1))),"",(MID(O845,FIND("拾",O845,FIND("万",O845,1))-1,1))),MID(O845,FIND("拾",O845,1)-1,1)))</f>
        <v/>
      </c>
      <c r="AX845" s="12">
        <f>IF(O845="",0,IF(ISERROR(MIDB(O845,SEARCHB("?",O845),2*LEN(O845)-LENB(O845))),IF(AQ845="",0,INDEX([1]大小写对照表!A:B,MATCH(AQ845,[1]大小写对照表!A:A,0),2)*100000000)+IF(AR845="",0,INDEX([1]大小写对照表!A:B,MATCH(AR845,[1]大小写对照表!A:A,0),2)*1000000)+IF(AS845="",0,INDEX([1]大小写对照表!A:B,MATCH(AS845,[1]大小写对照表!A:A,0),2)*100000)+IF(AT845="",0,INDEX([1]大小写对照表!A:B,MATCH(AT845,[1]大小写对照表!A:A,0),2)*10000)+IF(AU845="",0,INDEX([1]大小写对照表!A:B,MATCH(AU845,[1]大小写对照表!A:A,0),2)*1000)+IF(AV845="",0,INDEX([1]大小写对照表!A:B,MATCH(AV845,[1]大小写对照表!A:A,0),2)*100)+IF(AW845="",0,INDEX([1]大小写对照表!A:B,MATCH(AW845,[1]大小写对照表!A:A,0),2)*10),IF(ISERROR(FIND("万",O845,1)),MIDB(O845,SEARCHB("?",O845),2*LEN(O845)-LENB(O845))*1,MIDB(O845,SEARCHB("?",O845),2*LEN(O845)-LENB(O845))*10000)))</f>
        <v>1835000</v>
      </c>
      <c r="AY845" s="13" t="str">
        <f t="shared" si="165"/>
        <v>1月份</v>
      </c>
      <c r="AZ845" s="11" t="str">
        <f t="shared" si="166"/>
        <v>新媒体</v>
      </c>
      <c r="BA845" s="11" t="str">
        <f t="shared" si="167"/>
        <v/>
      </c>
    </row>
    <row r="846" spans="1:53">
      <c r="A846" s="7" t="s">
        <v>4020</v>
      </c>
      <c r="B846" s="7" t="s">
        <v>5299</v>
      </c>
      <c r="C846" s="7" t="s">
        <v>55</v>
      </c>
      <c r="D846" s="7"/>
      <c r="E846" s="7" t="s">
        <v>1009</v>
      </c>
      <c r="F846" s="7" t="s">
        <v>1010</v>
      </c>
      <c r="G846" s="7" t="s">
        <v>528</v>
      </c>
      <c r="H846" s="7"/>
      <c r="I846" s="7"/>
      <c r="J846" s="7"/>
      <c r="K846" s="7"/>
      <c r="L846" s="7"/>
      <c r="M846" s="7"/>
      <c r="N846" s="7"/>
      <c r="O846" s="7"/>
      <c r="P846" s="7"/>
      <c r="Q846" s="7" t="s">
        <v>5300</v>
      </c>
      <c r="R846" s="7"/>
      <c r="S846" s="7"/>
      <c r="T846" s="7"/>
      <c r="U846" s="7"/>
      <c r="V846" s="7"/>
      <c r="W846" s="7"/>
      <c r="X846" s="7" t="s">
        <v>315</v>
      </c>
      <c r="Y846" s="7" t="s">
        <v>5299</v>
      </c>
      <c r="Z846" s="7">
        <v>2</v>
      </c>
      <c r="AA846" s="7">
        <v>14971</v>
      </c>
      <c r="AB846" s="7" t="s">
        <v>317</v>
      </c>
      <c r="AC846" s="7" t="s">
        <v>4020</v>
      </c>
      <c r="AD846" s="7">
        <v>2019</v>
      </c>
      <c r="AE846" s="7" t="s">
        <v>68</v>
      </c>
      <c r="AF846" s="7"/>
      <c r="AG846" s="7"/>
      <c r="AH846" s="7"/>
      <c r="AI846" s="7"/>
      <c r="AJ846" s="7"/>
      <c r="AK846" s="7"/>
      <c r="AL846" s="8" t="str">
        <f t="shared" si="156"/>
        <v/>
      </c>
      <c r="AM846" s="8" t="str">
        <f>IF(AL846="","",COUNTIFS(AL$1:AL846,AL846))</f>
        <v/>
      </c>
      <c r="AN846" s="8" t="str">
        <f t="shared" si="157"/>
        <v>上海张江新媒体运营服务@新媒体</v>
      </c>
      <c r="AO846" s="9">
        <f>IF(AN846="","",COUNTIFS(AN$1:AN846,AN846))</f>
        <v>1</v>
      </c>
      <c r="AP846" s="10" t="str">
        <f t="shared" si="158"/>
        <v>是</v>
      </c>
      <c r="AQ846" s="11" t="str">
        <f t="shared" si="159"/>
        <v/>
      </c>
      <c r="AR846" s="11" t="str">
        <f t="shared" si="160"/>
        <v/>
      </c>
      <c r="AS846" s="11" t="str">
        <f t="shared" si="161"/>
        <v/>
      </c>
      <c r="AT846" s="11" t="str">
        <f t="shared" si="162"/>
        <v/>
      </c>
      <c r="AU846" s="11" t="str">
        <f t="shared" si="163"/>
        <v/>
      </c>
      <c r="AV846" s="11" t="str">
        <f t="shared" si="164"/>
        <v/>
      </c>
      <c r="AW846" s="11" t="str">
        <f>IF(ISERROR(IF(FIND("拾",O846,1)&lt;FIND("万",O846,1),IF(ISERROR(FIND("拾",O846,FIND("万",O846,1))),"零",(MID(O,FIND("拾",O846,FIND("万",O846,1))-1,1))),MID(O846,FIND("拾",O846,1)-1,1))),"",IF(FIND("拾",O846,1)&lt;FIND("万",O846,1),IF(ISERROR(FIND("拾",O846,FIND("万",O846,1))),"",(MID(O846,FIND("拾",O846,FIND("万",O846,1))-1,1))),MID(O846,FIND("拾",O846,1)-1,1)))</f>
        <v/>
      </c>
      <c r="AX846" s="12">
        <f>IF(O846="",0,IF(ISERROR(MIDB(O846,SEARCHB("?",O846),2*LEN(O846)-LENB(O846))),IF(AQ846="",0,INDEX([1]大小写对照表!A:B,MATCH(AQ846,[1]大小写对照表!A:A,0),2)*100000000)+IF(AR846="",0,INDEX([1]大小写对照表!A:B,MATCH(AR846,[1]大小写对照表!A:A,0),2)*1000000)+IF(AS846="",0,INDEX([1]大小写对照表!A:B,MATCH(AS846,[1]大小写对照表!A:A,0),2)*100000)+IF(AT846="",0,INDEX([1]大小写对照表!A:B,MATCH(AT846,[1]大小写对照表!A:A,0),2)*10000)+IF(AU846="",0,INDEX([1]大小写对照表!A:B,MATCH(AU846,[1]大小写对照表!A:A,0),2)*1000)+IF(AV846="",0,INDEX([1]大小写对照表!A:B,MATCH(AV846,[1]大小写对照表!A:A,0),2)*100)+IF(AW846="",0,INDEX([1]大小写对照表!A:B,MATCH(AW846,[1]大小写对照表!A:A,0),2)*10),IF(ISERROR(FIND("万",O846,1)),MIDB(O846,SEARCHB("?",O846),2*LEN(O846)-LENB(O846))*1,MIDB(O846,SEARCHB("?",O846),2*LEN(O846)-LENB(O846))*10000)))</f>
        <v>0</v>
      </c>
      <c r="AY846" s="13" t="str">
        <f t="shared" si="165"/>
        <v>1月份</v>
      </c>
      <c r="AZ846" s="11" t="str">
        <f t="shared" si="166"/>
        <v>新媒体</v>
      </c>
      <c r="BA846" s="11" t="str">
        <f t="shared" si="167"/>
        <v/>
      </c>
    </row>
    <row r="847" spans="1:53">
      <c r="A847" s="14" t="s">
        <v>4020</v>
      </c>
      <c r="B847" s="14" t="s">
        <v>5301</v>
      </c>
      <c r="C847" s="14" t="s">
        <v>55</v>
      </c>
      <c r="D847" s="14" t="s">
        <v>5302</v>
      </c>
      <c r="E847" s="14" t="s">
        <v>1308</v>
      </c>
      <c r="F847" s="14" t="s">
        <v>2752</v>
      </c>
      <c r="G847" s="14" t="s">
        <v>528</v>
      </c>
      <c r="H847" s="14"/>
      <c r="I847" s="14"/>
      <c r="J847" s="14"/>
      <c r="K847" s="14"/>
      <c r="L847" s="14"/>
      <c r="M847" s="14"/>
      <c r="N847" s="14" t="s">
        <v>5303</v>
      </c>
      <c r="O847" s="14"/>
      <c r="P847" s="14"/>
      <c r="Q847" s="14" t="s">
        <v>5304</v>
      </c>
      <c r="R847" s="14" t="s">
        <v>5305</v>
      </c>
      <c r="S847" s="14" t="s">
        <v>4034</v>
      </c>
      <c r="T847" s="14" t="s">
        <v>5306</v>
      </c>
      <c r="U847" s="14"/>
      <c r="V847" s="14"/>
      <c r="W847" s="14"/>
      <c r="X847" s="14" t="s">
        <v>944</v>
      </c>
      <c r="Y847" s="14" t="s">
        <v>5307</v>
      </c>
      <c r="Z847" s="14">
        <v>2</v>
      </c>
      <c r="AA847" s="14">
        <v>2</v>
      </c>
      <c r="AB847" s="14" t="s">
        <v>67</v>
      </c>
      <c r="AC847" s="14"/>
      <c r="AD847" s="14">
        <v>2019</v>
      </c>
      <c r="AE847" s="14" t="s">
        <v>68</v>
      </c>
      <c r="AF847" s="14"/>
      <c r="AG847" s="14"/>
      <c r="AH847" s="14"/>
      <c r="AI847" s="14"/>
      <c r="AJ847" s="14"/>
      <c r="AK847" s="14"/>
      <c r="AL847" s="8" t="str">
        <f t="shared" si="156"/>
        <v>2018FACZ4465@新媒体</v>
      </c>
      <c r="AM847" s="8">
        <f>IF(AL847="","",COUNTIFS(AL$1:AL847,AL847))</f>
        <v>1</v>
      </c>
      <c r="AN847" s="8" t="str">
        <f t="shared" si="157"/>
        <v>安徽省福利彩票发行中心2019年广告宣传（一）中标公示@新媒体</v>
      </c>
      <c r="AO847" s="9">
        <f>IF(AN847="","",COUNTIFS(AN$1:AN847,AN847))</f>
        <v>1</v>
      </c>
      <c r="AP847" s="10" t="str">
        <f t="shared" si="158"/>
        <v>是</v>
      </c>
      <c r="AQ847" s="11" t="str">
        <f t="shared" si="159"/>
        <v/>
      </c>
      <c r="AR847" s="11" t="str">
        <f t="shared" si="160"/>
        <v/>
      </c>
      <c r="AS847" s="11" t="str">
        <f t="shared" si="161"/>
        <v/>
      </c>
      <c r="AT847" s="11" t="str">
        <f t="shared" si="162"/>
        <v/>
      </c>
      <c r="AU847" s="11" t="str">
        <f t="shared" si="163"/>
        <v/>
      </c>
      <c r="AV847" s="11" t="str">
        <f t="shared" si="164"/>
        <v/>
      </c>
      <c r="AW847" s="11" t="str">
        <f>IF(ISERROR(IF(FIND("拾",O847,1)&lt;FIND("万",O847,1),IF(ISERROR(FIND("拾",O847,FIND("万",O847,1))),"零",(MID(O,FIND("拾",O847,FIND("万",O847,1))-1,1))),MID(O847,FIND("拾",O847,1)-1,1))),"",IF(FIND("拾",O847,1)&lt;FIND("万",O847,1),IF(ISERROR(FIND("拾",O847,FIND("万",O847,1))),"",(MID(O847,FIND("拾",O847,FIND("万",O847,1))-1,1))),MID(O847,FIND("拾",O847,1)-1,1)))</f>
        <v/>
      </c>
      <c r="AX847" s="12">
        <f>IF(O847="",0,IF(ISERROR(MIDB(O847,SEARCHB("?",O847),2*LEN(O847)-LENB(O847))),IF(AQ847="",0,INDEX([1]大小写对照表!A:B,MATCH(AQ847,[1]大小写对照表!A:A,0),2)*100000000)+IF(AR847="",0,INDEX([1]大小写对照表!A:B,MATCH(AR847,[1]大小写对照表!A:A,0),2)*1000000)+IF(AS847="",0,INDEX([1]大小写对照表!A:B,MATCH(AS847,[1]大小写对照表!A:A,0),2)*100000)+IF(AT847="",0,INDEX([1]大小写对照表!A:B,MATCH(AT847,[1]大小写对照表!A:A,0),2)*10000)+IF(AU847="",0,INDEX([1]大小写对照表!A:B,MATCH(AU847,[1]大小写对照表!A:A,0),2)*1000)+IF(AV847="",0,INDEX([1]大小写对照表!A:B,MATCH(AV847,[1]大小写对照表!A:A,0),2)*100)+IF(AW847="",0,INDEX([1]大小写对照表!A:B,MATCH(AW847,[1]大小写对照表!A:A,0),2)*10),IF(ISERROR(FIND("万",O847,1)),MIDB(O847,SEARCHB("?",O847),2*LEN(O847)-LENB(O847))*1,MIDB(O847,SEARCHB("?",O847),2*LEN(O847)-LENB(O847))*10000)))</f>
        <v>0</v>
      </c>
      <c r="AY847" s="13" t="str">
        <f t="shared" si="165"/>
        <v>1月份</v>
      </c>
      <c r="AZ847" s="11" t="str">
        <f t="shared" si="166"/>
        <v>新媒体</v>
      </c>
      <c r="BA847" s="11" t="str">
        <f t="shared" si="167"/>
        <v/>
      </c>
    </row>
    <row r="848" spans="1:53">
      <c r="A848" s="7" t="s">
        <v>4043</v>
      </c>
      <c r="B848" s="7" t="s">
        <v>5308</v>
      </c>
      <c r="C848" s="7" t="s">
        <v>55</v>
      </c>
      <c r="D848" s="7" t="s">
        <v>5309</v>
      </c>
      <c r="E848" s="7" t="s">
        <v>1308</v>
      </c>
      <c r="F848" s="7" t="s">
        <v>2875</v>
      </c>
      <c r="G848" s="7" t="s">
        <v>528</v>
      </c>
      <c r="H848" s="7"/>
      <c r="I848" s="7"/>
      <c r="J848" s="7"/>
      <c r="K848" s="7"/>
      <c r="L848" s="7"/>
      <c r="M848" s="7"/>
      <c r="N848" s="7" t="s">
        <v>5310</v>
      </c>
      <c r="O848" s="7"/>
      <c r="P848" s="7"/>
      <c r="Q848" s="7" t="s">
        <v>5311</v>
      </c>
      <c r="R848" s="7" t="s">
        <v>5312</v>
      </c>
      <c r="S848" s="7"/>
      <c r="T848" s="7"/>
      <c r="U848" s="7"/>
      <c r="V848" s="7"/>
      <c r="W848" s="7"/>
      <c r="X848" s="7" t="s">
        <v>79</v>
      </c>
      <c r="Y848" s="7" t="s">
        <v>5313</v>
      </c>
      <c r="Z848" s="7">
        <v>17</v>
      </c>
      <c r="AA848" s="7">
        <v>7</v>
      </c>
      <c r="AB848" s="7" t="s">
        <v>317</v>
      </c>
      <c r="AC848" s="7" t="s">
        <v>4043</v>
      </c>
      <c r="AD848" s="7">
        <v>2019</v>
      </c>
      <c r="AE848" s="7" t="s">
        <v>68</v>
      </c>
      <c r="AF848" s="7"/>
      <c r="AG848" s="7"/>
      <c r="AH848" s="7"/>
      <c r="AI848" s="7"/>
      <c r="AJ848" s="7"/>
      <c r="AK848" s="7"/>
      <c r="AL848" s="8" t="str">
        <f t="shared" si="156"/>
        <v>2018HACZ4031@全媒体</v>
      </c>
      <c r="AM848" s="8">
        <f>IF(AL848="","",COUNTIFS(AL$1:AL848,AL848))</f>
        <v>1</v>
      </c>
      <c r="AN848" s="8" t="str">
        <f t="shared" si="157"/>
        <v>安徽广播电视台融合媒体技术平台（全媒体融合生产系统）二期改造中标公示@全媒体</v>
      </c>
      <c r="AO848" s="9">
        <f>IF(AN848="","",COUNTIFS(AN$1:AN848,AN848))</f>
        <v>1</v>
      </c>
      <c r="AP848" s="10" t="str">
        <f t="shared" si="158"/>
        <v>是</v>
      </c>
      <c r="AQ848" s="11" t="str">
        <f t="shared" si="159"/>
        <v/>
      </c>
      <c r="AR848" s="11" t="str">
        <f t="shared" si="160"/>
        <v/>
      </c>
      <c r="AS848" s="11" t="str">
        <f t="shared" si="161"/>
        <v/>
      </c>
      <c r="AT848" s="11" t="str">
        <f t="shared" si="162"/>
        <v/>
      </c>
      <c r="AU848" s="11" t="str">
        <f t="shared" si="163"/>
        <v/>
      </c>
      <c r="AV848" s="11" t="str">
        <f t="shared" si="164"/>
        <v/>
      </c>
      <c r="AW848" s="11" t="str">
        <f>IF(ISERROR(IF(FIND("拾",O848,1)&lt;FIND("万",O848,1),IF(ISERROR(FIND("拾",O848,FIND("万",O848,1))),"零",(MID(O,FIND("拾",O848,FIND("万",O848,1))-1,1))),MID(O848,FIND("拾",O848,1)-1,1))),"",IF(FIND("拾",O848,1)&lt;FIND("万",O848,1),IF(ISERROR(FIND("拾",O848,FIND("万",O848,1))),"",(MID(O848,FIND("拾",O848,FIND("万",O848,1))-1,1))),MID(O848,FIND("拾",O848,1)-1,1)))</f>
        <v/>
      </c>
      <c r="AX848" s="12">
        <f>IF(O848="",0,IF(ISERROR(MIDB(O848,SEARCHB("?",O848),2*LEN(O848)-LENB(O848))),IF(AQ848="",0,INDEX([1]大小写对照表!A:B,MATCH(AQ848,[1]大小写对照表!A:A,0),2)*100000000)+IF(AR848="",0,INDEX([1]大小写对照表!A:B,MATCH(AR848,[1]大小写对照表!A:A,0),2)*1000000)+IF(AS848="",0,INDEX([1]大小写对照表!A:B,MATCH(AS848,[1]大小写对照表!A:A,0),2)*100000)+IF(AT848="",0,INDEX([1]大小写对照表!A:B,MATCH(AT848,[1]大小写对照表!A:A,0),2)*10000)+IF(AU848="",0,INDEX([1]大小写对照表!A:B,MATCH(AU848,[1]大小写对照表!A:A,0),2)*1000)+IF(AV848="",0,INDEX([1]大小写对照表!A:B,MATCH(AV848,[1]大小写对照表!A:A,0),2)*100)+IF(AW848="",0,INDEX([1]大小写对照表!A:B,MATCH(AW848,[1]大小写对照表!A:A,0),2)*10),IF(ISERROR(FIND("万",O848,1)),MIDB(O848,SEARCHB("?",O848),2*LEN(O848)-LENB(O848))*1,MIDB(O848,SEARCHB("?",O848),2*LEN(O848)-LENB(O848))*10000)))</f>
        <v>0</v>
      </c>
      <c r="AY848" s="13" t="str">
        <f t="shared" si="165"/>
        <v>1月份</v>
      </c>
      <c r="AZ848" s="11" t="str">
        <f t="shared" si="166"/>
        <v>全媒体</v>
      </c>
      <c r="BA848" s="11" t="str">
        <f t="shared" si="167"/>
        <v/>
      </c>
    </row>
    <row r="849" spans="1:53">
      <c r="A849" s="14" t="s">
        <v>4020</v>
      </c>
      <c r="B849" s="14" t="s">
        <v>5314</v>
      </c>
      <c r="C849" s="14" t="s">
        <v>55</v>
      </c>
      <c r="D849" s="14"/>
      <c r="E849" s="14" t="s">
        <v>236</v>
      </c>
      <c r="F849" s="14" t="s">
        <v>527</v>
      </c>
      <c r="G849" s="14" t="s">
        <v>528</v>
      </c>
      <c r="H849" s="14"/>
      <c r="I849" s="14"/>
      <c r="J849" s="14"/>
      <c r="K849" s="14"/>
      <c r="L849" s="14"/>
      <c r="M849" s="14"/>
      <c r="N849" s="14" t="s">
        <v>5315</v>
      </c>
      <c r="O849" s="14"/>
      <c r="P849" s="14"/>
      <c r="Q849" s="14" t="s">
        <v>5316</v>
      </c>
      <c r="R849" s="14" t="s">
        <v>5317</v>
      </c>
      <c r="S849" s="14"/>
      <c r="T849" s="14"/>
      <c r="U849" s="14"/>
      <c r="V849" s="14"/>
      <c r="W849" s="14"/>
      <c r="X849" s="14" t="s">
        <v>315</v>
      </c>
      <c r="Y849" s="14" t="s">
        <v>5318</v>
      </c>
      <c r="Z849" s="14">
        <v>1</v>
      </c>
      <c r="AA849" s="14">
        <v>14971</v>
      </c>
      <c r="AB849" s="14" t="s">
        <v>67</v>
      </c>
      <c r="AC849" s="14"/>
      <c r="AD849" s="14">
        <v>2019</v>
      </c>
      <c r="AE849" s="14" t="s">
        <v>68</v>
      </c>
      <c r="AF849" s="14"/>
      <c r="AG849" s="14"/>
      <c r="AH849" s="14"/>
      <c r="AI849" s="14"/>
      <c r="AJ849" s="14"/>
      <c r="AK849" s="14"/>
      <c r="AL849" s="8" t="str">
        <f t="shared" si="156"/>
        <v/>
      </c>
      <c r="AM849" s="8" t="str">
        <f>IF(AL849="","",COUNTIFS(AL$1:AL849,AL849))</f>
        <v/>
      </c>
      <c r="AN849" s="8" t="str">
        <f t="shared" si="157"/>
        <v>DIC-TEST-单价型测试-周期项目采购@新媒体</v>
      </c>
      <c r="AO849" s="9">
        <f>IF(AN849="","",COUNTIFS(AN$1:AN849,AN849))</f>
        <v>1</v>
      </c>
      <c r="AP849" s="10" t="str">
        <f t="shared" si="158"/>
        <v>是</v>
      </c>
      <c r="AQ849" s="11" t="str">
        <f t="shared" si="159"/>
        <v/>
      </c>
      <c r="AR849" s="11" t="str">
        <f t="shared" si="160"/>
        <v/>
      </c>
      <c r="AS849" s="11" t="str">
        <f t="shared" si="161"/>
        <v/>
      </c>
      <c r="AT849" s="11" t="str">
        <f t="shared" si="162"/>
        <v/>
      </c>
      <c r="AU849" s="11" t="str">
        <f t="shared" si="163"/>
        <v/>
      </c>
      <c r="AV849" s="11" t="str">
        <f t="shared" si="164"/>
        <v/>
      </c>
      <c r="AW849" s="11" t="str">
        <f>IF(ISERROR(IF(FIND("拾",O849,1)&lt;FIND("万",O849,1),IF(ISERROR(FIND("拾",O849,FIND("万",O849,1))),"零",(MID(O,FIND("拾",O849,FIND("万",O849,1))-1,1))),MID(O849,FIND("拾",O849,1)-1,1))),"",IF(FIND("拾",O849,1)&lt;FIND("万",O849,1),IF(ISERROR(FIND("拾",O849,FIND("万",O849,1))),"",(MID(O849,FIND("拾",O849,FIND("万",O849,1))-1,1))),MID(O849,FIND("拾",O849,1)-1,1)))</f>
        <v/>
      </c>
      <c r="AX849" s="12">
        <f>IF(O849="",0,IF(ISERROR(MIDB(O849,SEARCHB("?",O849),2*LEN(O849)-LENB(O849))),IF(AQ849="",0,INDEX([1]大小写对照表!A:B,MATCH(AQ849,[1]大小写对照表!A:A,0),2)*100000000)+IF(AR849="",0,INDEX([1]大小写对照表!A:B,MATCH(AR849,[1]大小写对照表!A:A,0),2)*1000000)+IF(AS849="",0,INDEX([1]大小写对照表!A:B,MATCH(AS849,[1]大小写对照表!A:A,0),2)*100000)+IF(AT849="",0,INDEX([1]大小写对照表!A:B,MATCH(AT849,[1]大小写对照表!A:A,0),2)*10000)+IF(AU849="",0,INDEX([1]大小写对照表!A:B,MATCH(AU849,[1]大小写对照表!A:A,0),2)*1000)+IF(AV849="",0,INDEX([1]大小写对照表!A:B,MATCH(AV849,[1]大小写对照表!A:A,0),2)*100)+IF(AW849="",0,INDEX([1]大小写对照表!A:B,MATCH(AW849,[1]大小写对照表!A:A,0),2)*10),IF(ISERROR(FIND("万",O849,1)),MIDB(O849,SEARCHB("?",O849),2*LEN(O849)-LENB(O849))*1,MIDB(O849,SEARCHB("?",O849),2*LEN(O849)-LENB(O849))*10000)))</f>
        <v>0</v>
      </c>
      <c r="AY849" s="13" t="str">
        <f t="shared" si="165"/>
        <v>1月份</v>
      </c>
      <c r="AZ849" s="11" t="str">
        <f t="shared" si="166"/>
        <v>新媒体</v>
      </c>
      <c r="BA849" s="11" t="str">
        <f t="shared" si="167"/>
        <v/>
      </c>
    </row>
    <row r="850" spans="1:53">
      <c r="A850" s="7" t="s">
        <v>4043</v>
      </c>
      <c r="B850" s="7" t="s">
        <v>5319</v>
      </c>
      <c r="C850" s="7" t="s">
        <v>55</v>
      </c>
      <c r="D850" s="7" t="s">
        <v>5320</v>
      </c>
      <c r="E850" s="7" t="s">
        <v>627</v>
      </c>
      <c r="F850" s="7" t="s">
        <v>902</v>
      </c>
      <c r="G850" s="7" t="s">
        <v>553</v>
      </c>
      <c r="H850" s="7"/>
      <c r="I850" s="7"/>
      <c r="J850" s="7"/>
      <c r="K850" s="7"/>
      <c r="L850" s="7" t="s">
        <v>5321</v>
      </c>
      <c r="M850" s="7"/>
      <c r="N850" s="7" t="s">
        <v>5322</v>
      </c>
      <c r="O850" s="7" t="s">
        <v>5323</v>
      </c>
      <c r="P850" s="7"/>
      <c r="Q850" s="7" t="s">
        <v>5324</v>
      </c>
      <c r="R850" s="7" t="s">
        <v>5325</v>
      </c>
      <c r="S850" s="7"/>
      <c r="T850" s="7"/>
      <c r="U850" s="7"/>
      <c r="V850" s="7"/>
      <c r="W850" s="7"/>
      <c r="X850" s="7" t="s">
        <v>326</v>
      </c>
      <c r="Y850" s="7" t="s">
        <v>5326</v>
      </c>
      <c r="Z850" s="7">
        <v>2</v>
      </c>
      <c r="AA850" s="7">
        <v>2</v>
      </c>
      <c r="AB850" s="7" t="s">
        <v>317</v>
      </c>
      <c r="AC850" s="7" t="s">
        <v>4043</v>
      </c>
      <c r="AD850" s="7">
        <v>2019</v>
      </c>
      <c r="AE850" s="7" t="s">
        <v>68</v>
      </c>
      <c r="AF850" s="7"/>
      <c r="AG850" s="7"/>
      <c r="AH850" s="7"/>
      <c r="AI850" s="7"/>
      <c r="AJ850" s="7"/>
      <c r="AK850" s="7"/>
      <c r="AL850" s="8" t="str">
        <f t="shared" si="156"/>
        <v>SZUCG20180599GC@全媒体</v>
      </c>
      <c r="AM850" s="8">
        <f>IF(AL850="","",COUNTIFS(AL$1:AL850,AL850))</f>
        <v>1</v>
      </c>
      <c r="AN850" s="8" t="str">
        <f t="shared" si="157"/>
        <v>SZUCG20180599GC融合媒体交互式全媒体演播平台艺术置景改造工程@全媒体</v>
      </c>
      <c r="AO850" s="9">
        <f>IF(AN850="","",COUNTIFS(AN$1:AN850,AN850))</f>
        <v>1</v>
      </c>
      <c r="AP850" s="10" t="str">
        <f t="shared" si="158"/>
        <v>是</v>
      </c>
      <c r="AQ850" s="11" t="str">
        <f t="shared" si="159"/>
        <v/>
      </c>
      <c r="AR850" s="11" t="str">
        <f t="shared" si="160"/>
        <v/>
      </c>
      <c r="AS850" s="11" t="str">
        <f t="shared" si="161"/>
        <v/>
      </c>
      <c r="AT850" s="11" t="str">
        <f t="shared" si="162"/>
        <v/>
      </c>
      <c r="AU850" s="11" t="str">
        <f t="shared" si="163"/>
        <v/>
      </c>
      <c r="AV850" s="11" t="str">
        <f t="shared" si="164"/>
        <v/>
      </c>
      <c r="AW850" s="11" t="str">
        <f>IF(ISERROR(IF(FIND("拾",O850,1)&lt;FIND("万",O850,1),IF(ISERROR(FIND("拾",O850,FIND("万",O850,1))),"零",(MID(O,FIND("拾",O850,FIND("万",O850,1))-1,1))),MID(O850,FIND("拾",O850,1)-1,1))),"",IF(FIND("拾",O850,1)&lt;FIND("万",O850,1),IF(ISERROR(FIND("拾",O850,FIND("万",O850,1))),"",(MID(O850,FIND("拾",O850,FIND("万",O850,1))-1,1))),MID(O850,FIND("拾",O850,1)-1,1)))</f>
        <v/>
      </c>
      <c r="AX850" s="12">
        <f>IF(O850="",0,IF(ISERROR(MIDB(O850,SEARCHB("?",O850),2*LEN(O850)-LENB(O850))),IF(AQ850="",0,INDEX([1]大小写对照表!A:B,MATCH(AQ850,[1]大小写对照表!A:A,0),2)*100000000)+IF(AR850="",0,INDEX([1]大小写对照表!A:B,MATCH(AR850,[1]大小写对照表!A:A,0),2)*1000000)+IF(AS850="",0,INDEX([1]大小写对照表!A:B,MATCH(AS850,[1]大小写对照表!A:A,0),2)*100000)+IF(AT850="",0,INDEX([1]大小写对照表!A:B,MATCH(AT850,[1]大小写对照表!A:A,0),2)*10000)+IF(AU850="",0,INDEX([1]大小写对照表!A:B,MATCH(AU850,[1]大小写对照表!A:A,0),2)*1000)+IF(AV850="",0,INDEX([1]大小写对照表!A:B,MATCH(AV850,[1]大小写对照表!A:A,0),2)*100)+IF(AW850="",0,INDEX([1]大小写对照表!A:B,MATCH(AW850,[1]大小写对照表!A:A,0),2)*10),IF(ISERROR(FIND("万",O850,1)),MIDB(O850,SEARCHB("?",O850),2*LEN(O850)-LENB(O850))*1,MIDB(O850,SEARCHB("?",O850),2*LEN(O850)-LENB(O850))*10000)))</f>
        <v>650003.25</v>
      </c>
      <c r="AY850" s="13" t="str">
        <f t="shared" si="165"/>
        <v>1月份</v>
      </c>
      <c r="AZ850" s="11" t="str">
        <f t="shared" si="166"/>
        <v>全媒体</v>
      </c>
      <c r="BA850" s="11" t="str">
        <f t="shared" si="167"/>
        <v/>
      </c>
    </row>
    <row r="851" spans="1:53">
      <c r="A851" s="14" t="s">
        <v>4020</v>
      </c>
      <c r="B851" s="14" t="s">
        <v>5327</v>
      </c>
      <c r="C851" s="14" t="s">
        <v>55</v>
      </c>
      <c r="D851" s="14" t="s">
        <v>5328</v>
      </c>
      <c r="E851" s="14" t="s">
        <v>1244</v>
      </c>
      <c r="F851" s="14" t="s">
        <v>5329</v>
      </c>
      <c r="G851" s="14" t="s">
        <v>553</v>
      </c>
      <c r="H851" s="14"/>
      <c r="I851" s="14"/>
      <c r="J851" s="14"/>
      <c r="K851" s="14"/>
      <c r="L851" s="14"/>
      <c r="M851" s="14"/>
      <c r="N851" s="14"/>
      <c r="O851" s="14"/>
      <c r="P851" s="14"/>
      <c r="Q851" s="14" t="s">
        <v>5330</v>
      </c>
      <c r="R851" s="14"/>
      <c r="S851" s="14"/>
      <c r="T851" s="14"/>
      <c r="U851" s="14"/>
      <c r="V851" s="14"/>
      <c r="W851" s="14"/>
      <c r="X851" s="14" t="s">
        <v>315</v>
      </c>
      <c r="Y851" s="14" t="s">
        <v>5331</v>
      </c>
      <c r="Z851" s="14">
        <v>1</v>
      </c>
      <c r="AA851" s="14">
        <v>1</v>
      </c>
      <c r="AB851" s="14" t="s">
        <v>317</v>
      </c>
      <c r="AC851" s="14" t="s">
        <v>4020</v>
      </c>
      <c r="AD851" s="14">
        <v>2019</v>
      </c>
      <c r="AE851" s="14" t="s">
        <v>68</v>
      </c>
      <c r="AF851" s="14"/>
      <c r="AG851" s="14"/>
      <c r="AH851" s="14"/>
      <c r="AI851" s="14"/>
      <c r="AJ851" s="14"/>
      <c r="AK851" s="14"/>
      <c r="AL851" s="8" t="str">
        <f t="shared" si="156"/>
        <v>18C0310@新媒体</v>
      </c>
      <c r="AM851" s="8">
        <f>IF(AL851="","",COUNTIFS(AL$1:AL851,AL851))</f>
        <v>1</v>
      </c>
      <c r="AN851" s="8" t="str">
        <f t="shared" si="157"/>
        <v>重庆新媒体产业园营销推广服务(18C0310)结果公告@新媒体</v>
      </c>
      <c r="AO851" s="9">
        <f>IF(AN851="","",COUNTIFS(AN$1:AN851,AN851))</f>
        <v>1</v>
      </c>
      <c r="AP851" s="10" t="str">
        <f t="shared" si="158"/>
        <v>是</v>
      </c>
      <c r="AQ851" s="11" t="str">
        <f t="shared" si="159"/>
        <v/>
      </c>
      <c r="AR851" s="11" t="str">
        <f t="shared" si="160"/>
        <v/>
      </c>
      <c r="AS851" s="11" t="str">
        <f t="shared" si="161"/>
        <v/>
      </c>
      <c r="AT851" s="11" t="str">
        <f t="shared" si="162"/>
        <v/>
      </c>
      <c r="AU851" s="11" t="str">
        <f t="shared" si="163"/>
        <v/>
      </c>
      <c r="AV851" s="11" t="str">
        <f t="shared" si="164"/>
        <v/>
      </c>
      <c r="AW851" s="11" t="str">
        <f>IF(ISERROR(IF(FIND("拾",O851,1)&lt;FIND("万",O851,1),IF(ISERROR(FIND("拾",O851,FIND("万",O851,1))),"零",(MID(O,FIND("拾",O851,FIND("万",O851,1))-1,1))),MID(O851,FIND("拾",O851,1)-1,1))),"",IF(FIND("拾",O851,1)&lt;FIND("万",O851,1),IF(ISERROR(FIND("拾",O851,FIND("万",O851,1))),"",(MID(O851,FIND("拾",O851,FIND("万",O851,1))-1,1))),MID(O851,FIND("拾",O851,1)-1,1)))</f>
        <v/>
      </c>
      <c r="AX851" s="12">
        <f>IF(O851="",0,IF(ISERROR(MIDB(O851,SEARCHB("?",O851),2*LEN(O851)-LENB(O851))),IF(AQ851="",0,INDEX([1]大小写对照表!A:B,MATCH(AQ851,[1]大小写对照表!A:A,0),2)*100000000)+IF(AR851="",0,INDEX([1]大小写对照表!A:B,MATCH(AR851,[1]大小写对照表!A:A,0),2)*1000000)+IF(AS851="",0,INDEX([1]大小写对照表!A:B,MATCH(AS851,[1]大小写对照表!A:A,0),2)*100000)+IF(AT851="",0,INDEX([1]大小写对照表!A:B,MATCH(AT851,[1]大小写对照表!A:A,0),2)*10000)+IF(AU851="",0,INDEX([1]大小写对照表!A:B,MATCH(AU851,[1]大小写对照表!A:A,0),2)*1000)+IF(AV851="",0,INDEX([1]大小写对照表!A:B,MATCH(AV851,[1]大小写对照表!A:A,0),2)*100)+IF(AW851="",0,INDEX([1]大小写对照表!A:B,MATCH(AW851,[1]大小写对照表!A:A,0),2)*10),IF(ISERROR(FIND("万",O851,1)),MIDB(O851,SEARCHB("?",O851),2*LEN(O851)-LENB(O851))*1,MIDB(O851,SEARCHB("?",O851),2*LEN(O851)-LENB(O851))*10000)))</f>
        <v>0</v>
      </c>
      <c r="AY851" s="13" t="str">
        <f t="shared" si="165"/>
        <v>1月份</v>
      </c>
      <c r="AZ851" s="11" t="str">
        <f t="shared" si="166"/>
        <v>新媒体</v>
      </c>
      <c r="BA851" s="11" t="str">
        <f t="shared" si="167"/>
        <v/>
      </c>
    </row>
    <row r="852" spans="1:53">
      <c r="A852" s="7" t="s">
        <v>4020</v>
      </c>
      <c r="B852" s="7" t="s">
        <v>5332</v>
      </c>
      <c r="C852" s="7" t="s">
        <v>55</v>
      </c>
      <c r="D852" s="7" t="s">
        <v>5333</v>
      </c>
      <c r="E852" s="7" t="s">
        <v>551</v>
      </c>
      <c r="F852" s="7" t="s">
        <v>4128</v>
      </c>
      <c r="G852" s="7" t="s">
        <v>553</v>
      </c>
      <c r="H852" s="7"/>
      <c r="I852" s="7"/>
      <c r="J852" s="7"/>
      <c r="K852" s="7"/>
      <c r="L852" s="7" t="s">
        <v>5334</v>
      </c>
      <c r="M852" s="7" t="s">
        <v>5335</v>
      </c>
      <c r="N852" s="7" t="s">
        <v>5336</v>
      </c>
      <c r="O852" s="7"/>
      <c r="P852" s="7"/>
      <c r="Q852" s="7" t="s">
        <v>5337</v>
      </c>
      <c r="R852" s="7" t="s">
        <v>5338</v>
      </c>
      <c r="S852" s="7" t="s">
        <v>5339</v>
      </c>
      <c r="T852" s="7"/>
      <c r="U852" s="7"/>
      <c r="V852" s="7"/>
      <c r="W852" s="7"/>
      <c r="X852" s="7" t="s">
        <v>79</v>
      </c>
      <c r="Y852" s="7" t="s">
        <v>5340</v>
      </c>
      <c r="Z852" s="7">
        <v>1</v>
      </c>
      <c r="AA852" s="7">
        <v>1</v>
      </c>
      <c r="AB852" s="7" t="s">
        <v>67</v>
      </c>
      <c r="AC852" s="7"/>
      <c r="AD852" s="7">
        <v>2019</v>
      </c>
      <c r="AE852" s="7" t="s">
        <v>68</v>
      </c>
      <c r="AF852" s="7"/>
      <c r="AG852" s="7"/>
      <c r="AH852" s="7"/>
      <c r="AI852" s="7"/>
      <c r="AJ852" s="7"/>
      <c r="AK852" s="7"/>
      <c r="AL852" s="8" t="str">
        <f t="shared" si="156"/>
        <v>DGZBZC-2018-109）@新媒体</v>
      </c>
      <c r="AM852" s="8">
        <f>IF(AL852="","",COUNTIFS(AL$1:AL852,AL852))</f>
        <v>1</v>
      </c>
      <c r="AN852" s="8" t="str">
        <f t="shared" si="157"/>
        <v>天津市滨海新区人民政府大港街道办事处机关大港街2019年招聘会服务项目(项目编号:DGZBZC-2018-109)成交公告@新媒体</v>
      </c>
      <c r="AO852" s="9">
        <f>IF(AN852="","",COUNTIFS(AN$1:AN852,AN852))</f>
        <v>1</v>
      </c>
      <c r="AP852" s="10" t="str">
        <f t="shared" si="158"/>
        <v>是</v>
      </c>
      <c r="AQ852" s="11" t="str">
        <f t="shared" si="159"/>
        <v/>
      </c>
      <c r="AR852" s="11" t="str">
        <f t="shared" si="160"/>
        <v/>
      </c>
      <c r="AS852" s="11" t="str">
        <f t="shared" si="161"/>
        <v/>
      </c>
      <c r="AT852" s="11" t="str">
        <f t="shared" si="162"/>
        <v/>
      </c>
      <c r="AU852" s="11" t="str">
        <f t="shared" si="163"/>
        <v/>
      </c>
      <c r="AV852" s="11" t="str">
        <f t="shared" si="164"/>
        <v/>
      </c>
      <c r="AW852" s="11" t="str">
        <f>IF(ISERROR(IF(FIND("拾",O852,1)&lt;FIND("万",O852,1),IF(ISERROR(FIND("拾",O852,FIND("万",O852,1))),"零",(MID(O,FIND("拾",O852,FIND("万",O852,1))-1,1))),MID(O852,FIND("拾",O852,1)-1,1))),"",IF(FIND("拾",O852,1)&lt;FIND("万",O852,1),IF(ISERROR(FIND("拾",O852,FIND("万",O852,1))),"",(MID(O852,FIND("拾",O852,FIND("万",O852,1))-1,1))),MID(O852,FIND("拾",O852,1)-1,1)))</f>
        <v/>
      </c>
      <c r="AX852" s="12">
        <f>IF(O852="",0,IF(ISERROR(MIDB(O852,SEARCHB("?",O852),2*LEN(O852)-LENB(O852))),IF(AQ852="",0,INDEX([1]大小写对照表!A:B,MATCH(AQ852,[1]大小写对照表!A:A,0),2)*100000000)+IF(AR852="",0,INDEX([1]大小写对照表!A:B,MATCH(AR852,[1]大小写对照表!A:A,0),2)*1000000)+IF(AS852="",0,INDEX([1]大小写对照表!A:B,MATCH(AS852,[1]大小写对照表!A:A,0),2)*100000)+IF(AT852="",0,INDEX([1]大小写对照表!A:B,MATCH(AT852,[1]大小写对照表!A:A,0),2)*10000)+IF(AU852="",0,INDEX([1]大小写对照表!A:B,MATCH(AU852,[1]大小写对照表!A:A,0),2)*1000)+IF(AV852="",0,INDEX([1]大小写对照表!A:B,MATCH(AV852,[1]大小写对照表!A:A,0),2)*100)+IF(AW852="",0,INDEX([1]大小写对照表!A:B,MATCH(AW852,[1]大小写对照表!A:A,0),2)*10),IF(ISERROR(FIND("万",O852,1)),MIDB(O852,SEARCHB("?",O852),2*LEN(O852)-LENB(O852))*1,MIDB(O852,SEARCHB("?",O852),2*LEN(O852)-LENB(O852))*10000)))</f>
        <v>0</v>
      </c>
      <c r="AY852" s="13" t="str">
        <f t="shared" si="165"/>
        <v>1月份</v>
      </c>
      <c r="AZ852" s="11" t="str">
        <f t="shared" si="166"/>
        <v>新媒体</v>
      </c>
      <c r="BA852" s="11" t="str">
        <f t="shared" si="167"/>
        <v/>
      </c>
    </row>
    <row r="853" spans="1:53">
      <c r="A853" s="14" t="s">
        <v>4020</v>
      </c>
      <c r="B853" s="14" t="s">
        <v>5341</v>
      </c>
      <c r="C853" s="14" t="s">
        <v>55</v>
      </c>
      <c r="D853" s="14"/>
      <c r="E853" s="14" t="s">
        <v>71</v>
      </c>
      <c r="F853" s="14" t="s">
        <v>5342</v>
      </c>
      <c r="G853" s="14" t="s">
        <v>553</v>
      </c>
      <c r="H853" s="14"/>
      <c r="I853" s="14"/>
      <c r="J853" s="14"/>
      <c r="K853" s="14"/>
      <c r="L853" s="14" t="s">
        <v>5343</v>
      </c>
      <c r="M853" s="14" t="s">
        <v>5344</v>
      </c>
      <c r="N853" s="14" t="s">
        <v>5345</v>
      </c>
      <c r="O853" s="14" t="s">
        <v>5346</v>
      </c>
      <c r="P853" s="14"/>
      <c r="Q853" s="14" t="s">
        <v>5347</v>
      </c>
      <c r="R853" s="14" t="s">
        <v>5348</v>
      </c>
      <c r="S853" s="14"/>
      <c r="T853" s="14"/>
      <c r="U853" s="14"/>
      <c r="V853" s="14"/>
      <c r="W853" s="14"/>
      <c r="X853" s="14" t="s">
        <v>65</v>
      </c>
      <c r="Y853" s="14" t="s">
        <v>5349</v>
      </c>
      <c r="Z853" s="14">
        <v>1</v>
      </c>
      <c r="AA853" s="14">
        <v>14971</v>
      </c>
      <c r="AB853" s="14" t="s">
        <v>67</v>
      </c>
      <c r="AC853" s="14"/>
      <c r="AD853" s="14">
        <v>2019</v>
      </c>
      <c r="AE853" s="14" t="s">
        <v>68</v>
      </c>
      <c r="AF853" s="14"/>
      <c r="AG853" s="14"/>
      <c r="AH853" s="14"/>
      <c r="AI853" s="14"/>
      <c r="AJ853" s="14"/>
      <c r="AK853" s="14"/>
      <c r="AL853" s="8" t="str">
        <f t="shared" si="156"/>
        <v/>
      </c>
      <c r="AM853" s="8" t="str">
        <f>IF(AL853="","",COUNTIFS(AL$1:AL853,AL853))</f>
        <v/>
      </c>
      <c r="AN853" s="8" t="str">
        <f t="shared" si="157"/>
        <v>广西建隆工程咨询有限公司关于贺州市疾病预防控制中心健康教育和健康促进工作劳务派遣服务（GXJL-HZ-2018-025）成交结果公告@新媒体</v>
      </c>
      <c r="AO853" s="9">
        <f>IF(AN853="","",COUNTIFS(AN$1:AN853,AN853))</f>
        <v>1</v>
      </c>
      <c r="AP853" s="10" t="str">
        <f t="shared" si="158"/>
        <v>是</v>
      </c>
      <c r="AQ853" s="11" t="str">
        <f t="shared" si="159"/>
        <v/>
      </c>
      <c r="AR853" s="11" t="str">
        <f t="shared" si="160"/>
        <v/>
      </c>
      <c r="AS853" s="11" t="str">
        <f t="shared" si="161"/>
        <v/>
      </c>
      <c r="AT853" s="11" t="str">
        <f t="shared" si="162"/>
        <v>玖</v>
      </c>
      <c r="AU853" s="11" t="str">
        <f t="shared" si="163"/>
        <v>壹</v>
      </c>
      <c r="AV853" s="11" t="str">
        <f t="shared" si="164"/>
        <v>玖</v>
      </c>
      <c r="AW853" s="11" t="str">
        <f>IF(ISERROR(IF(FIND("拾",O853,1)&lt;FIND("万",O853,1),IF(ISERROR(FIND("拾",O853,FIND("万",O853,1))),"零",(MID(O,FIND("拾",O853,FIND("万",O853,1))-1,1))),MID(O853,FIND("拾",O853,1)-1,1))),"",IF(FIND("拾",O853,1)&lt;FIND("万",O853,1),IF(ISERROR(FIND("拾",O853,FIND("万",O853,1))),"",(MID(O853,FIND("拾",O853,FIND("万",O853,1))-1,1))),MID(O853,FIND("拾",O853,1)-1,1)))</f>
        <v>叁</v>
      </c>
      <c r="AX853" s="12">
        <f>IF(O853="",0,IF(ISERROR(MIDB(O853,SEARCHB("?",O853),2*LEN(O853)-LENB(O853))),IF(AQ853="",0,INDEX([1]大小写对照表!A:B,MATCH(AQ853,[1]大小写对照表!A:A,0),2)*100000000)+IF(AR853="",0,INDEX([1]大小写对照表!A:B,MATCH(AR853,[1]大小写对照表!A:A,0),2)*1000000)+IF(AS853="",0,INDEX([1]大小写对照表!A:B,MATCH(AS853,[1]大小写对照表!A:A,0),2)*100000)+IF(AT853="",0,INDEX([1]大小写对照表!A:B,MATCH(AT853,[1]大小写对照表!A:A,0),2)*10000)+IF(AU853="",0,INDEX([1]大小写对照表!A:B,MATCH(AU853,[1]大小写对照表!A:A,0),2)*1000)+IF(AV853="",0,INDEX([1]大小写对照表!A:B,MATCH(AV853,[1]大小写对照表!A:A,0),2)*100)+IF(AW853="",0,INDEX([1]大小写对照表!A:B,MATCH(AW853,[1]大小写对照表!A:A,0),2)*10),IF(ISERROR(FIND("万",O853,1)),MIDB(O853,SEARCHB("?",O853),2*LEN(O853)-LENB(O853))*1,MIDB(O853,SEARCHB("?",O853),2*LEN(O853)-LENB(O853))*10000)))</f>
        <v>91930</v>
      </c>
      <c r="AY853" s="13" t="str">
        <f t="shared" si="165"/>
        <v>1月份</v>
      </c>
      <c r="AZ853" s="11" t="str">
        <f t="shared" si="166"/>
        <v>新媒体</v>
      </c>
      <c r="BA853" s="11" t="str">
        <f t="shared" si="167"/>
        <v/>
      </c>
    </row>
    <row r="854" spans="1:53">
      <c r="A854" s="7" t="s">
        <v>4043</v>
      </c>
      <c r="B854" s="7" t="s">
        <v>5350</v>
      </c>
      <c r="C854" s="7" t="s">
        <v>55</v>
      </c>
      <c r="D854" s="7" t="s">
        <v>5351</v>
      </c>
      <c r="E854" s="7" t="s">
        <v>627</v>
      </c>
      <c r="F854" s="7" t="s">
        <v>840</v>
      </c>
      <c r="G854" s="7" t="s">
        <v>553</v>
      </c>
      <c r="H854" s="7"/>
      <c r="I854" s="7"/>
      <c r="J854" s="7"/>
      <c r="K854" s="7"/>
      <c r="L854" s="7" t="s">
        <v>4363</v>
      </c>
      <c r="M854" s="7" t="s">
        <v>5352</v>
      </c>
      <c r="N854" s="7" t="s">
        <v>5353</v>
      </c>
      <c r="O854" s="7"/>
      <c r="P854" s="7"/>
      <c r="Q854" s="7" t="s">
        <v>5354</v>
      </c>
      <c r="R854" s="7" t="s">
        <v>5353</v>
      </c>
      <c r="S854" s="7"/>
      <c r="T854" s="7"/>
      <c r="U854" s="7"/>
      <c r="V854" s="7"/>
      <c r="W854" s="7"/>
      <c r="X854" s="7" t="s">
        <v>79</v>
      </c>
      <c r="Y854" s="7" t="s">
        <v>5355</v>
      </c>
      <c r="Z854" s="7">
        <v>1</v>
      </c>
      <c r="AA854" s="7">
        <v>1</v>
      </c>
      <c r="AB854" s="7" t="s">
        <v>317</v>
      </c>
      <c r="AC854" s="7" t="s">
        <v>4043</v>
      </c>
      <c r="AD854" s="7">
        <v>2019</v>
      </c>
      <c r="AE854" s="7" t="s">
        <v>68</v>
      </c>
      <c r="AF854" s="7"/>
      <c r="AG854" s="7"/>
      <c r="AH854" s="7"/>
      <c r="AI854" s="7"/>
      <c r="AJ854" s="7"/>
      <c r="AK854" s="7"/>
      <c r="AL854" s="8" t="str">
        <f t="shared" si="156"/>
        <v>GZCQC1802FG10022@全媒体</v>
      </c>
      <c r="AM854" s="8">
        <f>IF(AL854="","",COUNTIFS(AL$1:AL854,AL854))</f>
        <v>1</v>
      </c>
      <c r="AN854" s="8" t="str">
        <f t="shared" si="157"/>
        <v>广州市公安局广州市公安局全媒体交通安全宣传推广服务项目GZCQC1802FG10022的中标、成交结果公告@全媒体</v>
      </c>
      <c r="AO854" s="9">
        <f>IF(AN854="","",COUNTIFS(AN$1:AN854,AN854))</f>
        <v>1</v>
      </c>
      <c r="AP854" s="10" t="str">
        <f t="shared" si="158"/>
        <v>是</v>
      </c>
      <c r="AQ854" s="11" t="str">
        <f t="shared" si="159"/>
        <v/>
      </c>
      <c r="AR854" s="11" t="str">
        <f t="shared" si="160"/>
        <v/>
      </c>
      <c r="AS854" s="11" t="str">
        <f t="shared" si="161"/>
        <v/>
      </c>
      <c r="AT854" s="11" t="str">
        <f t="shared" si="162"/>
        <v/>
      </c>
      <c r="AU854" s="11" t="str">
        <f t="shared" si="163"/>
        <v/>
      </c>
      <c r="AV854" s="11" t="str">
        <f t="shared" si="164"/>
        <v/>
      </c>
      <c r="AW854" s="11" t="str">
        <f>IF(ISERROR(IF(FIND("拾",O854,1)&lt;FIND("万",O854,1),IF(ISERROR(FIND("拾",O854,FIND("万",O854,1))),"零",(MID(O,FIND("拾",O854,FIND("万",O854,1))-1,1))),MID(O854,FIND("拾",O854,1)-1,1))),"",IF(FIND("拾",O854,1)&lt;FIND("万",O854,1),IF(ISERROR(FIND("拾",O854,FIND("万",O854,1))),"",(MID(O854,FIND("拾",O854,FIND("万",O854,1))-1,1))),MID(O854,FIND("拾",O854,1)-1,1)))</f>
        <v/>
      </c>
      <c r="AX854" s="12">
        <f>IF(O854="",0,IF(ISERROR(MIDB(O854,SEARCHB("?",O854),2*LEN(O854)-LENB(O854))),IF(AQ854="",0,INDEX([1]大小写对照表!A:B,MATCH(AQ854,[1]大小写对照表!A:A,0),2)*100000000)+IF(AR854="",0,INDEX([1]大小写对照表!A:B,MATCH(AR854,[1]大小写对照表!A:A,0),2)*1000000)+IF(AS854="",0,INDEX([1]大小写对照表!A:B,MATCH(AS854,[1]大小写对照表!A:A,0),2)*100000)+IF(AT854="",0,INDEX([1]大小写对照表!A:B,MATCH(AT854,[1]大小写对照表!A:A,0),2)*10000)+IF(AU854="",0,INDEX([1]大小写对照表!A:B,MATCH(AU854,[1]大小写对照表!A:A,0),2)*1000)+IF(AV854="",0,INDEX([1]大小写对照表!A:B,MATCH(AV854,[1]大小写对照表!A:A,0),2)*100)+IF(AW854="",0,INDEX([1]大小写对照表!A:B,MATCH(AW854,[1]大小写对照表!A:A,0),2)*10),IF(ISERROR(FIND("万",O854,1)),MIDB(O854,SEARCHB("?",O854),2*LEN(O854)-LENB(O854))*1,MIDB(O854,SEARCHB("?",O854),2*LEN(O854)-LENB(O854))*10000)))</f>
        <v>0</v>
      </c>
      <c r="AY854" s="13" t="str">
        <f t="shared" si="165"/>
        <v>1月份</v>
      </c>
      <c r="AZ854" s="11" t="str">
        <f t="shared" si="166"/>
        <v>全媒体</v>
      </c>
      <c r="BA854" s="11" t="str">
        <f t="shared" si="167"/>
        <v/>
      </c>
    </row>
    <row r="855" spans="1:53">
      <c r="A855" s="14" t="s">
        <v>4020</v>
      </c>
      <c r="B855" s="14" t="s">
        <v>5356</v>
      </c>
      <c r="C855" s="14" t="s">
        <v>55</v>
      </c>
      <c r="D855" s="14"/>
      <c r="E855" s="14" t="s">
        <v>56</v>
      </c>
      <c r="F855" s="14" t="s">
        <v>302</v>
      </c>
      <c r="G855" s="14" t="s">
        <v>553</v>
      </c>
      <c r="H855" s="14"/>
      <c r="I855" s="14"/>
      <c r="J855" s="14"/>
      <c r="K855" s="14"/>
      <c r="L855" s="14" t="s">
        <v>370</v>
      </c>
      <c r="M855" s="14" t="s">
        <v>4958</v>
      </c>
      <c r="N855" s="14" t="s">
        <v>5357</v>
      </c>
      <c r="O855" s="14" t="s">
        <v>5358</v>
      </c>
      <c r="P855" s="14"/>
      <c r="Q855" s="14" t="s">
        <v>5359</v>
      </c>
      <c r="R855" s="14" t="s">
        <v>4961</v>
      </c>
      <c r="S855" s="14" t="s">
        <v>5360</v>
      </c>
      <c r="T855" s="14" t="s">
        <v>5361</v>
      </c>
      <c r="U855" s="14"/>
      <c r="V855" s="14"/>
      <c r="W855" s="14"/>
      <c r="X855" s="14" t="s">
        <v>244</v>
      </c>
      <c r="Y855" s="14" t="s">
        <v>5362</v>
      </c>
      <c r="Z855" s="14">
        <v>1</v>
      </c>
      <c r="AA855" s="14">
        <v>14971</v>
      </c>
      <c r="AB855" s="14" t="s">
        <v>67</v>
      </c>
      <c r="AC855" s="14"/>
      <c r="AD855" s="14">
        <v>2019</v>
      </c>
      <c r="AE855" s="14" t="s">
        <v>68</v>
      </c>
      <c r="AF855" s="14"/>
      <c r="AG855" s="14"/>
      <c r="AH855" s="14"/>
      <c r="AI855" s="14"/>
      <c r="AJ855" s="14"/>
      <c r="AK855" s="14"/>
      <c r="AL855" s="8" t="str">
        <f t="shared" si="156"/>
        <v/>
      </c>
      <c r="AM855" s="8" t="str">
        <f>IF(AL855="","",COUNTIFS(AL$1:AL855,AL855))</f>
        <v/>
      </c>
      <c r="AN855" s="8" t="str">
        <f t="shared" si="157"/>
        <v>郑州报业大厦建设项目支架采购与安装项目中标候选人公示@新媒体</v>
      </c>
      <c r="AO855" s="9">
        <f>IF(AN855="","",COUNTIFS(AN$1:AN855,AN855))</f>
        <v>1</v>
      </c>
      <c r="AP855" s="10" t="str">
        <f t="shared" si="158"/>
        <v>是</v>
      </c>
      <c r="AQ855" s="11" t="str">
        <f t="shared" si="159"/>
        <v/>
      </c>
      <c r="AR855" s="11" t="str">
        <f t="shared" si="160"/>
        <v/>
      </c>
      <c r="AS855" s="11" t="str">
        <f t="shared" si="161"/>
        <v/>
      </c>
      <c r="AT855" s="11" t="str">
        <f t="shared" si="162"/>
        <v/>
      </c>
      <c r="AU855" s="11" t="str">
        <f t="shared" si="163"/>
        <v/>
      </c>
      <c r="AV855" s="11" t="str">
        <f t="shared" si="164"/>
        <v/>
      </c>
      <c r="AW855" s="11" t="str">
        <f>IF(ISERROR(IF(FIND("拾",O855,1)&lt;FIND("万",O855,1),IF(ISERROR(FIND("拾",O855,FIND("万",O855,1))),"零",(MID(O,FIND("拾",O855,FIND("万",O855,1))-1,1))),MID(O855,FIND("拾",O855,1)-1,1))),"",IF(FIND("拾",O855,1)&lt;FIND("万",O855,1),IF(ISERROR(FIND("拾",O855,FIND("万",O855,1))),"",(MID(O855,FIND("拾",O855,FIND("万",O855,1))-1,1))),MID(O855,FIND("拾",O855,1)-1,1)))</f>
        <v/>
      </c>
      <c r="AX855" s="12">
        <f>IF(O855="",0,IF(ISERROR(MIDB(O855,SEARCHB("?",O855),2*LEN(O855)-LENB(O855))),IF(AQ855="",0,INDEX([1]大小写对照表!A:B,MATCH(AQ855,[1]大小写对照表!A:A,0),2)*100000000)+IF(AR855="",0,INDEX([1]大小写对照表!A:B,MATCH(AR855,[1]大小写对照表!A:A,0),2)*1000000)+IF(AS855="",0,INDEX([1]大小写对照表!A:B,MATCH(AS855,[1]大小写对照表!A:A,0),2)*100000)+IF(AT855="",0,INDEX([1]大小写对照表!A:B,MATCH(AT855,[1]大小写对照表!A:A,0),2)*10000)+IF(AU855="",0,INDEX([1]大小写对照表!A:B,MATCH(AU855,[1]大小写对照表!A:A,0),2)*1000)+IF(AV855="",0,INDEX([1]大小写对照表!A:B,MATCH(AV855,[1]大小写对照表!A:A,0),2)*100)+IF(AW855="",0,INDEX([1]大小写对照表!A:B,MATCH(AW855,[1]大小写对照表!A:A,0),2)*10),IF(ISERROR(FIND("万",O855,1)),MIDB(O855,SEARCHB("?",O855),2*LEN(O855)-LENB(O855))*1,MIDB(O855,SEARCHB("?",O855),2*LEN(O855)-LENB(O855))*10000)))</f>
        <v>11420404.960000001</v>
      </c>
      <c r="AY855" s="13" t="str">
        <f t="shared" si="165"/>
        <v>1月份</v>
      </c>
      <c r="AZ855" s="11" t="str">
        <f t="shared" si="166"/>
        <v>新媒体</v>
      </c>
      <c r="BA855" s="11" t="str">
        <f t="shared" si="167"/>
        <v/>
      </c>
    </row>
    <row r="856" spans="1:53">
      <c r="A856" s="7" t="s">
        <v>4204</v>
      </c>
      <c r="B856" s="7" t="s">
        <v>5363</v>
      </c>
      <c r="C856" s="7" t="s">
        <v>55</v>
      </c>
      <c r="D856" s="7" t="s">
        <v>5364</v>
      </c>
      <c r="E856" s="7" t="s">
        <v>627</v>
      </c>
      <c r="F856" s="7" t="s">
        <v>840</v>
      </c>
      <c r="G856" s="7" t="s">
        <v>553</v>
      </c>
      <c r="H856" s="7"/>
      <c r="I856" s="7"/>
      <c r="J856" s="7"/>
      <c r="K856" s="7"/>
      <c r="L856" s="7" t="s">
        <v>4363</v>
      </c>
      <c r="M856" s="7" t="s">
        <v>5352</v>
      </c>
      <c r="N856" s="7" t="s">
        <v>5365</v>
      </c>
      <c r="O856" s="7" t="s">
        <v>5366</v>
      </c>
      <c r="P856" s="7"/>
      <c r="Q856" s="7" t="s">
        <v>5367</v>
      </c>
      <c r="R856" s="7" t="s">
        <v>5368</v>
      </c>
      <c r="S856" s="7" t="s">
        <v>5369</v>
      </c>
      <c r="T856" s="7" t="s">
        <v>5370</v>
      </c>
      <c r="U856" s="7" t="s">
        <v>5371</v>
      </c>
      <c r="V856" s="7" t="s">
        <v>5372</v>
      </c>
      <c r="W856" s="7"/>
      <c r="X856" s="7" t="s">
        <v>79</v>
      </c>
      <c r="Y856" s="7" t="s">
        <v>5373</v>
      </c>
      <c r="Z856" s="7">
        <v>1</v>
      </c>
      <c r="AA856" s="7">
        <v>1</v>
      </c>
      <c r="AB856" s="7" t="s">
        <v>67</v>
      </c>
      <c r="AC856" s="7"/>
      <c r="AD856" s="7">
        <v>2019</v>
      </c>
      <c r="AE856" s="7" t="s">
        <v>68</v>
      </c>
      <c r="AF856" s="7"/>
      <c r="AG856" s="7"/>
      <c r="AH856" s="7"/>
      <c r="AI856" s="7"/>
      <c r="AJ856" s="7"/>
      <c r="AK856" s="7"/>
      <c r="AL856" s="8" t="str">
        <f t="shared" si="156"/>
        <v>GZCQC1802FG10022）@全媒体,新媒体</v>
      </c>
      <c r="AM856" s="8">
        <f>IF(AL856="","",COUNTIFS(AL$1:AL856,AL856))</f>
        <v>1</v>
      </c>
      <c r="AN856" s="8" t="str">
        <f t="shared" si="157"/>
        <v>广州市公安局全媒体交通安全宣传推广服务项目(采购项目编号：GZCQC1802FG10022)的中标结果公告@全媒体,新媒体</v>
      </c>
      <c r="AO856" s="9">
        <f>IF(AN856="","",COUNTIFS(AN$1:AN856,AN856))</f>
        <v>1</v>
      </c>
      <c r="AP856" s="10" t="str">
        <f t="shared" si="158"/>
        <v>是</v>
      </c>
      <c r="AQ856" s="11" t="str">
        <f t="shared" si="159"/>
        <v/>
      </c>
      <c r="AR856" s="11" t="str">
        <f t="shared" si="160"/>
        <v/>
      </c>
      <c r="AS856" s="11" t="str">
        <f t="shared" si="161"/>
        <v/>
      </c>
      <c r="AT856" s="11" t="str">
        <f t="shared" si="162"/>
        <v/>
      </c>
      <c r="AU856" s="11" t="str">
        <f t="shared" si="163"/>
        <v/>
      </c>
      <c r="AV856" s="11" t="str">
        <f t="shared" si="164"/>
        <v/>
      </c>
      <c r="AW856" s="11" t="str">
        <f>IF(ISERROR(IF(FIND("拾",O856,1)&lt;FIND("万",O856,1),IF(ISERROR(FIND("拾",O856,FIND("万",O856,1))),"零",(MID(O,FIND("拾",O856,FIND("万",O856,1))-1,1))),MID(O856,FIND("拾",O856,1)-1,1))),"",IF(FIND("拾",O856,1)&lt;FIND("万",O856,1),IF(ISERROR(FIND("拾",O856,FIND("万",O856,1))),"",(MID(O856,FIND("拾",O856,FIND("万",O856,1))-1,1))),MID(O856,FIND("拾",O856,1)-1,1)))</f>
        <v/>
      </c>
      <c r="AX856" s="12">
        <f>IF(O856="",0,IF(ISERROR(MIDB(O856,SEARCHB("?",O856),2*LEN(O856)-LENB(O856))),IF(AQ856="",0,INDEX([1]大小写对照表!A:B,MATCH(AQ856,[1]大小写对照表!A:A,0),2)*100000000)+IF(AR856="",0,INDEX([1]大小写对照表!A:B,MATCH(AR856,[1]大小写对照表!A:A,0),2)*1000000)+IF(AS856="",0,INDEX([1]大小写对照表!A:B,MATCH(AS856,[1]大小写对照表!A:A,0),2)*100000)+IF(AT856="",0,INDEX([1]大小写对照表!A:B,MATCH(AT856,[1]大小写对照表!A:A,0),2)*10000)+IF(AU856="",0,INDEX([1]大小写对照表!A:B,MATCH(AU856,[1]大小写对照表!A:A,0),2)*1000)+IF(AV856="",0,INDEX([1]大小写对照表!A:B,MATCH(AV856,[1]大小写对照表!A:A,0),2)*100)+IF(AW856="",0,INDEX([1]大小写对照表!A:B,MATCH(AW856,[1]大小写对照表!A:A,0),2)*10),IF(ISERROR(FIND("万",O856,1)),MIDB(O856,SEARCHB("?",O856),2*LEN(O856)-LENB(O856))*1,MIDB(O856,SEARCHB("?",O856),2*LEN(O856)-LENB(O856))*10000)))</f>
        <v>4600000</v>
      </c>
      <c r="AY856" s="13" t="str">
        <f t="shared" si="165"/>
        <v>1月份</v>
      </c>
      <c r="AZ856" s="11" t="str">
        <f t="shared" si="166"/>
        <v>全媒体</v>
      </c>
      <c r="BA856" s="11" t="str">
        <f t="shared" si="167"/>
        <v>新媒体</v>
      </c>
    </row>
    <row r="857" spans="1:53">
      <c r="A857" s="14" t="s">
        <v>4043</v>
      </c>
      <c r="B857" s="14" t="s">
        <v>5374</v>
      </c>
      <c r="C857" s="14" t="s">
        <v>55</v>
      </c>
      <c r="D857" s="14"/>
      <c r="E857" s="14" t="s">
        <v>236</v>
      </c>
      <c r="F857" s="14" t="s">
        <v>237</v>
      </c>
      <c r="G857" s="14" t="s">
        <v>553</v>
      </c>
      <c r="H857" s="14"/>
      <c r="I857" s="14"/>
      <c r="J857" s="14"/>
      <c r="K857" s="14"/>
      <c r="L857" s="14" t="s">
        <v>5257</v>
      </c>
      <c r="M857" s="14" t="s">
        <v>5258</v>
      </c>
      <c r="N857" s="14" t="s">
        <v>5259</v>
      </c>
      <c r="O857" s="14"/>
      <c r="P857" s="14"/>
      <c r="Q857" s="14" t="s">
        <v>5375</v>
      </c>
      <c r="R857" s="14" t="s">
        <v>5262</v>
      </c>
      <c r="S857" s="14" t="s">
        <v>5263</v>
      </c>
      <c r="T857" s="14"/>
      <c r="U857" s="14"/>
      <c r="V857" s="14"/>
      <c r="W857" s="14"/>
      <c r="X857" s="14" t="s">
        <v>315</v>
      </c>
      <c r="Y857" s="14" t="s">
        <v>5376</v>
      </c>
      <c r="Z857" s="14">
        <v>7</v>
      </c>
      <c r="AA857" s="14">
        <v>14971</v>
      </c>
      <c r="AB857" s="14" t="s">
        <v>67</v>
      </c>
      <c r="AC857" s="14"/>
      <c r="AD857" s="14">
        <v>2019</v>
      </c>
      <c r="AE857" s="14" t="s">
        <v>68</v>
      </c>
      <c r="AF857" s="14"/>
      <c r="AG857" s="14"/>
      <c r="AH857" s="14"/>
      <c r="AI857" s="14"/>
      <c r="AJ857" s="14"/>
      <c r="AK857" s="14"/>
      <c r="AL857" s="8" t="str">
        <f t="shared" si="156"/>
        <v/>
      </c>
      <c r="AM857" s="8" t="str">
        <f>IF(AL857="","",COUNTIFS(AL$1:AL857,AL857))</f>
        <v/>
      </c>
      <c r="AN857" s="8" t="str">
        <f t="shared" si="157"/>
        <v>海淀区融媒体平台建设项目中标公示@全媒体</v>
      </c>
      <c r="AO857" s="9">
        <f>IF(AN857="","",COUNTIFS(AN$1:AN857,AN857))</f>
        <v>1</v>
      </c>
      <c r="AP857" s="10" t="str">
        <f t="shared" si="158"/>
        <v>是</v>
      </c>
      <c r="AQ857" s="11" t="str">
        <f t="shared" si="159"/>
        <v/>
      </c>
      <c r="AR857" s="11" t="str">
        <f t="shared" si="160"/>
        <v/>
      </c>
      <c r="AS857" s="11" t="str">
        <f t="shared" si="161"/>
        <v/>
      </c>
      <c r="AT857" s="11" t="str">
        <f t="shared" si="162"/>
        <v/>
      </c>
      <c r="AU857" s="11" t="str">
        <f t="shared" si="163"/>
        <v/>
      </c>
      <c r="AV857" s="11" t="str">
        <f t="shared" si="164"/>
        <v/>
      </c>
      <c r="AW857" s="11" t="str">
        <f>IF(ISERROR(IF(FIND("拾",O857,1)&lt;FIND("万",O857,1),IF(ISERROR(FIND("拾",O857,FIND("万",O857,1))),"零",(MID(O,FIND("拾",O857,FIND("万",O857,1))-1,1))),MID(O857,FIND("拾",O857,1)-1,1))),"",IF(FIND("拾",O857,1)&lt;FIND("万",O857,1),IF(ISERROR(FIND("拾",O857,FIND("万",O857,1))),"",(MID(O857,FIND("拾",O857,FIND("万",O857,1))-1,1))),MID(O857,FIND("拾",O857,1)-1,1)))</f>
        <v/>
      </c>
      <c r="AX857" s="12">
        <f>IF(O857="",0,IF(ISERROR(MIDB(O857,SEARCHB("?",O857),2*LEN(O857)-LENB(O857))),IF(AQ857="",0,INDEX([1]大小写对照表!A:B,MATCH(AQ857,[1]大小写对照表!A:A,0),2)*100000000)+IF(AR857="",0,INDEX([1]大小写对照表!A:B,MATCH(AR857,[1]大小写对照表!A:A,0),2)*1000000)+IF(AS857="",0,INDEX([1]大小写对照表!A:B,MATCH(AS857,[1]大小写对照表!A:A,0),2)*100000)+IF(AT857="",0,INDEX([1]大小写对照表!A:B,MATCH(AT857,[1]大小写对照表!A:A,0),2)*10000)+IF(AU857="",0,INDEX([1]大小写对照表!A:B,MATCH(AU857,[1]大小写对照表!A:A,0),2)*1000)+IF(AV857="",0,INDEX([1]大小写对照表!A:B,MATCH(AV857,[1]大小写对照表!A:A,0),2)*100)+IF(AW857="",0,INDEX([1]大小写对照表!A:B,MATCH(AW857,[1]大小写对照表!A:A,0),2)*10),IF(ISERROR(FIND("万",O857,1)),MIDB(O857,SEARCHB("?",O857),2*LEN(O857)-LENB(O857))*1,MIDB(O857,SEARCHB("?",O857),2*LEN(O857)-LENB(O857))*10000)))</f>
        <v>0</v>
      </c>
      <c r="AY857" s="13" t="str">
        <f t="shared" si="165"/>
        <v>1月份</v>
      </c>
      <c r="AZ857" s="11" t="str">
        <f t="shared" si="166"/>
        <v>全媒体</v>
      </c>
      <c r="BA857" s="11" t="str">
        <f t="shared" si="167"/>
        <v/>
      </c>
    </row>
    <row r="858" spans="1:53">
      <c r="A858" s="7" t="s">
        <v>4020</v>
      </c>
      <c r="B858" s="7" t="s">
        <v>5377</v>
      </c>
      <c r="C858" s="7" t="s">
        <v>55</v>
      </c>
      <c r="D858" s="7"/>
      <c r="E858" s="7" t="s">
        <v>627</v>
      </c>
      <c r="F858" s="7" t="s">
        <v>5378</v>
      </c>
      <c r="G858" s="7" t="s">
        <v>584</v>
      </c>
      <c r="H858" s="7"/>
      <c r="I858" s="7"/>
      <c r="J858" s="7"/>
      <c r="K858" s="7"/>
      <c r="L858" s="7"/>
      <c r="M858" s="7" t="s">
        <v>5379</v>
      </c>
      <c r="N858" s="7" t="s">
        <v>5380</v>
      </c>
      <c r="O858" s="7"/>
      <c r="P858" s="7"/>
      <c r="Q858" s="7" t="s">
        <v>5381</v>
      </c>
      <c r="R858" s="7" t="s">
        <v>5382</v>
      </c>
      <c r="S858" s="7"/>
      <c r="T858" s="7"/>
      <c r="U858" s="7"/>
      <c r="V858" s="7"/>
      <c r="W858" s="7"/>
      <c r="X858" s="7" t="s">
        <v>79</v>
      </c>
      <c r="Y858" s="7" t="s">
        <v>5383</v>
      </c>
      <c r="Z858" s="7">
        <v>1</v>
      </c>
      <c r="AA858" s="7">
        <v>14971</v>
      </c>
      <c r="AB858" s="7" t="s">
        <v>67</v>
      </c>
      <c r="AC858" s="7"/>
      <c r="AD858" s="7">
        <v>2019</v>
      </c>
      <c r="AE858" s="7" t="s">
        <v>68</v>
      </c>
      <c r="AF858" s="7"/>
      <c r="AG858" s="7"/>
      <c r="AH858" s="7"/>
      <c r="AI858" s="7"/>
      <c r="AJ858" s="7"/>
      <c r="AK858" s="7"/>
      <c r="AL858" s="8" t="str">
        <f t="shared" si="156"/>
        <v/>
      </c>
      <c r="AM858" s="8" t="str">
        <f>IF(AL858="","",COUNTIFS(AL$1:AL858,AL858))</f>
        <v/>
      </c>
      <c r="AN858" s="8" t="str">
        <f t="shared" si="157"/>
        <v>珠海体育专题宣传片和多媒体体育宣传采购项目成交结果公告@新媒体</v>
      </c>
      <c r="AO858" s="9">
        <f>IF(AN858="","",COUNTIFS(AN$1:AN858,AN858))</f>
        <v>1</v>
      </c>
      <c r="AP858" s="10" t="str">
        <f t="shared" si="158"/>
        <v>是</v>
      </c>
      <c r="AQ858" s="11" t="str">
        <f t="shared" si="159"/>
        <v/>
      </c>
      <c r="AR858" s="11" t="str">
        <f t="shared" si="160"/>
        <v/>
      </c>
      <c r="AS858" s="11" t="str">
        <f t="shared" si="161"/>
        <v/>
      </c>
      <c r="AT858" s="11" t="str">
        <f t="shared" si="162"/>
        <v/>
      </c>
      <c r="AU858" s="11" t="str">
        <f t="shared" si="163"/>
        <v/>
      </c>
      <c r="AV858" s="11" t="str">
        <f t="shared" si="164"/>
        <v/>
      </c>
      <c r="AW858" s="11" t="str">
        <f>IF(ISERROR(IF(FIND("拾",O858,1)&lt;FIND("万",O858,1),IF(ISERROR(FIND("拾",O858,FIND("万",O858,1))),"零",(MID(O,FIND("拾",O858,FIND("万",O858,1))-1,1))),MID(O858,FIND("拾",O858,1)-1,1))),"",IF(FIND("拾",O858,1)&lt;FIND("万",O858,1),IF(ISERROR(FIND("拾",O858,FIND("万",O858,1))),"",(MID(O858,FIND("拾",O858,FIND("万",O858,1))-1,1))),MID(O858,FIND("拾",O858,1)-1,1)))</f>
        <v/>
      </c>
      <c r="AX858" s="12">
        <f>IF(O858="",0,IF(ISERROR(MIDB(O858,SEARCHB("?",O858),2*LEN(O858)-LENB(O858))),IF(AQ858="",0,INDEX([1]大小写对照表!A:B,MATCH(AQ858,[1]大小写对照表!A:A,0),2)*100000000)+IF(AR858="",0,INDEX([1]大小写对照表!A:B,MATCH(AR858,[1]大小写对照表!A:A,0),2)*1000000)+IF(AS858="",0,INDEX([1]大小写对照表!A:B,MATCH(AS858,[1]大小写对照表!A:A,0),2)*100000)+IF(AT858="",0,INDEX([1]大小写对照表!A:B,MATCH(AT858,[1]大小写对照表!A:A,0),2)*10000)+IF(AU858="",0,INDEX([1]大小写对照表!A:B,MATCH(AU858,[1]大小写对照表!A:A,0),2)*1000)+IF(AV858="",0,INDEX([1]大小写对照表!A:B,MATCH(AV858,[1]大小写对照表!A:A,0),2)*100)+IF(AW858="",0,INDEX([1]大小写对照表!A:B,MATCH(AW858,[1]大小写对照表!A:A,0),2)*10),IF(ISERROR(FIND("万",O858,1)),MIDB(O858,SEARCHB("?",O858),2*LEN(O858)-LENB(O858))*1,MIDB(O858,SEARCHB("?",O858),2*LEN(O858)-LENB(O858))*10000)))</f>
        <v>0</v>
      </c>
      <c r="AY858" s="13" t="str">
        <f t="shared" si="165"/>
        <v>1月份</v>
      </c>
      <c r="AZ858" s="11" t="str">
        <f t="shared" si="166"/>
        <v>新媒体</v>
      </c>
      <c r="BA858" s="11" t="str">
        <f t="shared" si="167"/>
        <v/>
      </c>
    </row>
    <row r="859" spans="1:53">
      <c r="A859" s="14" t="s">
        <v>4020</v>
      </c>
      <c r="B859" s="14" t="s">
        <v>5384</v>
      </c>
      <c r="C859" s="14" t="s">
        <v>55</v>
      </c>
      <c r="D859" s="14"/>
      <c r="E859" s="14" t="s">
        <v>168</v>
      </c>
      <c r="F859" s="14" t="s">
        <v>5385</v>
      </c>
      <c r="G859" s="14" t="s">
        <v>584</v>
      </c>
      <c r="H859" s="14"/>
      <c r="I859" s="14"/>
      <c r="J859" s="14"/>
      <c r="K859" s="14"/>
      <c r="L859" s="14"/>
      <c r="M859" s="14"/>
      <c r="N859" s="14" t="s">
        <v>5386</v>
      </c>
      <c r="O859" s="14" t="s">
        <v>5387</v>
      </c>
      <c r="P859" s="14"/>
      <c r="Q859" s="14" t="s">
        <v>5388</v>
      </c>
      <c r="R859" s="14" t="s">
        <v>5389</v>
      </c>
      <c r="S859" s="14"/>
      <c r="T859" s="14"/>
      <c r="U859" s="14"/>
      <c r="V859" s="14"/>
      <c r="W859" s="14"/>
      <c r="X859" s="14" t="s">
        <v>65</v>
      </c>
      <c r="Y859" s="14" t="s">
        <v>5390</v>
      </c>
      <c r="Z859" s="14">
        <v>1</v>
      </c>
      <c r="AA859" s="14">
        <v>14971</v>
      </c>
      <c r="AB859" s="14" t="s">
        <v>67</v>
      </c>
      <c r="AC859" s="14"/>
      <c r="AD859" s="14">
        <v>2019</v>
      </c>
      <c r="AE859" s="14" t="s">
        <v>68</v>
      </c>
      <c r="AF859" s="14"/>
      <c r="AG859" s="14"/>
      <c r="AH859" s="14"/>
      <c r="AI859" s="14"/>
      <c r="AJ859" s="14"/>
      <c r="AK859" s="14"/>
      <c r="AL859" s="8" t="str">
        <f t="shared" si="156"/>
        <v/>
      </c>
      <c r="AM859" s="8" t="str">
        <f>IF(AL859="","",COUNTIFS(AL$1:AL859,AL859))</f>
        <v/>
      </c>
      <c r="AN859" s="8" t="str">
        <f t="shared" si="157"/>
        <v>网络舆情监控分析平台使用及预警报告服务项目采购结果公示@新媒体</v>
      </c>
      <c r="AO859" s="9">
        <f>IF(AN859="","",COUNTIFS(AN$1:AN859,AN859))</f>
        <v>1</v>
      </c>
      <c r="AP859" s="10" t="str">
        <f t="shared" si="158"/>
        <v>是</v>
      </c>
      <c r="AQ859" s="11" t="str">
        <f t="shared" si="159"/>
        <v/>
      </c>
      <c r="AR859" s="11" t="str">
        <f t="shared" si="160"/>
        <v/>
      </c>
      <c r="AS859" s="11" t="str">
        <f t="shared" si="161"/>
        <v/>
      </c>
      <c r="AT859" s="11" t="str">
        <f t="shared" si="162"/>
        <v/>
      </c>
      <c r="AU859" s="11" t="str">
        <f t="shared" si="163"/>
        <v/>
      </c>
      <c r="AV859" s="11" t="str">
        <f t="shared" si="164"/>
        <v/>
      </c>
      <c r="AW859" s="11" t="str">
        <f>IF(ISERROR(IF(FIND("拾",O859,1)&lt;FIND("万",O859,1),IF(ISERROR(FIND("拾",O859,FIND("万",O859,1))),"零",(MID(O,FIND("拾",O859,FIND("万",O859,1))-1,1))),MID(O859,FIND("拾",O859,1)-1,1))),"",IF(FIND("拾",O859,1)&lt;FIND("万",O859,1),IF(ISERROR(FIND("拾",O859,FIND("万",O859,1))),"",(MID(O859,FIND("拾",O859,FIND("万",O859,1))-1,1))),MID(O859,FIND("拾",O859,1)-1,1)))</f>
        <v/>
      </c>
      <c r="AX859" s="12">
        <f>IF(O859="",0,IF(ISERROR(MIDB(O859,SEARCHB("?",O859),2*LEN(O859)-LENB(O859))),IF(AQ859="",0,INDEX([1]大小写对照表!A:B,MATCH(AQ859,[1]大小写对照表!A:A,0),2)*100000000)+IF(AR859="",0,INDEX([1]大小写对照表!A:B,MATCH(AR859,[1]大小写对照表!A:A,0),2)*1000000)+IF(AS859="",0,INDEX([1]大小写对照表!A:B,MATCH(AS859,[1]大小写对照表!A:A,0),2)*100000)+IF(AT859="",0,INDEX([1]大小写对照表!A:B,MATCH(AT859,[1]大小写对照表!A:A,0),2)*10000)+IF(AU859="",0,INDEX([1]大小写对照表!A:B,MATCH(AU859,[1]大小写对照表!A:A,0),2)*1000)+IF(AV859="",0,INDEX([1]大小写对照表!A:B,MATCH(AV859,[1]大小写对照表!A:A,0),2)*100)+IF(AW859="",0,INDEX([1]大小写对照表!A:B,MATCH(AW859,[1]大小写对照表!A:A,0),2)*10),IF(ISERROR(FIND("万",O859,1)),MIDB(O859,SEARCHB("?",O859),2*LEN(O859)-LENB(O859))*1,MIDB(O859,SEARCHB("?",O859),2*LEN(O859)-LENB(O859))*10000)))</f>
        <v>74800</v>
      </c>
      <c r="AY859" s="13" t="str">
        <f t="shared" si="165"/>
        <v>1月份</v>
      </c>
      <c r="AZ859" s="11" t="str">
        <f t="shared" si="166"/>
        <v>新媒体</v>
      </c>
      <c r="BA859" s="11" t="str">
        <f t="shared" si="167"/>
        <v/>
      </c>
    </row>
    <row r="860" spans="1:53">
      <c r="A860" s="7" t="s">
        <v>4020</v>
      </c>
      <c r="B860" s="7" t="s">
        <v>5391</v>
      </c>
      <c r="C860" s="7" t="s">
        <v>55</v>
      </c>
      <c r="D860" s="7"/>
      <c r="E860" s="7" t="s">
        <v>236</v>
      </c>
      <c r="F860" s="7" t="s">
        <v>527</v>
      </c>
      <c r="G860" s="7" t="s">
        <v>584</v>
      </c>
      <c r="H860" s="7"/>
      <c r="I860" s="7"/>
      <c r="J860" s="7"/>
      <c r="K860" s="7"/>
      <c r="L860" s="7"/>
      <c r="M860" s="7"/>
      <c r="N860" s="7"/>
      <c r="O860" s="7"/>
      <c r="P860" s="7"/>
      <c r="Q860" s="7" t="s">
        <v>5392</v>
      </c>
      <c r="R860" s="7"/>
      <c r="S860" s="7"/>
      <c r="T860" s="7"/>
      <c r="U860" s="7"/>
      <c r="V860" s="7"/>
      <c r="W860" s="7"/>
      <c r="X860" s="7" t="s">
        <v>315</v>
      </c>
      <c r="Y860" s="7" t="s">
        <v>5393</v>
      </c>
      <c r="Z860" s="7">
        <v>2</v>
      </c>
      <c r="AA860" s="7">
        <v>14971</v>
      </c>
      <c r="AB860" s="7" t="s">
        <v>317</v>
      </c>
      <c r="AC860" s="7" t="s">
        <v>4020</v>
      </c>
      <c r="AD860" s="7">
        <v>2019</v>
      </c>
      <c r="AE860" s="7" t="s">
        <v>68</v>
      </c>
      <c r="AF860" s="7"/>
      <c r="AG860" s="7"/>
      <c r="AH860" s="7"/>
      <c r="AI860" s="7"/>
      <c r="AJ860" s="7"/>
      <c r="AK860" s="7"/>
      <c r="AL860" s="8" t="str">
        <f t="shared" si="156"/>
        <v/>
      </c>
      <c r="AM860" s="8" t="str">
        <f>IF(AL860="","",COUNTIFS(AL$1:AL860,AL860))</f>
        <v/>
      </c>
      <c r="AN860" s="8" t="str">
        <f t="shared" si="157"/>
        <v>北京北京大兴新媒体产业基地城市综合治理服务中标结果公示@新媒体</v>
      </c>
      <c r="AO860" s="9">
        <f>IF(AN860="","",COUNTIFS(AN$1:AN860,AN860))</f>
        <v>1</v>
      </c>
      <c r="AP860" s="10" t="str">
        <f t="shared" si="158"/>
        <v>是</v>
      </c>
      <c r="AQ860" s="11" t="str">
        <f t="shared" si="159"/>
        <v/>
      </c>
      <c r="AR860" s="11" t="str">
        <f t="shared" si="160"/>
        <v/>
      </c>
      <c r="AS860" s="11" t="str">
        <f t="shared" si="161"/>
        <v/>
      </c>
      <c r="AT860" s="11" t="str">
        <f t="shared" si="162"/>
        <v/>
      </c>
      <c r="AU860" s="11" t="str">
        <f t="shared" si="163"/>
        <v/>
      </c>
      <c r="AV860" s="11" t="str">
        <f t="shared" si="164"/>
        <v/>
      </c>
      <c r="AW860" s="11" t="str">
        <f>IF(ISERROR(IF(FIND("拾",O860,1)&lt;FIND("万",O860,1),IF(ISERROR(FIND("拾",O860,FIND("万",O860,1))),"零",(MID(O,FIND("拾",O860,FIND("万",O860,1))-1,1))),MID(O860,FIND("拾",O860,1)-1,1))),"",IF(FIND("拾",O860,1)&lt;FIND("万",O860,1),IF(ISERROR(FIND("拾",O860,FIND("万",O860,1))),"",(MID(O860,FIND("拾",O860,FIND("万",O860,1))-1,1))),MID(O860,FIND("拾",O860,1)-1,1)))</f>
        <v/>
      </c>
      <c r="AX860" s="12">
        <f>IF(O860="",0,IF(ISERROR(MIDB(O860,SEARCHB("?",O860),2*LEN(O860)-LENB(O860))),IF(AQ860="",0,INDEX([1]大小写对照表!A:B,MATCH(AQ860,[1]大小写对照表!A:A,0),2)*100000000)+IF(AR860="",0,INDEX([1]大小写对照表!A:B,MATCH(AR860,[1]大小写对照表!A:A,0),2)*1000000)+IF(AS860="",0,INDEX([1]大小写对照表!A:B,MATCH(AS860,[1]大小写对照表!A:A,0),2)*100000)+IF(AT860="",0,INDEX([1]大小写对照表!A:B,MATCH(AT860,[1]大小写对照表!A:A,0),2)*10000)+IF(AU860="",0,INDEX([1]大小写对照表!A:B,MATCH(AU860,[1]大小写对照表!A:A,0),2)*1000)+IF(AV860="",0,INDEX([1]大小写对照表!A:B,MATCH(AV860,[1]大小写对照表!A:A,0),2)*100)+IF(AW860="",0,INDEX([1]大小写对照表!A:B,MATCH(AW860,[1]大小写对照表!A:A,0),2)*10),IF(ISERROR(FIND("万",O860,1)),MIDB(O860,SEARCHB("?",O860),2*LEN(O860)-LENB(O860))*1,MIDB(O860,SEARCHB("?",O860),2*LEN(O860)-LENB(O860))*10000)))</f>
        <v>0</v>
      </c>
      <c r="AY860" s="13" t="str">
        <f t="shared" si="165"/>
        <v>1月份</v>
      </c>
      <c r="AZ860" s="11" t="str">
        <f t="shared" si="166"/>
        <v>新媒体</v>
      </c>
      <c r="BA860" s="11" t="str">
        <f t="shared" si="167"/>
        <v/>
      </c>
    </row>
    <row r="861" spans="1:53">
      <c r="A861" s="14" t="s">
        <v>4020</v>
      </c>
      <c r="B861" s="14" t="s">
        <v>5394</v>
      </c>
      <c r="C861" s="14" t="s">
        <v>55</v>
      </c>
      <c r="D861" s="14"/>
      <c r="E861" s="14" t="s">
        <v>236</v>
      </c>
      <c r="F861" s="14" t="s">
        <v>5395</v>
      </c>
      <c r="G861" s="14" t="s">
        <v>584</v>
      </c>
      <c r="H861" s="14"/>
      <c r="I861" s="14"/>
      <c r="J861" s="14"/>
      <c r="K861" s="14"/>
      <c r="L861" s="14"/>
      <c r="M861" s="14"/>
      <c r="N861" s="14"/>
      <c r="O861" s="14" t="s">
        <v>5396</v>
      </c>
      <c r="P861" s="14"/>
      <c r="Q861" s="14" t="s">
        <v>5397</v>
      </c>
      <c r="R861" s="14"/>
      <c r="S861" s="14"/>
      <c r="T861" s="14"/>
      <c r="U861" s="14"/>
      <c r="V861" s="14"/>
      <c r="W861" s="14"/>
      <c r="X861" s="14" t="s">
        <v>315</v>
      </c>
      <c r="Y861" s="14" t="s">
        <v>5398</v>
      </c>
      <c r="Z861" s="14">
        <v>3</v>
      </c>
      <c r="AA861" s="14">
        <v>14971</v>
      </c>
      <c r="AB861" s="14" t="s">
        <v>317</v>
      </c>
      <c r="AC861" s="14" t="s">
        <v>4020</v>
      </c>
      <c r="AD861" s="14">
        <v>2018</v>
      </c>
      <c r="AE861" s="14" t="s">
        <v>643</v>
      </c>
      <c r="AF861" s="14"/>
      <c r="AG861" s="14"/>
      <c r="AH861" s="14"/>
      <c r="AI861" s="14"/>
      <c r="AJ861" s="14"/>
      <c r="AK861" s="14"/>
      <c r="AL861" s="8" t="str">
        <f t="shared" si="156"/>
        <v/>
      </c>
      <c r="AM861" s="8" t="str">
        <f>IF(AL861="","",COUNTIFS(AL$1:AL861,AL861))</f>
        <v/>
      </c>
      <c r="AN861" s="8" t="str">
        <f t="shared" si="157"/>
        <v>中国人寿新媒体投放项目成交结果公告@新媒体</v>
      </c>
      <c r="AO861" s="9">
        <f>IF(AN861="","",COUNTIFS(AN$1:AN861,AN861))</f>
        <v>1</v>
      </c>
      <c r="AP861" s="10" t="str">
        <f t="shared" si="158"/>
        <v>是</v>
      </c>
      <c r="AQ861" s="11" t="str">
        <f t="shared" si="159"/>
        <v/>
      </c>
      <c r="AR861" s="11" t="str">
        <f t="shared" si="160"/>
        <v/>
      </c>
      <c r="AS861" s="11" t="str">
        <f t="shared" si="161"/>
        <v/>
      </c>
      <c r="AT861" s="11" t="str">
        <f t="shared" si="162"/>
        <v/>
      </c>
      <c r="AU861" s="11" t="str">
        <f t="shared" si="163"/>
        <v/>
      </c>
      <c r="AV861" s="11" t="str">
        <f t="shared" si="164"/>
        <v/>
      </c>
      <c r="AW861" s="11" t="str">
        <f>IF(ISERROR(IF(FIND("拾",O861,1)&lt;FIND("万",O861,1),IF(ISERROR(FIND("拾",O861,FIND("万",O861,1))),"零",(MID(O,FIND("拾",O861,FIND("万",O861,1))-1,1))),MID(O861,FIND("拾",O861,1)-1,1))),"",IF(FIND("拾",O861,1)&lt;FIND("万",O861,1),IF(ISERROR(FIND("拾",O861,FIND("万",O861,1))),"",(MID(O861,FIND("拾",O861,FIND("万",O861,1))-1,1))),MID(O861,FIND("拾",O861,1)-1,1)))</f>
        <v/>
      </c>
      <c r="AX861" s="12">
        <f>IF(O861="",0,IF(ISERROR(MIDB(O861,SEARCHB("?",O861),2*LEN(O861)-LENB(O861))),IF(AQ861="",0,INDEX([1]大小写对照表!A:B,MATCH(AQ861,[1]大小写对照表!A:A,0),2)*100000000)+IF(AR861="",0,INDEX([1]大小写对照表!A:B,MATCH(AR861,[1]大小写对照表!A:A,0),2)*1000000)+IF(AS861="",0,INDEX([1]大小写对照表!A:B,MATCH(AS861,[1]大小写对照表!A:A,0),2)*100000)+IF(AT861="",0,INDEX([1]大小写对照表!A:B,MATCH(AT861,[1]大小写对照表!A:A,0),2)*10000)+IF(AU861="",0,INDEX([1]大小写对照表!A:B,MATCH(AU861,[1]大小写对照表!A:A,0),2)*1000)+IF(AV861="",0,INDEX([1]大小写对照表!A:B,MATCH(AV861,[1]大小写对照表!A:A,0),2)*100)+IF(AW861="",0,INDEX([1]大小写对照表!A:B,MATCH(AW861,[1]大小写对照表!A:A,0),2)*10),IF(ISERROR(FIND("万",O861,1)),MIDB(O861,SEARCHB("?",O861),2*LEN(O861)-LENB(O861))*1,MIDB(O861,SEARCHB("?",O861),2*LEN(O861)-LENB(O861))*10000)))</f>
        <v>4100000</v>
      </c>
      <c r="AY861" s="13" t="str">
        <f t="shared" si="165"/>
        <v>1月份</v>
      </c>
      <c r="AZ861" s="11" t="str">
        <f t="shared" si="166"/>
        <v>新媒体</v>
      </c>
      <c r="BA861" s="11" t="str">
        <f t="shared" si="167"/>
        <v/>
      </c>
    </row>
    <row r="862" spans="1:53">
      <c r="A862" s="7" t="s">
        <v>4020</v>
      </c>
      <c r="B862" s="7" t="s">
        <v>5399</v>
      </c>
      <c r="C862" s="7" t="s">
        <v>55</v>
      </c>
      <c r="D862" s="7" t="s">
        <v>5400</v>
      </c>
      <c r="E862" s="7" t="s">
        <v>276</v>
      </c>
      <c r="F862" s="7" t="s">
        <v>5401</v>
      </c>
      <c r="G862" s="7" t="s">
        <v>584</v>
      </c>
      <c r="H862" s="7"/>
      <c r="I862" s="7"/>
      <c r="J862" s="7"/>
      <c r="K862" s="7"/>
      <c r="L862" s="7" t="s">
        <v>5402</v>
      </c>
      <c r="M862" s="7" t="s">
        <v>5403</v>
      </c>
      <c r="N862" s="7" t="s">
        <v>5404</v>
      </c>
      <c r="O862" s="7"/>
      <c r="P862" s="7"/>
      <c r="Q862" s="7" t="s">
        <v>5405</v>
      </c>
      <c r="R862" s="7" t="s">
        <v>5406</v>
      </c>
      <c r="S862" s="7"/>
      <c r="T862" s="7"/>
      <c r="U862" s="7"/>
      <c r="V862" s="7"/>
      <c r="W862" s="7"/>
      <c r="X862" s="7" t="s">
        <v>315</v>
      </c>
      <c r="Y862" s="7" t="s">
        <v>5407</v>
      </c>
      <c r="Z862" s="7">
        <v>1</v>
      </c>
      <c r="AA862" s="7">
        <v>1</v>
      </c>
      <c r="AB862" s="7" t="s">
        <v>67</v>
      </c>
      <c r="AC862" s="7"/>
      <c r="AD862" s="7">
        <v>2019</v>
      </c>
      <c r="AE862" s="7" t="s">
        <v>68</v>
      </c>
      <c r="AF862" s="7"/>
      <c r="AG862" s="7"/>
      <c r="AH862" s="7"/>
      <c r="AI862" s="7"/>
      <c r="AJ862" s="7"/>
      <c r="AK862" s="7"/>
      <c r="AL862" s="8" t="str">
        <f t="shared" si="156"/>
        <v>CCZBGS2018-012385@新媒体</v>
      </c>
      <c r="AM862" s="8">
        <f>IF(AL862="","",COUNTIFS(AL$1:AL862,AL862))</f>
        <v>1</v>
      </c>
      <c r="AN862" s="8" t="str">
        <f t="shared" si="157"/>
        <v>抚顺市雷锋纪念馆研学基地设备采购项目(2)中标公告@新媒体</v>
      </c>
      <c r="AO862" s="9">
        <f>IF(AN862="","",COUNTIFS(AN$1:AN862,AN862))</f>
        <v>1</v>
      </c>
      <c r="AP862" s="10" t="str">
        <f t="shared" si="158"/>
        <v>是</v>
      </c>
      <c r="AQ862" s="11" t="str">
        <f t="shared" si="159"/>
        <v/>
      </c>
      <c r="AR862" s="11" t="str">
        <f t="shared" si="160"/>
        <v/>
      </c>
      <c r="AS862" s="11" t="str">
        <f t="shared" si="161"/>
        <v/>
      </c>
      <c r="AT862" s="11" t="str">
        <f t="shared" si="162"/>
        <v/>
      </c>
      <c r="AU862" s="11" t="str">
        <f t="shared" si="163"/>
        <v/>
      </c>
      <c r="AV862" s="11" t="str">
        <f t="shared" si="164"/>
        <v/>
      </c>
      <c r="AW862" s="11" t="str">
        <f>IF(ISERROR(IF(FIND("拾",O862,1)&lt;FIND("万",O862,1),IF(ISERROR(FIND("拾",O862,FIND("万",O862,1))),"零",(MID(O,FIND("拾",O862,FIND("万",O862,1))-1,1))),MID(O862,FIND("拾",O862,1)-1,1))),"",IF(FIND("拾",O862,1)&lt;FIND("万",O862,1),IF(ISERROR(FIND("拾",O862,FIND("万",O862,1))),"",(MID(O862,FIND("拾",O862,FIND("万",O862,1))-1,1))),MID(O862,FIND("拾",O862,1)-1,1)))</f>
        <v/>
      </c>
      <c r="AX862" s="12">
        <f>IF(O862="",0,IF(ISERROR(MIDB(O862,SEARCHB("?",O862),2*LEN(O862)-LENB(O862))),IF(AQ862="",0,INDEX([1]大小写对照表!A:B,MATCH(AQ862,[1]大小写对照表!A:A,0),2)*100000000)+IF(AR862="",0,INDEX([1]大小写对照表!A:B,MATCH(AR862,[1]大小写对照表!A:A,0),2)*1000000)+IF(AS862="",0,INDEX([1]大小写对照表!A:B,MATCH(AS862,[1]大小写对照表!A:A,0),2)*100000)+IF(AT862="",0,INDEX([1]大小写对照表!A:B,MATCH(AT862,[1]大小写对照表!A:A,0),2)*10000)+IF(AU862="",0,INDEX([1]大小写对照表!A:B,MATCH(AU862,[1]大小写对照表!A:A,0),2)*1000)+IF(AV862="",0,INDEX([1]大小写对照表!A:B,MATCH(AV862,[1]大小写对照表!A:A,0),2)*100)+IF(AW862="",0,INDEX([1]大小写对照表!A:B,MATCH(AW862,[1]大小写对照表!A:A,0),2)*10),IF(ISERROR(FIND("万",O862,1)),MIDB(O862,SEARCHB("?",O862),2*LEN(O862)-LENB(O862))*1,MIDB(O862,SEARCHB("?",O862),2*LEN(O862)-LENB(O862))*10000)))</f>
        <v>0</v>
      </c>
      <c r="AY862" s="13" t="str">
        <f t="shared" si="165"/>
        <v>1月份</v>
      </c>
      <c r="AZ862" s="11" t="str">
        <f t="shared" si="166"/>
        <v>新媒体</v>
      </c>
      <c r="BA862" s="11" t="str">
        <f t="shared" si="167"/>
        <v/>
      </c>
    </row>
    <row r="863" spans="1:53">
      <c r="A863" s="14" t="s">
        <v>4020</v>
      </c>
      <c r="B863" s="14" t="s">
        <v>5408</v>
      </c>
      <c r="C863" s="14" t="s">
        <v>55</v>
      </c>
      <c r="D863" s="14"/>
      <c r="E863" s="14" t="s">
        <v>56</v>
      </c>
      <c r="F863" s="14" t="s">
        <v>541</v>
      </c>
      <c r="G863" s="14" t="s">
        <v>584</v>
      </c>
      <c r="H863" s="14"/>
      <c r="I863" s="14"/>
      <c r="J863" s="14"/>
      <c r="K863" s="14"/>
      <c r="L863" s="14" t="s">
        <v>5409</v>
      </c>
      <c r="M863" s="14"/>
      <c r="N863" s="14" t="s">
        <v>5410</v>
      </c>
      <c r="O863" s="14" t="s">
        <v>5411</v>
      </c>
      <c r="P863" s="14"/>
      <c r="Q863" s="14" t="s">
        <v>5412</v>
      </c>
      <c r="R863" s="14" t="s">
        <v>5413</v>
      </c>
      <c r="S863" s="14" t="s">
        <v>5414</v>
      </c>
      <c r="T863" s="14" t="s">
        <v>5415</v>
      </c>
      <c r="U863" s="14" t="s">
        <v>5416</v>
      </c>
      <c r="V863" s="14" t="s">
        <v>4517</v>
      </c>
      <c r="W863" s="14"/>
      <c r="X863" s="14" t="s">
        <v>65</v>
      </c>
      <c r="Y863" s="14" t="s">
        <v>5417</v>
      </c>
      <c r="Z863" s="14">
        <v>3</v>
      </c>
      <c r="AA863" s="14">
        <v>14971</v>
      </c>
      <c r="AB863" s="14" t="s">
        <v>317</v>
      </c>
      <c r="AC863" s="14" t="s">
        <v>4020</v>
      </c>
      <c r="AD863" s="14">
        <v>2019</v>
      </c>
      <c r="AE863" s="14" t="s">
        <v>68</v>
      </c>
      <c r="AF863" s="14"/>
      <c r="AG863" s="14"/>
      <c r="AH863" s="14"/>
      <c r="AI863" s="14"/>
      <c r="AJ863" s="14"/>
      <c r="AK863" s="14"/>
      <c r="AL863" s="8" t="str">
        <f t="shared" si="156"/>
        <v/>
      </c>
      <c r="AM863" s="8" t="str">
        <f>IF(AL863="","",COUNTIFS(AL$1:AL863,AL863))</f>
        <v/>
      </c>
      <c r="AN863" s="8" t="str">
        <f t="shared" si="157"/>
        <v>开封市电视台演播室装修改造及新媒体采购工程-结果公告@新媒体</v>
      </c>
      <c r="AO863" s="9">
        <f>IF(AN863="","",COUNTIFS(AN$1:AN863,AN863))</f>
        <v>1</v>
      </c>
      <c r="AP863" s="10" t="str">
        <f t="shared" si="158"/>
        <v>是</v>
      </c>
      <c r="AQ863" s="11" t="str">
        <f t="shared" si="159"/>
        <v/>
      </c>
      <c r="AR863" s="11" t="str">
        <f t="shared" si="160"/>
        <v/>
      </c>
      <c r="AS863" s="11" t="str">
        <f t="shared" si="161"/>
        <v/>
      </c>
      <c r="AT863" s="11" t="str">
        <f t="shared" si="162"/>
        <v/>
      </c>
      <c r="AU863" s="11" t="str">
        <f t="shared" si="163"/>
        <v/>
      </c>
      <c r="AV863" s="11" t="str">
        <f t="shared" si="164"/>
        <v/>
      </c>
      <c r="AW863" s="11" t="str">
        <f>IF(ISERROR(IF(FIND("拾",O863,1)&lt;FIND("万",O863,1),IF(ISERROR(FIND("拾",O863,FIND("万",O863,1))),"零",(MID(O,FIND("拾",O863,FIND("万",O863,1))-1,1))),MID(O863,FIND("拾",O863,1)-1,1))),"",IF(FIND("拾",O863,1)&lt;FIND("万",O863,1),IF(ISERROR(FIND("拾",O863,FIND("万",O863,1))),"",(MID(O863,FIND("拾",O863,FIND("万",O863,1))-1,1))),MID(O863,FIND("拾",O863,1)-1,1)))</f>
        <v/>
      </c>
      <c r="AX863" s="12">
        <f>IF(O863="",0,IF(ISERROR(MIDB(O863,SEARCHB("?",O863),2*LEN(O863)-LENB(O863))),IF(AQ863="",0,INDEX([1]大小写对照表!A:B,MATCH(AQ863,[1]大小写对照表!A:A,0),2)*100000000)+IF(AR863="",0,INDEX([1]大小写对照表!A:B,MATCH(AR863,[1]大小写对照表!A:A,0),2)*1000000)+IF(AS863="",0,INDEX([1]大小写对照表!A:B,MATCH(AS863,[1]大小写对照表!A:A,0),2)*100000)+IF(AT863="",0,INDEX([1]大小写对照表!A:B,MATCH(AT863,[1]大小写对照表!A:A,0),2)*10000)+IF(AU863="",0,INDEX([1]大小写对照表!A:B,MATCH(AU863,[1]大小写对照表!A:A,0),2)*1000)+IF(AV863="",0,INDEX([1]大小写对照表!A:B,MATCH(AV863,[1]大小写对照表!A:A,0),2)*100)+IF(AW863="",0,INDEX([1]大小写对照表!A:B,MATCH(AW863,[1]大小写对照表!A:A,0),2)*10),IF(ISERROR(FIND("万",O863,1)),MIDB(O863,SEARCHB("?",O863),2*LEN(O863)-LENB(O863))*1,MIDB(O863,SEARCHB("?",O863),2*LEN(O863)-LENB(O863))*10000)))</f>
        <v>225658.05</v>
      </c>
      <c r="AY863" s="13" t="str">
        <f t="shared" si="165"/>
        <v>1月份</v>
      </c>
      <c r="AZ863" s="11" t="str">
        <f t="shared" si="166"/>
        <v>新媒体</v>
      </c>
      <c r="BA863" s="11" t="str">
        <f t="shared" si="167"/>
        <v/>
      </c>
    </row>
    <row r="864" spans="1:53">
      <c r="A864" s="7" t="s">
        <v>4020</v>
      </c>
      <c r="B864" s="7" t="s">
        <v>5418</v>
      </c>
      <c r="C864" s="7" t="s">
        <v>55</v>
      </c>
      <c r="D864" s="7"/>
      <c r="E864" s="7" t="s">
        <v>56</v>
      </c>
      <c r="F864" s="7" t="s">
        <v>1955</v>
      </c>
      <c r="G864" s="7" t="s">
        <v>584</v>
      </c>
      <c r="H864" s="7"/>
      <c r="I864" s="7"/>
      <c r="J864" s="7"/>
      <c r="K864" s="7"/>
      <c r="L864" s="7"/>
      <c r="M864" s="7"/>
      <c r="N864" s="7"/>
      <c r="O864" s="7"/>
      <c r="P864" s="7"/>
      <c r="Q864" s="7" t="s">
        <v>5419</v>
      </c>
      <c r="R864" s="7"/>
      <c r="S864" s="7"/>
      <c r="T864" s="7"/>
      <c r="U864" s="7"/>
      <c r="V864" s="7"/>
      <c r="W864" s="7"/>
      <c r="X864" s="7" t="s">
        <v>315</v>
      </c>
      <c r="Y864" s="7" t="s">
        <v>5420</v>
      </c>
      <c r="Z864" s="7">
        <v>1</v>
      </c>
      <c r="AA864" s="7">
        <v>14971</v>
      </c>
      <c r="AB864" s="7" t="s">
        <v>317</v>
      </c>
      <c r="AC864" s="7" t="s">
        <v>4020</v>
      </c>
      <c r="AD864" s="7">
        <v>2019</v>
      </c>
      <c r="AE864" s="7" t="s">
        <v>68</v>
      </c>
      <c r="AF864" s="7"/>
      <c r="AG864" s="7"/>
      <c r="AH864" s="7"/>
      <c r="AI864" s="7"/>
      <c r="AJ864" s="7"/>
      <c r="AK864" s="7"/>
      <c r="AL864" s="8" t="str">
        <f t="shared" si="156"/>
        <v/>
      </c>
      <c r="AM864" s="8" t="str">
        <f>IF(AL864="","",COUNTIFS(AL$1:AL864,AL864))</f>
        <v/>
      </c>
      <c r="AN864" s="8" t="str">
        <f t="shared" si="157"/>
        <v>河南开封市电视台演播室装修改造及新媒体采购工程结果公告@新媒体</v>
      </c>
      <c r="AO864" s="9">
        <f>IF(AN864="","",COUNTIFS(AN$1:AN864,AN864))</f>
        <v>1</v>
      </c>
      <c r="AP864" s="10" t="str">
        <f t="shared" si="158"/>
        <v>是</v>
      </c>
      <c r="AQ864" s="11" t="str">
        <f t="shared" si="159"/>
        <v/>
      </c>
      <c r="AR864" s="11" t="str">
        <f t="shared" si="160"/>
        <v/>
      </c>
      <c r="AS864" s="11" t="str">
        <f t="shared" si="161"/>
        <v/>
      </c>
      <c r="AT864" s="11" t="str">
        <f t="shared" si="162"/>
        <v/>
      </c>
      <c r="AU864" s="11" t="str">
        <f t="shared" si="163"/>
        <v/>
      </c>
      <c r="AV864" s="11" t="str">
        <f t="shared" si="164"/>
        <v/>
      </c>
      <c r="AW864" s="11" t="str">
        <f>IF(ISERROR(IF(FIND("拾",O864,1)&lt;FIND("万",O864,1),IF(ISERROR(FIND("拾",O864,FIND("万",O864,1))),"零",(MID(O,FIND("拾",O864,FIND("万",O864,1))-1,1))),MID(O864,FIND("拾",O864,1)-1,1))),"",IF(FIND("拾",O864,1)&lt;FIND("万",O864,1),IF(ISERROR(FIND("拾",O864,FIND("万",O864,1))),"",(MID(O864,FIND("拾",O864,FIND("万",O864,1))-1,1))),MID(O864,FIND("拾",O864,1)-1,1)))</f>
        <v/>
      </c>
      <c r="AX864" s="12">
        <f>IF(O864="",0,IF(ISERROR(MIDB(O864,SEARCHB("?",O864),2*LEN(O864)-LENB(O864))),IF(AQ864="",0,INDEX([1]大小写对照表!A:B,MATCH(AQ864,[1]大小写对照表!A:A,0),2)*100000000)+IF(AR864="",0,INDEX([1]大小写对照表!A:B,MATCH(AR864,[1]大小写对照表!A:A,0),2)*1000000)+IF(AS864="",0,INDEX([1]大小写对照表!A:B,MATCH(AS864,[1]大小写对照表!A:A,0),2)*100000)+IF(AT864="",0,INDEX([1]大小写对照表!A:B,MATCH(AT864,[1]大小写对照表!A:A,0),2)*10000)+IF(AU864="",0,INDEX([1]大小写对照表!A:B,MATCH(AU864,[1]大小写对照表!A:A,0),2)*1000)+IF(AV864="",0,INDEX([1]大小写对照表!A:B,MATCH(AV864,[1]大小写对照表!A:A,0),2)*100)+IF(AW864="",0,INDEX([1]大小写对照表!A:B,MATCH(AW864,[1]大小写对照表!A:A,0),2)*10),IF(ISERROR(FIND("万",O864,1)),MIDB(O864,SEARCHB("?",O864),2*LEN(O864)-LENB(O864))*1,MIDB(O864,SEARCHB("?",O864),2*LEN(O864)-LENB(O864))*10000)))</f>
        <v>0</v>
      </c>
      <c r="AY864" s="13" t="str">
        <f t="shared" si="165"/>
        <v>1月份</v>
      </c>
      <c r="AZ864" s="11" t="str">
        <f t="shared" si="166"/>
        <v>新媒体</v>
      </c>
      <c r="BA864" s="11" t="str">
        <f t="shared" si="167"/>
        <v/>
      </c>
    </row>
    <row r="865" spans="1:53">
      <c r="A865" s="14" t="s">
        <v>4020</v>
      </c>
      <c r="B865" s="14" t="s">
        <v>5421</v>
      </c>
      <c r="C865" s="14" t="s">
        <v>55</v>
      </c>
      <c r="D865" s="14"/>
      <c r="E865" s="14" t="s">
        <v>830</v>
      </c>
      <c r="F865" s="14" t="s">
        <v>1146</v>
      </c>
      <c r="G865" s="14" t="s">
        <v>584</v>
      </c>
      <c r="H865" s="14"/>
      <c r="I865" s="14"/>
      <c r="J865" s="14"/>
      <c r="K865" s="14"/>
      <c r="L865" s="14" t="s">
        <v>5422</v>
      </c>
      <c r="M865" s="14" t="s">
        <v>5423</v>
      </c>
      <c r="N865" s="14" t="s">
        <v>5424</v>
      </c>
      <c r="O865" s="14"/>
      <c r="P865" s="14"/>
      <c r="Q865" s="14" t="s">
        <v>5425</v>
      </c>
      <c r="R865" s="14" t="s">
        <v>4601</v>
      </c>
      <c r="S865" s="14" t="s">
        <v>5426</v>
      </c>
      <c r="T865" s="14"/>
      <c r="U865" s="14"/>
      <c r="V865" s="14"/>
      <c r="W865" s="14"/>
      <c r="X865" s="14" t="s">
        <v>244</v>
      </c>
      <c r="Y865" s="14" t="s">
        <v>5427</v>
      </c>
      <c r="Z865" s="14">
        <v>2</v>
      </c>
      <c r="AA865" s="14">
        <v>14971</v>
      </c>
      <c r="AB865" s="14" t="s">
        <v>317</v>
      </c>
      <c r="AC865" s="14" t="s">
        <v>4020</v>
      </c>
      <c r="AD865" s="14">
        <v>2019</v>
      </c>
      <c r="AE865" s="14" t="s">
        <v>68</v>
      </c>
      <c r="AF865" s="14"/>
      <c r="AG865" s="14"/>
      <c r="AH865" s="14"/>
      <c r="AI865" s="14"/>
      <c r="AJ865" s="14"/>
      <c r="AK865" s="14"/>
      <c r="AL865" s="8" t="str">
        <f t="shared" si="156"/>
        <v/>
      </c>
      <c r="AM865" s="8" t="str">
        <f>IF(AL865="","",COUNTIFS(AL$1:AL865,AL865))</f>
        <v/>
      </c>
      <c r="AN865" s="8" t="str">
        <f t="shared" si="157"/>
        <v>贵州广电新媒体产业发展有限公司办公室装饰装修二期工程施工招标中标候选人公示@新媒体</v>
      </c>
      <c r="AO865" s="9">
        <f>IF(AN865="","",COUNTIFS(AN$1:AN865,AN865))</f>
        <v>1</v>
      </c>
      <c r="AP865" s="10" t="str">
        <f t="shared" si="158"/>
        <v>是</v>
      </c>
      <c r="AQ865" s="11" t="str">
        <f t="shared" si="159"/>
        <v/>
      </c>
      <c r="AR865" s="11" t="str">
        <f t="shared" si="160"/>
        <v/>
      </c>
      <c r="AS865" s="11" t="str">
        <f t="shared" si="161"/>
        <v/>
      </c>
      <c r="AT865" s="11" t="str">
        <f t="shared" si="162"/>
        <v/>
      </c>
      <c r="AU865" s="11" t="str">
        <f t="shared" si="163"/>
        <v/>
      </c>
      <c r="AV865" s="11" t="str">
        <f t="shared" si="164"/>
        <v/>
      </c>
      <c r="AW865" s="11" t="str">
        <f>IF(ISERROR(IF(FIND("拾",O865,1)&lt;FIND("万",O865,1),IF(ISERROR(FIND("拾",O865,FIND("万",O865,1))),"零",(MID(O,FIND("拾",O865,FIND("万",O865,1))-1,1))),MID(O865,FIND("拾",O865,1)-1,1))),"",IF(FIND("拾",O865,1)&lt;FIND("万",O865,1),IF(ISERROR(FIND("拾",O865,FIND("万",O865,1))),"",(MID(O865,FIND("拾",O865,FIND("万",O865,1))-1,1))),MID(O865,FIND("拾",O865,1)-1,1)))</f>
        <v/>
      </c>
      <c r="AX865" s="12">
        <f>IF(O865="",0,IF(ISERROR(MIDB(O865,SEARCHB("?",O865),2*LEN(O865)-LENB(O865))),IF(AQ865="",0,INDEX([1]大小写对照表!A:B,MATCH(AQ865,[1]大小写对照表!A:A,0),2)*100000000)+IF(AR865="",0,INDEX([1]大小写对照表!A:B,MATCH(AR865,[1]大小写对照表!A:A,0),2)*1000000)+IF(AS865="",0,INDEX([1]大小写对照表!A:B,MATCH(AS865,[1]大小写对照表!A:A,0),2)*100000)+IF(AT865="",0,INDEX([1]大小写对照表!A:B,MATCH(AT865,[1]大小写对照表!A:A,0),2)*10000)+IF(AU865="",0,INDEX([1]大小写对照表!A:B,MATCH(AU865,[1]大小写对照表!A:A,0),2)*1000)+IF(AV865="",0,INDEX([1]大小写对照表!A:B,MATCH(AV865,[1]大小写对照表!A:A,0),2)*100)+IF(AW865="",0,INDEX([1]大小写对照表!A:B,MATCH(AW865,[1]大小写对照表!A:A,0),2)*10),IF(ISERROR(FIND("万",O865,1)),MIDB(O865,SEARCHB("?",O865),2*LEN(O865)-LENB(O865))*1,MIDB(O865,SEARCHB("?",O865),2*LEN(O865)-LENB(O865))*10000)))</f>
        <v>0</v>
      </c>
      <c r="AY865" s="13" t="str">
        <f t="shared" si="165"/>
        <v>1月份</v>
      </c>
      <c r="AZ865" s="11" t="str">
        <f t="shared" si="166"/>
        <v>新媒体</v>
      </c>
      <c r="BA865" s="11" t="str">
        <f t="shared" si="167"/>
        <v/>
      </c>
    </row>
    <row r="866" spans="1:53">
      <c r="A866" s="7" t="s">
        <v>4020</v>
      </c>
      <c r="B866" s="7" t="s">
        <v>5428</v>
      </c>
      <c r="C866" s="7" t="s">
        <v>55</v>
      </c>
      <c r="D866" s="7" t="s">
        <v>5429</v>
      </c>
      <c r="E866" s="7" t="s">
        <v>236</v>
      </c>
      <c r="F866" s="7" t="s">
        <v>5087</v>
      </c>
      <c r="G866" s="7" t="s">
        <v>584</v>
      </c>
      <c r="H866" s="7"/>
      <c r="I866" s="7"/>
      <c r="J866" s="7"/>
      <c r="K866" s="7"/>
      <c r="L866" s="7" t="s">
        <v>5089</v>
      </c>
      <c r="M866" s="7"/>
      <c r="N866" s="7" t="s">
        <v>5430</v>
      </c>
      <c r="O866" s="7" t="s">
        <v>5431</v>
      </c>
      <c r="P866" s="7"/>
      <c r="Q866" s="7" t="s">
        <v>5432</v>
      </c>
      <c r="R866" s="7" t="s">
        <v>5433</v>
      </c>
      <c r="S866" s="7" t="s">
        <v>5434</v>
      </c>
      <c r="T866" s="7"/>
      <c r="U866" s="7"/>
      <c r="V866" s="7"/>
      <c r="W866" s="7"/>
      <c r="X866" s="7" t="s">
        <v>79</v>
      </c>
      <c r="Y866" s="7" t="s">
        <v>5435</v>
      </c>
      <c r="Z866" s="7">
        <v>2</v>
      </c>
      <c r="AA866" s="7">
        <v>1</v>
      </c>
      <c r="AB866" s="7" t="s">
        <v>67</v>
      </c>
      <c r="AC866" s="7"/>
      <c r="AD866" s="7">
        <v>2019</v>
      </c>
      <c r="AE866" s="7" t="s">
        <v>68</v>
      </c>
      <c r="AF866" s="7"/>
      <c r="AG866" s="7"/>
      <c r="AH866" s="7"/>
      <c r="AI866" s="7"/>
      <c r="AJ866" s="7"/>
      <c r="AK866" s="7"/>
      <c r="AL866" s="8" t="str">
        <f t="shared" si="156"/>
        <v>RHXC-2018006）@新媒体</v>
      </c>
      <c r="AM866" s="8">
        <f>IF(AL866="","",COUNTIFS(AL$1:AL866,AL866))</f>
        <v>1</v>
      </c>
      <c r="AN866" s="8" t="str">
        <f t="shared" si="157"/>
        <v>北京市大兴区安定镇人民政府大兴区安定镇敬老院项目中标公告@新媒体</v>
      </c>
      <c r="AO866" s="9">
        <f>IF(AN866="","",COUNTIFS(AN$1:AN866,AN866))</f>
        <v>1</v>
      </c>
      <c r="AP866" s="10" t="str">
        <f t="shared" si="158"/>
        <v>是</v>
      </c>
      <c r="AQ866" s="11" t="str">
        <f t="shared" si="159"/>
        <v/>
      </c>
      <c r="AR866" s="11" t="str">
        <f t="shared" si="160"/>
        <v/>
      </c>
      <c r="AS866" s="11" t="str">
        <f t="shared" si="161"/>
        <v/>
      </c>
      <c r="AT866" s="11" t="str">
        <f t="shared" si="162"/>
        <v/>
      </c>
      <c r="AU866" s="11" t="str">
        <f t="shared" si="163"/>
        <v/>
      </c>
      <c r="AV866" s="11" t="str">
        <f t="shared" si="164"/>
        <v/>
      </c>
      <c r="AW866" s="11" t="str">
        <f>IF(ISERROR(IF(FIND("拾",O866,1)&lt;FIND("万",O866,1),IF(ISERROR(FIND("拾",O866,FIND("万",O866,1))),"零",(MID(O,FIND("拾",O866,FIND("万",O866,1))-1,1))),MID(O866,FIND("拾",O866,1)-1,1))),"",IF(FIND("拾",O866,1)&lt;FIND("万",O866,1),IF(ISERROR(FIND("拾",O866,FIND("万",O866,1))),"",(MID(O866,FIND("拾",O866,FIND("万",O866,1))-1,1))),MID(O866,FIND("拾",O866,1)-1,1)))</f>
        <v/>
      </c>
      <c r="AX866" s="12">
        <f>IF(O866="",0,IF(ISERROR(MIDB(O866,SEARCHB("?",O866),2*LEN(O866)-LENB(O866))),IF(AQ866="",0,INDEX([1]大小写对照表!A:B,MATCH(AQ866,[1]大小写对照表!A:A,0),2)*100000000)+IF(AR866="",0,INDEX([1]大小写对照表!A:B,MATCH(AR866,[1]大小写对照表!A:A,0),2)*1000000)+IF(AS866="",0,INDEX([1]大小写对照表!A:B,MATCH(AS866,[1]大小写对照表!A:A,0),2)*100000)+IF(AT866="",0,INDEX([1]大小写对照表!A:B,MATCH(AT866,[1]大小写对照表!A:A,0),2)*10000)+IF(AU866="",0,INDEX([1]大小写对照表!A:B,MATCH(AU866,[1]大小写对照表!A:A,0),2)*1000)+IF(AV866="",0,INDEX([1]大小写对照表!A:B,MATCH(AV866,[1]大小写对照表!A:A,0),2)*100)+IF(AW866="",0,INDEX([1]大小写对照表!A:B,MATCH(AW866,[1]大小写对照表!A:A,0),2)*10),IF(ISERROR(FIND("万",O866,1)),MIDB(O866,SEARCHB("?",O866),2*LEN(O866)-LENB(O866))*1,MIDB(O866,SEARCHB("?",O866),2*LEN(O866)-LENB(O866))*10000)))</f>
        <v>106926600</v>
      </c>
      <c r="AY866" s="13" t="str">
        <f t="shared" si="165"/>
        <v>1月份</v>
      </c>
      <c r="AZ866" s="11" t="str">
        <f t="shared" si="166"/>
        <v>新媒体</v>
      </c>
      <c r="BA866" s="11" t="str">
        <f t="shared" si="167"/>
        <v/>
      </c>
    </row>
    <row r="867" spans="1:53">
      <c r="A867" s="14" t="s">
        <v>4020</v>
      </c>
      <c r="B867" s="14" t="s">
        <v>5436</v>
      </c>
      <c r="C867" s="14" t="s">
        <v>55</v>
      </c>
      <c r="D867" s="14" t="s">
        <v>5437</v>
      </c>
      <c r="E867" s="14" t="s">
        <v>236</v>
      </c>
      <c r="F867" s="14" t="s">
        <v>237</v>
      </c>
      <c r="G867" s="14" t="s">
        <v>584</v>
      </c>
      <c r="H867" s="14"/>
      <c r="I867" s="14"/>
      <c r="J867" s="14"/>
      <c r="K867" s="14"/>
      <c r="L867" s="14" t="s">
        <v>5438</v>
      </c>
      <c r="M867" s="14" t="s">
        <v>5439</v>
      </c>
      <c r="N867" s="14" t="s">
        <v>5440</v>
      </c>
      <c r="O867" s="14" t="s">
        <v>5441</v>
      </c>
      <c r="P867" s="14"/>
      <c r="Q867" s="14" t="s">
        <v>5442</v>
      </c>
      <c r="R867" s="14" t="s">
        <v>5443</v>
      </c>
      <c r="S867" s="14"/>
      <c r="T867" s="14"/>
      <c r="U867" s="14"/>
      <c r="V867" s="14"/>
      <c r="W867" s="14"/>
      <c r="X867" s="14" t="s">
        <v>79</v>
      </c>
      <c r="Y867" s="14" t="s">
        <v>5444</v>
      </c>
      <c r="Z867" s="14">
        <v>1</v>
      </c>
      <c r="AA867" s="14">
        <v>1</v>
      </c>
      <c r="AB867" s="14" t="s">
        <v>67</v>
      </c>
      <c r="AC867" s="14"/>
      <c r="AD867" s="14">
        <v>2019</v>
      </c>
      <c r="AE867" s="14" t="s">
        <v>68</v>
      </c>
      <c r="AF867" s="14"/>
      <c r="AG867" s="14"/>
      <c r="AH867" s="14"/>
      <c r="AI867" s="14"/>
      <c r="AJ867" s="14"/>
      <c r="AK867" s="14"/>
      <c r="AL867" s="8" t="str">
        <f t="shared" si="156"/>
        <v>0747-1861SITCN721）@新媒体</v>
      </c>
      <c r="AM867" s="8">
        <f>IF(AL867="","",COUNTIFS(AL$1:AL867,AL867))</f>
        <v>1</v>
      </c>
      <c r="AN867" s="8" t="str">
        <f t="shared" si="157"/>
        <v>人民日报社人民日报英文客户端技术开发及运营推广项目第五包：英文客户端、内容管理系统和PC网站迭代升级中标公告@新媒体</v>
      </c>
      <c r="AO867" s="9">
        <f>IF(AN867="","",COUNTIFS(AN$1:AN867,AN867))</f>
        <v>1</v>
      </c>
      <c r="AP867" s="10" t="str">
        <f t="shared" si="158"/>
        <v>是</v>
      </c>
      <c r="AQ867" s="11" t="str">
        <f t="shared" si="159"/>
        <v/>
      </c>
      <c r="AR867" s="11" t="str">
        <f t="shared" si="160"/>
        <v/>
      </c>
      <c r="AS867" s="11" t="str">
        <f t="shared" si="161"/>
        <v/>
      </c>
      <c r="AT867" s="11" t="str">
        <f t="shared" si="162"/>
        <v/>
      </c>
      <c r="AU867" s="11" t="str">
        <f t="shared" si="163"/>
        <v/>
      </c>
      <c r="AV867" s="11" t="str">
        <f t="shared" si="164"/>
        <v/>
      </c>
      <c r="AW867" s="11" t="str">
        <f>IF(ISERROR(IF(FIND("拾",O867,1)&lt;FIND("万",O867,1),IF(ISERROR(FIND("拾",O867,FIND("万",O867,1))),"零",(MID(O,FIND("拾",O867,FIND("万",O867,1))-1,1))),MID(O867,FIND("拾",O867,1)-1,1))),"",IF(FIND("拾",O867,1)&lt;FIND("万",O867,1),IF(ISERROR(FIND("拾",O867,FIND("万",O867,1))),"",(MID(O867,FIND("拾",O867,FIND("万",O867,1))-1,1))),MID(O867,FIND("拾",O867,1)-1,1)))</f>
        <v/>
      </c>
      <c r="AX867" s="12">
        <f>IF(O867="",0,IF(ISERROR(MIDB(O867,SEARCHB("?",O867),2*LEN(O867)-LENB(O867))),IF(AQ867="",0,INDEX([1]大小写对照表!A:B,MATCH(AQ867,[1]大小写对照表!A:A,0),2)*100000000)+IF(AR867="",0,INDEX([1]大小写对照表!A:B,MATCH(AR867,[1]大小写对照表!A:A,0),2)*1000000)+IF(AS867="",0,INDEX([1]大小写对照表!A:B,MATCH(AS867,[1]大小写对照表!A:A,0),2)*100000)+IF(AT867="",0,INDEX([1]大小写对照表!A:B,MATCH(AT867,[1]大小写对照表!A:A,0),2)*10000)+IF(AU867="",0,INDEX([1]大小写对照表!A:B,MATCH(AU867,[1]大小写对照表!A:A,0),2)*1000)+IF(AV867="",0,INDEX([1]大小写对照表!A:B,MATCH(AV867,[1]大小写对照表!A:A,0),2)*100)+IF(AW867="",0,INDEX([1]大小写对照表!A:B,MATCH(AW867,[1]大小写对照表!A:A,0),2)*10),IF(ISERROR(FIND("万",O867,1)),MIDB(O867,SEARCHB("?",O867),2*LEN(O867)-LENB(O867))*1,MIDB(O867,SEARCHB("?",O867),2*LEN(O867)-LENB(O867))*10000)))</f>
        <v>4476000</v>
      </c>
      <c r="AY867" s="13" t="str">
        <f t="shared" si="165"/>
        <v>1月份</v>
      </c>
      <c r="AZ867" s="11" t="str">
        <f t="shared" si="166"/>
        <v>新媒体</v>
      </c>
      <c r="BA867" s="11" t="str">
        <f t="shared" si="167"/>
        <v/>
      </c>
    </row>
    <row r="868" spans="1:53">
      <c r="A868" s="7" t="s">
        <v>4020</v>
      </c>
      <c r="B868" s="7" t="s">
        <v>5445</v>
      </c>
      <c r="C868" s="7" t="s">
        <v>55</v>
      </c>
      <c r="D868" s="7" t="s">
        <v>5446</v>
      </c>
      <c r="E868" s="7" t="s">
        <v>236</v>
      </c>
      <c r="F868" s="7" t="s">
        <v>237</v>
      </c>
      <c r="G868" s="7" t="s">
        <v>584</v>
      </c>
      <c r="H868" s="7"/>
      <c r="I868" s="7"/>
      <c r="J868" s="7"/>
      <c r="K868" s="7"/>
      <c r="L868" s="7" t="s">
        <v>5438</v>
      </c>
      <c r="M868" s="7" t="s">
        <v>5439</v>
      </c>
      <c r="N868" s="7" t="s">
        <v>5440</v>
      </c>
      <c r="O868" s="7" t="s">
        <v>5447</v>
      </c>
      <c r="P868" s="7"/>
      <c r="Q868" s="7" t="s">
        <v>5448</v>
      </c>
      <c r="R868" s="7" t="s">
        <v>5443</v>
      </c>
      <c r="S868" s="7"/>
      <c r="T868" s="7"/>
      <c r="U868" s="7"/>
      <c r="V868" s="7"/>
      <c r="W868" s="7"/>
      <c r="X868" s="7" t="s">
        <v>79</v>
      </c>
      <c r="Y868" s="7" t="s">
        <v>5449</v>
      </c>
      <c r="Z868" s="7">
        <v>1</v>
      </c>
      <c r="AA868" s="7">
        <v>1</v>
      </c>
      <c r="AB868" s="7" t="s">
        <v>67</v>
      </c>
      <c r="AC868" s="7"/>
      <c r="AD868" s="7">
        <v>2019</v>
      </c>
      <c r="AE868" s="7" t="s">
        <v>68</v>
      </c>
      <c r="AF868" s="7"/>
      <c r="AG868" s="7"/>
      <c r="AH868" s="7"/>
      <c r="AI868" s="7"/>
      <c r="AJ868" s="7"/>
      <c r="AK868" s="7"/>
      <c r="AL868" s="8" t="str">
        <f t="shared" si="156"/>
        <v>0747-1861SITCN720）@新媒体</v>
      </c>
      <c r="AM868" s="8">
        <f>IF(AL868="","",COUNTIFS(AL$1:AL868,AL868))</f>
        <v>1</v>
      </c>
      <c r="AN868" s="8" t="str">
        <f t="shared" si="157"/>
        <v>人民日报社人民日报客户端技术开发及运营推广项目第三包：人民日报客户端7.0版本开发项目中标公告@新媒体</v>
      </c>
      <c r="AO868" s="9">
        <f>IF(AN868="","",COUNTIFS(AN$1:AN868,AN868))</f>
        <v>1</v>
      </c>
      <c r="AP868" s="10" t="str">
        <f t="shared" si="158"/>
        <v>是</v>
      </c>
      <c r="AQ868" s="11" t="str">
        <f t="shared" si="159"/>
        <v/>
      </c>
      <c r="AR868" s="11" t="str">
        <f t="shared" si="160"/>
        <v/>
      </c>
      <c r="AS868" s="11" t="str">
        <f t="shared" si="161"/>
        <v/>
      </c>
      <c r="AT868" s="11" t="str">
        <f t="shared" si="162"/>
        <v/>
      </c>
      <c r="AU868" s="11" t="str">
        <f t="shared" si="163"/>
        <v/>
      </c>
      <c r="AV868" s="11" t="str">
        <f t="shared" si="164"/>
        <v/>
      </c>
      <c r="AW868" s="11" t="str">
        <f>IF(ISERROR(IF(FIND("拾",O868,1)&lt;FIND("万",O868,1),IF(ISERROR(FIND("拾",O868,FIND("万",O868,1))),"零",(MID(O,FIND("拾",O868,FIND("万",O868,1))-1,1))),MID(O868,FIND("拾",O868,1)-1,1))),"",IF(FIND("拾",O868,1)&lt;FIND("万",O868,1),IF(ISERROR(FIND("拾",O868,FIND("万",O868,1))),"",(MID(O868,FIND("拾",O868,FIND("万",O868,1))-1,1))),MID(O868,FIND("拾",O868,1)-1,1)))</f>
        <v/>
      </c>
      <c r="AX868" s="12">
        <f>IF(O868="",0,IF(ISERROR(MIDB(O868,SEARCHB("?",O868),2*LEN(O868)-LENB(O868))),IF(AQ868="",0,INDEX([1]大小写对照表!A:B,MATCH(AQ868,[1]大小写对照表!A:A,0),2)*100000000)+IF(AR868="",0,INDEX([1]大小写对照表!A:B,MATCH(AR868,[1]大小写对照表!A:A,0),2)*1000000)+IF(AS868="",0,INDEX([1]大小写对照表!A:B,MATCH(AS868,[1]大小写对照表!A:A,0),2)*100000)+IF(AT868="",0,INDEX([1]大小写对照表!A:B,MATCH(AT868,[1]大小写对照表!A:A,0),2)*10000)+IF(AU868="",0,INDEX([1]大小写对照表!A:B,MATCH(AU868,[1]大小写对照表!A:A,0),2)*1000)+IF(AV868="",0,INDEX([1]大小写对照表!A:B,MATCH(AV868,[1]大小写对照表!A:A,0),2)*100)+IF(AW868="",0,INDEX([1]大小写对照表!A:B,MATCH(AW868,[1]大小写对照表!A:A,0),2)*10),IF(ISERROR(FIND("万",O868,1)),MIDB(O868,SEARCHB("?",O868),2*LEN(O868)-LENB(O868))*1,MIDB(O868,SEARCHB("?",O868),2*LEN(O868)-LENB(O868))*10000)))</f>
        <v>5967000</v>
      </c>
      <c r="AY868" s="13" t="str">
        <f t="shared" si="165"/>
        <v>1月份</v>
      </c>
      <c r="AZ868" s="11" t="str">
        <f t="shared" si="166"/>
        <v>新媒体</v>
      </c>
      <c r="BA868" s="11" t="str">
        <f t="shared" si="167"/>
        <v/>
      </c>
    </row>
    <row r="869" spans="1:53">
      <c r="A869" s="14" t="s">
        <v>4020</v>
      </c>
      <c r="B869" s="14" t="s">
        <v>5450</v>
      </c>
      <c r="C869" s="14" t="s">
        <v>55</v>
      </c>
      <c r="D869" s="14"/>
      <c r="E869" s="14" t="s">
        <v>168</v>
      </c>
      <c r="F869" s="14" t="s">
        <v>169</v>
      </c>
      <c r="G869" s="14" t="s">
        <v>584</v>
      </c>
      <c r="H869" s="14"/>
      <c r="I869" s="14"/>
      <c r="J869" s="14"/>
      <c r="K869" s="14"/>
      <c r="L869" s="14"/>
      <c r="M869" s="14" t="s">
        <v>5451</v>
      </c>
      <c r="N869" s="14" t="s">
        <v>5452</v>
      </c>
      <c r="O869" s="14"/>
      <c r="P869" s="14"/>
      <c r="Q869" s="14" t="s">
        <v>5453</v>
      </c>
      <c r="R869" s="14" t="s">
        <v>5454</v>
      </c>
      <c r="S869" s="14" t="s">
        <v>5455</v>
      </c>
      <c r="T869" s="14" t="s">
        <v>5456</v>
      </c>
      <c r="U869" s="14" t="s">
        <v>5457</v>
      </c>
      <c r="V869" s="14" t="s">
        <v>5458</v>
      </c>
      <c r="W869" s="14"/>
      <c r="X869" s="14" t="s">
        <v>244</v>
      </c>
      <c r="Y869" s="14" t="s">
        <v>5459</v>
      </c>
      <c r="Z869" s="14">
        <v>1</v>
      </c>
      <c r="AA869" s="14">
        <v>14971</v>
      </c>
      <c r="AB869" s="14" t="s">
        <v>67</v>
      </c>
      <c r="AC869" s="14"/>
      <c r="AD869" s="14">
        <v>2019</v>
      </c>
      <c r="AE869" s="14" t="s">
        <v>68</v>
      </c>
      <c r="AF869" s="14"/>
      <c r="AG869" s="14"/>
      <c r="AH869" s="14"/>
      <c r="AI869" s="14"/>
      <c r="AJ869" s="14"/>
      <c r="AK869" s="14"/>
      <c r="AL869" s="8" t="str">
        <f t="shared" si="156"/>
        <v/>
      </c>
      <c r="AM869" s="8" t="str">
        <f>IF(AL869="","",COUNTIFS(AL$1:AL869,AL869))</f>
        <v/>
      </c>
      <c r="AN869" s="8" t="str">
        <f t="shared" si="157"/>
        <v>中国电信股份有限公司厦门分公司2019年品牌策划设计服务项目中标候选人公示@新媒体</v>
      </c>
      <c r="AO869" s="9">
        <f>IF(AN869="","",COUNTIFS(AN$1:AN869,AN869))</f>
        <v>1</v>
      </c>
      <c r="AP869" s="10" t="str">
        <f t="shared" si="158"/>
        <v>是</v>
      </c>
      <c r="AQ869" s="11" t="str">
        <f t="shared" si="159"/>
        <v/>
      </c>
      <c r="AR869" s="11" t="str">
        <f t="shared" si="160"/>
        <v/>
      </c>
      <c r="AS869" s="11" t="str">
        <f t="shared" si="161"/>
        <v/>
      </c>
      <c r="AT869" s="11" t="str">
        <f t="shared" si="162"/>
        <v/>
      </c>
      <c r="AU869" s="11" t="str">
        <f t="shared" si="163"/>
        <v/>
      </c>
      <c r="AV869" s="11" t="str">
        <f t="shared" si="164"/>
        <v/>
      </c>
      <c r="AW869" s="11" t="str">
        <f>IF(ISERROR(IF(FIND("拾",O869,1)&lt;FIND("万",O869,1),IF(ISERROR(FIND("拾",O869,FIND("万",O869,1))),"零",(MID(O,FIND("拾",O869,FIND("万",O869,1))-1,1))),MID(O869,FIND("拾",O869,1)-1,1))),"",IF(FIND("拾",O869,1)&lt;FIND("万",O869,1),IF(ISERROR(FIND("拾",O869,FIND("万",O869,1))),"",(MID(O869,FIND("拾",O869,FIND("万",O869,1))-1,1))),MID(O869,FIND("拾",O869,1)-1,1)))</f>
        <v/>
      </c>
      <c r="AX869" s="12">
        <f>IF(O869="",0,IF(ISERROR(MIDB(O869,SEARCHB("?",O869),2*LEN(O869)-LENB(O869))),IF(AQ869="",0,INDEX([1]大小写对照表!A:B,MATCH(AQ869,[1]大小写对照表!A:A,0),2)*100000000)+IF(AR869="",0,INDEX([1]大小写对照表!A:B,MATCH(AR869,[1]大小写对照表!A:A,0),2)*1000000)+IF(AS869="",0,INDEX([1]大小写对照表!A:B,MATCH(AS869,[1]大小写对照表!A:A,0),2)*100000)+IF(AT869="",0,INDEX([1]大小写对照表!A:B,MATCH(AT869,[1]大小写对照表!A:A,0),2)*10000)+IF(AU869="",0,INDEX([1]大小写对照表!A:B,MATCH(AU869,[1]大小写对照表!A:A,0),2)*1000)+IF(AV869="",0,INDEX([1]大小写对照表!A:B,MATCH(AV869,[1]大小写对照表!A:A,0),2)*100)+IF(AW869="",0,INDEX([1]大小写对照表!A:B,MATCH(AW869,[1]大小写对照表!A:A,0),2)*10),IF(ISERROR(FIND("万",O869,1)),MIDB(O869,SEARCHB("?",O869),2*LEN(O869)-LENB(O869))*1,MIDB(O869,SEARCHB("?",O869),2*LEN(O869)-LENB(O869))*10000)))</f>
        <v>0</v>
      </c>
      <c r="AY869" s="13" t="str">
        <f t="shared" si="165"/>
        <v>1月份</v>
      </c>
      <c r="AZ869" s="11" t="str">
        <f t="shared" si="166"/>
        <v>新媒体</v>
      </c>
      <c r="BA869" s="11" t="str">
        <f t="shared" si="167"/>
        <v/>
      </c>
    </row>
    <row r="870" spans="1:53">
      <c r="A870" s="7" t="s">
        <v>4020</v>
      </c>
      <c r="B870" s="7" t="s">
        <v>5460</v>
      </c>
      <c r="C870" s="7" t="s">
        <v>55</v>
      </c>
      <c r="D870" s="7" t="s">
        <v>5461</v>
      </c>
      <c r="E870" s="7" t="s">
        <v>276</v>
      </c>
      <c r="F870" s="7" t="s">
        <v>3823</v>
      </c>
      <c r="G870" s="7" t="s">
        <v>584</v>
      </c>
      <c r="H870" s="7"/>
      <c r="I870" s="7"/>
      <c r="J870" s="7"/>
      <c r="K870" s="7"/>
      <c r="L870" s="7"/>
      <c r="M870" s="7" t="s">
        <v>5439</v>
      </c>
      <c r="N870" s="7" t="s">
        <v>5440</v>
      </c>
      <c r="O870" s="7"/>
      <c r="P870" s="7"/>
      <c r="Q870" s="7" t="s">
        <v>5462</v>
      </c>
      <c r="R870" s="7" t="s">
        <v>5443</v>
      </c>
      <c r="S870" s="7"/>
      <c r="T870" s="7"/>
      <c r="U870" s="7"/>
      <c r="V870" s="7"/>
      <c r="W870" s="7"/>
      <c r="X870" s="7" t="s">
        <v>79</v>
      </c>
      <c r="Y870" s="7" t="s">
        <v>5463</v>
      </c>
      <c r="Z870" s="7">
        <v>2</v>
      </c>
      <c r="AA870" s="7">
        <v>1</v>
      </c>
      <c r="AB870" s="7" t="s">
        <v>67</v>
      </c>
      <c r="AC870" s="7"/>
      <c r="AD870" s="7">
        <v>2019</v>
      </c>
      <c r="AE870" s="7" t="s">
        <v>68</v>
      </c>
      <c r="AF870" s="7"/>
      <c r="AG870" s="7"/>
      <c r="AH870" s="7"/>
      <c r="AI870" s="7"/>
      <c r="AJ870" s="7"/>
      <c r="AK870" s="7"/>
      <c r="AL870" s="8" t="str">
        <f t="shared" si="156"/>
        <v>0747-1861SITCN720-3@新媒体</v>
      </c>
      <c r="AM870" s="8">
        <f>IF(AL870="","",COUNTIFS(AL$1:AL870,AL870))</f>
        <v>1</v>
      </c>
      <c r="AN870" s="8" t="str">
        <f t="shared" si="157"/>
        <v>第三包：人民日报客户端7.0版本开发项目中标公告@新媒体</v>
      </c>
      <c r="AO870" s="9">
        <f>IF(AN870="","",COUNTIFS(AN$1:AN870,AN870))</f>
        <v>1</v>
      </c>
      <c r="AP870" s="10" t="str">
        <f t="shared" si="158"/>
        <v>是</v>
      </c>
      <c r="AQ870" s="11" t="str">
        <f t="shared" si="159"/>
        <v/>
      </c>
      <c r="AR870" s="11" t="str">
        <f t="shared" si="160"/>
        <v/>
      </c>
      <c r="AS870" s="11" t="str">
        <f t="shared" si="161"/>
        <v/>
      </c>
      <c r="AT870" s="11" t="str">
        <f t="shared" si="162"/>
        <v/>
      </c>
      <c r="AU870" s="11" t="str">
        <f t="shared" si="163"/>
        <v/>
      </c>
      <c r="AV870" s="11" t="str">
        <f t="shared" si="164"/>
        <v/>
      </c>
      <c r="AW870" s="11" t="str">
        <f>IF(ISERROR(IF(FIND("拾",O870,1)&lt;FIND("万",O870,1),IF(ISERROR(FIND("拾",O870,FIND("万",O870,1))),"零",(MID(O,FIND("拾",O870,FIND("万",O870,1))-1,1))),MID(O870,FIND("拾",O870,1)-1,1))),"",IF(FIND("拾",O870,1)&lt;FIND("万",O870,1),IF(ISERROR(FIND("拾",O870,FIND("万",O870,1))),"",(MID(O870,FIND("拾",O870,FIND("万",O870,1))-1,1))),MID(O870,FIND("拾",O870,1)-1,1)))</f>
        <v/>
      </c>
      <c r="AX870" s="12">
        <f>IF(O870="",0,IF(ISERROR(MIDB(O870,SEARCHB("?",O870),2*LEN(O870)-LENB(O870))),IF(AQ870="",0,INDEX([1]大小写对照表!A:B,MATCH(AQ870,[1]大小写对照表!A:A,0),2)*100000000)+IF(AR870="",0,INDEX([1]大小写对照表!A:B,MATCH(AR870,[1]大小写对照表!A:A,0),2)*1000000)+IF(AS870="",0,INDEX([1]大小写对照表!A:B,MATCH(AS870,[1]大小写对照表!A:A,0),2)*100000)+IF(AT870="",0,INDEX([1]大小写对照表!A:B,MATCH(AT870,[1]大小写对照表!A:A,0),2)*10000)+IF(AU870="",0,INDEX([1]大小写对照表!A:B,MATCH(AU870,[1]大小写对照表!A:A,0),2)*1000)+IF(AV870="",0,INDEX([1]大小写对照表!A:B,MATCH(AV870,[1]大小写对照表!A:A,0),2)*100)+IF(AW870="",0,INDEX([1]大小写对照表!A:B,MATCH(AW870,[1]大小写对照表!A:A,0),2)*10),IF(ISERROR(FIND("万",O870,1)),MIDB(O870,SEARCHB("?",O870),2*LEN(O870)-LENB(O870))*1,MIDB(O870,SEARCHB("?",O870),2*LEN(O870)-LENB(O870))*10000)))</f>
        <v>0</v>
      </c>
      <c r="AY870" s="13" t="str">
        <f t="shared" si="165"/>
        <v>1月份</v>
      </c>
      <c r="AZ870" s="11" t="str">
        <f t="shared" si="166"/>
        <v>新媒体</v>
      </c>
      <c r="BA870" s="11" t="str">
        <f t="shared" si="167"/>
        <v/>
      </c>
    </row>
    <row r="871" spans="1:53">
      <c r="A871" s="14" t="s">
        <v>4043</v>
      </c>
      <c r="B871" s="14" t="s">
        <v>5464</v>
      </c>
      <c r="C871" s="14" t="s">
        <v>55</v>
      </c>
      <c r="D871" s="14" t="s">
        <v>5465</v>
      </c>
      <c r="E871" s="14" t="s">
        <v>627</v>
      </c>
      <c r="F871" s="14" t="s">
        <v>840</v>
      </c>
      <c r="G871" s="14" t="s">
        <v>584</v>
      </c>
      <c r="H871" s="14"/>
      <c r="I871" s="14"/>
      <c r="J871" s="14"/>
      <c r="K871" s="14"/>
      <c r="L871" s="14" t="s">
        <v>4120</v>
      </c>
      <c r="M871" s="14"/>
      <c r="N871" s="14" t="s">
        <v>4364</v>
      </c>
      <c r="O871" s="14"/>
      <c r="P871" s="14"/>
      <c r="Q871" s="14" t="s">
        <v>5466</v>
      </c>
      <c r="R871" s="14" t="s">
        <v>4366</v>
      </c>
      <c r="S871" s="14"/>
      <c r="T871" s="14"/>
      <c r="U871" s="14"/>
      <c r="V871" s="14"/>
      <c r="W871" s="14"/>
      <c r="X871" s="14" t="s">
        <v>79</v>
      </c>
      <c r="Y871" s="14" t="s">
        <v>5467</v>
      </c>
      <c r="Z871" s="14">
        <v>1</v>
      </c>
      <c r="AA871" s="14">
        <v>1</v>
      </c>
      <c r="AB871" s="14" t="s">
        <v>317</v>
      </c>
      <c r="AC871" s="14" t="s">
        <v>4043</v>
      </c>
      <c r="AD871" s="14">
        <v>2019</v>
      </c>
      <c r="AE871" s="14" t="s">
        <v>68</v>
      </c>
      <c r="AF871" s="14" t="s">
        <v>1233</v>
      </c>
      <c r="AG871" s="14"/>
      <c r="AH871" s="14"/>
      <c r="AI871" s="14"/>
      <c r="AJ871" s="14"/>
      <c r="AK871" s="14"/>
      <c r="AL871" s="8" t="str">
        <f t="shared" si="156"/>
        <v>440100-201808-100433-0022@全媒体</v>
      </c>
      <c r="AM871" s="8">
        <f>IF(AL871="","",COUNTIFS(AL$1:AL871,AL871))</f>
        <v>1</v>
      </c>
      <c r="AN871" s="8" t="str">
        <f t="shared" si="157"/>
        <v>广州市广播电视台全媒体资源池项目合同采购合同@全媒体</v>
      </c>
      <c r="AO871" s="9">
        <f>IF(AN871="","",COUNTIFS(AN$1:AN871,AN871))</f>
        <v>1</v>
      </c>
      <c r="AP871" s="10" t="str">
        <f t="shared" si="158"/>
        <v>是</v>
      </c>
      <c r="AQ871" s="11" t="str">
        <f t="shared" si="159"/>
        <v/>
      </c>
      <c r="AR871" s="11" t="str">
        <f t="shared" si="160"/>
        <v/>
      </c>
      <c r="AS871" s="11" t="str">
        <f t="shared" si="161"/>
        <v/>
      </c>
      <c r="AT871" s="11" t="str">
        <f t="shared" si="162"/>
        <v/>
      </c>
      <c r="AU871" s="11" t="str">
        <f t="shared" si="163"/>
        <v/>
      </c>
      <c r="AV871" s="11" t="str">
        <f t="shared" si="164"/>
        <v/>
      </c>
      <c r="AW871" s="11" t="str">
        <f>IF(ISERROR(IF(FIND("拾",O871,1)&lt;FIND("万",O871,1),IF(ISERROR(FIND("拾",O871,FIND("万",O871,1))),"零",(MID(O,FIND("拾",O871,FIND("万",O871,1))-1,1))),MID(O871,FIND("拾",O871,1)-1,1))),"",IF(FIND("拾",O871,1)&lt;FIND("万",O871,1),IF(ISERROR(FIND("拾",O871,FIND("万",O871,1))),"",(MID(O871,FIND("拾",O871,FIND("万",O871,1))-1,1))),MID(O871,FIND("拾",O871,1)-1,1)))</f>
        <v/>
      </c>
      <c r="AX871" s="12">
        <f>IF(O871="",0,IF(ISERROR(MIDB(O871,SEARCHB("?",O871),2*LEN(O871)-LENB(O871))),IF(AQ871="",0,INDEX([1]大小写对照表!A:B,MATCH(AQ871,[1]大小写对照表!A:A,0),2)*100000000)+IF(AR871="",0,INDEX([1]大小写对照表!A:B,MATCH(AR871,[1]大小写对照表!A:A,0),2)*1000000)+IF(AS871="",0,INDEX([1]大小写对照表!A:B,MATCH(AS871,[1]大小写对照表!A:A,0),2)*100000)+IF(AT871="",0,INDEX([1]大小写对照表!A:B,MATCH(AT871,[1]大小写对照表!A:A,0),2)*10000)+IF(AU871="",0,INDEX([1]大小写对照表!A:B,MATCH(AU871,[1]大小写对照表!A:A,0),2)*1000)+IF(AV871="",0,INDEX([1]大小写对照表!A:B,MATCH(AV871,[1]大小写对照表!A:A,0),2)*100)+IF(AW871="",0,INDEX([1]大小写对照表!A:B,MATCH(AW871,[1]大小写对照表!A:A,0),2)*10),IF(ISERROR(FIND("万",O871,1)),MIDB(O871,SEARCHB("?",O871),2*LEN(O871)-LENB(O871))*1,MIDB(O871,SEARCHB("?",O871),2*LEN(O871)-LENB(O871))*10000)))</f>
        <v>0</v>
      </c>
      <c r="AY871" s="13" t="str">
        <f t="shared" si="165"/>
        <v>1月份</v>
      </c>
      <c r="AZ871" s="11" t="str">
        <f t="shared" si="166"/>
        <v>全媒体</v>
      </c>
      <c r="BA871" s="11" t="str">
        <f t="shared" si="167"/>
        <v/>
      </c>
    </row>
    <row r="872" spans="1:53">
      <c r="A872" s="7" t="s">
        <v>4020</v>
      </c>
      <c r="B872" s="7" t="s">
        <v>5468</v>
      </c>
      <c r="C872" s="7" t="s">
        <v>55</v>
      </c>
      <c r="D872" s="7"/>
      <c r="E872" s="7" t="s">
        <v>56</v>
      </c>
      <c r="F872" s="7" t="s">
        <v>1443</v>
      </c>
      <c r="G872" s="7" t="s">
        <v>640</v>
      </c>
      <c r="H872" s="7"/>
      <c r="I872" s="7"/>
      <c r="J872" s="7"/>
      <c r="K872" s="7"/>
      <c r="L872" s="7" t="s">
        <v>5469</v>
      </c>
      <c r="M872" s="7" t="s">
        <v>5470</v>
      </c>
      <c r="N872" s="7" t="s">
        <v>5471</v>
      </c>
      <c r="O872" s="7" t="s">
        <v>5472</v>
      </c>
      <c r="P872" s="7"/>
      <c r="Q872" s="7" t="s">
        <v>5473</v>
      </c>
      <c r="R872" s="7" t="s">
        <v>5474</v>
      </c>
      <c r="S872" s="7"/>
      <c r="T872" s="7"/>
      <c r="U872" s="7"/>
      <c r="V872" s="7"/>
      <c r="W872" s="7"/>
      <c r="X872" s="7" t="s">
        <v>65</v>
      </c>
      <c r="Y872" s="7" t="s">
        <v>5475</v>
      </c>
      <c r="Z872" s="7">
        <v>2</v>
      </c>
      <c r="AA872" s="7">
        <v>14971</v>
      </c>
      <c r="AB872" s="7" t="s">
        <v>67</v>
      </c>
      <c r="AC872" s="7"/>
      <c r="AD872" s="7">
        <v>2019</v>
      </c>
      <c r="AE872" s="7" t="s">
        <v>68</v>
      </c>
      <c r="AF872" s="7"/>
      <c r="AG872" s="7"/>
      <c r="AH872" s="7"/>
      <c r="AI872" s="7"/>
      <c r="AJ872" s="7"/>
      <c r="AK872" s="7"/>
      <c r="AL872" s="8" t="str">
        <f t="shared" si="156"/>
        <v/>
      </c>
      <c r="AM872" s="8" t="str">
        <f>IF(AL872="","",COUNTIFS(AL$1:AL872,AL872))</f>
        <v/>
      </c>
      <c r="AN872" s="8" t="str">
        <f t="shared" si="157"/>
        <v>河南经济贸易技师学院电子商务综合实训室（模块二）中标公示@新媒体</v>
      </c>
      <c r="AO872" s="9">
        <f>IF(AN872="","",COUNTIFS(AN$1:AN872,AN872))</f>
        <v>1</v>
      </c>
      <c r="AP872" s="10" t="str">
        <f t="shared" si="158"/>
        <v>是</v>
      </c>
      <c r="AQ872" s="11" t="str">
        <f t="shared" si="159"/>
        <v/>
      </c>
      <c r="AR872" s="11" t="str">
        <f t="shared" si="160"/>
        <v/>
      </c>
      <c r="AS872" s="11" t="str">
        <f t="shared" si="161"/>
        <v/>
      </c>
      <c r="AT872" s="11" t="str">
        <f t="shared" si="162"/>
        <v/>
      </c>
      <c r="AU872" s="11" t="str">
        <f t="shared" si="163"/>
        <v/>
      </c>
      <c r="AV872" s="11" t="str">
        <f t="shared" si="164"/>
        <v/>
      </c>
      <c r="AW872" s="11" t="str">
        <f>IF(ISERROR(IF(FIND("拾",O872,1)&lt;FIND("万",O872,1),IF(ISERROR(FIND("拾",O872,FIND("万",O872,1))),"零",(MID(O,FIND("拾",O872,FIND("万",O872,1))-1,1))),MID(O872,FIND("拾",O872,1)-1,1))),"",IF(FIND("拾",O872,1)&lt;FIND("万",O872,1),IF(ISERROR(FIND("拾",O872,FIND("万",O872,1))),"",(MID(O872,FIND("拾",O872,FIND("万",O872,1))-1,1))),MID(O872,FIND("拾",O872,1)-1,1)))</f>
        <v/>
      </c>
      <c r="AX872" s="12">
        <f>IF(O872="",0,IF(ISERROR(MIDB(O872,SEARCHB("?",O872),2*LEN(O872)-LENB(O872))),IF(AQ872="",0,INDEX([1]大小写对照表!A:B,MATCH(AQ872,[1]大小写对照表!A:A,0),2)*100000000)+IF(AR872="",0,INDEX([1]大小写对照表!A:B,MATCH(AR872,[1]大小写对照表!A:A,0),2)*1000000)+IF(AS872="",0,INDEX([1]大小写对照表!A:B,MATCH(AS872,[1]大小写对照表!A:A,0),2)*100000)+IF(AT872="",0,INDEX([1]大小写对照表!A:B,MATCH(AT872,[1]大小写对照表!A:A,0),2)*10000)+IF(AU872="",0,INDEX([1]大小写对照表!A:B,MATCH(AU872,[1]大小写对照表!A:A,0),2)*1000)+IF(AV872="",0,INDEX([1]大小写对照表!A:B,MATCH(AV872,[1]大小写对照表!A:A,0),2)*100)+IF(AW872="",0,INDEX([1]大小写对照表!A:B,MATCH(AW872,[1]大小写对照表!A:A,0),2)*10),IF(ISERROR(FIND("万",O872,1)),MIDB(O872,SEARCHB("?",O872),2*LEN(O872)-LENB(O872))*1,MIDB(O872,SEARCHB("?",O872),2*LEN(O872)-LENB(O872))*10000)))</f>
        <v>541980</v>
      </c>
      <c r="AY872" s="13" t="str">
        <f t="shared" si="165"/>
        <v>1月份</v>
      </c>
      <c r="AZ872" s="11" t="str">
        <f t="shared" si="166"/>
        <v>新媒体</v>
      </c>
      <c r="BA872" s="11" t="str">
        <f t="shared" si="167"/>
        <v/>
      </c>
    </row>
    <row r="873" spans="1:53">
      <c r="A873" s="14" t="s">
        <v>4020</v>
      </c>
      <c r="B873" s="14" t="s">
        <v>5476</v>
      </c>
      <c r="C873" s="14" t="s">
        <v>55</v>
      </c>
      <c r="D873" s="14" t="s">
        <v>5477</v>
      </c>
      <c r="E873" s="14" t="s">
        <v>133</v>
      </c>
      <c r="F873" s="14" t="s">
        <v>134</v>
      </c>
      <c r="G873" s="14" t="s">
        <v>640</v>
      </c>
      <c r="H873" s="14"/>
      <c r="I873" s="14"/>
      <c r="J873" s="14"/>
      <c r="K873" s="14"/>
      <c r="L873" s="14" t="s">
        <v>5478</v>
      </c>
      <c r="M873" s="14" t="s">
        <v>5479</v>
      </c>
      <c r="N873" s="14" t="s">
        <v>4087</v>
      </c>
      <c r="O873" s="14" t="s">
        <v>5480</v>
      </c>
      <c r="P873" s="14"/>
      <c r="Q873" s="14" t="s">
        <v>5481</v>
      </c>
      <c r="R873" s="14" t="s">
        <v>942</v>
      </c>
      <c r="S873" s="14"/>
      <c r="T873" s="14"/>
      <c r="U873" s="14"/>
      <c r="V873" s="14"/>
      <c r="W873" s="14"/>
      <c r="X873" s="14" t="s">
        <v>315</v>
      </c>
      <c r="Y873" s="14" t="s">
        <v>5482</v>
      </c>
      <c r="Z873" s="14">
        <v>1</v>
      </c>
      <c r="AA873" s="14">
        <v>1</v>
      </c>
      <c r="AB873" s="14" t="s">
        <v>317</v>
      </c>
      <c r="AC873" s="14" t="s">
        <v>4020</v>
      </c>
      <c r="AD873" s="14">
        <v>2019</v>
      </c>
      <c r="AE873" s="14" t="s">
        <v>68</v>
      </c>
      <c r="AF873" s="14" t="s">
        <v>946</v>
      </c>
      <c r="AG873" s="14"/>
      <c r="AH873" s="14"/>
      <c r="AI873" s="14"/>
      <c r="AJ873" s="14"/>
      <c r="AK873" s="14"/>
      <c r="AL873" s="8" t="str">
        <f t="shared" si="156"/>
        <v>0634-1840XZ1Q0513）@新媒体</v>
      </c>
      <c r="AM873" s="8">
        <f>IF(AL873="","",COUNTIFS(AL$1:AL873,AL873))</f>
        <v>1</v>
      </c>
      <c r="AN873" s="8" t="str">
        <f t="shared" si="157"/>
        <v>新疆平安网信息中心新疆平安网新媒体矩阵一体化发布平台建设项目成交公告@新媒体</v>
      </c>
      <c r="AO873" s="9">
        <f>IF(AN873="","",COUNTIFS(AN$1:AN873,AN873))</f>
        <v>1</v>
      </c>
      <c r="AP873" s="10" t="str">
        <f t="shared" si="158"/>
        <v>是</v>
      </c>
      <c r="AQ873" s="11" t="str">
        <f t="shared" si="159"/>
        <v/>
      </c>
      <c r="AR873" s="11" t="str">
        <f t="shared" si="160"/>
        <v/>
      </c>
      <c r="AS873" s="11" t="str">
        <f t="shared" si="161"/>
        <v/>
      </c>
      <c r="AT873" s="11" t="str">
        <f t="shared" si="162"/>
        <v/>
      </c>
      <c r="AU873" s="11" t="str">
        <f t="shared" si="163"/>
        <v/>
      </c>
      <c r="AV873" s="11" t="str">
        <f t="shared" si="164"/>
        <v/>
      </c>
      <c r="AW873" s="11" t="str">
        <f>IF(ISERROR(IF(FIND("拾",O873,1)&lt;FIND("万",O873,1),IF(ISERROR(FIND("拾",O873,FIND("万",O873,1))),"零",(MID(O,FIND("拾",O873,FIND("万",O873,1))-1,1))),MID(O873,FIND("拾",O873,1)-1,1))),"",IF(FIND("拾",O873,1)&lt;FIND("万",O873,1),IF(ISERROR(FIND("拾",O873,FIND("万",O873,1))),"",(MID(O873,FIND("拾",O873,FIND("万",O873,1))-1,1))),MID(O873,FIND("拾",O873,1)-1,1)))</f>
        <v/>
      </c>
      <c r="AX873" s="12">
        <f>IF(O873="",0,IF(ISERROR(MIDB(O873,SEARCHB("?",O873),2*LEN(O873)-LENB(O873))),IF(AQ873="",0,INDEX([1]大小写对照表!A:B,MATCH(AQ873,[1]大小写对照表!A:A,0),2)*100000000)+IF(AR873="",0,INDEX([1]大小写对照表!A:B,MATCH(AR873,[1]大小写对照表!A:A,0),2)*1000000)+IF(AS873="",0,INDEX([1]大小写对照表!A:B,MATCH(AS873,[1]大小写对照表!A:A,0),2)*100000)+IF(AT873="",0,INDEX([1]大小写对照表!A:B,MATCH(AT873,[1]大小写对照表!A:A,0),2)*10000)+IF(AU873="",0,INDEX([1]大小写对照表!A:B,MATCH(AU873,[1]大小写对照表!A:A,0),2)*1000)+IF(AV873="",0,INDEX([1]大小写对照表!A:B,MATCH(AV873,[1]大小写对照表!A:A,0),2)*100)+IF(AW873="",0,INDEX([1]大小写对照表!A:B,MATCH(AW873,[1]大小写对照表!A:A,0),2)*10),IF(ISERROR(FIND("万",O873,1)),MIDB(O873,SEARCHB("?",O873),2*LEN(O873)-LENB(O873))*1,MIDB(O873,SEARCHB("?",O873),2*LEN(O873)-LENB(O873))*10000)))</f>
        <v>339000</v>
      </c>
      <c r="AY873" s="13" t="str">
        <f t="shared" si="165"/>
        <v>1月份</v>
      </c>
      <c r="AZ873" s="11" t="str">
        <f t="shared" si="166"/>
        <v>新媒体</v>
      </c>
      <c r="BA873" s="11" t="str">
        <f t="shared" si="167"/>
        <v/>
      </c>
    </row>
    <row r="874" spans="1:53">
      <c r="A874" s="7" t="s">
        <v>4020</v>
      </c>
      <c r="B874" s="7" t="s">
        <v>5483</v>
      </c>
      <c r="C874" s="7" t="s">
        <v>55</v>
      </c>
      <c r="D874" s="7"/>
      <c r="E874" s="7" t="s">
        <v>1244</v>
      </c>
      <c r="F874" s="7" t="s">
        <v>5484</v>
      </c>
      <c r="G874" s="7" t="s">
        <v>640</v>
      </c>
      <c r="H874" s="7"/>
      <c r="I874" s="7"/>
      <c r="J874" s="7"/>
      <c r="K874" s="7"/>
      <c r="L874" s="7"/>
      <c r="M874" s="7"/>
      <c r="N874" s="7" t="s">
        <v>5485</v>
      </c>
      <c r="O874" s="7"/>
      <c r="P874" s="7"/>
      <c r="Q874" s="7" t="s">
        <v>5486</v>
      </c>
      <c r="R874" s="7" t="s">
        <v>5487</v>
      </c>
      <c r="S874" s="7" t="s">
        <v>5488</v>
      </c>
      <c r="T874" s="7" t="s">
        <v>5489</v>
      </c>
      <c r="U874" s="7"/>
      <c r="V874" s="7"/>
      <c r="W874" s="7"/>
      <c r="X874" s="7" t="s">
        <v>65</v>
      </c>
      <c r="Y874" s="7" t="s">
        <v>5490</v>
      </c>
      <c r="Z874" s="7">
        <v>1</v>
      </c>
      <c r="AA874" s="7">
        <v>14971</v>
      </c>
      <c r="AB874" s="7" t="s">
        <v>67</v>
      </c>
      <c r="AC874" s="7"/>
      <c r="AD874" s="7">
        <v>2019</v>
      </c>
      <c r="AE874" s="7" t="s">
        <v>68</v>
      </c>
      <c r="AF874" s="7"/>
      <c r="AG874" s="7"/>
      <c r="AH874" s="7"/>
      <c r="AI874" s="7"/>
      <c r="AJ874" s="7"/>
      <c r="AK874" s="7"/>
      <c r="AL874" s="8" t="str">
        <f t="shared" si="156"/>
        <v/>
      </c>
      <c r="AM874" s="8" t="str">
        <f>IF(AL874="","",COUNTIFS(AL$1:AL874,AL874))</f>
        <v/>
      </c>
      <c r="AN874" s="8" t="str">
        <f t="shared" si="157"/>
        <v>技术办案用房内装修工程（二次）预中标结果@新媒体</v>
      </c>
      <c r="AO874" s="9">
        <f>IF(AN874="","",COUNTIFS(AN$1:AN874,AN874))</f>
        <v>1</v>
      </c>
      <c r="AP874" s="10" t="str">
        <f t="shared" si="158"/>
        <v>是</v>
      </c>
      <c r="AQ874" s="11" t="str">
        <f t="shared" si="159"/>
        <v/>
      </c>
      <c r="AR874" s="11" t="str">
        <f t="shared" si="160"/>
        <v/>
      </c>
      <c r="AS874" s="11" t="str">
        <f t="shared" si="161"/>
        <v/>
      </c>
      <c r="AT874" s="11" t="str">
        <f t="shared" si="162"/>
        <v/>
      </c>
      <c r="AU874" s="11" t="str">
        <f t="shared" si="163"/>
        <v/>
      </c>
      <c r="AV874" s="11" t="str">
        <f t="shared" si="164"/>
        <v/>
      </c>
      <c r="AW874" s="11" t="str">
        <f>IF(ISERROR(IF(FIND("拾",O874,1)&lt;FIND("万",O874,1),IF(ISERROR(FIND("拾",O874,FIND("万",O874,1))),"零",(MID(O,FIND("拾",O874,FIND("万",O874,1))-1,1))),MID(O874,FIND("拾",O874,1)-1,1))),"",IF(FIND("拾",O874,1)&lt;FIND("万",O874,1),IF(ISERROR(FIND("拾",O874,FIND("万",O874,1))),"",(MID(O874,FIND("拾",O874,FIND("万",O874,1))-1,1))),MID(O874,FIND("拾",O874,1)-1,1)))</f>
        <v/>
      </c>
      <c r="AX874" s="12">
        <f>IF(O874="",0,IF(ISERROR(MIDB(O874,SEARCHB("?",O874),2*LEN(O874)-LENB(O874))),IF(AQ874="",0,INDEX([1]大小写对照表!A:B,MATCH(AQ874,[1]大小写对照表!A:A,0),2)*100000000)+IF(AR874="",0,INDEX([1]大小写对照表!A:B,MATCH(AR874,[1]大小写对照表!A:A,0),2)*1000000)+IF(AS874="",0,INDEX([1]大小写对照表!A:B,MATCH(AS874,[1]大小写对照表!A:A,0),2)*100000)+IF(AT874="",0,INDEX([1]大小写对照表!A:B,MATCH(AT874,[1]大小写对照表!A:A,0),2)*10000)+IF(AU874="",0,INDEX([1]大小写对照表!A:B,MATCH(AU874,[1]大小写对照表!A:A,0),2)*1000)+IF(AV874="",0,INDEX([1]大小写对照表!A:B,MATCH(AV874,[1]大小写对照表!A:A,0),2)*100)+IF(AW874="",0,INDEX([1]大小写对照表!A:B,MATCH(AW874,[1]大小写对照表!A:A,0),2)*10),IF(ISERROR(FIND("万",O874,1)),MIDB(O874,SEARCHB("?",O874),2*LEN(O874)-LENB(O874))*1,MIDB(O874,SEARCHB("?",O874),2*LEN(O874)-LENB(O874))*10000)))</f>
        <v>0</v>
      </c>
      <c r="AY874" s="13" t="str">
        <f t="shared" si="165"/>
        <v>1月份</v>
      </c>
      <c r="AZ874" s="11" t="str">
        <f t="shared" si="166"/>
        <v>新媒体</v>
      </c>
      <c r="BA874" s="11" t="str">
        <f t="shared" si="167"/>
        <v/>
      </c>
    </row>
    <row r="875" spans="1:53">
      <c r="A875" s="14" t="s">
        <v>4020</v>
      </c>
      <c r="B875" s="14" t="s">
        <v>5491</v>
      </c>
      <c r="C875" s="14" t="s">
        <v>55</v>
      </c>
      <c r="D875" s="14" t="s">
        <v>5492</v>
      </c>
      <c r="E875" s="14" t="s">
        <v>1244</v>
      </c>
      <c r="F875" s="14" t="s">
        <v>5493</v>
      </c>
      <c r="G875" s="14" t="s">
        <v>640</v>
      </c>
      <c r="H875" s="14"/>
      <c r="I875" s="14"/>
      <c r="J875" s="14"/>
      <c r="K875" s="14"/>
      <c r="L875" s="14" t="s">
        <v>5494</v>
      </c>
      <c r="M875" s="14" t="s">
        <v>5495</v>
      </c>
      <c r="N875" s="14"/>
      <c r="O875" s="14"/>
      <c r="P875" s="14"/>
      <c r="Q875" s="14" t="s">
        <v>5496</v>
      </c>
      <c r="R875" s="14"/>
      <c r="S875" s="14"/>
      <c r="T875" s="14"/>
      <c r="U875" s="14"/>
      <c r="V875" s="14"/>
      <c r="W875" s="14"/>
      <c r="X875" s="14" t="s">
        <v>79</v>
      </c>
      <c r="Y875" s="14" t="s">
        <v>5497</v>
      </c>
      <c r="Z875" s="14">
        <v>1</v>
      </c>
      <c r="AA875" s="14">
        <v>1</v>
      </c>
      <c r="AB875" s="14" t="s">
        <v>67</v>
      </c>
      <c r="AC875" s="14"/>
      <c r="AD875" s="14">
        <v>2019</v>
      </c>
      <c r="AE875" s="14" t="s">
        <v>68</v>
      </c>
      <c r="AF875" s="14"/>
      <c r="AG875" s="14"/>
      <c r="AH875" s="14"/>
      <c r="AI875" s="14"/>
      <c r="AJ875" s="14"/>
      <c r="AK875" s="14"/>
      <c r="AL875" s="8" t="str">
        <f t="shared" si="156"/>
        <v>18C0403@新媒体</v>
      </c>
      <c r="AM875" s="8">
        <f>IF(AL875="","",COUNTIFS(AL$1:AL875,AL875))</f>
        <v>1</v>
      </c>
      <c r="AN875" s="8" t="str">
        <f t="shared" si="157"/>
        <v>璧山旅游中心微信公众号托管服务(18C0403)结果公告@新媒体</v>
      </c>
      <c r="AO875" s="9">
        <f>IF(AN875="","",COUNTIFS(AN$1:AN875,AN875))</f>
        <v>1</v>
      </c>
      <c r="AP875" s="10" t="str">
        <f t="shared" si="158"/>
        <v>是</v>
      </c>
      <c r="AQ875" s="11" t="str">
        <f t="shared" si="159"/>
        <v/>
      </c>
      <c r="AR875" s="11" t="str">
        <f t="shared" si="160"/>
        <v/>
      </c>
      <c r="AS875" s="11" t="str">
        <f t="shared" si="161"/>
        <v/>
      </c>
      <c r="AT875" s="11" t="str">
        <f t="shared" si="162"/>
        <v/>
      </c>
      <c r="AU875" s="11" t="str">
        <f t="shared" si="163"/>
        <v/>
      </c>
      <c r="AV875" s="11" t="str">
        <f t="shared" si="164"/>
        <v/>
      </c>
      <c r="AW875" s="11" t="str">
        <f>IF(ISERROR(IF(FIND("拾",O875,1)&lt;FIND("万",O875,1),IF(ISERROR(FIND("拾",O875,FIND("万",O875,1))),"零",(MID(O,FIND("拾",O875,FIND("万",O875,1))-1,1))),MID(O875,FIND("拾",O875,1)-1,1))),"",IF(FIND("拾",O875,1)&lt;FIND("万",O875,1),IF(ISERROR(FIND("拾",O875,FIND("万",O875,1))),"",(MID(O875,FIND("拾",O875,FIND("万",O875,1))-1,1))),MID(O875,FIND("拾",O875,1)-1,1)))</f>
        <v/>
      </c>
      <c r="AX875" s="12">
        <f>IF(O875="",0,IF(ISERROR(MIDB(O875,SEARCHB("?",O875),2*LEN(O875)-LENB(O875))),IF(AQ875="",0,INDEX([1]大小写对照表!A:B,MATCH(AQ875,[1]大小写对照表!A:A,0),2)*100000000)+IF(AR875="",0,INDEX([1]大小写对照表!A:B,MATCH(AR875,[1]大小写对照表!A:A,0),2)*1000000)+IF(AS875="",0,INDEX([1]大小写对照表!A:B,MATCH(AS875,[1]大小写对照表!A:A,0),2)*100000)+IF(AT875="",0,INDEX([1]大小写对照表!A:B,MATCH(AT875,[1]大小写对照表!A:A,0),2)*10000)+IF(AU875="",0,INDEX([1]大小写对照表!A:B,MATCH(AU875,[1]大小写对照表!A:A,0),2)*1000)+IF(AV875="",0,INDEX([1]大小写对照表!A:B,MATCH(AV875,[1]大小写对照表!A:A,0),2)*100)+IF(AW875="",0,INDEX([1]大小写对照表!A:B,MATCH(AW875,[1]大小写对照表!A:A,0),2)*10),IF(ISERROR(FIND("万",O875,1)),MIDB(O875,SEARCHB("?",O875),2*LEN(O875)-LENB(O875))*1,MIDB(O875,SEARCHB("?",O875),2*LEN(O875)-LENB(O875))*10000)))</f>
        <v>0</v>
      </c>
      <c r="AY875" s="13" t="str">
        <f t="shared" si="165"/>
        <v>1月份</v>
      </c>
      <c r="AZ875" s="11" t="str">
        <f t="shared" si="166"/>
        <v>新媒体</v>
      </c>
      <c r="BA875" s="11" t="str">
        <f t="shared" si="167"/>
        <v/>
      </c>
    </row>
    <row r="876" spans="1:53">
      <c r="A876" s="7" t="s">
        <v>5498</v>
      </c>
      <c r="B876" s="7" t="s">
        <v>5499</v>
      </c>
      <c r="C876" s="7" t="s">
        <v>55</v>
      </c>
      <c r="D876" s="7" t="s">
        <v>5500</v>
      </c>
      <c r="E876" s="7" t="s">
        <v>215</v>
      </c>
      <c r="F876" s="7" t="s">
        <v>1652</v>
      </c>
      <c r="G876" s="7" t="s">
        <v>640</v>
      </c>
      <c r="H876" s="7"/>
      <c r="I876" s="7"/>
      <c r="J876" s="7"/>
      <c r="K876" s="7"/>
      <c r="L876" s="7" t="s">
        <v>5501</v>
      </c>
      <c r="M876" s="7" t="s">
        <v>5502</v>
      </c>
      <c r="N876" s="7"/>
      <c r="O876" s="7"/>
      <c r="P876" s="7"/>
      <c r="Q876" s="7" t="s">
        <v>5503</v>
      </c>
      <c r="R876" s="7"/>
      <c r="S876" s="7"/>
      <c r="T876" s="7"/>
      <c r="U876" s="7"/>
      <c r="V876" s="7"/>
      <c r="W876" s="7"/>
      <c r="X876" s="7" t="s">
        <v>244</v>
      </c>
      <c r="Y876" s="7" t="s">
        <v>5504</v>
      </c>
      <c r="Z876" s="7">
        <v>1</v>
      </c>
      <c r="AA876" s="7">
        <v>1</v>
      </c>
      <c r="AB876" s="7" t="s">
        <v>67</v>
      </c>
      <c r="AC876" s="7"/>
      <c r="AD876" s="7">
        <v>2019</v>
      </c>
      <c r="AE876" s="7" t="s">
        <v>68</v>
      </c>
      <c r="AF876" s="7" t="s">
        <v>1233</v>
      </c>
      <c r="AG876" s="7"/>
      <c r="AH876" s="7"/>
      <c r="AI876" s="7"/>
      <c r="AJ876" s="7"/>
      <c r="AK876" s="7"/>
      <c r="AL876" s="8" t="str">
        <f t="shared" si="156"/>
        <v>SDDY-JN-CS2018120602@全媒体,媒体云</v>
      </c>
      <c r="AM876" s="8">
        <f>IF(AL876="","",COUNTIFS(AL$1:AL876,AL876))</f>
        <v>1</v>
      </c>
      <c r="AN876" s="8" t="str">
        <f t="shared" si="157"/>
        <v>山东智慧媒体云全媒体广告流量管理与投放平台建设项目成交公示@全媒体,媒体云</v>
      </c>
      <c r="AO876" s="9">
        <f>IF(AN876="","",COUNTIFS(AN$1:AN876,AN876))</f>
        <v>1</v>
      </c>
      <c r="AP876" s="10" t="str">
        <f t="shared" si="158"/>
        <v>是</v>
      </c>
      <c r="AQ876" s="11" t="str">
        <f t="shared" si="159"/>
        <v/>
      </c>
      <c r="AR876" s="11" t="str">
        <f t="shared" si="160"/>
        <v/>
      </c>
      <c r="AS876" s="11" t="str">
        <f t="shared" si="161"/>
        <v/>
      </c>
      <c r="AT876" s="11" t="str">
        <f t="shared" si="162"/>
        <v/>
      </c>
      <c r="AU876" s="11" t="str">
        <f t="shared" si="163"/>
        <v/>
      </c>
      <c r="AV876" s="11" t="str">
        <f t="shared" si="164"/>
        <v/>
      </c>
      <c r="AW876" s="11" t="str">
        <f>IF(ISERROR(IF(FIND("拾",O876,1)&lt;FIND("万",O876,1),IF(ISERROR(FIND("拾",O876,FIND("万",O876,1))),"零",(MID(O,FIND("拾",O876,FIND("万",O876,1))-1,1))),MID(O876,FIND("拾",O876,1)-1,1))),"",IF(FIND("拾",O876,1)&lt;FIND("万",O876,1),IF(ISERROR(FIND("拾",O876,FIND("万",O876,1))),"",(MID(O876,FIND("拾",O876,FIND("万",O876,1))-1,1))),MID(O876,FIND("拾",O876,1)-1,1)))</f>
        <v/>
      </c>
      <c r="AX876" s="12">
        <f>IF(O876="",0,IF(ISERROR(MIDB(O876,SEARCHB("?",O876),2*LEN(O876)-LENB(O876))),IF(AQ876="",0,INDEX([1]大小写对照表!A:B,MATCH(AQ876,[1]大小写对照表!A:A,0),2)*100000000)+IF(AR876="",0,INDEX([1]大小写对照表!A:B,MATCH(AR876,[1]大小写对照表!A:A,0),2)*1000000)+IF(AS876="",0,INDEX([1]大小写对照表!A:B,MATCH(AS876,[1]大小写对照表!A:A,0),2)*100000)+IF(AT876="",0,INDEX([1]大小写对照表!A:B,MATCH(AT876,[1]大小写对照表!A:A,0),2)*10000)+IF(AU876="",0,INDEX([1]大小写对照表!A:B,MATCH(AU876,[1]大小写对照表!A:A,0),2)*1000)+IF(AV876="",0,INDEX([1]大小写对照表!A:B,MATCH(AV876,[1]大小写对照表!A:A,0),2)*100)+IF(AW876="",0,INDEX([1]大小写对照表!A:B,MATCH(AW876,[1]大小写对照表!A:A,0),2)*10),IF(ISERROR(FIND("万",O876,1)),MIDB(O876,SEARCHB("?",O876),2*LEN(O876)-LENB(O876))*1,MIDB(O876,SEARCHB("?",O876),2*LEN(O876)-LENB(O876))*10000)))</f>
        <v>0</v>
      </c>
      <c r="AY876" s="13" t="str">
        <f t="shared" si="165"/>
        <v>1月份</v>
      </c>
      <c r="AZ876" s="11" t="str">
        <f t="shared" si="166"/>
        <v>全媒体</v>
      </c>
      <c r="BA876" s="11" t="str">
        <f t="shared" si="167"/>
        <v>媒体云</v>
      </c>
    </row>
    <row r="877" spans="1:53">
      <c r="A877" s="14" t="s">
        <v>4020</v>
      </c>
      <c r="B877" s="14" t="s">
        <v>5505</v>
      </c>
      <c r="C877" s="14" t="s">
        <v>55</v>
      </c>
      <c r="D877" s="14"/>
      <c r="E877" s="14" t="s">
        <v>1125</v>
      </c>
      <c r="F877" s="14" t="s">
        <v>1568</v>
      </c>
      <c r="G877" s="14" t="s">
        <v>640</v>
      </c>
      <c r="H877" s="14"/>
      <c r="I877" s="14"/>
      <c r="J877" s="14"/>
      <c r="K877" s="14"/>
      <c r="L877" s="14"/>
      <c r="M877" s="14"/>
      <c r="N877" s="14"/>
      <c r="O877" s="14"/>
      <c r="P877" s="14"/>
      <c r="Q877" s="14" t="s">
        <v>5506</v>
      </c>
      <c r="R877" s="14"/>
      <c r="S877" s="14"/>
      <c r="T877" s="14"/>
      <c r="U877" s="14"/>
      <c r="V877" s="14"/>
      <c r="W877" s="14"/>
      <c r="X877" s="14" t="s">
        <v>315</v>
      </c>
      <c r="Y877" s="14" t="s">
        <v>5507</v>
      </c>
      <c r="Z877" s="14">
        <v>2</v>
      </c>
      <c r="AA877" s="14">
        <v>14971</v>
      </c>
      <c r="AB877" s="14" t="s">
        <v>317</v>
      </c>
      <c r="AC877" s="14" t="s">
        <v>4020</v>
      </c>
      <c r="AD877" s="14">
        <v>2019</v>
      </c>
      <c r="AE877" s="14" t="s">
        <v>68</v>
      </c>
      <c r="AF877" s="14"/>
      <c r="AG877" s="14"/>
      <c r="AH877" s="14"/>
      <c r="AI877" s="14"/>
      <c r="AJ877" s="14"/>
      <c r="AK877" s="14"/>
      <c r="AL877" s="8" t="str">
        <f t="shared" si="156"/>
        <v/>
      </c>
      <c r="AM877" s="8" t="str">
        <f>IF(AL877="","",COUNTIFS(AL$1:AL877,AL877))</f>
        <v/>
      </c>
      <c r="AN877" s="8" t="str">
        <f t="shared" si="157"/>
        <v>陕西陕西广信新媒体有限责任公司电视互动项目成交公示@新媒体</v>
      </c>
      <c r="AO877" s="9">
        <f>IF(AN877="","",COUNTIFS(AN$1:AN877,AN877))</f>
        <v>1</v>
      </c>
      <c r="AP877" s="10" t="str">
        <f t="shared" si="158"/>
        <v>是</v>
      </c>
      <c r="AQ877" s="11" t="str">
        <f t="shared" si="159"/>
        <v/>
      </c>
      <c r="AR877" s="11" t="str">
        <f t="shared" si="160"/>
        <v/>
      </c>
      <c r="AS877" s="11" t="str">
        <f t="shared" si="161"/>
        <v/>
      </c>
      <c r="AT877" s="11" t="str">
        <f t="shared" si="162"/>
        <v/>
      </c>
      <c r="AU877" s="11" t="str">
        <f t="shared" si="163"/>
        <v/>
      </c>
      <c r="AV877" s="11" t="str">
        <f t="shared" si="164"/>
        <v/>
      </c>
      <c r="AW877" s="11" t="str">
        <f>IF(ISERROR(IF(FIND("拾",O877,1)&lt;FIND("万",O877,1),IF(ISERROR(FIND("拾",O877,FIND("万",O877,1))),"零",(MID(O,FIND("拾",O877,FIND("万",O877,1))-1,1))),MID(O877,FIND("拾",O877,1)-1,1))),"",IF(FIND("拾",O877,1)&lt;FIND("万",O877,1),IF(ISERROR(FIND("拾",O877,FIND("万",O877,1))),"",(MID(O877,FIND("拾",O877,FIND("万",O877,1))-1,1))),MID(O877,FIND("拾",O877,1)-1,1)))</f>
        <v/>
      </c>
      <c r="AX877" s="12">
        <f>IF(O877="",0,IF(ISERROR(MIDB(O877,SEARCHB("?",O877),2*LEN(O877)-LENB(O877))),IF(AQ877="",0,INDEX([1]大小写对照表!A:B,MATCH(AQ877,[1]大小写对照表!A:A,0),2)*100000000)+IF(AR877="",0,INDEX([1]大小写对照表!A:B,MATCH(AR877,[1]大小写对照表!A:A,0),2)*1000000)+IF(AS877="",0,INDEX([1]大小写对照表!A:B,MATCH(AS877,[1]大小写对照表!A:A,0),2)*100000)+IF(AT877="",0,INDEX([1]大小写对照表!A:B,MATCH(AT877,[1]大小写对照表!A:A,0),2)*10000)+IF(AU877="",0,INDEX([1]大小写对照表!A:B,MATCH(AU877,[1]大小写对照表!A:A,0),2)*1000)+IF(AV877="",0,INDEX([1]大小写对照表!A:B,MATCH(AV877,[1]大小写对照表!A:A,0),2)*100)+IF(AW877="",0,INDEX([1]大小写对照表!A:B,MATCH(AW877,[1]大小写对照表!A:A,0),2)*10),IF(ISERROR(FIND("万",O877,1)),MIDB(O877,SEARCHB("?",O877),2*LEN(O877)-LENB(O877))*1,MIDB(O877,SEARCHB("?",O877),2*LEN(O877)-LENB(O877))*10000)))</f>
        <v>0</v>
      </c>
      <c r="AY877" s="13" t="str">
        <f t="shared" si="165"/>
        <v>1月份</v>
      </c>
      <c r="AZ877" s="11" t="str">
        <f t="shared" si="166"/>
        <v>新媒体</v>
      </c>
      <c r="BA877" s="11" t="str">
        <f t="shared" si="167"/>
        <v/>
      </c>
    </row>
    <row r="878" spans="1:53">
      <c r="A878" s="7" t="s">
        <v>5498</v>
      </c>
      <c r="B878" s="7" t="s">
        <v>5508</v>
      </c>
      <c r="C878" s="7" t="s">
        <v>55</v>
      </c>
      <c r="D878" s="7"/>
      <c r="E878" s="7" t="s">
        <v>236</v>
      </c>
      <c r="F878" s="7" t="s">
        <v>527</v>
      </c>
      <c r="G878" s="7" t="s">
        <v>640</v>
      </c>
      <c r="H878" s="7"/>
      <c r="I878" s="7"/>
      <c r="J878" s="7"/>
      <c r="K878" s="7"/>
      <c r="L878" s="7"/>
      <c r="M878" s="7"/>
      <c r="N878" s="7"/>
      <c r="O878" s="7"/>
      <c r="P878" s="7"/>
      <c r="Q878" s="7" t="s">
        <v>5509</v>
      </c>
      <c r="R878" s="7"/>
      <c r="S878" s="7"/>
      <c r="T878" s="7"/>
      <c r="U878" s="7"/>
      <c r="V878" s="7"/>
      <c r="W878" s="7"/>
      <c r="X878" s="7" t="s">
        <v>315</v>
      </c>
      <c r="Y878" s="7" t="s">
        <v>5510</v>
      </c>
      <c r="Z878" s="7">
        <v>2</v>
      </c>
      <c r="AA878" s="7">
        <v>14971</v>
      </c>
      <c r="AB878" s="7" t="s">
        <v>67</v>
      </c>
      <c r="AC878" s="7"/>
      <c r="AD878" s="7">
        <v>2019</v>
      </c>
      <c r="AE878" s="7" t="s">
        <v>68</v>
      </c>
      <c r="AF878" s="7"/>
      <c r="AG878" s="7"/>
      <c r="AH878" s="7"/>
      <c r="AI878" s="7"/>
      <c r="AJ878" s="7"/>
      <c r="AK878" s="7"/>
      <c r="AL878" s="8" t="str">
        <f t="shared" si="156"/>
        <v/>
      </c>
      <c r="AM878" s="8" t="str">
        <f>IF(AL878="","",COUNTIFS(AL$1:AL878,AL878))</f>
        <v/>
      </c>
      <c r="AN878" s="8" t="str">
        <f t="shared" si="157"/>
        <v>北京中国工业文化全媒体云平台主程序、部分课程建设、平台初期运营中标结果公示@全媒体,媒体云</v>
      </c>
      <c r="AO878" s="9">
        <f>IF(AN878="","",COUNTIFS(AN$1:AN878,AN878))</f>
        <v>1</v>
      </c>
      <c r="AP878" s="10" t="str">
        <f t="shared" si="158"/>
        <v>是</v>
      </c>
      <c r="AQ878" s="11" t="str">
        <f t="shared" si="159"/>
        <v/>
      </c>
      <c r="AR878" s="11" t="str">
        <f t="shared" si="160"/>
        <v/>
      </c>
      <c r="AS878" s="11" t="str">
        <f t="shared" si="161"/>
        <v/>
      </c>
      <c r="AT878" s="11" t="str">
        <f t="shared" si="162"/>
        <v/>
      </c>
      <c r="AU878" s="11" t="str">
        <f t="shared" si="163"/>
        <v/>
      </c>
      <c r="AV878" s="11" t="str">
        <f t="shared" si="164"/>
        <v/>
      </c>
      <c r="AW878" s="11" t="str">
        <f>IF(ISERROR(IF(FIND("拾",O878,1)&lt;FIND("万",O878,1),IF(ISERROR(FIND("拾",O878,FIND("万",O878,1))),"零",(MID(O,FIND("拾",O878,FIND("万",O878,1))-1,1))),MID(O878,FIND("拾",O878,1)-1,1))),"",IF(FIND("拾",O878,1)&lt;FIND("万",O878,1),IF(ISERROR(FIND("拾",O878,FIND("万",O878,1))),"",(MID(O878,FIND("拾",O878,FIND("万",O878,1))-1,1))),MID(O878,FIND("拾",O878,1)-1,1)))</f>
        <v/>
      </c>
      <c r="AX878" s="12">
        <f>IF(O878="",0,IF(ISERROR(MIDB(O878,SEARCHB("?",O878),2*LEN(O878)-LENB(O878))),IF(AQ878="",0,INDEX([1]大小写对照表!A:B,MATCH(AQ878,[1]大小写对照表!A:A,0),2)*100000000)+IF(AR878="",0,INDEX([1]大小写对照表!A:B,MATCH(AR878,[1]大小写对照表!A:A,0),2)*1000000)+IF(AS878="",0,INDEX([1]大小写对照表!A:B,MATCH(AS878,[1]大小写对照表!A:A,0),2)*100000)+IF(AT878="",0,INDEX([1]大小写对照表!A:B,MATCH(AT878,[1]大小写对照表!A:A,0),2)*10000)+IF(AU878="",0,INDEX([1]大小写对照表!A:B,MATCH(AU878,[1]大小写对照表!A:A,0),2)*1000)+IF(AV878="",0,INDEX([1]大小写对照表!A:B,MATCH(AV878,[1]大小写对照表!A:A,0),2)*100)+IF(AW878="",0,INDEX([1]大小写对照表!A:B,MATCH(AW878,[1]大小写对照表!A:A,0),2)*10),IF(ISERROR(FIND("万",O878,1)),MIDB(O878,SEARCHB("?",O878),2*LEN(O878)-LENB(O878))*1,MIDB(O878,SEARCHB("?",O878),2*LEN(O878)-LENB(O878))*10000)))</f>
        <v>0</v>
      </c>
      <c r="AY878" s="13" t="str">
        <f t="shared" si="165"/>
        <v>1月份</v>
      </c>
      <c r="AZ878" s="11" t="str">
        <f t="shared" si="166"/>
        <v>全媒体</v>
      </c>
      <c r="BA878" s="11" t="str">
        <f t="shared" si="167"/>
        <v>媒体云</v>
      </c>
    </row>
    <row r="879" spans="1:53">
      <c r="A879" s="14" t="s">
        <v>4020</v>
      </c>
      <c r="B879" s="14" t="s">
        <v>5511</v>
      </c>
      <c r="C879" s="14" t="s">
        <v>55</v>
      </c>
      <c r="D879" s="14"/>
      <c r="E879" s="14" t="s">
        <v>56</v>
      </c>
      <c r="F879" s="14" t="s">
        <v>1443</v>
      </c>
      <c r="G879" s="14" t="s">
        <v>640</v>
      </c>
      <c r="H879" s="14"/>
      <c r="I879" s="14"/>
      <c r="J879" s="14"/>
      <c r="K879" s="14"/>
      <c r="L879" s="14" t="s">
        <v>5469</v>
      </c>
      <c r="M879" s="14" t="s">
        <v>5470</v>
      </c>
      <c r="N879" s="14" t="s">
        <v>5471</v>
      </c>
      <c r="O879" s="14" t="s">
        <v>5512</v>
      </c>
      <c r="P879" s="14"/>
      <c r="Q879" s="14" t="s">
        <v>5513</v>
      </c>
      <c r="R879" s="14" t="s">
        <v>5474</v>
      </c>
      <c r="S879" s="14"/>
      <c r="T879" s="14"/>
      <c r="U879" s="14"/>
      <c r="V879" s="14"/>
      <c r="W879" s="14"/>
      <c r="X879" s="14" t="s">
        <v>65</v>
      </c>
      <c r="Y879" s="14" t="s">
        <v>5514</v>
      </c>
      <c r="Z879" s="14">
        <v>2</v>
      </c>
      <c r="AA879" s="14">
        <v>14971</v>
      </c>
      <c r="AB879" s="14" t="s">
        <v>67</v>
      </c>
      <c r="AC879" s="14"/>
      <c r="AD879" s="14">
        <v>2019</v>
      </c>
      <c r="AE879" s="14" t="s">
        <v>68</v>
      </c>
      <c r="AF879" s="14"/>
      <c r="AG879" s="14"/>
      <c r="AH879" s="14"/>
      <c r="AI879" s="14"/>
      <c r="AJ879" s="14"/>
      <c r="AK879" s="14"/>
      <c r="AL879" s="8" t="str">
        <f t="shared" si="156"/>
        <v/>
      </c>
      <c r="AM879" s="8" t="str">
        <f>IF(AL879="","",COUNTIFS(AL$1:AL879,AL879))</f>
        <v/>
      </c>
      <c r="AN879" s="8" t="str">
        <f t="shared" si="157"/>
        <v>河南经济贸易技师学院电子商务综合实训室（模块二）项目结果公告@新媒体</v>
      </c>
      <c r="AO879" s="9">
        <f>IF(AN879="","",COUNTIFS(AN$1:AN879,AN879))</f>
        <v>1</v>
      </c>
      <c r="AP879" s="10" t="str">
        <f t="shared" si="158"/>
        <v>是</v>
      </c>
      <c r="AQ879" s="11" t="str">
        <f t="shared" si="159"/>
        <v/>
      </c>
      <c r="AR879" s="11" t="str">
        <f t="shared" si="160"/>
        <v/>
      </c>
      <c r="AS879" s="11" t="str">
        <f t="shared" si="161"/>
        <v/>
      </c>
      <c r="AT879" s="11" t="str">
        <f t="shared" si="162"/>
        <v/>
      </c>
      <c r="AU879" s="11" t="str">
        <f t="shared" si="163"/>
        <v/>
      </c>
      <c r="AV879" s="11" t="str">
        <f t="shared" si="164"/>
        <v/>
      </c>
      <c r="AW879" s="11" t="str">
        <f>IF(ISERROR(IF(FIND("拾",O879,1)&lt;FIND("万",O879,1),IF(ISERROR(FIND("拾",O879,FIND("万",O879,1))),"零",(MID(O,FIND("拾",O879,FIND("万",O879,1))-1,1))),MID(O879,FIND("拾",O879,1)-1,1))),"",IF(FIND("拾",O879,1)&lt;FIND("万",O879,1),IF(ISERROR(FIND("拾",O879,FIND("万",O879,1))),"",(MID(O879,FIND("拾",O879,FIND("万",O879,1))-1,1))),MID(O879,FIND("拾",O879,1)-1,1)))</f>
        <v/>
      </c>
      <c r="AX879" s="12">
        <f>IF(O879="",0,IF(ISERROR(MIDB(O879,SEARCHB("?",O879),2*LEN(O879)-LENB(O879))),IF(AQ879="",0,INDEX([1]大小写对照表!A:B,MATCH(AQ879,[1]大小写对照表!A:A,0),2)*100000000)+IF(AR879="",0,INDEX([1]大小写对照表!A:B,MATCH(AR879,[1]大小写对照表!A:A,0),2)*1000000)+IF(AS879="",0,INDEX([1]大小写对照表!A:B,MATCH(AS879,[1]大小写对照表!A:A,0),2)*100000)+IF(AT879="",0,INDEX([1]大小写对照表!A:B,MATCH(AT879,[1]大小写对照表!A:A,0),2)*10000)+IF(AU879="",0,INDEX([1]大小写对照表!A:B,MATCH(AU879,[1]大小写对照表!A:A,0),2)*1000)+IF(AV879="",0,INDEX([1]大小写对照表!A:B,MATCH(AV879,[1]大小写对照表!A:A,0),2)*100)+IF(AW879="",0,INDEX([1]大小写对照表!A:B,MATCH(AW879,[1]大小写对照表!A:A,0),2)*10),IF(ISERROR(FIND("万",O879,1)),MIDB(O879,SEARCHB("?",O879),2*LEN(O879)-LENB(O879))*1,MIDB(O879,SEARCHB("?",O879),2*LEN(O879)-LENB(O879))*10000)))</f>
        <v>543000</v>
      </c>
      <c r="AY879" s="13" t="str">
        <f t="shared" si="165"/>
        <v>1月份</v>
      </c>
      <c r="AZ879" s="11" t="str">
        <f t="shared" si="166"/>
        <v>新媒体</v>
      </c>
      <c r="BA879" s="11" t="str">
        <f t="shared" si="167"/>
        <v/>
      </c>
    </row>
    <row r="880" spans="1:53">
      <c r="A880" s="7" t="s">
        <v>4020</v>
      </c>
      <c r="B880" s="7" t="s">
        <v>5515</v>
      </c>
      <c r="C880" s="7" t="s">
        <v>55</v>
      </c>
      <c r="D880" s="7" t="s">
        <v>5118</v>
      </c>
      <c r="E880" s="7" t="s">
        <v>627</v>
      </c>
      <c r="F880" s="7" t="s">
        <v>840</v>
      </c>
      <c r="G880" s="7" t="s">
        <v>640</v>
      </c>
      <c r="H880" s="7"/>
      <c r="I880" s="7"/>
      <c r="J880" s="7"/>
      <c r="K880" s="7"/>
      <c r="L880" s="7" t="s">
        <v>4354</v>
      </c>
      <c r="M880" s="7" t="s">
        <v>5119</v>
      </c>
      <c r="N880" s="7"/>
      <c r="O880" s="7" t="s">
        <v>5121</v>
      </c>
      <c r="P880" s="7"/>
      <c r="Q880" s="7" t="s">
        <v>5516</v>
      </c>
      <c r="R880" s="7"/>
      <c r="S880" s="7"/>
      <c r="T880" s="7"/>
      <c r="U880" s="7"/>
      <c r="V880" s="7"/>
      <c r="W880" s="7"/>
      <c r="X880" s="7" t="s">
        <v>244</v>
      </c>
      <c r="Y880" s="7" t="s">
        <v>5517</v>
      </c>
      <c r="Z880" s="7">
        <v>1</v>
      </c>
      <c r="AA880" s="7">
        <v>2</v>
      </c>
      <c r="AB880" s="7" t="s">
        <v>317</v>
      </c>
      <c r="AC880" s="7" t="s">
        <v>4020</v>
      </c>
      <c r="AD880" s="7">
        <v>2019</v>
      </c>
      <c r="AE880" s="7" t="s">
        <v>68</v>
      </c>
      <c r="AF880" s="7"/>
      <c r="AG880" s="7"/>
      <c r="AH880" s="7"/>
      <c r="AI880" s="7"/>
      <c r="AJ880" s="7"/>
      <c r="AK880" s="7"/>
      <c r="AL880" s="8" t="str">
        <f t="shared" si="156"/>
        <v>0809-1840GZG34958A）@新媒体</v>
      </c>
      <c r="AM880" s="8">
        <f>IF(AL880="","",COUNTIFS(AL$1:AL880,AL880))</f>
        <v>2</v>
      </c>
      <c r="AN880" s="8" t="str">
        <f t="shared" si="157"/>
        <v>公开招标：南方报业传媒集团南方新媒体大数据中心技术与应用研究建设项目软件开发人员外包服务招标项目(第二次）中标候选人公示@新媒体</v>
      </c>
      <c r="AO880" s="9">
        <f>IF(AN880="","",COUNTIFS(AN$1:AN880,AN880))</f>
        <v>1</v>
      </c>
      <c r="AP880" s="10" t="str">
        <f t="shared" si="158"/>
        <v/>
      </c>
      <c r="AQ880" s="11" t="str">
        <f t="shared" si="159"/>
        <v/>
      </c>
      <c r="AR880" s="11" t="str">
        <f t="shared" si="160"/>
        <v/>
      </c>
      <c r="AS880" s="11" t="str">
        <f t="shared" si="161"/>
        <v/>
      </c>
      <c r="AT880" s="11" t="str">
        <f t="shared" si="162"/>
        <v/>
      </c>
      <c r="AU880" s="11" t="str">
        <f t="shared" si="163"/>
        <v/>
      </c>
      <c r="AV880" s="11" t="str">
        <f t="shared" si="164"/>
        <v/>
      </c>
      <c r="AW880" s="11" t="str">
        <f>IF(ISERROR(IF(FIND("拾",O880,1)&lt;FIND("万",O880,1),IF(ISERROR(FIND("拾",O880,FIND("万",O880,1))),"零",(MID(O,FIND("拾",O880,FIND("万",O880,1))-1,1))),MID(O880,FIND("拾",O880,1)-1,1))),"",IF(FIND("拾",O880,1)&lt;FIND("万",O880,1),IF(ISERROR(FIND("拾",O880,FIND("万",O880,1))),"",(MID(O880,FIND("拾",O880,FIND("万",O880,1))-1,1))),MID(O880,FIND("拾",O880,1)-1,1)))</f>
        <v/>
      </c>
      <c r="AX880" s="12">
        <f>IF(O880="",0,IF(ISERROR(MIDB(O880,SEARCHB("?",O880),2*LEN(O880)-LENB(O880))),IF(AQ880="",0,INDEX([1]大小写对照表!A:B,MATCH(AQ880,[1]大小写对照表!A:A,0),2)*100000000)+IF(AR880="",0,INDEX([1]大小写对照表!A:B,MATCH(AR880,[1]大小写对照表!A:A,0),2)*1000000)+IF(AS880="",0,INDEX([1]大小写对照表!A:B,MATCH(AS880,[1]大小写对照表!A:A,0),2)*100000)+IF(AT880="",0,INDEX([1]大小写对照表!A:B,MATCH(AT880,[1]大小写对照表!A:A,0),2)*10000)+IF(AU880="",0,INDEX([1]大小写对照表!A:B,MATCH(AU880,[1]大小写对照表!A:A,0),2)*1000)+IF(AV880="",0,INDEX([1]大小写对照表!A:B,MATCH(AV880,[1]大小写对照表!A:A,0),2)*100)+IF(AW880="",0,INDEX([1]大小写对照表!A:B,MATCH(AW880,[1]大小写对照表!A:A,0),2)*10),IF(ISERROR(FIND("万",O880,1)),MIDB(O880,SEARCHB("?",O880),2*LEN(O880)-LENB(O880))*1,MIDB(O880,SEARCHB("?",O880),2*LEN(O880)-LENB(O880))*10000)))</f>
        <v>2200000</v>
      </c>
      <c r="AY880" s="13" t="str">
        <f t="shared" si="165"/>
        <v>1月份</v>
      </c>
      <c r="AZ880" s="11" t="str">
        <f t="shared" si="166"/>
        <v>新媒体</v>
      </c>
      <c r="BA880" s="11" t="str">
        <f t="shared" si="167"/>
        <v/>
      </c>
    </row>
    <row r="881" spans="1:53">
      <c r="A881" s="14" t="s">
        <v>4020</v>
      </c>
      <c r="B881" s="14" t="s">
        <v>5518</v>
      </c>
      <c r="C881" s="14" t="s">
        <v>55</v>
      </c>
      <c r="D881" s="14"/>
      <c r="E881" s="14" t="s">
        <v>118</v>
      </c>
      <c r="F881" s="14" t="s">
        <v>360</v>
      </c>
      <c r="G881" s="14" t="s">
        <v>640</v>
      </c>
      <c r="H881" s="14"/>
      <c r="I881" s="14"/>
      <c r="J881" s="14"/>
      <c r="K881" s="14"/>
      <c r="L881" s="14" t="s">
        <v>5519</v>
      </c>
      <c r="M881" s="14" t="s">
        <v>5520</v>
      </c>
      <c r="N881" s="14" t="s">
        <v>5521</v>
      </c>
      <c r="O881" s="14" t="s">
        <v>5522</v>
      </c>
      <c r="P881" s="14"/>
      <c r="Q881" s="14" t="s">
        <v>5523</v>
      </c>
      <c r="R881" s="14" t="s">
        <v>5524</v>
      </c>
      <c r="S881" s="14"/>
      <c r="T881" s="14"/>
      <c r="U881" s="14"/>
      <c r="V881" s="14"/>
      <c r="W881" s="14"/>
      <c r="X881" s="14" t="s">
        <v>79</v>
      </c>
      <c r="Y881" s="14" t="s">
        <v>5525</v>
      </c>
      <c r="Z881" s="14">
        <v>1</v>
      </c>
      <c r="AA881" s="14">
        <v>14971</v>
      </c>
      <c r="AB881" s="14" t="s">
        <v>67</v>
      </c>
      <c r="AC881" s="14"/>
      <c r="AD881" s="14">
        <v>2019</v>
      </c>
      <c r="AE881" s="14" t="s">
        <v>68</v>
      </c>
      <c r="AF881" s="14"/>
      <c r="AG881" s="14"/>
      <c r="AH881" s="14"/>
      <c r="AI881" s="14"/>
      <c r="AJ881" s="14"/>
      <c r="AK881" s="14"/>
      <c r="AL881" s="8" t="str">
        <f t="shared" si="156"/>
        <v/>
      </c>
      <c r="AM881" s="8" t="str">
        <f>IF(AL881="","",COUNTIFS(AL$1:AL881,AL881))</f>
        <v/>
      </c>
      <c r="AN881" s="8" t="str">
        <f t="shared" si="157"/>
        <v>银川城市生活垃圾分类平台运营管理单位征选及物资采购项目二标段三次招标中标公告@新媒体</v>
      </c>
      <c r="AO881" s="9">
        <f>IF(AN881="","",COUNTIFS(AN$1:AN881,AN881))</f>
        <v>1</v>
      </c>
      <c r="AP881" s="10" t="str">
        <f t="shared" si="158"/>
        <v>是</v>
      </c>
      <c r="AQ881" s="11" t="str">
        <f t="shared" si="159"/>
        <v/>
      </c>
      <c r="AR881" s="11" t="str">
        <f t="shared" si="160"/>
        <v/>
      </c>
      <c r="AS881" s="11" t="str">
        <f t="shared" si="161"/>
        <v/>
      </c>
      <c r="AT881" s="11" t="str">
        <f t="shared" si="162"/>
        <v/>
      </c>
      <c r="AU881" s="11" t="str">
        <f t="shared" si="163"/>
        <v/>
      </c>
      <c r="AV881" s="11" t="str">
        <f t="shared" si="164"/>
        <v/>
      </c>
      <c r="AW881" s="11" t="str">
        <f>IF(ISERROR(IF(FIND("拾",O881,1)&lt;FIND("万",O881,1),IF(ISERROR(FIND("拾",O881,FIND("万",O881,1))),"零",(MID(O,FIND("拾",O881,FIND("万",O881,1))-1,1))),MID(O881,FIND("拾",O881,1)-1,1))),"",IF(FIND("拾",O881,1)&lt;FIND("万",O881,1),IF(ISERROR(FIND("拾",O881,FIND("万",O881,1))),"",(MID(O881,FIND("拾",O881,FIND("万",O881,1))-1,1))),MID(O881,FIND("拾",O881,1)-1,1)))</f>
        <v/>
      </c>
      <c r="AX881" s="12">
        <f>IF(O881="",0,IF(ISERROR(MIDB(O881,SEARCHB("?",O881),2*LEN(O881)-LENB(O881))),IF(AQ881="",0,INDEX([1]大小写对照表!A:B,MATCH(AQ881,[1]大小写对照表!A:A,0),2)*100000000)+IF(AR881="",0,INDEX([1]大小写对照表!A:B,MATCH(AR881,[1]大小写对照表!A:A,0),2)*1000000)+IF(AS881="",0,INDEX([1]大小写对照表!A:B,MATCH(AS881,[1]大小写对照表!A:A,0),2)*100000)+IF(AT881="",0,INDEX([1]大小写对照表!A:B,MATCH(AT881,[1]大小写对照表!A:A,0),2)*10000)+IF(AU881="",0,INDEX([1]大小写对照表!A:B,MATCH(AU881,[1]大小写对照表!A:A,0),2)*1000)+IF(AV881="",0,INDEX([1]大小写对照表!A:B,MATCH(AV881,[1]大小写对照表!A:A,0),2)*100)+IF(AW881="",0,INDEX([1]大小写对照表!A:B,MATCH(AW881,[1]大小写对照表!A:A,0),2)*10),IF(ISERROR(FIND("万",O881,1)),MIDB(O881,SEARCHB("?",O881),2*LEN(O881)-LENB(O881))*1,MIDB(O881,SEARCHB("?",O881),2*LEN(O881)-LENB(O881))*10000)))</f>
        <v>500000</v>
      </c>
      <c r="AY881" s="13" t="str">
        <f t="shared" si="165"/>
        <v>1月份</v>
      </c>
      <c r="AZ881" s="11" t="str">
        <f t="shared" si="166"/>
        <v>新媒体</v>
      </c>
      <c r="BA881" s="11" t="str">
        <f t="shared" si="167"/>
        <v/>
      </c>
    </row>
    <row r="882" spans="1:53">
      <c r="A882" s="7" t="s">
        <v>4020</v>
      </c>
      <c r="B882" s="7" t="s">
        <v>5526</v>
      </c>
      <c r="C882" s="7" t="s">
        <v>55</v>
      </c>
      <c r="D882" s="7"/>
      <c r="E882" s="7" t="s">
        <v>236</v>
      </c>
      <c r="F882" s="7" t="s">
        <v>5395</v>
      </c>
      <c r="G882" s="7" t="s">
        <v>640</v>
      </c>
      <c r="H882" s="7"/>
      <c r="I882" s="7"/>
      <c r="J882" s="7"/>
      <c r="K882" s="7"/>
      <c r="L882" s="7"/>
      <c r="M882" s="7"/>
      <c r="N882" s="7"/>
      <c r="O882" s="7" t="s">
        <v>5396</v>
      </c>
      <c r="P882" s="7"/>
      <c r="Q882" s="7" t="s">
        <v>5527</v>
      </c>
      <c r="R882" s="7"/>
      <c r="S882" s="7"/>
      <c r="T882" s="7"/>
      <c r="U882" s="7"/>
      <c r="V882" s="7"/>
      <c r="W882" s="7"/>
      <c r="X882" s="7" t="s">
        <v>315</v>
      </c>
      <c r="Y882" s="7" t="s">
        <v>5528</v>
      </c>
      <c r="Z882" s="7">
        <v>2</v>
      </c>
      <c r="AA882" s="7">
        <v>14971</v>
      </c>
      <c r="AB882" s="7" t="s">
        <v>317</v>
      </c>
      <c r="AC882" s="7" t="s">
        <v>4020</v>
      </c>
      <c r="AD882" s="7">
        <v>2018</v>
      </c>
      <c r="AE882" s="7" t="s">
        <v>643</v>
      </c>
      <c r="AF882" s="7"/>
      <c r="AG882" s="7"/>
      <c r="AH882" s="7"/>
      <c r="AI882" s="7"/>
      <c r="AJ882" s="7"/>
      <c r="AK882" s="7"/>
      <c r="AL882" s="8" t="str">
        <f t="shared" si="156"/>
        <v/>
      </c>
      <c r="AM882" s="8" t="str">
        <f>IF(AL882="","",COUNTIFS(AL$1:AL882,AL882))</f>
        <v/>
      </c>
      <c r="AN882" s="8" t="str">
        <f t="shared" si="157"/>
        <v>中国人寿保险股份有限公司新媒体投放公开招标项目成交结果公告@新媒体</v>
      </c>
      <c r="AO882" s="9">
        <f>IF(AN882="","",COUNTIFS(AN$1:AN882,AN882))</f>
        <v>1</v>
      </c>
      <c r="AP882" s="10" t="str">
        <f t="shared" si="158"/>
        <v>是</v>
      </c>
      <c r="AQ882" s="11" t="str">
        <f t="shared" si="159"/>
        <v/>
      </c>
      <c r="AR882" s="11" t="str">
        <f t="shared" si="160"/>
        <v/>
      </c>
      <c r="AS882" s="11" t="str">
        <f t="shared" si="161"/>
        <v/>
      </c>
      <c r="AT882" s="11" t="str">
        <f t="shared" si="162"/>
        <v/>
      </c>
      <c r="AU882" s="11" t="str">
        <f t="shared" si="163"/>
        <v/>
      </c>
      <c r="AV882" s="11" t="str">
        <f t="shared" si="164"/>
        <v/>
      </c>
      <c r="AW882" s="11" t="str">
        <f>IF(ISERROR(IF(FIND("拾",O882,1)&lt;FIND("万",O882,1),IF(ISERROR(FIND("拾",O882,FIND("万",O882,1))),"零",(MID(O,FIND("拾",O882,FIND("万",O882,1))-1,1))),MID(O882,FIND("拾",O882,1)-1,1))),"",IF(FIND("拾",O882,1)&lt;FIND("万",O882,1),IF(ISERROR(FIND("拾",O882,FIND("万",O882,1))),"",(MID(O882,FIND("拾",O882,FIND("万",O882,1))-1,1))),MID(O882,FIND("拾",O882,1)-1,1)))</f>
        <v/>
      </c>
      <c r="AX882" s="12">
        <f>IF(O882="",0,IF(ISERROR(MIDB(O882,SEARCHB("?",O882),2*LEN(O882)-LENB(O882))),IF(AQ882="",0,INDEX([1]大小写对照表!A:B,MATCH(AQ882,[1]大小写对照表!A:A,0),2)*100000000)+IF(AR882="",0,INDEX([1]大小写对照表!A:B,MATCH(AR882,[1]大小写对照表!A:A,0),2)*1000000)+IF(AS882="",0,INDEX([1]大小写对照表!A:B,MATCH(AS882,[1]大小写对照表!A:A,0),2)*100000)+IF(AT882="",0,INDEX([1]大小写对照表!A:B,MATCH(AT882,[1]大小写对照表!A:A,0),2)*10000)+IF(AU882="",0,INDEX([1]大小写对照表!A:B,MATCH(AU882,[1]大小写对照表!A:A,0),2)*1000)+IF(AV882="",0,INDEX([1]大小写对照表!A:B,MATCH(AV882,[1]大小写对照表!A:A,0),2)*100)+IF(AW882="",0,INDEX([1]大小写对照表!A:B,MATCH(AW882,[1]大小写对照表!A:A,0),2)*10),IF(ISERROR(FIND("万",O882,1)),MIDB(O882,SEARCHB("?",O882),2*LEN(O882)-LENB(O882))*1,MIDB(O882,SEARCHB("?",O882),2*LEN(O882)-LENB(O882))*10000)))</f>
        <v>4100000</v>
      </c>
      <c r="AY882" s="13" t="str">
        <f t="shared" si="165"/>
        <v>1月份</v>
      </c>
      <c r="AZ882" s="11" t="str">
        <f t="shared" si="166"/>
        <v>新媒体</v>
      </c>
      <c r="BA882" s="11" t="str">
        <f t="shared" si="167"/>
        <v/>
      </c>
    </row>
    <row r="883" spans="1:53">
      <c r="A883" s="14" t="s">
        <v>4020</v>
      </c>
      <c r="B883" s="14" t="s">
        <v>5529</v>
      </c>
      <c r="C883" s="14" t="s">
        <v>55</v>
      </c>
      <c r="D883" s="14"/>
      <c r="E883" s="14" t="s">
        <v>236</v>
      </c>
      <c r="F883" s="14" t="s">
        <v>5395</v>
      </c>
      <c r="G883" s="14" t="s">
        <v>640</v>
      </c>
      <c r="H883" s="14"/>
      <c r="I883" s="14"/>
      <c r="J883" s="14"/>
      <c r="K883" s="14"/>
      <c r="L883" s="14"/>
      <c r="M883" s="14"/>
      <c r="N883" s="14"/>
      <c r="O883" s="14" t="s">
        <v>5396</v>
      </c>
      <c r="P883" s="14"/>
      <c r="Q883" s="14" t="s">
        <v>5530</v>
      </c>
      <c r="R883" s="14"/>
      <c r="S883" s="14"/>
      <c r="T883" s="14"/>
      <c r="U883" s="14"/>
      <c r="V883" s="14"/>
      <c r="W883" s="14"/>
      <c r="X883" s="14" t="s">
        <v>315</v>
      </c>
      <c r="Y883" s="14" t="s">
        <v>5531</v>
      </c>
      <c r="Z883" s="14">
        <v>4</v>
      </c>
      <c r="AA883" s="14">
        <v>14971</v>
      </c>
      <c r="AB883" s="14" t="s">
        <v>317</v>
      </c>
      <c r="AC883" s="14" t="s">
        <v>4020</v>
      </c>
      <c r="AD883" s="14">
        <v>2019</v>
      </c>
      <c r="AE883" s="14" t="s">
        <v>68</v>
      </c>
      <c r="AF883" s="14"/>
      <c r="AG883" s="14"/>
      <c r="AH883" s="14"/>
      <c r="AI883" s="14"/>
      <c r="AJ883" s="14"/>
      <c r="AK883" s="14"/>
      <c r="AL883" s="8" t="str">
        <f t="shared" si="156"/>
        <v/>
      </c>
      <c r="AM883" s="8" t="str">
        <f>IF(AL883="","",COUNTIFS(AL$1:AL883,AL883))</f>
        <v/>
      </c>
      <c r="AN883" s="8" t="str">
        <f t="shared" si="157"/>
        <v>中国人寿新媒体投放项目结果公告@新媒体</v>
      </c>
      <c r="AO883" s="9">
        <f>IF(AN883="","",COUNTIFS(AN$1:AN883,AN883))</f>
        <v>1</v>
      </c>
      <c r="AP883" s="10" t="str">
        <f t="shared" si="158"/>
        <v>是</v>
      </c>
      <c r="AQ883" s="11" t="str">
        <f t="shared" si="159"/>
        <v/>
      </c>
      <c r="AR883" s="11" t="str">
        <f t="shared" si="160"/>
        <v/>
      </c>
      <c r="AS883" s="11" t="str">
        <f t="shared" si="161"/>
        <v/>
      </c>
      <c r="AT883" s="11" t="str">
        <f t="shared" si="162"/>
        <v/>
      </c>
      <c r="AU883" s="11" t="str">
        <f t="shared" si="163"/>
        <v/>
      </c>
      <c r="AV883" s="11" t="str">
        <f t="shared" si="164"/>
        <v/>
      </c>
      <c r="AW883" s="11" t="str">
        <f>IF(ISERROR(IF(FIND("拾",O883,1)&lt;FIND("万",O883,1),IF(ISERROR(FIND("拾",O883,FIND("万",O883,1))),"零",(MID(O,FIND("拾",O883,FIND("万",O883,1))-1,1))),MID(O883,FIND("拾",O883,1)-1,1))),"",IF(FIND("拾",O883,1)&lt;FIND("万",O883,1),IF(ISERROR(FIND("拾",O883,FIND("万",O883,1))),"",(MID(O883,FIND("拾",O883,FIND("万",O883,1))-1,1))),MID(O883,FIND("拾",O883,1)-1,1)))</f>
        <v/>
      </c>
      <c r="AX883" s="12">
        <f>IF(O883="",0,IF(ISERROR(MIDB(O883,SEARCHB("?",O883),2*LEN(O883)-LENB(O883))),IF(AQ883="",0,INDEX([1]大小写对照表!A:B,MATCH(AQ883,[1]大小写对照表!A:A,0),2)*100000000)+IF(AR883="",0,INDEX([1]大小写对照表!A:B,MATCH(AR883,[1]大小写对照表!A:A,0),2)*1000000)+IF(AS883="",0,INDEX([1]大小写对照表!A:B,MATCH(AS883,[1]大小写对照表!A:A,0),2)*100000)+IF(AT883="",0,INDEX([1]大小写对照表!A:B,MATCH(AT883,[1]大小写对照表!A:A,0),2)*10000)+IF(AU883="",0,INDEX([1]大小写对照表!A:B,MATCH(AU883,[1]大小写对照表!A:A,0),2)*1000)+IF(AV883="",0,INDEX([1]大小写对照表!A:B,MATCH(AV883,[1]大小写对照表!A:A,0),2)*100)+IF(AW883="",0,INDEX([1]大小写对照表!A:B,MATCH(AW883,[1]大小写对照表!A:A,0),2)*10),IF(ISERROR(FIND("万",O883,1)),MIDB(O883,SEARCHB("?",O883),2*LEN(O883)-LENB(O883))*1,MIDB(O883,SEARCHB("?",O883),2*LEN(O883)-LENB(O883))*10000)))</f>
        <v>4100000</v>
      </c>
      <c r="AY883" s="13" t="str">
        <f t="shared" si="165"/>
        <v>1月份</v>
      </c>
      <c r="AZ883" s="11" t="str">
        <f t="shared" si="166"/>
        <v>新媒体</v>
      </c>
      <c r="BA883" s="11" t="str">
        <f t="shared" si="167"/>
        <v/>
      </c>
    </row>
    <row r="884" spans="1:53">
      <c r="A884" s="7" t="s">
        <v>4020</v>
      </c>
      <c r="B884" s="7" t="s">
        <v>5532</v>
      </c>
      <c r="C884" s="7" t="s">
        <v>55</v>
      </c>
      <c r="D884" s="7"/>
      <c r="E884" s="7" t="s">
        <v>311</v>
      </c>
      <c r="F884" s="7" t="s">
        <v>1236</v>
      </c>
      <c r="G884" s="7" t="s">
        <v>640</v>
      </c>
      <c r="H884" s="7"/>
      <c r="I884" s="7"/>
      <c r="J884" s="7"/>
      <c r="K884" s="7"/>
      <c r="L884" s="7" t="s">
        <v>4074</v>
      </c>
      <c r="M884" s="7"/>
      <c r="N884" s="7" t="s">
        <v>5533</v>
      </c>
      <c r="O884" s="7" t="s">
        <v>5534</v>
      </c>
      <c r="P884" s="7"/>
      <c r="Q884" s="7" t="s">
        <v>5535</v>
      </c>
      <c r="R884" s="7" t="s">
        <v>5536</v>
      </c>
      <c r="S884" s="7"/>
      <c r="T884" s="7"/>
      <c r="U884" s="7"/>
      <c r="V884" s="7"/>
      <c r="W884" s="7"/>
      <c r="X884" s="7" t="s">
        <v>79</v>
      </c>
      <c r="Y884" s="7" t="s">
        <v>5537</v>
      </c>
      <c r="Z884" s="7">
        <v>2</v>
      </c>
      <c r="AA884" s="7">
        <v>14971</v>
      </c>
      <c r="AB884" s="7" t="s">
        <v>317</v>
      </c>
      <c r="AC884" s="7" t="s">
        <v>4020</v>
      </c>
      <c r="AD884" s="7">
        <v>2019</v>
      </c>
      <c r="AE884" s="7" t="s">
        <v>68</v>
      </c>
      <c r="AF884" s="7"/>
      <c r="AG884" s="7"/>
      <c r="AH884" s="7"/>
      <c r="AI884" s="7"/>
      <c r="AJ884" s="7"/>
      <c r="AK884" s="7"/>
      <c r="AL884" s="8" t="str">
        <f t="shared" si="156"/>
        <v/>
      </c>
      <c r="AM884" s="8" t="str">
        <f>IF(AL884="","",COUNTIFS(AL$1:AL884,AL884))</f>
        <v/>
      </c>
      <c r="AN884" s="8" t="str">
        <f t="shared" si="157"/>
        <v>襄阳市城乡建设委员会新媒体运维及形象宣传项目采购成交公告@新媒体</v>
      </c>
      <c r="AO884" s="9">
        <f>IF(AN884="","",COUNTIFS(AN$1:AN884,AN884))</f>
        <v>1</v>
      </c>
      <c r="AP884" s="10" t="str">
        <f t="shared" si="158"/>
        <v>是</v>
      </c>
      <c r="AQ884" s="11" t="str">
        <f t="shared" si="159"/>
        <v/>
      </c>
      <c r="AR884" s="11" t="str">
        <f t="shared" si="160"/>
        <v/>
      </c>
      <c r="AS884" s="11" t="str">
        <f t="shared" si="161"/>
        <v>贰</v>
      </c>
      <c r="AT884" s="11" t="str">
        <f t="shared" si="162"/>
        <v>柒</v>
      </c>
      <c r="AU884" s="11" t="str">
        <f t="shared" si="163"/>
        <v>玖</v>
      </c>
      <c r="AV884" s="11" t="str">
        <f t="shared" si="164"/>
        <v/>
      </c>
      <c r="AW884" s="11" t="str">
        <f>IF(ISERROR(IF(FIND("拾",O884,1)&lt;FIND("万",O884,1),IF(ISERROR(FIND("拾",O884,FIND("万",O884,1))),"零",(MID(O,FIND("拾",O884,FIND("万",O884,1))-1,1))),MID(O884,FIND("拾",O884,1)-1,1))),"",IF(FIND("拾",O884,1)&lt;FIND("万",O884,1),IF(ISERROR(FIND("拾",O884,FIND("万",O884,1))),"",(MID(O884,FIND("拾",O884,FIND("万",O884,1))-1,1))),MID(O884,FIND("拾",O884,1)-1,1)))</f>
        <v/>
      </c>
      <c r="AX884" s="12">
        <f>IF(O884="",0,IF(ISERROR(MIDB(O884,SEARCHB("?",O884),2*LEN(O884)-LENB(O884))),IF(AQ884="",0,INDEX([1]大小写对照表!A:B,MATCH(AQ884,[1]大小写对照表!A:A,0),2)*100000000)+IF(AR884="",0,INDEX([1]大小写对照表!A:B,MATCH(AR884,[1]大小写对照表!A:A,0),2)*1000000)+IF(AS884="",0,INDEX([1]大小写对照表!A:B,MATCH(AS884,[1]大小写对照表!A:A,0),2)*100000)+IF(AT884="",0,INDEX([1]大小写对照表!A:B,MATCH(AT884,[1]大小写对照表!A:A,0),2)*10000)+IF(AU884="",0,INDEX([1]大小写对照表!A:B,MATCH(AU884,[1]大小写对照表!A:A,0),2)*1000)+IF(AV884="",0,INDEX([1]大小写对照表!A:B,MATCH(AV884,[1]大小写对照表!A:A,0),2)*100)+IF(AW884="",0,INDEX([1]大小写对照表!A:B,MATCH(AW884,[1]大小写对照表!A:A,0),2)*10),IF(ISERROR(FIND("万",O884,1)),MIDB(O884,SEARCHB("?",O884),2*LEN(O884)-LENB(O884))*1,MIDB(O884,SEARCHB("?",O884),2*LEN(O884)-LENB(O884))*10000)))</f>
        <v>279000</v>
      </c>
      <c r="AY884" s="13" t="str">
        <f t="shared" si="165"/>
        <v>1月份</v>
      </c>
      <c r="AZ884" s="11" t="str">
        <f t="shared" si="166"/>
        <v>新媒体</v>
      </c>
      <c r="BA884" s="11" t="str">
        <f t="shared" si="167"/>
        <v/>
      </c>
    </row>
    <row r="885" spans="1:53">
      <c r="A885" s="14" t="s">
        <v>4020</v>
      </c>
      <c r="B885" s="14" t="s">
        <v>5538</v>
      </c>
      <c r="C885" s="14" t="s">
        <v>55</v>
      </c>
      <c r="D885" s="14"/>
      <c r="E885" s="14" t="s">
        <v>627</v>
      </c>
      <c r="F885" s="14" t="s">
        <v>871</v>
      </c>
      <c r="G885" s="14" t="s">
        <v>640</v>
      </c>
      <c r="H885" s="14"/>
      <c r="I885" s="14"/>
      <c r="J885" s="14"/>
      <c r="K885" s="14"/>
      <c r="L885" s="14"/>
      <c r="M885" s="14"/>
      <c r="N885" s="14"/>
      <c r="O885" s="14"/>
      <c r="P885" s="14"/>
      <c r="Q885" s="14" t="s">
        <v>5539</v>
      </c>
      <c r="R885" s="14"/>
      <c r="S885" s="14"/>
      <c r="T885" s="14"/>
      <c r="U885" s="14"/>
      <c r="V885" s="14"/>
      <c r="W885" s="14"/>
      <c r="X885" s="14" t="s">
        <v>315</v>
      </c>
      <c r="Y885" s="14" t="s">
        <v>5540</v>
      </c>
      <c r="Z885" s="14">
        <v>2</v>
      </c>
      <c r="AA885" s="14">
        <v>14971</v>
      </c>
      <c r="AB885" s="14" t="s">
        <v>317</v>
      </c>
      <c r="AC885" s="14" t="s">
        <v>4020</v>
      </c>
      <c r="AD885" s="14">
        <v>2019</v>
      </c>
      <c r="AE885" s="14" t="s">
        <v>68</v>
      </c>
      <c r="AF885" s="14"/>
      <c r="AG885" s="14"/>
      <c r="AH885" s="14"/>
      <c r="AI885" s="14"/>
      <c r="AJ885" s="14"/>
      <c r="AK885" s="14"/>
      <c r="AL885" s="8" t="str">
        <f t="shared" si="156"/>
        <v/>
      </c>
      <c r="AM885" s="8" t="str">
        <f>IF(AL885="","",COUNTIFS(AL$1:AL885,AL885))</f>
        <v/>
      </c>
      <c r="AN885" s="8" t="str">
        <f t="shared" si="157"/>
        <v>广东南方报业传媒集团南方新媒体大数据中心技术与应用研究建设项目软件开发人员外包服务招标项目(第二次）中标候选人公示@新媒体</v>
      </c>
      <c r="AO885" s="9">
        <f>IF(AN885="","",COUNTIFS(AN$1:AN885,AN885))</f>
        <v>1</v>
      </c>
      <c r="AP885" s="10" t="str">
        <f t="shared" si="158"/>
        <v>是</v>
      </c>
      <c r="AQ885" s="11" t="str">
        <f t="shared" si="159"/>
        <v/>
      </c>
      <c r="AR885" s="11" t="str">
        <f t="shared" si="160"/>
        <v/>
      </c>
      <c r="AS885" s="11" t="str">
        <f t="shared" si="161"/>
        <v/>
      </c>
      <c r="AT885" s="11" t="str">
        <f t="shared" si="162"/>
        <v/>
      </c>
      <c r="AU885" s="11" t="str">
        <f t="shared" si="163"/>
        <v/>
      </c>
      <c r="AV885" s="11" t="str">
        <f t="shared" si="164"/>
        <v/>
      </c>
      <c r="AW885" s="11" t="str">
        <f>IF(ISERROR(IF(FIND("拾",O885,1)&lt;FIND("万",O885,1),IF(ISERROR(FIND("拾",O885,FIND("万",O885,1))),"零",(MID(O,FIND("拾",O885,FIND("万",O885,1))-1,1))),MID(O885,FIND("拾",O885,1)-1,1))),"",IF(FIND("拾",O885,1)&lt;FIND("万",O885,1),IF(ISERROR(FIND("拾",O885,FIND("万",O885,1))),"",(MID(O885,FIND("拾",O885,FIND("万",O885,1))-1,1))),MID(O885,FIND("拾",O885,1)-1,1)))</f>
        <v/>
      </c>
      <c r="AX885" s="12">
        <f>IF(O885="",0,IF(ISERROR(MIDB(O885,SEARCHB("?",O885),2*LEN(O885)-LENB(O885))),IF(AQ885="",0,INDEX([1]大小写对照表!A:B,MATCH(AQ885,[1]大小写对照表!A:A,0),2)*100000000)+IF(AR885="",0,INDEX([1]大小写对照表!A:B,MATCH(AR885,[1]大小写对照表!A:A,0),2)*1000000)+IF(AS885="",0,INDEX([1]大小写对照表!A:B,MATCH(AS885,[1]大小写对照表!A:A,0),2)*100000)+IF(AT885="",0,INDEX([1]大小写对照表!A:B,MATCH(AT885,[1]大小写对照表!A:A,0),2)*10000)+IF(AU885="",0,INDEX([1]大小写对照表!A:B,MATCH(AU885,[1]大小写对照表!A:A,0),2)*1000)+IF(AV885="",0,INDEX([1]大小写对照表!A:B,MATCH(AV885,[1]大小写对照表!A:A,0),2)*100)+IF(AW885="",0,INDEX([1]大小写对照表!A:B,MATCH(AW885,[1]大小写对照表!A:A,0),2)*10),IF(ISERROR(FIND("万",O885,1)),MIDB(O885,SEARCHB("?",O885),2*LEN(O885)-LENB(O885))*1,MIDB(O885,SEARCHB("?",O885),2*LEN(O885)-LENB(O885))*10000)))</f>
        <v>0</v>
      </c>
      <c r="AY885" s="13" t="str">
        <f t="shared" si="165"/>
        <v>1月份</v>
      </c>
      <c r="AZ885" s="11" t="str">
        <f t="shared" si="166"/>
        <v>新媒体</v>
      </c>
      <c r="BA885" s="11" t="str">
        <f t="shared" si="167"/>
        <v/>
      </c>
    </row>
    <row r="886" spans="1:53">
      <c r="A886" s="7" t="s">
        <v>4020</v>
      </c>
      <c r="B886" s="7" t="s">
        <v>5541</v>
      </c>
      <c r="C886" s="7" t="s">
        <v>55</v>
      </c>
      <c r="D886" s="7" t="s">
        <v>5542</v>
      </c>
      <c r="E886" s="7" t="s">
        <v>155</v>
      </c>
      <c r="F886" s="7" t="s">
        <v>251</v>
      </c>
      <c r="G886" s="7" t="s">
        <v>669</v>
      </c>
      <c r="H886" s="7"/>
      <c r="I886" s="7"/>
      <c r="J886" s="7"/>
      <c r="K886" s="7"/>
      <c r="L886" s="7" t="s">
        <v>4052</v>
      </c>
      <c r="M886" s="7" t="s">
        <v>5543</v>
      </c>
      <c r="N886" s="7" t="s">
        <v>5544</v>
      </c>
      <c r="O886" s="7"/>
      <c r="P886" s="7"/>
      <c r="Q886" s="7" t="s">
        <v>5545</v>
      </c>
      <c r="R886" s="7" t="s">
        <v>5546</v>
      </c>
      <c r="S886" s="7"/>
      <c r="T886" s="7"/>
      <c r="U886" s="7"/>
      <c r="V886" s="7"/>
      <c r="W886" s="7"/>
      <c r="X886" s="7" t="s">
        <v>244</v>
      </c>
      <c r="Y886" s="7" t="s">
        <v>5547</v>
      </c>
      <c r="Z886" s="7">
        <v>3</v>
      </c>
      <c r="AA886" s="7">
        <v>1</v>
      </c>
      <c r="AB886" s="7" t="s">
        <v>317</v>
      </c>
      <c r="AC886" s="7" t="s">
        <v>4020</v>
      </c>
      <c r="AD886" s="7">
        <v>2019</v>
      </c>
      <c r="AE886" s="7" t="s">
        <v>68</v>
      </c>
      <c r="AF886" s="7"/>
      <c r="AG886" s="7"/>
      <c r="AH886" s="7"/>
      <c r="AI886" s="7"/>
      <c r="AJ886" s="7"/>
      <c r="AK886" s="7"/>
      <c r="AL886" s="8" t="str">
        <f t="shared" si="156"/>
        <v>GXTC-1829524）@新媒体</v>
      </c>
      <c r="AM886" s="8">
        <f>IF(AL886="","",COUNTIFS(AL$1:AL886,AL886))</f>
        <v>1</v>
      </c>
      <c r="AN886" s="8" t="str">
        <f t="shared" si="157"/>
        <v>云南中烟工业有限责任公司营销中心2019年新媒体运营服务评标结果公示@新媒体</v>
      </c>
      <c r="AO886" s="9">
        <f>IF(AN886="","",COUNTIFS(AN$1:AN886,AN886))</f>
        <v>1</v>
      </c>
      <c r="AP886" s="10" t="str">
        <f t="shared" si="158"/>
        <v>是</v>
      </c>
      <c r="AQ886" s="11" t="str">
        <f t="shared" si="159"/>
        <v/>
      </c>
      <c r="AR886" s="11" t="str">
        <f t="shared" si="160"/>
        <v/>
      </c>
      <c r="AS886" s="11" t="str">
        <f t="shared" si="161"/>
        <v/>
      </c>
      <c r="AT886" s="11" t="str">
        <f t="shared" si="162"/>
        <v/>
      </c>
      <c r="AU886" s="11" t="str">
        <f t="shared" si="163"/>
        <v/>
      </c>
      <c r="AV886" s="11" t="str">
        <f t="shared" si="164"/>
        <v/>
      </c>
      <c r="AW886" s="11" t="str">
        <f>IF(ISERROR(IF(FIND("拾",O886,1)&lt;FIND("万",O886,1),IF(ISERROR(FIND("拾",O886,FIND("万",O886,1))),"零",(MID(O,FIND("拾",O886,FIND("万",O886,1))-1,1))),MID(O886,FIND("拾",O886,1)-1,1))),"",IF(FIND("拾",O886,1)&lt;FIND("万",O886,1),IF(ISERROR(FIND("拾",O886,FIND("万",O886,1))),"",(MID(O886,FIND("拾",O886,FIND("万",O886,1))-1,1))),MID(O886,FIND("拾",O886,1)-1,1)))</f>
        <v/>
      </c>
      <c r="AX886" s="12">
        <f>IF(O886="",0,IF(ISERROR(MIDB(O886,SEARCHB("?",O886),2*LEN(O886)-LENB(O886))),IF(AQ886="",0,INDEX([1]大小写对照表!A:B,MATCH(AQ886,[1]大小写对照表!A:A,0),2)*100000000)+IF(AR886="",0,INDEX([1]大小写对照表!A:B,MATCH(AR886,[1]大小写对照表!A:A,0),2)*1000000)+IF(AS886="",0,INDEX([1]大小写对照表!A:B,MATCH(AS886,[1]大小写对照表!A:A,0),2)*100000)+IF(AT886="",0,INDEX([1]大小写对照表!A:B,MATCH(AT886,[1]大小写对照表!A:A,0),2)*10000)+IF(AU886="",0,INDEX([1]大小写对照表!A:B,MATCH(AU886,[1]大小写对照表!A:A,0),2)*1000)+IF(AV886="",0,INDEX([1]大小写对照表!A:B,MATCH(AV886,[1]大小写对照表!A:A,0),2)*100)+IF(AW886="",0,INDEX([1]大小写对照表!A:B,MATCH(AW886,[1]大小写对照表!A:A,0),2)*10),IF(ISERROR(FIND("万",O886,1)),MIDB(O886,SEARCHB("?",O886),2*LEN(O886)-LENB(O886))*1,MIDB(O886,SEARCHB("?",O886),2*LEN(O886)-LENB(O886))*10000)))</f>
        <v>0</v>
      </c>
      <c r="AY886" s="13" t="str">
        <f t="shared" si="165"/>
        <v>1月份</v>
      </c>
      <c r="AZ886" s="11" t="str">
        <f t="shared" si="166"/>
        <v>新媒体</v>
      </c>
      <c r="BA886" s="11" t="str">
        <f t="shared" si="167"/>
        <v/>
      </c>
    </row>
    <row r="887" spans="1:53">
      <c r="A887" s="14" t="s">
        <v>4020</v>
      </c>
      <c r="B887" s="14" t="s">
        <v>5548</v>
      </c>
      <c r="C887" s="14" t="s">
        <v>55</v>
      </c>
      <c r="D887" s="14" t="s">
        <v>5549</v>
      </c>
      <c r="E887" s="14" t="s">
        <v>1308</v>
      </c>
      <c r="F887" s="14" t="s">
        <v>4915</v>
      </c>
      <c r="G887" s="14" t="s">
        <v>669</v>
      </c>
      <c r="H887" s="14"/>
      <c r="I887" s="14"/>
      <c r="J887" s="14"/>
      <c r="K887" s="14"/>
      <c r="L887" s="14"/>
      <c r="M887" s="14"/>
      <c r="N887" s="14" t="s">
        <v>5550</v>
      </c>
      <c r="O887" s="14"/>
      <c r="P887" s="14"/>
      <c r="Q887" s="14" t="s">
        <v>5551</v>
      </c>
      <c r="R887" s="14" t="s">
        <v>4033</v>
      </c>
      <c r="S887" s="14"/>
      <c r="T887" s="14"/>
      <c r="U887" s="14"/>
      <c r="V887" s="14"/>
      <c r="W887" s="14"/>
      <c r="X887" s="14" t="s">
        <v>315</v>
      </c>
      <c r="Y887" s="14" t="s">
        <v>5552</v>
      </c>
      <c r="Z887" s="14">
        <v>6</v>
      </c>
      <c r="AA887" s="14">
        <v>6</v>
      </c>
      <c r="AB887" s="14" t="s">
        <v>67</v>
      </c>
      <c r="AC887" s="14"/>
      <c r="AD887" s="14">
        <v>2019</v>
      </c>
      <c r="AE887" s="14" t="s">
        <v>68</v>
      </c>
      <c r="AF887" s="14"/>
      <c r="AG887" s="14"/>
      <c r="AH887" s="14"/>
      <c r="AI887" s="14"/>
      <c r="AJ887" s="14"/>
      <c r="AK887" s="14"/>
      <c r="AL887" s="8" t="str">
        <f t="shared" si="156"/>
        <v>20181227150935611@新媒体</v>
      </c>
      <c r="AM887" s="8">
        <f>IF(AL887="","",COUNTIFS(AL$1:AL887,AL887))</f>
        <v>1</v>
      </c>
      <c r="AN887" s="8" t="str">
        <f t="shared" si="157"/>
        <v>融媒体中心非编器材设备采购结果公示@新媒体</v>
      </c>
      <c r="AO887" s="9">
        <f>IF(AN887="","",COUNTIFS(AN$1:AN887,AN887))</f>
        <v>1</v>
      </c>
      <c r="AP887" s="10" t="str">
        <f t="shared" si="158"/>
        <v>是</v>
      </c>
      <c r="AQ887" s="11" t="str">
        <f t="shared" si="159"/>
        <v/>
      </c>
      <c r="AR887" s="11" t="str">
        <f t="shared" si="160"/>
        <v/>
      </c>
      <c r="AS887" s="11" t="str">
        <f t="shared" si="161"/>
        <v/>
      </c>
      <c r="AT887" s="11" t="str">
        <f t="shared" si="162"/>
        <v/>
      </c>
      <c r="AU887" s="11" t="str">
        <f t="shared" si="163"/>
        <v/>
      </c>
      <c r="AV887" s="11" t="str">
        <f t="shared" si="164"/>
        <v/>
      </c>
      <c r="AW887" s="11" t="str">
        <f>IF(ISERROR(IF(FIND("拾",O887,1)&lt;FIND("万",O887,1),IF(ISERROR(FIND("拾",O887,FIND("万",O887,1))),"零",(MID(O,FIND("拾",O887,FIND("万",O887,1))-1,1))),MID(O887,FIND("拾",O887,1)-1,1))),"",IF(FIND("拾",O887,1)&lt;FIND("万",O887,1),IF(ISERROR(FIND("拾",O887,FIND("万",O887,1))),"",(MID(O887,FIND("拾",O887,FIND("万",O887,1))-1,1))),MID(O887,FIND("拾",O887,1)-1,1)))</f>
        <v/>
      </c>
      <c r="AX887" s="12">
        <f>IF(O887="",0,IF(ISERROR(MIDB(O887,SEARCHB("?",O887),2*LEN(O887)-LENB(O887))),IF(AQ887="",0,INDEX([1]大小写对照表!A:B,MATCH(AQ887,[1]大小写对照表!A:A,0),2)*100000000)+IF(AR887="",0,INDEX([1]大小写对照表!A:B,MATCH(AR887,[1]大小写对照表!A:A,0),2)*1000000)+IF(AS887="",0,INDEX([1]大小写对照表!A:B,MATCH(AS887,[1]大小写对照表!A:A,0),2)*100000)+IF(AT887="",0,INDEX([1]大小写对照表!A:B,MATCH(AT887,[1]大小写对照表!A:A,0),2)*10000)+IF(AU887="",0,INDEX([1]大小写对照表!A:B,MATCH(AU887,[1]大小写对照表!A:A,0),2)*1000)+IF(AV887="",0,INDEX([1]大小写对照表!A:B,MATCH(AV887,[1]大小写对照表!A:A,0),2)*100)+IF(AW887="",0,INDEX([1]大小写对照表!A:B,MATCH(AW887,[1]大小写对照表!A:A,0),2)*10),IF(ISERROR(FIND("万",O887,1)),MIDB(O887,SEARCHB("?",O887),2*LEN(O887)-LENB(O887))*1,MIDB(O887,SEARCHB("?",O887),2*LEN(O887)-LENB(O887))*10000)))</f>
        <v>0</v>
      </c>
      <c r="AY887" s="13" t="str">
        <f t="shared" si="165"/>
        <v>1月份</v>
      </c>
      <c r="AZ887" s="11" t="str">
        <f t="shared" si="166"/>
        <v>新媒体</v>
      </c>
      <c r="BA887" s="11" t="str">
        <f t="shared" si="167"/>
        <v/>
      </c>
    </row>
    <row r="888" spans="1:53">
      <c r="A888" s="7" t="s">
        <v>4043</v>
      </c>
      <c r="B888" s="7" t="s">
        <v>5553</v>
      </c>
      <c r="C888" s="7" t="s">
        <v>55</v>
      </c>
      <c r="D888" s="7"/>
      <c r="E888" s="7" t="s">
        <v>592</v>
      </c>
      <c r="F888" s="7" t="s">
        <v>3484</v>
      </c>
      <c r="G888" s="7" t="s">
        <v>669</v>
      </c>
      <c r="H888" s="7"/>
      <c r="I888" s="7"/>
      <c r="J888" s="7"/>
      <c r="K888" s="7"/>
      <c r="L888" s="7"/>
      <c r="M888" s="7"/>
      <c r="N888" s="7"/>
      <c r="O888" s="7"/>
      <c r="P888" s="7"/>
      <c r="Q888" s="7" t="s">
        <v>5554</v>
      </c>
      <c r="R888" s="7"/>
      <c r="S888" s="7"/>
      <c r="T888" s="7"/>
      <c r="U888" s="7"/>
      <c r="V888" s="7"/>
      <c r="W888" s="7"/>
      <c r="X888" s="7" t="s">
        <v>315</v>
      </c>
      <c r="Y888" s="7" t="s">
        <v>5553</v>
      </c>
      <c r="Z888" s="7">
        <v>1</v>
      </c>
      <c r="AA888" s="7">
        <v>14971</v>
      </c>
      <c r="AB888" s="7" t="s">
        <v>317</v>
      </c>
      <c r="AC888" s="7" t="s">
        <v>4043</v>
      </c>
      <c r="AD888" s="7">
        <v>2019</v>
      </c>
      <c r="AE888" s="7" t="s">
        <v>68</v>
      </c>
      <c r="AF888" s="7" t="s">
        <v>946</v>
      </c>
      <c r="AG888" s="7"/>
      <c r="AH888" s="7"/>
      <c r="AI888" s="7"/>
      <c r="AJ888" s="7"/>
      <c r="AK888" s="7"/>
      <c r="AL888" s="8" t="str">
        <f t="shared" si="156"/>
        <v/>
      </c>
      <c r="AM888" s="8" t="str">
        <f>IF(AL888="","",COUNTIFS(AL$1:AL888,AL888))</f>
        <v/>
      </c>
      <c r="AN888" s="8" t="str">
        <f t="shared" si="157"/>
        <v>全媒体期刊生产系统@全媒体</v>
      </c>
      <c r="AO888" s="9">
        <f>IF(AN888="","",COUNTIFS(AN$1:AN888,AN888))</f>
        <v>1</v>
      </c>
      <c r="AP888" s="10" t="str">
        <f t="shared" si="158"/>
        <v>是</v>
      </c>
      <c r="AQ888" s="11" t="str">
        <f t="shared" si="159"/>
        <v/>
      </c>
      <c r="AR888" s="11" t="str">
        <f t="shared" si="160"/>
        <v/>
      </c>
      <c r="AS888" s="11" t="str">
        <f t="shared" si="161"/>
        <v/>
      </c>
      <c r="AT888" s="11" t="str">
        <f t="shared" si="162"/>
        <v/>
      </c>
      <c r="AU888" s="11" t="str">
        <f t="shared" si="163"/>
        <v/>
      </c>
      <c r="AV888" s="11" t="str">
        <f t="shared" si="164"/>
        <v/>
      </c>
      <c r="AW888" s="11" t="str">
        <f>IF(ISERROR(IF(FIND("拾",O888,1)&lt;FIND("万",O888,1),IF(ISERROR(FIND("拾",O888,FIND("万",O888,1))),"零",(MID(O,FIND("拾",O888,FIND("万",O888,1))-1,1))),MID(O888,FIND("拾",O888,1)-1,1))),"",IF(FIND("拾",O888,1)&lt;FIND("万",O888,1),IF(ISERROR(FIND("拾",O888,FIND("万",O888,1))),"",(MID(O888,FIND("拾",O888,FIND("万",O888,1))-1,1))),MID(O888,FIND("拾",O888,1)-1,1)))</f>
        <v/>
      </c>
      <c r="AX888" s="12">
        <f>IF(O888="",0,IF(ISERROR(MIDB(O888,SEARCHB("?",O888),2*LEN(O888)-LENB(O888))),IF(AQ888="",0,INDEX([1]大小写对照表!A:B,MATCH(AQ888,[1]大小写对照表!A:A,0),2)*100000000)+IF(AR888="",0,INDEX([1]大小写对照表!A:B,MATCH(AR888,[1]大小写对照表!A:A,0),2)*1000000)+IF(AS888="",0,INDEX([1]大小写对照表!A:B,MATCH(AS888,[1]大小写对照表!A:A,0),2)*100000)+IF(AT888="",0,INDEX([1]大小写对照表!A:B,MATCH(AT888,[1]大小写对照表!A:A,0),2)*10000)+IF(AU888="",0,INDEX([1]大小写对照表!A:B,MATCH(AU888,[1]大小写对照表!A:A,0),2)*1000)+IF(AV888="",0,INDEX([1]大小写对照表!A:B,MATCH(AV888,[1]大小写对照表!A:A,0),2)*100)+IF(AW888="",0,INDEX([1]大小写对照表!A:B,MATCH(AW888,[1]大小写对照表!A:A,0),2)*10),IF(ISERROR(FIND("万",O888,1)),MIDB(O888,SEARCHB("?",O888),2*LEN(O888)-LENB(O888))*1,MIDB(O888,SEARCHB("?",O888),2*LEN(O888)-LENB(O888))*10000)))</f>
        <v>0</v>
      </c>
      <c r="AY888" s="13" t="str">
        <f t="shared" si="165"/>
        <v>1月份</v>
      </c>
      <c r="AZ888" s="11" t="str">
        <f t="shared" si="166"/>
        <v>全媒体</v>
      </c>
      <c r="BA888" s="11" t="str">
        <f t="shared" si="167"/>
        <v/>
      </c>
    </row>
    <row r="889" spans="1:53">
      <c r="A889" s="14" t="s">
        <v>4020</v>
      </c>
      <c r="B889" s="14" t="s">
        <v>5555</v>
      </c>
      <c r="C889" s="14" t="s">
        <v>55</v>
      </c>
      <c r="D889" s="14" t="s">
        <v>5549</v>
      </c>
      <c r="E889" s="14" t="s">
        <v>1308</v>
      </c>
      <c r="F889" s="14" t="s">
        <v>2875</v>
      </c>
      <c r="G889" s="14" t="s">
        <v>669</v>
      </c>
      <c r="H889" s="14"/>
      <c r="I889" s="14"/>
      <c r="J889" s="14"/>
      <c r="K889" s="14"/>
      <c r="L889" s="14"/>
      <c r="M889" s="14"/>
      <c r="N889" s="14" t="s">
        <v>5556</v>
      </c>
      <c r="O889" s="14"/>
      <c r="P889" s="14"/>
      <c r="Q889" s="14" t="s">
        <v>5557</v>
      </c>
      <c r="R889" s="14" t="s">
        <v>4033</v>
      </c>
      <c r="S889" s="14" t="s">
        <v>4034</v>
      </c>
      <c r="T889" s="14" t="s">
        <v>5558</v>
      </c>
      <c r="U889" s="14"/>
      <c r="V889" s="14"/>
      <c r="W889" s="14"/>
      <c r="X889" s="14" t="s">
        <v>315</v>
      </c>
      <c r="Y889" s="14" t="s">
        <v>5559</v>
      </c>
      <c r="Z889" s="14">
        <v>3</v>
      </c>
      <c r="AA889" s="14">
        <v>6</v>
      </c>
      <c r="AB889" s="14" t="s">
        <v>67</v>
      </c>
      <c r="AC889" s="14"/>
      <c r="AD889" s="14">
        <v>2019</v>
      </c>
      <c r="AE889" s="14" t="s">
        <v>68</v>
      </c>
      <c r="AF889" s="14"/>
      <c r="AG889" s="14"/>
      <c r="AH889" s="14"/>
      <c r="AI889" s="14"/>
      <c r="AJ889" s="14"/>
      <c r="AK889" s="14"/>
      <c r="AL889" s="8" t="str">
        <f t="shared" si="156"/>
        <v>20181227150935611@新媒体</v>
      </c>
      <c r="AM889" s="8">
        <f>IF(AL889="","",COUNTIFS(AL$1:AL889,AL889))</f>
        <v>2</v>
      </c>
      <c r="AN889" s="8" t="str">
        <f t="shared" si="157"/>
        <v>20181227150935611融媒体中心非编器材设备采购结果公示@新媒体</v>
      </c>
      <c r="AO889" s="9">
        <f>IF(AN889="","",COUNTIFS(AN$1:AN889,AN889))</f>
        <v>1</v>
      </c>
      <c r="AP889" s="10" t="str">
        <f t="shared" si="158"/>
        <v/>
      </c>
      <c r="AQ889" s="11" t="str">
        <f t="shared" si="159"/>
        <v/>
      </c>
      <c r="AR889" s="11" t="str">
        <f t="shared" si="160"/>
        <v/>
      </c>
      <c r="AS889" s="11" t="str">
        <f t="shared" si="161"/>
        <v/>
      </c>
      <c r="AT889" s="11" t="str">
        <f t="shared" si="162"/>
        <v/>
      </c>
      <c r="AU889" s="11" t="str">
        <f t="shared" si="163"/>
        <v/>
      </c>
      <c r="AV889" s="11" t="str">
        <f t="shared" si="164"/>
        <v/>
      </c>
      <c r="AW889" s="11" t="str">
        <f>IF(ISERROR(IF(FIND("拾",O889,1)&lt;FIND("万",O889,1),IF(ISERROR(FIND("拾",O889,FIND("万",O889,1))),"零",(MID(O,FIND("拾",O889,FIND("万",O889,1))-1,1))),MID(O889,FIND("拾",O889,1)-1,1))),"",IF(FIND("拾",O889,1)&lt;FIND("万",O889,1),IF(ISERROR(FIND("拾",O889,FIND("万",O889,1))),"",(MID(O889,FIND("拾",O889,FIND("万",O889,1))-1,1))),MID(O889,FIND("拾",O889,1)-1,1)))</f>
        <v/>
      </c>
      <c r="AX889" s="12">
        <f>IF(O889="",0,IF(ISERROR(MIDB(O889,SEARCHB("?",O889),2*LEN(O889)-LENB(O889))),IF(AQ889="",0,INDEX([1]大小写对照表!A:B,MATCH(AQ889,[1]大小写对照表!A:A,0),2)*100000000)+IF(AR889="",0,INDEX([1]大小写对照表!A:B,MATCH(AR889,[1]大小写对照表!A:A,0),2)*1000000)+IF(AS889="",0,INDEX([1]大小写对照表!A:B,MATCH(AS889,[1]大小写对照表!A:A,0),2)*100000)+IF(AT889="",0,INDEX([1]大小写对照表!A:B,MATCH(AT889,[1]大小写对照表!A:A,0),2)*10000)+IF(AU889="",0,INDEX([1]大小写对照表!A:B,MATCH(AU889,[1]大小写对照表!A:A,0),2)*1000)+IF(AV889="",0,INDEX([1]大小写对照表!A:B,MATCH(AV889,[1]大小写对照表!A:A,0),2)*100)+IF(AW889="",0,INDEX([1]大小写对照表!A:B,MATCH(AW889,[1]大小写对照表!A:A,0),2)*10),IF(ISERROR(FIND("万",O889,1)),MIDB(O889,SEARCHB("?",O889),2*LEN(O889)-LENB(O889))*1,MIDB(O889,SEARCHB("?",O889),2*LEN(O889)-LENB(O889))*10000)))</f>
        <v>0</v>
      </c>
      <c r="AY889" s="13" t="str">
        <f t="shared" si="165"/>
        <v>1月份</v>
      </c>
      <c r="AZ889" s="11" t="str">
        <f t="shared" si="166"/>
        <v>新媒体</v>
      </c>
      <c r="BA889" s="11" t="str">
        <f t="shared" si="167"/>
        <v/>
      </c>
    </row>
    <row r="890" spans="1:53">
      <c r="A890" s="7" t="s">
        <v>4043</v>
      </c>
      <c r="B890" s="7" t="s">
        <v>5560</v>
      </c>
      <c r="C890" s="7" t="s">
        <v>55</v>
      </c>
      <c r="D890" s="7" t="s">
        <v>5561</v>
      </c>
      <c r="E890" s="7" t="s">
        <v>830</v>
      </c>
      <c r="F890" s="7" t="s">
        <v>1146</v>
      </c>
      <c r="G890" s="7" t="s">
        <v>669</v>
      </c>
      <c r="H890" s="7"/>
      <c r="I890" s="7"/>
      <c r="J890" s="7"/>
      <c r="K890" s="7"/>
      <c r="L890" s="7" t="s">
        <v>1767</v>
      </c>
      <c r="M890" s="7" t="s">
        <v>5562</v>
      </c>
      <c r="N890" s="7" t="s">
        <v>5563</v>
      </c>
      <c r="O890" s="7"/>
      <c r="P890" s="7"/>
      <c r="Q890" s="7" t="s">
        <v>5564</v>
      </c>
      <c r="R890" s="7" t="s">
        <v>5565</v>
      </c>
      <c r="S890" s="7"/>
      <c r="T890" s="7"/>
      <c r="U890" s="7"/>
      <c r="V890" s="7"/>
      <c r="W890" s="7"/>
      <c r="X890" s="7" t="s">
        <v>79</v>
      </c>
      <c r="Y890" s="7" t="s">
        <v>5566</v>
      </c>
      <c r="Z890" s="7">
        <v>4</v>
      </c>
      <c r="AA890" s="7">
        <v>5</v>
      </c>
      <c r="AB890" s="7" t="s">
        <v>67</v>
      </c>
      <c r="AC890" s="7"/>
      <c r="AD890" s="7">
        <v>2019</v>
      </c>
      <c r="AE890" s="7" t="s">
        <v>68</v>
      </c>
      <c r="AF890" s="7"/>
      <c r="AG890" s="7"/>
      <c r="AH890" s="7"/>
      <c r="AI890" s="7"/>
      <c r="AJ890" s="7"/>
      <c r="AK890" s="7"/>
      <c r="AL890" s="8" t="str">
        <f t="shared" si="156"/>
        <v>GZWH-2018-2414J@全媒体</v>
      </c>
      <c r="AM890" s="8">
        <f>IF(AL890="","",COUNTIFS(AL$1:AL890,AL890))</f>
        <v>1</v>
      </c>
      <c r="AN890" s="8" t="str">
        <f t="shared" si="157"/>
        <v>县级融媒体中心器材设备采购项目中标（成交）公告@全媒体</v>
      </c>
      <c r="AO890" s="9">
        <f>IF(AN890="","",COUNTIFS(AN$1:AN890,AN890))</f>
        <v>1</v>
      </c>
      <c r="AP890" s="10" t="str">
        <f t="shared" si="158"/>
        <v>是</v>
      </c>
      <c r="AQ890" s="11" t="str">
        <f t="shared" si="159"/>
        <v/>
      </c>
      <c r="AR890" s="11" t="str">
        <f t="shared" si="160"/>
        <v/>
      </c>
      <c r="AS890" s="11" t="str">
        <f t="shared" si="161"/>
        <v/>
      </c>
      <c r="AT890" s="11" t="str">
        <f t="shared" si="162"/>
        <v/>
      </c>
      <c r="AU890" s="11" t="str">
        <f t="shared" si="163"/>
        <v/>
      </c>
      <c r="AV890" s="11" t="str">
        <f t="shared" si="164"/>
        <v/>
      </c>
      <c r="AW890" s="11" t="str">
        <f>IF(ISERROR(IF(FIND("拾",O890,1)&lt;FIND("万",O890,1),IF(ISERROR(FIND("拾",O890,FIND("万",O890,1))),"零",(MID(O,FIND("拾",O890,FIND("万",O890,1))-1,1))),MID(O890,FIND("拾",O890,1)-1,1))),"",IF(FIND("拾",O890,1)&lt;FIND("万",O890,1),IF(ISERROR(FIND("拾",O890,FIND("万",O890,1))),"",(MID(O890,FIND("拾",O890,FIND("万",O890,1))-1,1))),MID(O890,FIND("拾",O890,1)-1,1)))</f>
        <v/>
      </c>
      <c r="AX890" s="12">
        <f>IF(O890="",0,IF(ISERROR(MIDB(O890,SEARCHB("?",O890),2*LEN(O890)-LENB(O890))),IF(AQ890="",0,INDEX([1]大小写对照表!A:B,MATCH(AQ890,[1]大小写对照表!A:A,0),2)*100000000)+IF(AR890="",0,INDEX([1]大小写对照表!A:B,MATCH(AR890,[1]大小写对照表!A:A,0),2)*1000000)+IF(AS890="",0,INDEX([1]大小写对照表!A:B,MATCH(AS890,[1]大小写对照表!A:A,0),2)*100000)+IF(AT890="",0,INDEX([1]大小写对照表!A:B,MATCH(AT890,[1]大小写对照表!A:A,0),2)*10000)+IF(AU890="",0,INDEX([1]大小写对照表!A:B,MATCH(AU890,[1]大小写对照表!A:A,0),2)*1000)+IF(AV890="",0,INDEX([1]大小写对照表!A:B,MATCH(AV890,[1]大小写对照表!A:A,0),2)*100)+IF(AW890="",0,INDEX([1]大小写对照表!A:B,MATCH(AW890,[1]大小写对照表!A:A,0),2)*10),IF(ISERROR(FIND("万",O890,1)),MIDB(O890,SEARCHB("?",O890),2*LEN(O890)-LENB(O890))*1,MIDB(O890,SEARCHB("?",O890),2*LEN(O890)-LENB(O890))*10000)))</f>
        <v>0</v>
      </c>
      <c r="AY890" s="13" t="str">
        <f t="shared" si="165"/>
        <v>1月份</v>
      </c>
      <c r="AZ890" s="11" t="str">
        <f t="shared" si="166"/>
        <v>全媒体</v>
      </c>
      <c r="BA890" s="11" t="str">
        <f t="shared" si="167"/>
        <v/>
      </c>
    </row>
    <row r="891" spans="1:53">
      <c r="A891" s="14" t="s">
        <v>4043</v>
      </c>
      <c r="B891" s="14" t="s">
        <v>5567</v>
      </c>
      <c r="C891" s="14" t="s">
        <v>55</v>
      </c>
      <c r="D891" s="14" t="s">
        <v>5561</v>
      </c>
      <c r="E891" s="14" t="s">
        <v>830</v>
      </c>
      <c r="F891" s="14" t="s">
        <v>1146</v>
      </c>
      <c r="G891" s="14" t="s">
        <v>669</v>
      </c>
      <c r="H891" s="14"/>
      <c r="I891" s="14"/>
      <c r="J891" s="14"/>
      <c r="K891" s="14"/>
      <c r="L891" s="14" t="s">
        <v>1767</v>
      </c>
      <c r="M891" s="14" t="s">
        <v>5562</v>
      </c>
      <c r="N891" s="14" t="s">
        <v>5568</v>
      </c>
      <c r="O891" s="14"/>
      <c r="P891" s="14"/>
      <c r="Q891" s="14" t="s">
        <v>5569</v>
      </c>
      <c r="R891" s="14" t="s">
        <v>5565</v>
      </c>
      <c r="S891" s="14" t="s">
        <v>5570</v>
      </c>
      <c r="T891" s="14"/>
      <c r="U891" s="14"/>
      <c r="V891" s="14"/>
      <c r="W891" s="14"/>
      <c r="X891" s="14" t="s">
        <v>79</v>
      </c>
      <c r="Y891" s="14" t="s">
        <v>5571</v>
      </c>
      <c r="Z891" s="14">
        <v>5</v>
      </c>
      <c r="AA891" s="14">
        <v>5</v>
      </c>
      <c r="AB891" s="14" t="s">
        <v>67</v>
      </c>
      <c r="AC891" s="14"/>
      <c r="AD891" s="14">
        <v>2019</v>
      </c>
      <c r="AE891" s="14" t="s">
        <v>68</v>
      </c>
      <c r="AF891" s="14"/>
      <c r="AG891" s="14"/>
      <c r="AH891" s="14"/>
      <c r="AI891" s="14"/>
      <c r="AJ891" s="14"/>
      <c r="AK891" s="14"/>
      <c r="AL891" s="8" t="str">
        <f t="shared" si="156"/>
        <v>GZWH-2018-2414J@全媒体</v>
      </c>
      <c r="AM891" s="8">
        <f>IF(AL891="","",COUNTIFS(AL$1:AL891,AL891))</f>
        <v>2</v>
      </c>
      <c r="AN891" s="8" t="str">
        <f t="shared" si="157"/>
        <v>县级融媒体中心器材设备采购项目中标公示@全媒体</v>
      </c>
      <c r="AO891" s="9">
        <f>IF(AN891="","",COUNTIFS(AN$1:AN891,AN891))</f>
        <v>1</v>
      </c>
      <c r="AP891" s="10" t="str">
        <f t="shared" si="158"/>
        <v/>
      </c>
      <c r="AQ891" s="11" t="str">
        <f t="shared" si="159"/>
        <v/>
      </c>
      <c r="AR891" s="11" t="str">
        <f t="shared" si="160"/>
        <v/>
      </c>
      <c r="AS891" s="11" t="str">
        <f t="shared" si="161"/>
        <v/>
      </c>
      <c r="AT891" s="11" t="str">
        <f t="shared" si="162"/>
        <v/>
      </c>
      <c r="AU891" s="11" t="str">
        <f t="shared" si="163"/>
        <v/>
      </c>
      <c r="AV891" s="11" t="str">
        <f t="shared" si="164"/>
        <v/>
      </c>
      <c r="AW891" s="11" t="str">
        <f>IF(ISERROR(IF(FIND("拾",O891,1)&lt;FIND("万",O891,1),IF(ISERROR(FIND("拾",O891,FIND("万",O891,1))),"零",(MID(O,FIND("拾",O891,FIND("万",O891,1))-1,1))),MID(O891,FIND("拾",O891,1)-1,1))),"",IF(FIND("拾",O891,1)&lt;FIND("万",O891,1),IF(ISERROR(FIND("拾",O891,FIND("万",O891,1))),"",(MID(O891,FIND("拾",O891,FIND("万",O891,1))-1,1))),MID(O891,FIND("拾",O891,1)-1,1)))</f>
        <v/>
      </c>
      <c r="AX891" s="12">
        <f>IF(O891="",0,IF(ISERROR(MIDB(O891,SEARCHB("?",O891),2*LEN(O891)-LENB(O891))),IF(AQ891="",0,INDEX([1]大小写对照表!A:B,MATCH(AQ891,[1]大小写对照表!A:A,0),2)*100000000)+IF(AR891="",0,INDEX([1]大小写对照表!A:B,MATCH(AR891,[1]大小写对照表!A:A,0),2)*1000000)+IF(AS891="",0,INDEX([1]大小写对照表!A:B,MATCH(AS891,[1]大小写对照表!A:A,0),2)*100000)+IF(AT891="",0,INDEX([1]大小写对照表!A:B,MATCH(AT891,[1]大小写对照表!A:A,0),2)*10000)+IF(AU891="",0,INDEX([1]大小写对照表!A:B,MATCH(AU891,[1]大小写对照表!A:A,0),2)*1000)+IF(AV891="",0,INDEX([1]大小写对照表!A:B,MATCH(AV891,[1]大小写对照表!A:A,0),2)*100)+IF(AW891="",0,INDEX([1]大小写对照表!A:B,MATCH(AW891,[1]大小写对照表!A:A,0),2)*10),IF(ISERROR(FIND("万",O891,1)),MIDB(O891,SEARCHB("?",O891),2*LEN(O891)-LENB(O891))*1,MIDB(O891,SEARCHB("?",O891),2*LEN(O891)-LENB(O891))*10000)))</f>
        <v>0</v>
      </c>
      <c r="AY891" s="13" t="str">
        <f t="shared" si="165"/>
        <v>1月份</v>
      </c>
      <c r="AZ891" s="11" t="str">
        <f t="shared" si="166"/>
        <v>全媒体</v>
      </c>
      <c r="BA891" s="11" t="str">
        <f t="shared" si="167"/>
        <v/>
      </c>
    </row>
    <row r="892" spans="1:53">
      <c r="A892" s="7" t="s">
        <v>4020</v>
      </c>
      <c r="B892" s="7" t="s">
        <v>5572</v>
      </c>
      <c r="C892" s="7" t="s">
        <v>55</v>
      </c>
      <c r="D892" s="7"/>
      <c r="E892" s="7" t="s">
        <v>1125</v>
      </c>
      <c r="F892" s="7" t="s">
        <v>1568</v>
      </c>
      <c r="G892" s="7" t="s">
        <v>669</v>
      </c>
      <c r="H892" s="7"/>
      <c r="I892" s="7"/>
      <c r="J892" s="7"/>
      <c r="K892" s="7"/>
      <c r="L892" s="7"/>
      <c r="M892" s="7"/>
      <c r="N892" s="7"/>
      <c r="O892" s="7"/>
      <c r="P892" s="7"/>
      <c r="Q892" s="7" t="s">
        <v>5573</v>
      </c>
      <c r="R892" s="7"/>
      <c r="S892" s="7"/>
      <c r="T892" s="7"/>
      <c r="U892" s="7"/>
      <c r="V892" s="7"/>
      <c r="W892" s="7"/>
      <c r="X892" s="7" t="s">
        <v>315</v>
      </c>
      <c r="Y892" s="7" t="s">
        <v>5574</v>
      </c>
      <c r="Z892" s="7">
        <v>1</v>
      </c>
      <c r="AA892" s="7">
        <v>14971</v>
      </c>
      <c r="AB892" s="7" t="s">
        <v>317</v>
      </c>
      <c r="AC892" s="7" t="s">
        <v>4020</v>
      </c>
      <c r="AD892" s="7">
        <v>2019</v>
      </c>
      <c r="AE892" s="7" t="s">
        <v>68</v>
      </c>
      <c r="AF892" s="7"/>
      <c r="AG892" s="7"/>
      <c r="AH892" s="7"/>
      <c r="AI892" s="7"/>
      <c r="AJ892" s="7"/>
      <c r="AK892" s="7"/>
      <c r="AL892" s="8" t="str">
        <f t="shared" si="156"/>
        <v/>
      </c>
      <c r="AM892" s="8" t="str">
        <f>IF(AL892="","",COUNTIFS(AL$1:AL892,AL892))</f>
        <v/>
      </c>
      <c r="AN892" s="8" t="str">
        <f t="shared" si="157"/>
        <v>陕西陕西广信新媒体有限责任公司电视互动项目中标候选人公示@新媒体</v>
      </c>
      <c r="AO892" s="9">
        <f>IF(AN892="","",COUNTIFS(AN$1:AN892,AN892))</f>
        <v>1</v>
      </c>
      <c r="AP892" s="10" t="str">
        <f t="shared" si="158"/>
        <v>是</v>
      </c>
      <c r="AQ892" s="11" t="str">
        <f t="shared" si="159"/>
        <v/>
      </c>
      <c r="AR892" s="11" t="str">
        <f t="shared" si="160"/>
        <v/>
      </c>
      <c r="AS892" s="11" t="str">
        <f t="shared" si="161"/>
        <v/>
      </c>
      <c r="AT892" s="11" t="str">
        <f t="shared" si="162"/>
        <v/>
      </c>
      <c r="AU892" s="11" t="str">
        <f t="shared" si="163"/>
        <v/>
      </c>
      <c r="AV892" s="11" t="str">
        <f t="shared" si="164"/>
        <v/>
      </c>
      <c r="AW892" s="11" t="str">
        <f>IF(ISERROR(IF(FIND("拾",O892,1)&lt;FIND("万",O892,1),IF(ISERROR(FIND("拾",O892,FIND("万",O892,1))),"零",(MID(O,FIND("拾",O892,FIND("万",O892,1))-1,1))),MID(O892,FIND("拾",O892,1)-1,1))),"",IF(FIND("拾",O892,1)&lt;FIND("万",O892,1),IF(ISERROR(FIND("拾",O892,FIND("万",O892,1))),"",(MID(O892,FIND("拾",O892,FIND("万",O892,1))-1,1))),MID(O892,FIND("拾",O892,1)-1,1)))</f>
        <v/>
      </c>
      <c r="AX892" s="12">
        <f>IF(O892="",0,IF(ISERROR(MIDB(O892,SEARCHB("?",O892),2*LEN(O892)-LENB(O892))),IF(AQ892="",0,INDEX([1]大小写对照表!A:B,MATCH(AQ892,[1]大小写对照表!A:A,0),2)*100000000)+IF(AR892="",0,INDEX([1]大小写对照表!A:B,MATCH(AR892,[1]大小写对照表!A:A,0),2)*1000000)+IF(AS892="",0,INDEX([1]大小写对照表!A:B,MATCH(AS892,[1]大小写对照表!A:A,0),2)*100000)+IF(AT892="",0,INDEX([1]大小写对照表!A:B,MATCH(AT892,[1]大小写对照表!A:A,0),2)*10000)+IF(AU892="",0,INDEX([1]大小写对照表!A:B,MATCH(AU892,[1]大小写对照表!A:A,0),2)*1000)+IF(AV892="",0,INDEX([1]大小写对照表!A:B,MATCH(AV892,[1]大小写对照表!A:A,0),2)*100)+IF(AW892="",0,INDEX([1]大小写对照表!A:B,MATCH(AW892,[1]大小写对照表!A:A,0),2)*10),IF(ISERROR(FIND("万",O892,1)),MIDB(O892,SEARCHB("?",O892),2*LEN(O892)-LENB(O892))*1,MIDB(O892,SEARCHB("?",O892),2*LEN(O892)-LENB(O892))*10000)))</f>
        <v>0</v>
      </c>
      <c r="AY892" s="13" t="str">
        <f t="shared" si="165"/>
        <v>1月份</v>
      </c>
      <c r="AZ892" s="11" t="str">
        <f t="shared" si="166"/>
        <v>新媒体</v>
      </c>
      <c r="BA892" s="11" t="str">
        <f t="shared" si="167"/>
        <v/>
      </c>
    </row>
    <row r="893" spans="1:53">
      <c r="A893" s="14" t="s">
        <v>4020</v>
      </c>
      <c r="B893" s="14" t="s">
        <v>5575</v>
      </c>
      <c r="C893" s="14" t="s">
        <v>55</v>
      </c>
      <c r="D893" s="14" t="s">
        <v>5576</v>
      </c>
      <c r="E893" s="14" t="s">
        <v>56</v>
      </c>
      <c r="F893" s="14" t="s">
        <v>1443</v>
      </c>
      <c r="G893" s="14" t="s">
        <v>669</v>
      </c>
      <c r="H893" s="14"/>
      <c r="I893" s="14"/>
      <c r="J893" s="14"/>
      <c r="K893" s="14"/>
      <c r="L893" s="14" t="s">
        <v>5577</v>
      </c>
      <c r="M893" s="14"/>
      <c r="N893" s="14" t="s">
        <v>5578</v>
      </c>
      <c r="O893" s="14"/>
      <c r="P893" s="14"/>
      <c r="Q893" s="14" t="s">
        <v>5579</v>
      </c>
      <c r="R893" s="14" t="s">
        <v>5580</v>
      </c>
      <c r="S893" s="14"/>
      <c r="T893" s="14"/>
      <c r="U893" s="14"/>
      <c r="V893" s="14"/>
      <c r="W893" s="14"/>
      <c r="X893" s="14" t="s">
        <v>79</v>
      </c>
      <c r="Y893" s="14" t="s">
        <v>5581</v>
      </c>
      <c r="Z893" s="14">
        <v>2</v>
      </c>
      <c r="AA893" s="14">
        <v>1</v>
      </c>
      <c r="AB893" s="14" t="s">
        <v>317</v>
      </c>
      <c r="AC893" s="14" t="s">
        <v>4020</v>
      </c>
      <c r="AD893" s="14">
        <v>2019</v>
      </c>
      <c r="AE893" s="14" t="s">
        <v>68</v>
      </c>
      <c r="AF893" s="14"/>
      <c r="AG893" s="14"/>
      <c r="AH893" s="14"/>
      <c r="AI893" s="14"/>
      <c r="AJ893" s="14"/>
      <c r="AK893" s="14"/>
      <c r="AL893" s="8" t="str">
        <f t="shared" si="156"/>
        <v>Y187887）@新媒体</v>
      </c>
      <c r="AM893" s="8">
        <f>IF(AL893="","",COUNTIFS(AL$1:AL893,AL893))</f>
        <v>1</v>
      </c>
      <c r="AN893" s="8" t="str">
        <f t="shared" si="157"/>
        <v>2018年新乡联通线上新媒体广告框架采购项目采购结果公示@新媒体</v>
      </c>
      <c r="AO893" s="9">
        <f>IF(AN893="","",COUNTIFS(AN$1:AN893,AN893))</f>
        <v>1</v>
      </c>
      <c r="AP893" s="10" t="str">
        <f t="shared" si="158"/>
        <v>是</v>
      </c>
      <c r="AQ893" s="11" t="str">
        <f t="shared" si="159"/>
        <v/>
      </c>
      <c r="AR893" s="11" t="str">
        <f t="shared" si="160"/>
        <v/>
      </c>
      <c r="AS893" s="11" t="str">
        <f t="shared" si="161"/>
        <v/>
      </c>
      <c r="AT893" s="11" t="str">
        <f t="shared" si="162"/>
        <v/>
      </c>
      <c r="AU893" s="11" t="str">
        <f t="shared" si="163"/>
        <v/>
      </c>
      <c r="AV893" s="11" t="str">
        <f t="shared" si="164"/>
        <v/>
      </c>
      <c r="AW893" s="11" t="str">
        <f>IF(ISERROR(IF(FIND("拾",O893,1)&lt;FIND("万",O893,1),IF(ISERROR(FIND("拾",O893,FIND("万",O893,1))),"零",(MID(O,FIND("拾",O893,FIND("万",O893,1))-1,1))),MID(O893,FIND("拾",O893,1)-1,1))),"",IF(FIND("拾",O893,1)&lt;FIND("万",O893,1),IF(ISERROR(FIND("拾",O893,FIND("万",O893,1))),"",(MID(O893,FIND("拾",O893,FIND("万",O893,1))-1,1))),MID(O893,FIND("拾",O893,1)-1,1)))</f>
        <v/>
      </c>
      <c r="AX893" s="12">
        <f>IF(O893="",0,IF(ISERROR(MIDB(O893,SEARCHB("?",O893),2*LEN(O893)-LENB(O893))),IF(AQ893="",0,INDEX([1]大小写对照表!A:B,MATCH(AQ893,[1]大小写对照表!A:A,0),2)*100000000)+IF(AR893="",0,INDEX([1]大小写对照表!A:B,MATCH(AR893,[1]大小写对照表!A:A,0),2)*1000000)+IF(AS893="",0,INDEX([1]大小写对照表!A:B,MATCH(AS893,[1]大小写对照表!A:A,0),2)*100000)+IF(AT893="",0,INDEX([1]大小写对照表!A:B,MATCH(AT893,[1]大小写对照表!A:A,0),2)*10000)+IF(AU893="",0,INDEX([1]大小写对照表!A:B,MATCH(AU893,[1]大小写对照表!A:A,0),2)*1000)+IF(AV893="",0,INDEX([1]大小写对照表!A:B,MATCH(AV893,[1]大小写对照表!A:A,0),2)*100)+IF(AW893="",0,INDEX([1]大小写对照表!A:B,MATCH(AW893,[1]大小写对照表!A:A,0),2)*10),IF(ISERROR(FIND("万",O893,1)),MIDB(O893,SEARCHB("?",O893),2*LEN(O893)-LENB(O893))*1,MIDB(O893,SEARCHB("?",O893),2*LEN(O893)-LENB(O893))*10000)))</f>
        <v>0</v>
      </c>
      <c r="AY893" s="13" t="str">
        <f t="shared" si="165"/>
        <v>1月份</v>
      </c>
      <c r="AZ893" s="11" t="str">
        <f t="shared" si="166"/>
        <v>新媒体</v>
      </c>
      <c r="BA893" s="11" t="str">
        <f t="shared" si="167"/>
        <v/>
      </c>
    </row>
    <row r="894" spans="1:53">
      <c r="A894" s="7" t="s">
        <v>4043</v>
      </c>
      <c r="B894" s="7" t="s">
        <v>5582</v>
      </c>
      <c r="C894" s="7" t="s">
        <v>55</v>
      </c>
      <c r="D894" s="7" t="s">
        <v>5583</v>
      </c>
      <c r="E894" s="7" t="s">
        <v>1009</v>
      </c>
      <c r="F894" s="7" t="s">
        <v>5584</v>
      </c>
      <c r="G894" s="7" t="s">
        <v>669</v>
      </c>
      <c r="H894" s="7"/>
      <c r="I894" s="7"/>
      <c r="J894" s="7"/>
      <c r="K894" s="7"/>
      <c r="L894" s="7" t="s">
        <v>5585</v>
      </c>
      <c r="M894" s="7" t="s">
        <v>5586</v>
      </c>
      <c r="N894" s="7" t="s">
        <v>4087</v>
      </c>
      <c r="O894" s="7" t="s">
        <v>5587</v>
      </c>
      <c r="P894" s="7"/>
      <c r="Q894" s="7" t="s">
        <v>5588</v>
      </c>
      <c r="R894" s="7" t="s">
        <v>942</v>
      </c>
      <c r="S894" s="7"/>
      <c r="T894" s="7"/>
      <c r="U894" s="7"/>
      <c r="V894" s="7"/>
      <c r="W894" s="7"/>
      <c r="X894" s="7" t="s">
        <v>79</v>
      </c>
      <c r="Y894" s="7" t="s">
        <v>5589</v>
      </c>
      <c r="Z894" s="7">
        <v>1</v>
      </c>
      <c r="AA894" s="7">
        <v>1</v>
      </c>
      <c r="AB894" s="7" t="s">
        <v>317</v>
      </c>
      <c r="AC894" s="7" t="s">
        <v>4043</v>
      </c>
      <c r="AD894" s="7">
        <v>2018</v>
      </c>
      <c r="AE894" s="7" t="s">
        <v>643</v>
      </c>
      <c r="AF894" s="7" t="s">
        <v>946</v>
      </c>
      <c r="AG894" s="7"/>
      <c r="AH894" s="7"/>
      <c r="AI894" s="7"/>
      <c r="AJ894" s="7"/>
      <c r="AK894" s="7"/>
      <c r="AL894" s="8" t="str">
        <f t="shared" si="156"/>
        <v>SHXM-06-20181031-5125@全媒体</v>
      </c>
      <c r="AM894" s="8">
        <f>IF(AL894="","",COUNTIFS(AL$1:AL894,AL894))</f>
        <v>1</v>
      </c>
      <c r="AN894" s="8" t="str">
        <f t="shared" si="157"/>
        <v>中标公告：长宁区新闻中心全媒体采编系统开发公开招标项目的中标公告@全媒体</v>
      </c>
      <c r="AO894" s="9">
        <f>IF(AN894="","",COUNTIFS(AN$1:AN894,AN894))</f>
        <v>1</v>
      </c>
      <c r="AP894" s="10" t="str">
        <f t="shared" si="158"/>
        <v>是</v>
      </c>
      <c r="AQ894" s="11" t="str">
        <f t="shared" si="159"/>
        <v/>
      </c>
      <c r="AR894" s="11" t="str">
        <f t="shared" si="160"/>
        <v/>
      </c>
      <c r="AS894" s="11" t="str">
        <f t="shared" si="161"/>
        <v/>
      </c>
      <c r="AT894" s="11" t="str">
        <f t="shared" si="162"/>
        <v/>
      </c>
      <c r="AU894" s="11" t="str">
        <f t="shared" si="163"/>
        <v/>
      </c>
      <c r="AV894" s="11" t="str">
        <f t="shared" si="164"/>
        <v/>
      </c>
      <c r="AW894" s="11" t="str">
        <f>IF(ISERROR(IF(FIND("拾",O894,1)&lt;FIND("万",O894,1),IF(ISERROR(FIND("拾",O894,FIND("万",O894,1))),"零",(MID(O,FIND("拾",O894,FIND("万",O894,1))-1,1))),MID(O894,FIND("拾",O894,1)-1,1))),"",IF(FIND("拾",O894,1)&lt;FIND("万",O894,1),IF(ISERROR(FIND("拾",O894,FIND("万",O894,1))),"",(MID(O894,FIND("拾",O894,FIND("万",O894,1))-1,1))),MID(O894,FIND("拾",O894,1)-1,1)))</f>
        <v/>
      </c>
      <c r="AX894" s="12">
        <f>IF(O894="",0,IF(ISERROR(MIDB(O894,SEARCHB("?",O894),2*LEN(O894)-LENB(O894))),IF(AQ894="",0,INDEX([1]大小写对照表!A:B,MATCH(AQ894,[1]大小写对照表!A:A,0),2)*100000000)+IF(AR894="",0,INDEX([1]大小写对照表!A:B,MATCH(AR894,[1]大小写对照表!A:A,0),2)*1000000)+IF(AS894="",0,INDEX([1]大小写对照表!A:B,MATCH(AS894,[1]大小写对照表!A:A,0),2)*100000)+IF(AT894="",0,INDEX([1]大小写对照表!A:B,MATCH(AT894,[1]大小写对照表!A:A,0),2)*10000)+IF(AU894="",0,INDEX([1]大小写对照表!A:B,MATCH(AU894,[1]大小写对照表!A:A,0),2)*1000)+IF(AV894="",0,INDEX([1]大小写对照表!A:B,MATCH(AV894,[1]大小写对照表!A:A,0),2)*100)+IF(AW894="",0,INDEX([1]大小写对照表!A:B,MATCH(AW894,[1]大小写对照表!A:A,0),2)*10),IF(ISERROR(FIND("万",O894,1)),MIDB(O894,SEARCHB("?",O894),2*LEN(O894)-LENB(O894))*1,MIDB(O894,SEARCHB("?",O894),2*LEN(O894)-LENB(O894))*10000)))</f>
        <v>500000</v>
      </c>
      <c r="AY894" s="13" t="str">
        <f t="shared" si="165"/>
        <v>1月份</v>
      </c>
      <c r="AZ894" s="11" t="str">
        <f t="shared" si="166"/>
        <v>全媒体</v>
      </c>
      <c r="BA894" s="11" t="str">
        <f t="shared" si="167"/>
        <v/>
      </c>
    </row>
    <row r="895" spans="1:53">
      <c r="A895" s="14" t="s">
        <v>4020</v>
      </c>
      <c r="B895" s="14" t="s">
        <v>5590</v>
      </c>
      <c r="C895" s="14" t="s">
        <v>55</v>
      </c>
      <c r="D895" s="14"/>
      <c r="E895" s="14" t="s">
        <v>155</v>
      </c>
      <c r="F895" s="14" t="s">
        <v>5026</v>
      </c>
      <c r="G895" s="14" t="s">
        <v>669</v>
      </c>
      <c r="H895" s="14"/>
      <c r="I895" s="14"/>
      <c r="J895" s="14"/>
      <c r="K895" s="14"/>
      <c r="L895" s="14"/>
      <c r="M895" s="14"/>
      <c r="N895" s="14"/>
      <c r="O895" s="14"/>
      <c r="P895" s="14"/>
      <c r="Q895" s="14" t="s">
        <v>5591</v>
      </c>
      <c r="R895" s="14"/>
      <c r="S895" s="14"/>
      <c r="T895" s="14"/>
      <c r="U895" s="14"/>
      <c r="V895" s="14"/>
      <c r="W895" s="14"/>
      <c r="X895" s="14" t="s">
        <v>315</v>
      </c>
      <c r="Y895" s="14" t="s">
        <v>5028</v>
      </c>
      <c r="Z895" s="14">
        <v>2</v>
      </c>
      <c r="AA895" s="14">
        <v>14971</v>
      </c>
      <c r="AB895" s="14" t="s">
        <v>317</v>
      </c>
      <c r="AC895" s="14" t="s">
        <v>4020</v>
      </c>
      <c r="AD895" s="14">
        <v>2019</v>
      </c>
      <c r="AE895" s="14" t="s">
        <v>68</v>
      </c>
      <c r="AF895" s="14"/>
      <c r="AG895" s="14"/>
      <c r="AH895" s="14"/>
      <c r="AI895" s="14"/>
      <c r="AJ895" s="14"/>
      <c r="AK895" s="14"/>
      <c r="AL895" s="8" t="str">
        <f t="shared" si="156"/>
        <v/>
      </c>
      <c r="AM895" s="8" t="str">
        <f>IF(AL895="","",COUNTIFS(AL$1:AL895,AL895))</f>
        <v/>
      </c>
      <c r="AN895" s="8" t="str">
        <f t="shared" si="157"/>
        <v>云南云南中烟工业有限责任公司营销中心2019年新媒体运营服务评标结果公示@新媒体</v>
      </c>
      <c r="AO895" s="9">
        <f>IF(AN895="","",COUNTIFS(AN$1:AN895,AN895))</f>
        <v>1</v>
      </c>
      <c r="AP895" s="10" t="str">
        <f t="shared" si="158"/>
        <v>是</v>
      </c>
      <c r="AQ895" s="11" t="str">
        <f t="shared" si="159"/>
        <v/>
      </c>
      <c r="AR895" s="11" t="str">
        <f t="shared" si="160"/>
        <v/>
      </c>
      <c r="AS895" s="11" t="str">
        <f t="shared" si="161"/>
        <v/>
      </c>
      <c r="AT895" s="11" t="str">
        <f t="shared" si="162"/>
        <v/>
      </c>
      <c r="AU895" s="11" t="str">
        <f t="shared" si="163"/>
        <v/>
      </c>
      <c r="AV895" s="11" t="str">
        <f t="shared" si="164"/>
        <v/>
      </c>
      <c r="AW895" s="11" t="str">
        <f>IF(ISERROR(IF(FIND("拾",O895,1)&lt;FIND("万",O895,1),IF(ISERROR(FIND("拾",O895,FIND("万",O895,1))),"零",(MID(O,FIND("拾",O895,FIND("万",O895,1))-1,1))),MID(O895,FIND("拾",O895,1)-1,1))),"",IF(FIND("拾",O895,1)&lt;FIND("万",O895,1),IF(ISERROR(FIND("拾",O895,FIND("万",O895,1))),"",(MID(O895,FIND("拾",O895,FIND("万",O895,1))-1,1))),MID(O895,FIND("拾",O895,1)-1,1)))</f>
        <v/>
      </c>
      <c r="AX895" s="12">
        <f>IF(O895="",0,IF(ISERROR(MIDB(O895,SEARCHB("?",O895),2*LEN(O895)-LENB(O895))),IF(AQ895="",0,INDEX([1]大小写对照表!A:B,MATCH(AQ895,[1]大小写对照表!A:A,0),2)*100000000)+IF(AR895="",0,INDEX([1]大小写对照表!A:B,MATCH(AR895,[1]大小写对照表!A:A,0),2)*1000000)+IF(AS895="",0,INDEX([1]大小写对照表!A:B,MATCH(AS895,[1]大小写对照表!A:A,0),2)*100000)+IF(AT895="",0,INDEX([1]大小写对照表!A:B,MATCH(AT895,[1]大小写对照表!A:A,0),2)*10000)+IF(AU895="",0,INDEX([1]大小写对照表!A:B,MATCH(AU895,[1]大小写对照表!A:A,0),2)*1000)+IF(AV895="",0,INDEX([1]大小写对照表!A:B,MATCH(AV895,[1]大小写对照表!A:A,0),2)*100)+IF(AW895="",0,INDEX([1]大小写对照表!A:B,MATCH(AW895,[1]大小写对照表!A:A,0),2)*10),IF(ISERROR(FIND("万",O895,1)),MIDB(O895,SEARCHB("?",O895),2*LEN(O895)-LENB(O895))*1,MIDB(O895,SEARCHB("?",O895),2*LEN(O895)-LENB(O895))*10000)))</f>
        <v>0</v>
      </c>
      <c r="AY895" s="13" t="str">
        <f t="shared" si="165"/>
        <v>1月份</v>
      </c>
      <c r="AZ895" s="11" t="str">
        <f t="shared" si="166"/>
        <v>新媒体</v>
      </c>
      <c r="BA895" s="11" t="str">
        <f t="shared" si="167"/>
        <v/>
      </c>
    </row>
    <row r="896" spans="1:53">
      <c r="A896" s="7" t="s">
        <v>4020</v>
      </c>
      <c r="B896" s="7" t="s">
        <v>5592</v>
      </c>
      <c r="C896" s="7" t="s">
        <v>55</v>
      </c>
      <c r="D896" s="7"/>
      <c r="E896" s="7" t="s">
        <v>56</v>
      </c>
      <c r="F896" s="7" t="s">
        <v>1955</v>
      </c>
      <c r="G896" s="7" t="s">
        <v>669</v>
      </c>
      <c r="H896" s="7"/>
      <c r="I896" s="7"/>
      <c r="J896" s="7"/>
      <c r="K896" s="7"/>
      <c r="L896" s="7"/>
      <c r="M896" s="7"/>
      <c r="N896" s="7"/>
      <c r="O896" s="7"/>
      <c r="P896" s="7"/>
      <c r="Q896" s="7" t="s">
        <v>5593</v>
      </c>
      <c r="R896" s="7"/>
      <c r="S896" s="7"/>
      <c r="T896" s="7"/>
      <c r="U896" s="7"/>
      <c r="V896" s="7"/>
      <c r="W896" s="7"/>
      <c r="X896" s="7" t="s">
        <v>315</v>
      </c>
      <c r="Y896" s="7" t="s">
        <v>5594</v>
      </c>
      <c r="Z896" s="7">
        <v>1</v>
      </c>
      <c r="AA896" s="7">
        <v>14971</v>
      </c>
      <c r="AB896" s="7" t="s">
        <v>317</v>
      </c>
      <c r="AC896" s="7" t="s">
        <v>4020</v>
      </c>
      <c r="AD896" s="7">
        <v>2019</v>
      </c>
      <c r="AE896" s="7" t="s">
        <v>68</v>
      </c>
      <c r="AF896" s="7"/>
      <c r="AG896" s="7"/>
      <c r="AH896" s="7"/>
      <c r="AI896" s="7"/>
      <c r="AJ896" s="7"/>
      <c r="AK896" s="7"/>
      <c r="AL896" s="8" t="str">
        <f t="shared" si="156"/>
        <v/>
      </c>
      <c r="AM896" s="8" t="str">
        <f>IF(AL896="","",COUNTIFS(AL$1:AL896,AL896))</f>
        <v/>
      </c>
      <c r="AN896" s="8" t="str">
        <f t="shared" si="157"/>
        <v>河南2018年新乡联通线上新媒体广告框架采购项目采购结果公示@新媒体</v>
      </c>
      <c r="AO896" s="9">
        <f>IF(AN896="","",COUNTIFS(AN$1:AN896,AN896))</f>
        <v>1</v>
      </c>
      <c r="AP896" s="10" t="str">
        <f t="shared" si="158"/>
        <v>是</v>
      </c>
      <c r="AQ896" s="11" t="str">
        <f t="shared" si="159"/>
        <v/>
      </c>
      <c r="AR896" s="11" t="str">
        <f t="shared" si="160"/>
        <v/>
      </c>
      <c r="AS896" s="11" t="str">
        <f t="shared" si="161"/>
        <v/>
      </c>
      <c r="AT896" s="11" t="str">
        <f t="shared" si="162"/>
        <v/>
      </c>
      <c r="AU896" s="11" t="str">
        <f t="shared" si="163"/>
        <v/>
      </c>
      <c r="AV896" s="11" t="str">
        <f t="shared" si="164"/>
        <v/>
      </c>
      <c r="AW896" s="11" t="str">
        <f>IF(ISERROR(IF(FIND("拾",O896,1)&lt;FIND("万",O896,1),IF(ISERROR(FIND("拾",O896,FIND("万",O896,1))),"零",(MID(O,FIND("拾",O896,FIND("万",O896,1))-1,1))),MID(O896,FIND("拾",O896,1)-1,1))),"",IF(FIND("拾",O896,1)&lt;FIND("万",O896,1),IF(ISERROR(FIND("拾",O896,FIND("万",O896,1))),"",(MID(O896,FIND("拾",O896,FIND("万",O896,1))-1,1))),MID(O896,FIND("拾",O896,1)-1,1)))</f>
        <v/>
      </c>
      <c r="AX896" s="12">
        <f>IF(O896="",0,IF(ISERROR(MIDB(O896,SEARCHB("?",O896),2*LEN(O896)-LENB(O896))),IF(AQ896="",0,INDEX([1]大小写对照表!A:B,MATCH(AQ896,[1]大小写对照表!A:A,0),2)*100000000)+IF(AR896="",0,INDEX([1]大小写对照表!A:B,MATCH(AR896,[1]大小写对照表!A:A,0),2)*1000000)+IF(AS896="",0,INDEX([1]大小写对照表!A:B,MATCH(AS896,[1]大小写对照表!A:A,0),2)*100000)+IF(AT896="",0,INDEX([1]大小写对照表!A:B,MATCH(AT896,[1]大小写对照表!A:A,0),2)*10000)+IF(AU896="",0,INDEX([1]大小写对照表!A:B,MATCH(AU896,[1]大小写对照表!A:A,0),2)*1000)+IF(AV896="",0,INDEX([1]大小写对照表!A:B,MATCH(AV896,[1]大小写对照表!A:A,0),2)*100)+IF(AW896="",0,INDEX([1]大小写对照表!A:B,MATCH(AW896,[1]大小写对照表!A:A,0),2)*10),IF(ISERROR(FIND("万",O896,1)),MIDB(O896,SEARCHB("?",O896),2*LEN(O896)-LENB(O896))*1,MIDB(O896,SEARCHB("?",O896),2*LEN(O896)-LENB(O896))*10000)))</f>
        <v>0</v>
      </c>
      <c r="AY896" s="13" t="str">
        <f t="shared" si="165"/>
        <v>1月份</v>
      </c>
      <c r="AZ896" s="11" t="str">
        <f t="shared" si="166"/>
        <v>新媒体</v>
      </c>
      <c r="BA896" s="11" t="str">
        <f t="shared" si="167"/>
        <v/>
      </c>
    </row>
    <row r="897" spans="1:53">
      <c r="A897" s="14" t="s">
        <v>4020</v>
      </c>
      <c r="B897" s="14" t="s">
        <v>5595</v>
      </c>
      <c r="C897" s="14" t="s">
        <v>55</v>
      </c>
      <c r="D897" s="14" t="s">
        <v>5596</v>
      </c>
      <c r="E897" s="14" t="s">
        <v>627</v>
      </c>
      <c r="F897" s="14" t="s">
        <v>1420</v>
      </c>
      <c r="G897" s="14" t="s">
        <v>669</v>
      </c>
      <c r="H897" s="14"/>
      <c r="I897" s="14"/>
      <c r="J897" s="14"/>
      <c r="K897" s="14"/>
      <c r="L897" s="14" t="s">
        <v>5597</v>
      </c>
      <c r="M897" s="14" t="s">
        <v>5598</v>
      </c>
      <c r="N897" s="14" t="s">
        <v>5599</v>
      </c>
      <c r="O897" s="14"/>
      <c r="P897" s="14"/>
      <c r="Q897" s="14" t="s">
        <v>5600</v>
      </c>
      <c r="R897" s="14" t="s">
        <v>5601</v>
      </c>
      <c r="S897" s="14"/>
      <c r="T897" s="14"/>
      <c r="U897" s="14"/>
      <c r="V897" s="14"/>
      <c r="W897" s="14"/>
      <c r="X897" s="14" t="s">
        <v>79</v>
      </c>
      <c r="Y897" s="14" t="s">
        <v>5602</v>
      </c>
      <c r="Z897" s="14">
        <v>1</v>
      </c>
      <c r="AA897" s="14">
        <v>1</v>
      </c>
      <c r="AB897" s="14" t="s">
        <v>67</v>
      </c>
      <c r="AC897" s="14"/>
      <c r="AD897" s="14">
        <v>2019</v>
      </c>
      <c r="AE897" s="14" t="s">
        <v>68</v>
      </c>
      <c r="AF897" s="14"/>
      <c r="AG897" s="14"/>
      <c r="AH897" s="14"/>
      <c r="AI897" s="14"/>
      <c r="AJ897" s="14"/>
      <c r="AK897" s="14"/>
      <c r="AL897" s="8" t="str">
        <f t="shared" si="156"/>
        <v>440605-201811-235208-0042@新媒体</v>
      </c>
      <c r="AM897" s="8">
        <f>IF(AL897="","",COUNTIFS(AL$1:AL897,AL897))</f>
        <v>1</v>
      </c>
      <c r="AN897" s="8" t="str">
        <f t="shared" si="157"/>
        <v>佛山市南海区中医院（广东省中西医结合医院）超声刀（主机）采购合同@新媒体</v>
      </c>
      <c r="AO897" s="9">
        <f>IF(AN897="","",COUNTIFS(AN$1:AN897,AN897))</f>
        <v>1</v>
      </c>
      <c r="AP897" s="10" t="str">
        <f t="shared" si="158"/>
        <v>是</v>
      </c>
      <c r="AQ897" s="11" t="str">
        <f t="shared" si="159"/>
        <v/>
      </c>
      <c r="AR897" s="11" t="str">
        <f t="shared" si="160"/>
        <v/>
      </c>
      <c r="AS897" s="11" t="str">
        <f t="shared" si="161"/>
        <v/>
      </c>
      <c r="AT897" s="11" t="str">
        <f t="shared" si="162"/>
        <v/>
      </c>
      <c r="AU897" s="11" t="str">
        <f t="shared" si="163"/>
        <v/>
      </c>
      <c r="AV897" s="11" t="str">
        <f t="shared" si="164"/>
        <v/>
      </c>
      <c r="AW897" s="11" t="str">
        <f>IF(ISERROR(IF(FIND("拾",O897,1)&lt;FIND("万",O897,1),IF(ISERROR(FIND("拾",O897,FIND("万",O897,1))),"零",(MID(O,FIND("拾",O897,FIND("万",O897,1))-1,1))),MID(O897,FIND("拾",O897,1)-1,1))),"",IF(FIND("拾",O897,1)&lt;FIND("万",O897,1),IF(ISERROR(FIND("拾",O897,FIND("万",O897,1))),"",(MID(O897,FIND("拾",O897,FIND("万",O897,1))-1,1))),MID(O897,FIND("拾",O897,1)-1,1)))</f>
        <v/>
      </c>
      <c r="AX897" s="12">
        <f>IF(O897="",0,IF(ISERROR(MIDB(O897,SEARCHB("?",O897),2*LEN(O897)-LENB(O897))),IF(AQ897="",0,INDEX([1]大小写对照表!A:B,MATCH(AQ897,[1]大小写对照表!A:A,0),2)*100000000)+IF(AR897="",0,INDEX([1]大小写对照表!A:B,MATCH(AR897,[1]大小写对照表!A:A,0),2)*1000000)+IF(AS897="",0,INDEX([1]大小写对照表!A:B,MATCH(AS897,[1]大小写对照表!A:A,0),2)*100000)+IF(AT897="",0,INDEX([1]大小写对照表!A:B,MATCH(AT897,[1]大小写对照表!A:A,0),2)*10000)+IF(AU897="",0,INDEX([1]大小写对照表!A:B,MATCH(AU897,[1]大小写对照表!A:A,0),2)*1000)+IF(AV897="",0,INDEX([1]大小写对照表!A:B,MATCH(AV897,[1]大小写对照表!A:A,0),2)*100)+IF(AW897="",0,INDEX([1]大小写对照表!A:B,MATCH(AW897,[1]大小写对照表!A:A,0),2)*10),IF(ISERROR(FIND("万",O897,1)),MIDB(O897,SEARCHB("?",O897),2*LEN(O897)-LENB(O897))*1,MIDB(O897,SEARCHB("?",O897),2*LEN(O897)-LENB(O897))*10000)))</f>
        <v>0</v>
      </c>
      <c r="AY897" s="13" t="str">
        <f t="shared" si="165"/>
        <v>1月份</v>
      </c>
      <c r="AZ897" s="11" t="str">
        <f t="shared" si="166"/>
        <v>新媒体</v>
      </c>
      <c r="BA897" s="11" t="str">
        <f t="shared" si="167"/>
        <v/>
      </c>
    </row>
    <row r="898" spans="1:53">
      <c r="A898" s="7" t="s">
        <v>4020</v>
      </c>
      <c r="B898" s="7" t="s">
        <v>5603</v>
      </c>
      <c r="C898" s="7" t="s">
        <v>55</v>
      </c>
      <c r="D898" s="7"/>
      <c r="E898" s="7" t="s">
        <v>236</v>
      </c>
      <c r="F898" s="7" t="s">
        <v>527</v>
      </c>
      <c r="G898" s="7" t="s">
        <v>717</v>
      </c>
      <c r="H898" s="7"/>
      <c r="I898" s="7"/>
      <c r="J898" s="7"/>
      <c r="K898" s="7"/>
      <c r="L898" s="7"/>
      <c r="M898" s="7"/>
      <c r="N898" s="7"/>
      <c r="O898" s="7"/>
      <c r="P898" s="7"/>
      <c r="Q898" s="7" t="s">
        <v>5604</v>
      </c>
      <c r="R898" s="7"/>
      <c r="S898" s="7"/>
      <c r="T898" s="7"/>
      <c r="U898" s="7"/>
      <c r="V898" s="7"/>
      <c r="W898" s="7"/>
      <c r="X898" s="7" t="s">
        <v>315</v>
      </c>
      <c r="Y898" s="7" t="s">
        <v>5605</v>
      </c>
      <c r="Z898" s="7">
        <v>2</v>
      </c>
      <c r="AA898" s="7">
        <v>14971</v>
      </c>
      <c r="AB898" s="7" t="s">
        <v>317</v>
      </c>
      <c r="AC898" s="7" t="s">
        <v>4020</v>
      </c>
      <c r="AD898" s="7">
        <v>2019</v>
      </c>
      <c r="AE898" s="7" t="s">
        <v>68</v>
      </c>
      <c r="AF898" s="7"/>
      <c r="AG898" s="7"/>
      <c r="AH898" s="7"/>
      <c r="AI898" s="7"/>
      <c r="AJ898" s="7"/>
      <c r="AK898" s="7"/>
      <c r="AL898" s="8" t="str">
        <f t="shared" si="156"/>
        <v/>
      </c>
      <c r="AM898" s="8" t="str">
        <f>IF(AL898="","",COUNTIFS(AL$1:AL898,AL898))</f>
        <v/>
      </c>
      <c r="AN898" s="8" t="str">
        <f t="shared" si="157"/>
        <v>北京北京大兴新媒体产业基地城市综合治理服务中标候选人公示@新媒体</v>
      </c>
      <c r="AO898" s="9">
        <f>IF(AN898="","",COUNTIFS(AN$1:AN898,AN898))</f>
        <v>1</v>
      </c>
      <c r="AP898" s="10" t="str">
        <f t="shared" si="158"/>
        <v>是</v>
      </c>
      <c r="AQ898" s="11" t="str">
        <f t="shared" si="159"/>
        <v/>
      </c>
      <c r="AR898" s="11" t="str">
        <f t="shared" si="160"/>
        <v/>
      </c>
      <c r="AS898" s="11" t="str">
        <f t="shared" si="161"/>
        <v/>
      </c>
      <c r="AT898" s="11" t="str">
        <f t="shared" si="162"/>
        <v/>
      </c>
      <c r="AU898" s="11" t="str">
        <f t="shared" si="163"/>
        <v/>
      </c>
      <c r="AV898" s="11" t="str">
        <f t="shared" si="164"/>
        <v/>
      </c>
      <c r="AW898" s="11" t="str">
        <f>IF(ISERROR(IF(FIND("拾",O898,1)&lt;FIND("万",O898,1),IF(ISERROR(FIND("拾",O898,FIND("万",O898,1))),"零",(MID(O,FIND("拾",O898,FIND("万",O898,1))-1,1))),MID(O898,FIND("拾",O898,1)-1,1))),"",IF(FIND("拾",O898,1)&lt;FIND("万",O898,1),IF(ISERROR(FIND("拾",O898,FIND("万",O898,1))),"",(MID(O898,FIND("拾",O898,FIND("万",O898,1))-1,1))),MID(O898,FIND("拾",O898,1)-1,1)))</f>
        <v/>
      </c>
      <c r="AX898" s="12">
        <f>IF(O898="",0,IF(ISERROR(MIDB(O898,SEARCHB("?",O898),2*LEN(O898)-LENB(O898))),IF(AQ898="",0,INDEX([1]大小写对照表!A:B,MATCH(AQ898,[1]大小写对照表!A:A,0),2)*100000000)+IF(AR898="",0,INDEX([1]大小写对照表!A:B,MATCH(AR898,[1]大小写对照表!A:A,0),2)*1000000)+IF(AS898="",0,INDEX([1]大小写对照表!A:B,MATCH(AS898,[1]大小写对照表!A:A,0),2)*100000)+IF(AT898="",0,INDEX([1]大小写对照表!A:B,MATCH(AT898,[1]大小写对照表!A:A,0),2)*10000)+IF(AU898="",0,INDEX([1]大小写对照表!A:B,MATCH(AU898,[1]大小写对照表!A:A,0),2)*1000)+IF(AV898="",0,INDEX([1]大小写对照表!A:B,MATCH(AV898,[1]大小写对照表!A:A,0),2)*100)+IF(AW898="",0,INDEX([1]大小写对照表!A:B,MATCH(AW898,[1]大小写对照表!A:A,0),2)*10),IF(ISERROR(FIND("万",O898,1)),MIDB(O898,SEARCHB("?",O898),2*LEN(O898)-LENB(O898))*1,MIDB(O898,SEARCHB("?",O898),2*LEN(O898)-LENB(O898))*10000)))</f>
        <v>0</v>
      </c>
      <c r="AY898" s="13" t="str">
        <f t="shared" si="165"/>
        <v>1月份</v>
      </c>
      <c r="AZ898" s="11" t="str">
        <f t="shared" si="166"/>
        <v>新媒体</v>
      </c>
      <c r="BA898" s="11" t="str">
        <f t="shared" si="167"/>
        <v/>
      </c>
    </row>
    <row r="899" spans="1:53">
      <c r="A899" s="14" t="s">
        <v>4020</v>
      </c>
      <c r="B899" s="14" t="s">
        <v>5606</v>
      </c>
      <c r="C899" s="14" t="s">
        <v>55</v>
      </c>
      <c r="D899" s="14" t="s">
        <v>5607</v>
      </c>
      <c r="E899" s="14" t="s">
        <v>696</v>
      </c>
      <c r="F899" s="14" t="s">
        <v>697</v>
      </c>
      <c r="G899" s="14" t="s">
        <v>717</v>
      </c>
      <c r="H899" s="14"/>
      <c r="I899" s="14"/>
      <c r="J899" s="14"/>
      <c r="K899" s="14"/>
      <c r="L899" s="14" t="s">
        <v>5221</v>
      </c>
      <c r="M899" s="14" t="s">
        <v>5608</v>
      </c>
      <c r="N899" s="14" t="s">
        <v>5609</v>
      </c>
      <c r="O899" s="14"/>
      <c r="P899" s="14"/>
      <c r="Q899" s="14" t="s">
        <v>5610</v>
      </c>
      <c r="R899" s="14" t="s">
        <v>5611</v>
      </c>
      <c r="S899" s="14"/>
      <c r="T899" s="14"/>
      <c r="U899" s="14"/>
      <c r="V899" s="14"/>
      <c r="W899" s="14"/>
      <c r="X899" s="14" t="s">
        <v>244</v>
      </c>
      <c r="Y899" s="14" t="s">
        <v>5612</v>
      </c>
      <c r="Z899" s="14">
        <v>3</v>
      </c>
      <c r="AA899" s="14">
        <v>2</v>
      </c>
      <c r="AB899" s="14" t="s">
        <v>67</v>
      </c>
      <c r="AC899" s="14"/>
      <c r="AD899" s="14" t="s">
        <v>1746</v>
      </c>
      <c r="AE899" s="14"/>
      <c r="AF899" s="14"/>
      <c r="AG899" s="14"/>
      <c r="AH899" s="14"/>
      <c r="AI899" s="14"/>
      <c r="AJ899" s="14"/>
      <c r="AK899" s="14"/>
      <c r="AL899" s="8" t="str">
        <f t="shared" ref="AL899:AL962" si="168">IF(D899="NA","",IF(D899="","",D899&amp;"@"&amp;A899))</f>
        <v>HTC-182360）@新媒体</v>
      </c>
      <c r="AM899" s="8">
        <f>IF(AL899="","",COUNTIFS(AL$1:AL899,AL899))</f>
        <v>1</v>
      </c>
      <c r="AN899" s="8" t="str">
        <f t="shared" ref="AN899:AN962" si="169">IF(B899="NA","",B899&amp;"@"&amp;A899)</f>
        <v>黑龙江广播电视台IPTV集成播控系统扩容建设项目所需硬件采购及服务-结果公告@新媒体</v>
      </c>
      <c r="AO899" s="9">
        <f>IF(AN899="","",COUNTIFS(AN$1:AN899,AN899))</f>
        <v>1</v>
      </c>
      <c r="AP899" s="10" t="str">
        <f t="shared" ref="AP899:AP962" si="170">IF(AM899="",IF(AO899=1,"是",""),IF(AM899=1,"是",""))</f>
        <v>是</v>
      </c>
      <c r="AQ899" s="11" t="str">
        <f t="shared" ref="AQ899:AQ962" si="171">IF(ISERROR(IF(FIND("仟",O899,1)&lt;FIND("万",O899,1),MID(O899,FIND("仟",O899,1)-1,1),"")),"",IF(FIND("仟",O899,1)&lt;FIND("万",O899,1),MID(O899,FIND("仟",O899,1)-1,1),""))</f>
        <v/>
      </c>
      <c r="AR899" s="11" t="str">
        <f t="shared" ref="AR899:AR962" si="172">IF(ISERROR(IF(FIND("佰",O899,1)&lt;FIND("万",O899,1),MID(O899,FIND("佰",O899,1)-1,1),"")),"",IF(FIND("佰",O899,1)&lt;FIND("万",O899,1),MID(O899,FIND("佰",O899,1)-1,1),""))</f>
        <v/>
      </c>
      <c r="AS899" s="11" t="str">
        <f t="shared" ref="AS899:AS962" si="173">IF(ISERROR(IF(FIND("拾",O899,1)&lt;FIND("万",O899,1),MID(O899,FIND("拾",O899,1)-1,1),"")),"",IF(FIND("拾",O899,1)&lt;FIND("万",O899,1),MID(O899,FIND("拾",O899,1)-1,1),""))</f>
        <v/>
      </c>
      <c r="AT899" s="11" t="str">
        <f t="shared" ref="AT899:AT962" si="174">IF(ISERROR(MIDB(O899,SEARCHB("?",O899),2*LEN(O899)-LENB(O899))),IF(ISERROR(MID(O899,FIND("万",O899,1)-1,1)),"",IF(MID(O899,FIND("万",O899,1)-1,1)="拾","",IF(MID(O899,FIND("万",O899,1)-1,1)="佰","",IF(MID(O899,FIND("万",O899,1)-1,1)="仟","",MID(O899,FIND("万",O899,1)-1,1))))),"")</f>
        <v/>
      </c>
      <c r="AU899" s="11" t="str">
        <f t="shared" ref="AU899:AU962" si="175">IF(ISERROR(IF(FIND("仟",O899,1)&lt;FIND("万",O899,1),MID(O899,FIND("仟",O899,FIND("万",O899,1))-1,1),MID(O899,FIND("仟",O899,1)-1,1))),"",IF(FIND("仟",O899,1)&lt;FIND("万",O899,1),MID(O899,FIND("仟",O899,FIND("万",O899,1))-1,1),MID(O899,FIND("仟",O899,1)-1,1)))</f>
        <v/>
      </c>
      <c r="AV899" s="11" t="str">
        <f t="shared" ref="AV899:AV962" si="176">IF(ISERROR(IF(FIND("佰",O899,1)&lt;FIND("万",O899,1),MID(O899,FIND("佰",O899,FIND("万",O899,1))-1,1),MID(O899,FIND("佰",O899,1)-1,1))),"",IF(FIND("佰",O899,1)&lt;FIND("万",O899,1),MID(O899,FIND("佰",O899,FIND("万",O899,1))-1,1),MID(O899,FIND("佰",O899,1)-1,1)))</f>
        <v/>
      </c>
      <c r="AW899" s="11" t="str">
        <f>IF(ISERROR(IF(FIND("拾",O899,1)&lt;FIND("万",O899,1),IF(ISERROR(FIND("拾",O899,FIND("万",O899,1))),"零",(MID(O,FIND("拾",O899,FIND("万",O899,1))-1,1))),MID(O899,FIND("拾",O899,1)-1,1))),"",IF(FIND("拾",O899,1)&lt;FIND("万",O899,1),IF(ISERROR(FIND("拾",O899,FIND("万",O899,1))),"",(MID(O899,FIND("拾",O899,FIND("万",O899,1))-1,1))),MID(O899,FIND("拾",O899,1)-1,1)))</f>
        <v/>
      </c>
      <c r="AX899" s="12">
        <f>IF(O899="",0,IF(ISERROR(MIDB(O899,SEARCHB("?",O899),2*LEN(O899)-LENB(O899))),IF(AQ899="",0,INDEX([1]大小写对照表!A:B,MATCH(AQ899,[1]大小写对照表!A:A,0),2)*100000000)+IF(AR899="",0,INDEX([1]大小写对照表!A:B,MATCH(AR899,[1]大小写对照表!A:A,0),2)*1000000)+IF(AS899="",0,INDEX([1]大小写对照表!A:B,MATCH(AS899,[1]大小写对照表!A:A,0),2)*100000)+IF(AT899="",0,INDEX([1]大小写对照表!A:B,MATCH(AT899,[1]大小写对照表!A:A,0),2)*10000)+IF(AU899="",0,INDEX([1]大小写对照表!A:B,MATCH(AU899,[1]大小写对照表!A:A,0),2)*1000)+IF(AV899="",0,INDEX([1]大小写对照表!A:B,MATCH(AV899,[1]大小写对照表!A:A,0),2)*100)+IF(AW899="",0,INDEX([1]大小写对照表!A:B,MATCH(AW899,[1]大小写对照表!A:A,0),2)*10),IF(ISERROR(FIND("万",O899,1)),MIDB(O899,SEARCHB("?",O899),2*LEN(O899)-LENB(O899))*1,MIDB(O899,SEARCHB("?",O899),2*LEN(O899)-LENB(O899))*10000)))</f>
        <v>0</v>
      </c>
      <c r="AY899" s="13" t="str">
        <f t="shared" ref="AY899:AY962" si="177">MONTH(G899)&amp;"月份"</f>
        <v>1月份</v>
      </c>
      <c r="AZ899" s="11" t="str">
        <f t="shared" ref="AZ899:AZ962" si="178">IF(ISERROR(FIND(",",A899,1)),A899,LEFT(A899,FIND(",",A899,1)-1))</f>
        <v>新媒体</v>
      </c>
      <c r="BA899" s="11" t="str">
        <f t="shared" ref="BA899:BA962" si="179">IF(ISERROR(FIND(",",A899,1)),"",MID(A899,FIND(",",A899,1)+1,50))</f>
        <v/>
      </c>
    </row>
    <row r="900" spans="1:53">
      <c r="A900" s="7" t="s">
        <v>4020</v>
      </c>
      <c r="B900" s="7" t="s">
        <v>5613</v>
      </c>
      <c r="C900" s="7" t="s">
        <v>55</v>
      </c>
      <c r="D900" s="7"/>
      <c r="E900" s="7" t="s">
        <v>236</v>
      </c>
      <c r="F900" s="7" t="s">
        <v>5395</v>
      </c>
      <c r="G900" s="7" t="s">
        <v>717</v>
      </c>
      <c r="H900" s="7"/>
      <c r="I900" s="7"/>
      <c r="J900" s="7"/>
      <c r="K900" s="7"/>
      <c r="L900" s="7"/>
      <c r="M900" s="7"/>
      <c r="N900" s="7"/>
      <c r="O900" s="7"/>
      <c r="P900" s="7"/>
      <c r="Q900" s="7" t="s">
        <v>5614</v>
      </c>
      <c r="R900" s="7"/>
      <c r="S900" s="7"/>
      <c r="T900" s="7"/>
      <c r="U900" s="7"/>
      <c r="V900" s="7"/>
      <c r="W900" s="7"/>
      <c r="X900" s="7" t="s">
        <v>315</v>
      </c>
      <c r="Y900" s="7" t="s">
        <v>5615</v>
      </c>
      <c r="Z900" s="7">
        <v>1</v>
      </c>
      <c r="AA900" s="7">
        <v>14971</v>
      </c>
      <c r="AB900" s="7" t="s">
        <v>317</v>
      </c>
      <c r="AC900" s="7" t="s">
        <v>4020</v>
      </c>
      <c r="AD900" s="7">
        <v>2018</v>
      </c>
      <c r="AE900" s="7" t="s">
        <v>643</v>
      </c>
      <c r="AF900" s="7"/>
      <c r="AG900" s="7"/>
      <c r="AH900" s="7"/>
      <c r="AI900" s="7"/>
      <c r="AJ900" s="7"/>
      <c r="AK900" s="7"/>
      <c r="AL900" s="8" t="str">
        <f t="shared" si="168"/>
        <v/>
      </c>
      <c r="AM900" s="8" t="str">
        <f>IF(AL900="","",COUNTIFS(AL$1:AL900,AL900))</f>
        <v/>
      </c>
      <c r="AN900" s="8" t="str">
        <f t="shared" si="169"/>
        <v>中国人寿新媒体投放公开招标项目中标候选人公示@新媒体</v>
      </c>
      <c r="AO900" s="9">
        <f>IF(AN900="","",COUNTIFS(AN$1:AN900,AN900))</f>
        <v>1</v>
      </c>
      <c r="AP900" s="10" t="str">
        <f t="shared" si="170"/>
        <v>是</v>
      </c>
      <c r="AQ900" s="11" t="str">
        <f t="shared" si="171"/>
        <v/>
      </c>
      <c r="AR900" s="11" t="str">
        <f t="shared" si="172"/>
        <v/>
      </c>
      <c r="AS900" s="11" t="str">
        <f t="shared" si="173"/>
        <v/>
      </c>
      <c r="AT900" s="11" t="str">
        <f t="shared" si="174"/>
        <v/>
      </c>
      <c r="AU900" s="11" t="str">
        <f t="shared" si="175"/>
        <v/>
      </c>
      <c r="AV900" s="11" t="str">
        <f t="shared" si="176"/>
        <v/>
      </c>
      <c r="AW900" s="11" t="str">
        <f>IF(ISERROR(IF(FIND("拾",O900,1)&lt;FIND("万",O900,1),IF(ISERROR(FIND("拾",O900,FIND("万",O900,1))),"零",(MID(O,FIND("拾",O900,FIND("万",O900,1))-1,1))),MID(O900,FIND("拾",O900,1)-1,1))),"",IF(FIND("拾",O900,1)&lt;FIND("万",O900,1),IF(ISERROR(FIND("拾",O900,FIND("万",O900,1))),"",(MID(O900,FIND("拾",O900,FIND("万",O900,1))-1,1))),MID(O900,FIND("拾",O900,1)-1,1)))</f>
        <v/>
      </c>
      <c r="AX900" s="12">
        <f>IF(O900="",0,IF(ISERROR(MIDB(O900,SEARCHB("?",O900),2*LEN(O900)-LENB(O900))),IF(AQ900="",0,INDEX([1]大小写对照表!A:B,MATCH(AQ900,[1]大小写对照表!A:A,0),2)*100000000)+IF(AR900="",0,INDEX([1]大小写对照表!A:B,MATCH(AR900,[1]大小写对照表!A:A,0),2)*1000000)+IF(AS900="",0,INDEX([1]大小写对照表!A:B,MATCH(AS900,[1]大小写对照表!A:A,0),2)*100000)+IF(AT900="",0,INDEX([1]大小写对照表!A:B,MATCH(AT900,[1]大小写对照表!A:A,0),2)*10000)+IF(AU900="",0,INDEX([1]大小写对照表!A:B,MATCH(AU900,[1]大小写对照表!A:A,0),2)*1000)+IF(AV900="",0,INDEX([1]大小写对照表!A:B,MATCH(AV900,[1]大小写对照表!A:A,0),2)*100)+IF(AW900="",0,INDEX([1]大小写对照表!A:B,MATCH(AW900,[1]大小写对照表!A:A,0),2)*10),IF(ISERROR(FIND("万",O900,1)),MIDB(O900,SEARCHB("?",O900),2*LEN(O900)-LENB(O900))*1,MIDB(O900,SEARCHB("?",O900),2*LEN(O900)-LENB(O900))*10000)))</f>
        <v>0</v>
      </c>
      <c r="AY900" s="13" t="str">
        <f t="shared" si="177"/>
        <v>1月份</v>
      </c>
      <c r="AZ900" s="11" t="str">
        <f t="shared" si="178"/>
        <v>新媒体</v>
      </c>
      <c r="BA900" s="11" t="str">
        <f t="shared" si="179"/>
        <v/>
      </c>
    </row>
    <row r="901" spans="1:53">
      <c r="A901" s="14" t="s">
        <v>4043</v>
      </c>
      <c r="B901" s="14" t="s">
        <v>5616</v>
      </c>
      <c r="C901" s="14" t="s">
        <v>55</v>
      </c>
      <c r="D901" s="14" t="s">
        <v>5617</v>
      </c>
      <c r="E901" s="14" t="s">
        <v>592</v>
      </c>
      <c r="F901" s="14" t="s">
        <v>593</v>
      </c>
      <c r="G901" s="14" t="s">
        <v>717</v>
      </c>
      <c r="H901" s="14"/>
      <c r="I901" s="14"/>
      <c r="J901" s="14"/>
      <c r="K901" s="14"/>
      <c r="L901" s="14" t="s">
        <v>5618</v>
      </c>
      <c r="M901" s="14"/>
      <c r="N901" s="14" t="s">
        <v>5619</v>
      </c>
      <c r="O901" s="14" t="s">
        <v>5620</v>
      </c>
      <c r="P901" s="14"/>
      <c r="Q901" s="14" t="s">
        <v>5621</v>
      </c>
      <c r="R901" s="14" t="s">
        <v>5622</v>
      </c>
      <c r="S901" s="14"/>
      <c r="T901" s="14"/>
      <c r="U901" s="14"/>
      <c r="V901" s="14"/>
      <c r="W901" s="14"/>
      <c r="X901" s="14" t="s">
        <v>194</v>
      </c>
      <c r="Y901" s="14" t="s">
        <v>5623</v>
      </c>
      <c r="Z901" s="14">
        <v>1</v>
      </c>
      <c r="AA901" s="14">
        <v>1</v>
      </c>
      <c r="AB901" s="14" t="s">
        <v>317</v>
      </c>
      <c r="AC901" s="14" t="s">
        <v>4043</v>
      </c>
      <c r="AD901" s="14">
        <v>2019</v>
      </c>
      <c r="AE901" s="14" t="s">
        <v>68</v>
      </c>
      <c r="AF901" s="14"/>
      <c r="AG901" s="14"/>
      <c r="AH901" s="14"/>
      <c r="AI901" s="14"/>
      <c r="AJ901" s="14"/>
      <c r="AK901" s="14"/>
      <c r="AL901" s="8" t="str">
        <f t="shared" si="168"/>
        <v>JM-2018-11-11607@全媒体</v>
      </c>
      <c r="AM901" s="8">
        <f>IF(AL901="","",COUNTIFS(AL$1:AL901,AL901))</f>
        <v>1</v>
      </c>
      <c r="AN901" s="8" t="str">
        <f t="shared" si="169"/>
        <v>长春广播电视台CCMG全媒体高标清制播平台基础平台改造消防工程结果公示@全媒体</v>
      </c>
      <c r="AO901" s="9">
        <f>IF(AN901="","",COUNTIFS(AN$1:AN901,AN901))</f>
        <v>1</v>
      </c>
      <c r="AP901" s="10" t="str">
        <f t="shared" si="170"/>
        <v>是</v>
      </c>
      <c r="AQ901" s="11" t="str">
        <f t="shared" si="171"/>
        <v/>
      </c>
      <c r="AR901" s="11" t="str">
        <f t="shared" si="172"/>
        <v/>
      </c>
      <c r="AS901" s="11" t="str">
        <f t="shared" si="173"/>
        <v/>
      </c>
      <c r="AT901" s="11" t="str">
        <f t="shared" si="174"/>
        <v/>
      </c>
      <c r="AU901" s="11" t="str">
        <f t="shared" si="175"/>
        <v/>
      </c>
      <c r="AV901" s="11" t="str">
        <f t="shared" si="176"/>
        <v/>
      </c>
      <c r="AW901" s="11" t="str">
        <f>IF(ISERROR(IF(FIND("拾",O901,1)&lt;FIND("万",O901,1),IF(ISERROR(FIND("拾",O901,FIND("万",O901,1))),"零",(MID(O,FIND("拾",O901,FIND("万",O901,1))-1,1))),MID(O901,FIND("拾",O901,1)-1,1))),"",IF(FIND("拾",O901,1)&lt;FIND("万",O901,1),IF(ISERROR(FIND("拾",O901,FIND("万",O901,1))),"",(MID(O901,FIND("拾",O901,FIND("万",O901,1))-1,1))),MID(O901,FIND("拾",O901,1)-1,1)))</f>
        <v/>
      </c>
      <c r="AX901" s="12">
        <f>IF(O901="",0,IF(ISERROR(MIDB(O901,SEARCHB("?",O901),2*LEN(O901)-LENB(O901))),IF(AQ901="",0,INDEX([1]大小写对照表!A:B,MATCH(AQ901,[1]大小写对照表!A:A,0),2)*100000000)+IF(AR901="",0,INDEX([1]大小写对照表!A:B,MATCH(AR901,[1]大小写对照表!A:A,0),2)*1000000)+IF(AS901="",0,INDEX([1]大小写对照表!A:B,MATCH(AS901,[1]大小写对照表!A:A,0),2)*100000)+IF(AT901="",0,INDEX([1]大小写对照表!A:B,MATCH(AT901,[1]大小写对照表!A:A,0),2)*10000)+IF(AU901="",0,INDEX([1]大小写对照表!A:B,MATCH(AU901,[1]大小写对照表!A:A,0),2)*1000)+IF(AV901="",0,INDEX([1]大小写对照表!A:B,MATCH(AV901,[1]大小写对照表!A:A,0),2)*100)+IF(AW901="",0,INDEX([1]大小写对照表!A:B,MATCH(AW901,[1]大小写对照表!A:A,0),2)*10),IF(ISERROR(FIND("万",O901,1)),MIDB(O901,SEARCHB("?",O901),2*LEN(O901)-LENB(O901))*1,MIDB(O901,SEARCHB("?",O901),2*LEN(O901)-LENB(O901))*10000)))</f>
        <v>3875687</v>
      </c>
      <c r="AY901" s="13" t="str">
        <f t="shared" si="177"/>
        <v>1月份</v>
      </c>
      <c r="AZ901" s="11" t="str">
        <f t="shared" si="178"/>
        <v>全媒体</v>
      </c>
      <c r="BA901" s="11" t="str">
        <f t="shared" si="179"/>
        <v/>
      </c>
    </row>
    <row r="902" spans="1:53">
      <c r="A902" s="7" t="s">
        <v>4020</v>
      </c>
      <c r="B902" s="7" t="s">
        <v>5624</v>
      </c>
      <c r="C902" s="7" t="s">
        <v>55</v>
      </c>
      <c r="D902" s="7"/>
      <c r="E902" s="7" t="s">
        <v>236</v>
      </c>
      <c r="F902" s="7" t="s">
        <v>5395</v>
      </c>
      <c r="G902" s="7" t="s">
        <v>717</v>
      </c>
      <c r="H902" s="7"/>
      <c r="I902" s="7"/>
      <c r="J902" s="7"/>
      <c r="K902" s="7"/>
      <c r="L902" s="7"/>
      <c r="M902" s="7"/>
      <c r="N902" s="7"/>
      <c r="O902" s="7"/>
      <c r="P902" s="7"/>
      <c r="Q902" s="7" t="s">
        <v>5625</v>
      </c>
      <c r="R902" s="7"/>
      <c r="S902" s="7"/>
      <c r="T902" s="7"/>
      <c r="U902" s="7"/>
      <c r="V902" s="7"/>
      <c r="W902" s="7"/>
      <c r="X902" s="7" t="s">
        <v>315</v>
      </c>
      <c r="Y902" s="7" t="s">
        <v>5626</v>
      </c>
      <c r="Z902" s="7">
        <v>3</v>
      </c>
      <c r="AA902" s="7">
        <v>14971</v>
      </c>
      <c r="AB902" s="7" t="s">
        <v>317</v>
      </c>
      <c r="AC902" s="7" t="s">
        <v>4020</v>
      </c>
      <c r="AD902" s="7">
        <v>2019</v>
      </c>
      <c r="AE902" s="7" t="s">
        <v>68</v>
      </c>
      <c r="AF902" s="7"/>
      <c r="AG902" s="7"/>
      <c r="AH902" s="7"/>
      <c r="AI902" s="7"/>
      <c r="AJ902" s="7"/>
      <c r="AK902" s="7"/>
      <c r="AL902" s="8" t="str">
        <f t="shared" si="168"/>
        <v/>
      </c>
      <c r="AM902" s="8" t="str">
        <f>IF(AL902="","",COUNTIFS(AL$1:AL902,AL902))</f>
        <v/>
      </c>
      <c r="AN902" s="8" t="str">
        <f t="shared" si="169"/>
        <v>中国人寿新媒体投放项目预中标公示@新媒体</v>
      </c>
      <c r="AO902" s="9">
        <f>IF(AN902="","",COUNTIFS(AN$1:AN902,AN902))</f>
        <v>1</v>
      </c>
      <c r="AP902" s="10" t="str">
        <f t="shared" si="170"/>
        <v>是</v>
      </c>
      <c r="AQ902" s="11" t="str">
        <f t="shared" si="171"/>
        <v/>
      </c>
      <c r="AR902" s="11" t="str">
        <f t="shared" si="172"/>
        <v/>
      </c>
      <c r="AS902" s="11" t="str">
        <f t="shared" si="173"/>
        <v/>
      </c>
      <c r="AT902" s="11" t="str">
        <f t="shared" si="174"/>
        <v/>
      </c>
      <c r="AU902" s="11" t="str">
        <f t="shared" si="175"/>
        <v/>
      </c>
      <c r="AV902" s="11" t="str">
        <f t="shared" si="176"/>
        <v/>
      </c>
      <c r="AW902" s="11" t="str">
        <f>IF(ISERROR(IF(FIND("拾",O902,1)&lt;FIND("万",O902,1),IF(ISERROR(FIND("拾",O902,FIND("万",O902,1))),"零",(MID(O,FIND("拾",O902,FIND("万",O902,1))-1,1))),MID(O902,FIND("拾",O902,1)-1,1))),"",IF(FIND("拾",O902,1)&lt;FIND("万",O902,1),IF(ISERROR(FIND("拾",O902,FIND("万",O902,1))),"",(MID(O902,FIND("拾",O902,FIND("万",O902,1))-1,1))),MID(O902,FIND("拾",O902,1)-1,1)))</f>
        <v/>
      </c>
      <c r="AX902" s="12">
        <f>IF(O902="",0,IF(ISERROR(MIDB(O902,SEARCHB("?",O902),2*LEN(O902)-LENB(O902))),IF(AQ902="",0,INDEX([1]大小写对照表!A:B,MATCH(AQ902,[1]大小写对照表!A:A,0),2)*100000000)+IF(AR902="",0,INDEX([1]大小写对照表!A:B,MATCH(AR902,[1]大小写对照表!A:A,0),2)*1000000)+IF(AS902="",0,INDEX([1]大小写对照表!A:B,MATCH(AS902,[1]大小写对照表!A:A,0),2)*100000)+IF(AT902="",0,INDEX([1]大小写对照表!A:B,MATCH(AT902,[1]大小写对照表!A:A,0),2)*10000)+IF(AU902="",0,INDEX([1]大小写对照表!A:B,MATCH(AU902,[1]大小写对照表!A:A,0),2)*1000)+IF(AV902="",0,INDEX([1]大小写对照表!A:B,MATCH(AV902,[1]大小写对照表!A:A,0),2)*100)+IF(AW902="",0,INDEX([1]大小写对照表!A:B,MATCH(AW902,[1]大小写对照表!A:A,0),2)*10),IF(ISERROR(FIND("万",O902,1)),MIDB(O902,SEARCHB("?",O902),2*LEN(O902)-LENB(O902))*1,MIDB(O902,SEARCHB("?",O902),2*LEN(O902)-LENB(O902))*10000)))</f>
        <v>0</v>
      </c>
      <c r="AY902" s="13" t="str">
        <f t="shared" si="177"/>
        <v>1月份</v>
      </c>
      <c r="AZ902" s="11" t="str">
        <f t="shared" si="178"/>
        <v>新媒体</v>
      </c>
      <c r="BA902" s="11" t="str">
        <f t="shared" si="179"/>
        <v/>
      </c>
    </row>
    <row r="903" spans="1:53">
      <c r="A903" s="14" t="s">
        <v>4020</v>
      </c>
      <c r="B903" s="14" t="s">
        <v>5627</v>
      </c>
      <c r="C903" s="14" t="s">
        <v>55</v>
      </c>
      <c r="D903" s="14"/>
      <c r="E903" s="14" t="s">
        <v>236</v>
      </c>
      <c r="F903" s="14" t="s">
        <v>5395</v>
      </c>
      <c r="G903" s="14" t="s">
        <v>717</v>
      </c>
      <c r="H903" s="14"/>
      <c r="I903" s="14"/>
      <c r="J903" s="14"/>
      <c r="K903" s="14"/>
      <c r="L903" s="14"/>
      <c r="M903" s="14"/>
      <c r="N903" s="14"/>
      <c r="O903" s="14"/>
      <c r="P903" s="14"/>
      <c r="Q903" s="14" t="s">
        <v>5628</v>
      </c>
      <c r="R903" s="14"/>
      <c r="S903" s="14"/>
      <c r="T903" s="14"/>
      <c r="U903" s="14"/>
      <c r="V903" s="14"/>
      <c r="W903" s="14"/>
      <c r="X903" s="14" t="s">
        <v>315</v>
      </c>
      <c r="Y903" s="14" t="s">
        <v>5629</v>
      </c>
      <c r="Z903" s="14">
        <v>1</v>
      </c>
      <c r="AA903" s="14">
        <v>14971</v>
      </c>
      <c r="AB903" s="14" t="s">
        <v>317</v>
      </c>
      <c r="AC903" s="14" t="s">
        <v>4020</v>
      </c>
      <c r="AD903" s="14">
        <v>2018</v>
      </c>
      <c r="AE903" s="14" t="s">
        <v>643</v>
      </c>
      <c r="AF903" s="14"/>
      <c r="AG903" s="14"/>
      <c r="AH903" s="14"/>
      <c r="AI903" s="14"/>
      <c r="AJ903" s="14"/>
      <c r="AK903" s="14"/>
      <c r="AL903" s="8" t="str">
        <f t="shared" si="168"/>
        <v/>
      </c>
      <c r="AM903" s="8" t="str">
        <f>IF(AL903="","",COUNTIFS(AL$1:AL903,AL903))</f>
        <v/>
      </c>
      <c r="AN903" s="8" t="str">
        <f t="shared" si="169"/>
        <v>中国人寿保险股份有限公司新媒体投放公开招标项目中标候选人公示@新媒体</v>
      </c>
      <c r="AO903" s="9">
        <f>IF(AN903="","",COUNTIFS(AN$1:AN903,AN903))</f>
        <v>1</v>
      </c>
      <c r="AP903" s="10" t="str">
        <f t="shared" si="170"/>
        <v>是</v>
      </c>
      <c r="AQ903" s="11" t="str">
        <f t="shared" si="171"/>
        <v/>
      </c>
      <c r="AR903" s="11" t="str">
        <f t="shared" si="172"/>
        <v/>
      </c>
      <c r="AS903" s="11" t="str">
        <f t="shared" si="173"/>
        <v/>
      </c>
      <c r="AT903" s="11" t="str">
        <f t="shared" si="174"/>
        <v/>
      </c>
      <c r="AU903" s="11" t="str">
        <f t="shared" si="175"/>
        <v/>
      </c>
      <c r="AV903" s="11" t="str">
        <f t="shared" si="176"/>
        <v/>
      </c>
      <c r="AW903" s="11" t="str">
        <f>IF(ISERROR(IF(FIND("拾",O903,1)&lt;FIND("万",O903,1),IF(ISERROR(FIND("拾",O903,FIND("万",O903,1))),"零",(MID(O,FIND("拾",O903,FIND("万",O903,1))-1,1))),MID(O903,FIND("拾",O903,1)-1,1))),"",IF(FIND("拾",O903,1)&lt;FIND("万",O903,1),IF(ISERROR(FIND("拾",O903,FIND("万",O903,1))),"",(MID(O903,FIND("拾",O903,FIND("万",O903,1))-1,1))),MID(O903,FIND("拾",O903,1)-1,1)))</f>
        <v/>
      </c>
      <c r="AX903" s="12">
        <f>IF(O903="",0,IF(ISERROR(MIDB(O903,SEARCHB("?",O903),2*LEN(O903)-LENB(O903))),IF(AQ903="",0,INDEX([1]大小写对照表!A:B,MATCH(AQ903,[1]大小写对照表!A:A,0),2)*100000000)+IF(AR903="",0,INDEX([1]大小写对照表!A:B,MATCH(AR903,[1]大小写对照表!A:A,0),2)*1000000)+IF(AS903="",0,INDEX([1]大小写对照表!A:B,MATCH(AS903,[1]大小写对照表!A:A,0),2)*100000)+IF(AT903="",0,INDEX([1]大小写对照表!A:B,MATCH(AT903,[1]大小写对照表!A:A,0),2)*10000)+IF(AU903="",0,INDEX([1]大小写对照表!A:B,MATCH(AU903,[1]大小写对照表!A:A,0),2)*1000)+IF(AV903="",0,INDEX([1]大小写对照表!A:B,MATCH(AV903,[1]大小写对照表!A:A,0),2)*100)+IF(AW903="",0,INDEX([1]大小写对照表!A:B,MATCH(AW903,[1]大小写对照表!A:A,0),2)*10),IF(ISERROR(FIND("万",O903,1)),MIDB(O903,SEARCHB("?",O903),2*LEN(O903)-LENB(O903))*1,MIDB(O903,SEARCHB("?",O903),2*LEN(O903)-LENB(O903))*10000)))</f>
        <v>0</v>
      </c>
      <c r="AY903" s="13" t="str">
        <f t="shared" si="177"/>
        <v>1月份</v>
      </c>
      <c r="AZ903" s="11" t="str">
        <f t="shared" si="178"/>
        <v>新媒体</v>
      </c>
      <c r="BA903" s="11" t="str">
        <f t="shared" si="179"/>
        <v/>
      </c>
    </row>
    <row r="904" spans="1:53">
      <c r="A904" s="7" t="s">
        <v>4043</v>
      </c>
      <c r="B904" s="7" t="s">
        <v>4995</v>
      </c>
      <c r="C904" s="7" t="s">
        <v>55</v>
      </c>
      <c r="D904" s="7"/>
      <c r="E904" s="7" t="s">
        <v>809</v>
      </c>
      <c r="F904" s="7" t="s">
        <v>4996</v>
      </c>
      <c r="G904" s="7" t="s">
        <v>717</v>
      </c>
      <c r="H904" s="7"/>
      <c r="I904" s="7"/>
      <c r="J904" s="7"/>
      <c r="K904" s="7"/>
      <c r="L904" s="7"/>
      <c r="M904" s="7"/>
      <c r="N904" s="7"/>
      <c r="O904" s="7"/>
      <c r="P904" s="7"/>
      <c r="Q904" s="7" t="s">
        <v>5630</v>
      </c>
      <c r="R904" s="7"/>
      <c r="S904" s="7"/>
      <c r="T904" s="7"/>
      <c r="U904" s="7"/>
      <c r="V904" s="7"/>
      <c r="W904" s="7"/>
      <c r="X904" s="7" t="s">
        <v>326</v>
      </c>
      <c r="Y904" s="7" t="s">
        <v>5000</v>
      </c>
      <c r="Z904" s="7">
        <v>3</v>
      </c>
      <c r="AA904" s="7">
        <v>14971</v>
      </c>
      <c r="AB904" s="7" t="s">
        <v>317</v>
      </c>
      <c r="AC904" s="7" t="s">
        <v>4043</v>
      </c>
      <c r="AD904" s="7">
        <v>2019</v>
      </c>
      <c r="AE904" s="7" t="s">
        <v>68</v>
      </c>
      <c r="AF904" s="7"/>
      <c r="AG904" s="7"/>
      <c r="AH904" s="7"/>
      <c r="AI904" s="7"/>
      <c r="AJ904" s="7"/>
      <c r="AK904" s="7"/>
      <c r="AL904" s="8" t="str">
        <f t="shared" si="168"/>
        <v/>
      </c>
      <c r="AM904" s="8" t="str">
        <f>IF(AL904="","",COUNTIFS(AL$1:AL904,AL904))</f>
        <v/>
      </c>
      <c r="AN904" s="8" t="str">
        <f t="shared" si="169"/>
        <v>全媒体聚合云网络技术开发集成项目勘察招标二次招标@全媒体</v>
      </c>
      <c r="AO904" s="9">
        <f>IF(AN904="","",COUNTIFS(AN$1:AN904,AN904))</f>
        <v>2</v>
      </c>
      <c r="AP904" s="10" t="str">
        <f t="shared" si="170"/>
        <v/>
      </c>
      <c r="AQ904" s="11" t="str">
        <f t="shared" si="171"/>
        <v/>
      </c>
      <c r="AR904" s="11" t="str">
        <f t="shared" si="172"/>
        <v/>
      </c>
      <c r="AS904" s="11" t="str">
        <f t="shared" si="173"/>
        <v/>
      </c>
      <c r="AT904" s="11" t="str">
        <f t="shared" si="174"/>
        <v/>
      </c>
      <c r="AU904" s="11" t="str">
        <f t="shared" si="175"/>
        <v/>
      </c>
      <c r="AV904" s="11" t="str">
        <f t="shared" si="176"/>
        <v/>
      </c>
      <c r="AW904" s="11" t="str">
        <f>IF(ISERROR(IF(FIND("拾",O904,1)&lt;FIND("万",O904,1),IF(ISERROR(FIND("拾",O904,FIND("万",O904,1))),"零",(MID(O,FIND("拾",O904,FIND("万",O904,1))-1,1))),MID(O904,FIND("拾",O904,1)-1,1))),"",IF(FIND("拾",O904,1)&lt;FIND("万",O904,1),IF(ISERROR(FIND("拾",O904,FIND("万",O904,1))),"",(MID(O904,FIND("拾",O904,FIND("万",O904,1))-1,1))),MID(O904,FIND("拾",O904,1)-1,1)))</f>
        <v/>
      </c>
      <c r="AX904" s="12">
        <f>IF(O904="",0,IF(ISERROR(MIDB(O904,SEARCHB("?",O904),2*LEN(O904)-LENB(O904))),IF(AQ904="",0,INDEX([1]大小写对照表!A:B,MATCH(AQ904,[1]大小写对照表!A:A,0),2)*100000000)+IF(AR904="",0,INDEX([1]大小写对照表!A:B,MATCH(AR904,[1]大小写对照表!A:A,0),2)*1000000)+IF(AS904="",0,INDEX([1]大小写对照表!A:B,MATCH(AS904,[1]大小写对照表!A:A,0),2)*100000)+IF(AT904="",0,INDEX([1]大小写对照表!A:B,MATCH(AT904,[1]大小写对照表!A:A,0),2)*10000)+IF(AU904="",0,INDEX([1]大小写对照表!A:B,MATCH(AU904,[1]大小写对照表!A:A,0),2)*1000)+IF(AV904="",0,INDEX([1]大小写对照表!A:B,MATCH(AV904,[1]大小写对照表!A:A,0),2)*100)+IF(AW904="",0,INDEX([1]大小写对照表!A:B,MATCH(AW904,[1]大小写对照表!A:A,0),2)*10),IF(ISERROR(FIND("万",O904,1)),MIDB(O904,SEARCHB("?",O904),2*LEN(O904)-LENB(O904))*1,MIDB(O904,SEARCHB("?",O904),2*LEN(O904)-LENB(O904))*10000)))</f>
        <v>0</v>
      </c>
      <c r="AY904" s="13" t="str">
        <f t="shared" si="177"/>
        <v>1月份</v>
      </c>
      <c r="AZ904" s="11" t="str">
        <f t="shared" si="178"/>
        <v>全媒体</v>
      </c>
      <c r="BA904" s="11" t="str">
        <f t="shared" si="179"/>
        <v/>
      </c>
    </row>
    <row r="905" spans="1:53">
      <c r="A905" s="14" t="s">
        <v>4020</v>
      </c>
      <c r="B905" s="14" t="s">
        <v>5631</v>
      </c>
      <c r="C905" s="14" t="s">
        <v>55</v>
      </c>
      <c r="D905" s="14" t="s">
        <v>5632</v>
      </c>
      <c r="E905" s="14" t="s">
        <v>551</v>
      </c>
      <c r="F905" s="14" t="s">
        <v>3219</v>
      </c>
      <c r="G905" s="14" t="s">
        <v>717</v>
      </c>
      <c r="H905" s="14"/>
      <c r="I905" s="14"/>
      <c r="J905" s="14"/>
      <c r="K905" s="14"/>
      <c r="L905" s="14"/>
      <c r="M905" s="14" t="s">
        <v>5633</v>
      </c>
      <c r="N905" s="14" t="s">
        <v>5634</v>
      </c>
      <c r="O905" s="14"/>
      <c r="P905" s="14"/>
      <c r="Q905" s="14" t="s">
        <v>5635</v>
      </c>
      <c r="R905" s="14" t="s">
        <v>5636</v>
      </c>
      <c r="S905" s="14"/>
      <c r="T905" s="14"/>
      <c r="U905" s="14"/>
      <c r="V905" s="14"/>
      <c r="W905" s="14"/>
      <c r="X905" s="14" t="s">
        <v>315</v>
      </c>
      <c r="Y905" s="14" t="s">
        <v>5637</v>
      </c>
      <c r="Z905" s="14">
        <v>1</v>
      </c>
      <c r="AA905" s="14">
        <v>1</v>
      </c>
      <c r="AB905" s="14" t="s">
        <v>67</v>
      </c>
      <c r="AC905" s="14"/>
      <c r="AD905" s="14">
        <v>2019</v>
      </c>
      <c r="AE905" s="14" t="s">
        <v>68</v>
      </c>
      <c r="AF905" s="14"/>
      <c r="AG905" s="14"/>
      <c r="AH905" s="14"/>
      <c r="AI905" s="14"/>
      <c r="AJ905" s="14"/>
      <c r="AK905" s="14"/>
      <c r="AL905" s="8" t="str">
        <f t="shared" si="168"/>
        <v>0615-184118030129）@新媒体</v>
      </c>
      <c r="AM905" s="8">
        <f>IF(AL905="","",COUNTIFS(AL$1:AL905,AL905))</f>
        <v>1</v>
      </c>
      <c r="AN905" s="8" t="str">
        <f t="shared" si="169"/>
        <v>天津夏季达沃斯论坛筹备办公室2018天津夏季达沃斯论坛主办城市官方网站建设宣传项目_第1包(项目编号:0615-184118030129)合同公告@新媒体</v>
      </c>
      <c r="AO905" s="9">
        <f>IF(AN905="","",COUNTIFS(AN$1:AN905,AN905))</f>
        <v>1</v>
      </c>
      <c r="AP905" s="10" t="str">
        <f t="shared" si="170"/>
        <v>是</v>
      </c>
      <c r="AQ905" s="11" t="str">
        <f t="shared" si="171"/>
        <v/>
      </c>
      <c r="AR905" s="11" t="str">
        <f t="shared" si="172"/>
        <v/>
      </c>
      <c r="AS905" s="11" t="str">
        <f t="shared" si="173"/>
        <v/>
      </c>
      <c r="AT905" s="11" t="str">
        <f t="shared" si="174"/>
        <v/>
      </c>
      <c r="AU905" s="11" t="str">
        <f t="shared" si="175"/>
        <v/>
      </c>
      <c r="AV905" s="11" t="str">
        <f t="shared" si="176"/>
        <v/>
      </c>
      <c r="AW905" s="11" t="str">
        <f>IF(ISERROR(IF(FIND("拾",O905,1)&lt;FIND("万",O905,1),IF(ISERROR(FIND("拾",O905,FIND("万",O905,1))),"零",(MID(O,FIND("拾",O905,FIND("万",O905,1))-1,1))),MID(O905,FIND("拾",O905,1)-1,1))),"",IF(FIND("拾",O905,1)&lt;FIND("万",O905,1),IF(ISERROR(FIND("拾",O905,FIND("万",O905,1))),"",(MID(O905,FIND("拾",O905,FIND("万",O905,1))-1,1))),MID(O905,FIND("拾",O905,1)-1,1)))</f>
        <v/>
      </c>
      <c r="AX905" s="12">
        <f>IF(O905="",0,IF(ISERROR(MIDB(O905,SEARCHB("?",O905),2*LEN(O905)-LENB(O905))),IF(AQ905="",0,INDEX([1]大小写对照表!A:B,MATCH(AQ905,[1]大小写对照表!A:A,0),2)*100000000)+IF(AR905="",0,INDEX([1]大小写对照表!A:B,MATCH(AR905,[1]大小写对照表!A:A,0),2)*1000000)+IF(AS905="",0,INDEX([1]大小写对照表!A:B,MATCH(AS905,[1]大小写对照表!A:A,0),2)*100000)+IF(AT905="",0,INDEX([1]大小写对照表!A:B,MATCH(AT905,[1]大小写对照表!A:A,0),2)*10000)+IF(AU905="",0,INDEX([1]大小写对照表!A:B,MATCH(AU905,[1]大小写对照表!A:A,0),2)*1000)+IF(AV905="",0,INDEX([1]大小写对照表!A:B,MATCH(AV905,[1]大小写对照表!A:A,0),2)*100)+IF(AW905="",0,INDEX([1]大小写对照表!A:B,MATCH(AW905,[1]大小写对照表!A:A,0),2)*10),IF(ISERROR(FIND("万",O905,1)),MIDB(O905,SEARCHB("?",O905),2*LEN(O905)-LENB(O905))*1,MIDB(O905,SEARCHB("?",O905),2*LEN(O905)-LENB(O905))*10000)))</f>
        <v>0</v>
      </c>
      <c r="AY905" s="13" t="str">
        <f t="shared" si="177"/>
        <v>1月份</v>
      </c>
      <c r="AZ905" s="11" t="str">
        <f t="shared" si="178"/>
        <v>新媒体</v>
      </c>
      <c r="BA905" s="11" t="str">
        <f t="shared" si="179"/>
        <v/>
      </c>
    </row>
    <row r="906" spans="1:53">
      <c r="A906" s="7" t="s">
        <v>4020</v>
      </c>
      <c r="B906" s="7" t="s">
        <v>5638</v>
      </c>
      <c r="C906" s="7" t="s">
        <v>55</v>
      </c>
      <c r="D906" s="7" t="s">
        <v>5639</v>
      </c>
      <c r="E906" s="7" t="s">
        <v>236</v>
      </c>
      <c r="F906" s="7" t="s">
        <v>4772</v>
      </c>
      <c r="G906" s="7" t="s">
        <v>717</v>
      </c>
      <c r="H906" s="7"/>
      <c r="I906" s="7"/>
      <c r="J906" s="7"/>
      <c r="K906" s="7"/>
      <c r="L906" s="7" t="s">
        <v>4023</v>
      </c>
      <c r="M906" s="7" t="s">
        <v>5317</v>
      </c>
      <c r="N906" s="7" t="s">
        <v>5640</v>
      </c>
      <c r="O906" s="7" t="s">
        <v>5641</v>
      </c>
      <c r="P906" s="7"/>
      <c r="Q906" s="7" t="s">
        <v>5642</v>
      </c>
      <c r="R906" s="7" t="s">
        <v>5643</v>
      </c>
      <c r="S906" s="7"/>
      <c r="T906" s="7"/>
      <c r="U906" s="7"/>
      <c r="V906" s="7"/>
      <c r="W906" s="7"/>
      <c r="X906" s="7" t="s">
        <v>244</v>
      </c>
      <c r="Y906" s="7" t="s">
        <v>5644</v>
      </c>
      <c r="Z906" s="7">
        <v>1</v>
      </c>
      <c r="AA906" s="7">
        <v>1</v>
      </c>
      <c r="AB906" s="7" t="s">
        <v>317</v>
      </c>
      <c r="AC906" s="7" t="s">
        <v>4020</v>
      </c>
      <c r="AD906" s="7">
        <v>2019</v>
      </c>
      <c r="AE906" s="7" t="s">
        <v>68</v>
      </c>
      <c r="AF906" s="7"/>
      <c r="AG906" s="7"/>
      <c r="AH906" s="7"/>
      <c r="AI906" s="7"/>
      <c r="AJ906" s="7"/>
      <c r="AK906" s="7"/>
      <c r="AL906" s="8" t="str">
        <f t="shared" si="168"/>
        <v>B0708-CMC18N7P27）@新媒体</v>
      </c>
      <c r="AM906" s="8">
        <f>IF(AL906="","",COUNTIFS(AL$1:AL906,AL906))</f>
        <v>1</v>
      </c>
      <c r="AN906" s="8" t="str">
        <f t="shared" si="169"/>
        <v>央广新媒体中国广播云平台（二期）中国广播客户端优化升级项目中标公告@新媒体</v>
      </c>
      <c r="AO906" s="9">
        <f>IF(AN906="","",COUNTIFS(AN$1:AN906,AN906))</f>
        <v>1</v>
      </c>
      <c r="AP906" s="10" t="str">
        <f t="shared" si="170"/>
        <v>是</v>
      </c>
      <c r="AQ906" s="11" t="str">
        <f t="shared" si="171"/>
        <v/>
      </c>
      <c r="AR906" s="11" t="str">
        <f t="shared" si="172"/>
        <v/>
      </c>
      <c r="AS906" s="11" t="str">
        <f t="shared" si="173"/>
        <v/>
      </c>
      <c r="AT906" s="11" t="str">
        <f t="shared" si="174"/>
        <v/>
      </c>
      <c r="AU906" s="11" t="str">
        <f t="shared" si="175"/>
        <v/>
      </c>
      <c r="AV906" s="11" t="str">
        <f t="shared" si="176"/>
        <v/>
      </c>
      <c r="AW906" s="11" t="str">
        <f>IF(ISERROR(IF(FIND("拾",O906,1)&lt;FIND("万",O906,1),IF(ISERROR(FIND("拾",O906,FIND("万",O906,1))),"零",(MID(O,FIND("拾",O906,FIND("万",O906,1))-1,1))),MID(O906,FIND("拾",O906,1)-1,1))),"",IF(FIND("拾",O906,1)&lt;FIND("万",O906,1),IF(ISERROR(FIND("拾",O906,FIND("万",O906,1))),"",(MID(O906,FIND("拾",O906,FIND("万",O906,1))-1,1))),MID(O906,FIND("拾",O906,1)-1,1)))</f>
        <v/>
      </c>
      <c r="AX906" s="12">
        <f>IF(O906="",0,IF(ISERROR(MIDB(O906,SEARCHB("?",O906),2*LEN(O906)-LENB(O906))),IF(AQ906="",0,INDEX([1]大小写对照表!A:B,MATCH(AQ906,[1]大小写对照表!A:A,0),2)*100000000)+IF(AR906="",0,INDEX([1]大小写对照表!A:B,MATCH(AR906,[1]大小写对照表!A:A,0),2)*1000000)+IF(AS906="",0,INDEX([1]大小写对照表!A:B,MATCH(AS906,[1]大小写对照表!A:A,0),2)*100000)+IF(AT906="",0,INDEX([1]大小写对照表!A:B,MATCH(AT906,[1]大小写对照表!A:A,0),2)*10000)+IF(AU906="",0,INDEX([1]大小写对照表!A:B,MATCH(AU906,[1]大小写对照表!A:A,0),2)*1000)+IF(AV906="",0,INDEX([1]大小写对照表!A:B,MATCH(AV906,[1]大小写对照表!A:A,0),2)*100)+IF(AW906="",0,INDEX([1]大小写对照表!A:B,MATCH(AW906,[1]大小写对照表!A:A,0),2)*10),IF(ISERROR(FIND("万",O906,1)),MIDB(O906,SEARCHB("?",O906),2*LEN(O906)-LENB(O906))*1,MIDB(O906,SEARCHB("?",O906),2*LEN(O906)-LENB(O906))*10000)))</f>
        <v>2570000</v>
      </c>
      <c r="AY906" s="13" t="str">
        <f t="shared" si="177"/>
        <v>1月份</v>
      </c>
      <c r="AZ906" s="11" t="str">
        <f t="shared" si="178"/>
        <v>新媒体</v>
      </c>
      <c r="BA906" s="11" t="str">
        <f t="shared" si="179"/>
        <v/>
      </c>
    </row>
    <row r="907" spans="1:53">
      <c r="A907" s="14" t="s">
        <v>4020</v>
      </c>
      <c r="B907" s="14" t="s">
        <v>5645</v>
      </c>
      <c r="C907" s="14" t="s">
        <v>55</v>
      </c>
      <c r="D907" s="14" t="s">
        <v>5646</v>
      </c>
      <c r="E907" s="14" t="s">
        <v>215</v>
      </c>
      <c r="F907" s="14" t="s">
        <v>330</v>
      </c>
      <c r="G907" s="14" t="s">
        <v>717</v>
      </c>
      <c r="H907" s="14"/>
      <c r="I907" s="14"/>
      <c r="J907" s="14"/>
      <c r="K907" s="14"/>
      <c r="L907" s="14" t="s">
        <v>5647</v>
      </c>
      <c r="M907" s="14"/>
      <c r="N907" s="14"/>
      <c r="O907" s="14"/>
      <c r="P907" s="14"/>
      <c r="Q907" s="14" t="s">
        <v>5648</v>
      </c>
      <c r="R907" s="14"/>
      <c r="S907" s="14"/>
      <c r="T907" s="14"/>
      <c r="U907" s="14"/>
      <c r="V907" s="14"/>
      <c r="W907" s="14"/>
      <c r="X907" s="14" t="s">
        <v>315</v>
      </c>
      <c r="Y907" s="14" t="s">
        <v>5649</v>
      </c>
      <c r="Z907" s="14">
        <v>1</v>
      </c>
      <c r="AA907" s="14">
        <v>1</v>
      </c>
      <c r="AB907" s="14" t="s">
        <v>67</v>
      </c>
      <c r="AC907" s="14"/>
      <c r="AD907" s="14">
        <v>2019</v>
      </c>
      <c r="AE907" s="14" t="s">
        <v>68</v>
      </c>
      <c r="AF907" s="14"/>
      <c r="AG907" s="14"/>
      <c r="AH907" s="14"/>
      <c r="AI907" s="14"/>
      <c r="AJ907" s="14"/>
      <c r="AK907" s="14"/>
      <c r="AL907" s="8" t="str">
        <f t="shared" si="168"/>
        <v>ZFCG2018001484@新媒体</v>
      </c>
      <c r="AM907" s="8">
        <f>IF(AL907="","",COUNTIFS(AL$1:AL907,AL907))</f>
        <v>1</v>
      </c>
      <c r="AN907" s="8" t="str">
        <f t="shared" si="169"/>
        <v>中国国际贸易促进委员会青岛市分会春节五四广场景观设计制作采购项目中标公告@新媒体</v>
      </c>
      <c r="AO907" s="9">
        <f>IF(AN907="","",COUNTIFS(AN$1:AN907,AN907))</f>
        <v>1</v>
      </c>
      <c r="AP907" s="10" t="str">
        <f t="shared" si="170"/>
        <v>是</v>
      </c>
      <c r="AQ907" s="11" t="str">
        <f t="shared" si="171"/>
        <v/>
      </c>
      <c r="AR907" s="11" t="str">
        <f t="shared" si="172"/>
        <v/>
      </c>
      <c r="AS907" s="11" t="str">
        <f t="shared" si="173"/>
        <v/>
      </c>
      <c r="AT907" s="11" t="str">
        <f t="shared" si="174"/>
        <v/>
      </c>
      <c r="AU907" s="11" t="str">
        <f t="shared" si="175"/>
        <v/>
      </c>
      <c r="AV907" s="11" t="str">
        <f t="shared" si="176"/>
        <v/>
      </c>
      <c r="AW907" s="11" t="str">
        <f>IF(ISERROR(IF(FIND("拾",O907,1)&lt;FIND("万",O907,1),IF(ISERROR(FIND("拾",O907,FIND("万",O907,1))),"零",(MID(O,FIND("拾",O907,FIND("万",O907,1))-1,1))),MID(O907,FIND("拾",O907,1)-1,1))),"",IF(FIND("拾",O907,1)&lt;FIND("万",O907,1),IF(ISERROR(FIND("拾",O907,FIND("万",O907,1))),"",(MID(O907,FIND("拾",O907,FIND("万",O907,1))-1,1))),MID(O907,FIND("拾",O907,1)-1,1)))</f>
        <v/>
      </c>
      <c r="AX907" s="12">
        <f>IF(O907="",0,IF(ISERROR(MIDB(O907,SEARCHB("?",O907),2*LEN(O907)-LENB(O907))),IF(AQ907="",0,INDEX([1]大小写对照表!A:B,MATCH(AQ907,[1]大小写对照表!A:A,0),2)*100000000)+IF(AR907="",0,INDEX([1]大小写对照表!A:B,MATCH(AR907,[1]大小写对照表!A:A,0),2)*1000000)+IF(AS907="",0,INDEX([1]大小写对照表!A:B,MATCH(AS907,[1]大小写对照表!A:A,0),2)*100000)+IF(AT907="",0,INDEX([1]大小写对照表!A:B,MATCH(AT907,[1]大小写对照表!A:A,0),2)*10000)+IF(AU907="",0,INDEX([1]大小写对照表!A:B,MATCH(AU907,[1]大小写对照表!A:A,0),2)*1000)+IF(AV907="",0,INDEX([1]大小写对照表!A:B,MATCH(AV907,[1]大小写对照表!A:A,0),2)*100)+IF(AW907="",0,INDEX([1]大小写对照表!A:B,MATCH(AW907,[1]大小写对照表!A:A,0),2)*10),IF(ISERROR(FIND("万",O907,1)),MIDB(O907,SEARCHB("?",O907),2*LEN(O907)-LENB(O907))*1,MIDB(O907,SEARCHB("?",O907),2*LEN(O907)-LENB(O907))*10000)))</f>
        <v>0</v>
      </c>
      <c r="AY907" s="13" t="str">
        <f t="shared" si="177"/>
        <v>1月份</v>
      </c>
      <c r="AZ907" s="11" t="str">
        <f t="shared" si="178"/>
        <v>新媒体</v>
      </c>
      <c r="BA907" s="11" t="str">
        <f t="shared" si="179"/>
        <v/>
      </c>
    </row>
    <row r="908" spans="1:53">
      <c r="A908" s="7" t="s">
        <v>4020</v>
      </c>
      <c r="B908" s="7" t="s">
        <v>5650</v>
      </c>
      <c r="C908" s="7" t="s">
        <v>55</v>
      </c>
      <c r="D908" s="7"/>
      <c r="E908" s="7" t="s">
        <v>602</v>
      </c>
      <c r="F908" s="7" t="s">
        <v>1188</v>
      </c>
      <c r="G908" s="7" t="s">
        <v>717</v>
      </c>
      <c r="H908" s="7"/>
      <c r="I908" s="7"/>
      <c r="J908" s="7"/>
      <c r="K908" s="7"/>
      <c r="L908" s="7"/>
      <c r="M908" s="7"/>
      <c r="N908" s="7"/>
      <c r="O908" s="7"/>
      <c r="P908" s="7"/>
      <c r="Q908" s="7" t="s">
        <v>5651</v>
      </c>
      <c r="R908" s="7"/>
      <c r="S908" s="7"/>
      <c r="T908" s="7"/>
      <c r="U908" s="7"/>
      <c r="V908" s="7"/>
      <c r="W908" s="7"/>
      <c r="X908" s="7" t="s">
        <v>315</v>
      </c>
      <c r="Y908" s="7" t="s">
        <v>5652</v>
      </c>
      <c r="Z908" s="7">
        <v>1</v>
      </c>
      <c r="AA908" s="7">
        <v>14971</v>
      </c>
      <c r="AB908" s="7" t="s">
        <v>317</v>
      </c>
      <c r="AC908" s="7" t="s">
        <v>4020</v>
      </c>
      <c r="AD908" s="7">
        <v>2019</v>
      </c>
      <c r="AE908" s="7" t="s">
        <v>68</v>
      </c>
      <c r="AF908" s="7"/>
      <c r="AG908" s="7"/>
      <c r="AH908" s="7"/>
      <c r="AI908" s="7"/>
      <c r="AJ908" s="7"/>
      <c r="AK908" s="7"/>
      <c r="AL908" s="8" t="str">
        <f t="shared" si="168"/>
        <v/>
      </c>
      <c r="AM908" s="8" t="str">
        <f>IF(AL908="","",COUNTIFS(AL$1:AL908,AL908))</f>
        <v/>
      </c>
      <c r="AN908" s="8" t="str">
        <f t="shared" si="169"/>
        <v>江苏南京江广新媒体发展有限公司所需社会面平台硬件项目中标结果公告@新媒体</v>
      </c>
      <c r="AO908" s="9">
        <f>IF(AN908="","",COUNTIFS(AN$1:AN908,AN908))</f>
        <v>1</v>
      </c>
      <c r="AP908" s="10" t="str">
        <f t="shared" si="170"/>
        <v>是</v>
      </c>
      <c r="AQ908" s="11" t="str">
        <f t="shared" si="171"/>
        <v/>
      </c>
      <c r="AR908" s="11" t="str">
        <f t="shared" si="172"/>
        <v/>
      </c>
      <c r="AS908" s="11" t="str">
        <f t="shared" si="173"/>
        <v/>
      </c>
      <c r="AT908" s="11" t="str">
        <f t="shared" si="174"/>
        <v/>
      </c>
      <c r="AU908" s="11" t="str">
        <f t="shared" si="175"/>
        <v/>
      </c>
      <c r="AV908" s="11" t="str">
        <f t="shared" si="176"/>
        <v/>
      </c>
      <c r="AW908" s="11" t="str">
        <f>IF(ISERROR(IF(FIND("拾",O908,1)&lt;FIND("万",O908,1),IF(ISERROR(FIND("拾",O908,FIND("万",O908,1))),"零",(MID(O,FIND("拾",O908,FIND("万",O908,1))-1,1))),MID(O908,FIND("拾",O908,1)-1,1))),"",IF(FIND("拾",O908,1)&lt;FIND("万",O908,1),IF(ISERROR(FIND("拾",O908,FIND("万",O908,1))),"",(MID(O908,FIND("拾",O908,FIND("万",O908,1))-1,1))),MID(O908,FIND("拾",O908,1)-1,1)))</f>
        <v/>
      </c>
      <c r="AX908" s="12">
        <f>IF(O908="",0,IF(ISERROR(MIDB(O908,SEARCHB("?",O908),2*LEN(O908)-LENB(O908))),IF(AQ908="",0,INDEX([1]大小写对照表!A:B,MATCH(AQ908,[1]大小写对照表!A:A,0),2)*100000000)+IF(AR908="",0,INDEX([1]大小写对照表!A:B,MATCH(AR908,[1]大小写对照表!A:A,0),2)*1000000)+IF(AS908="",0,INDEX([1]大小写对照表!A:B,MATCH(AS908,[1]大小写对照表!A:A,0),2)*100000)+IF(AT908="",0,INDEX([1]大小写对照表!A:B,MATCH(AT908,[1]大小写对照表!A:A,0),2)*10000)+IF(AU908="",0,INDEX([1]大小写对照表!A:B,MATCH(AU908,[1]大小写对照表!A:A,0),2)*1000)+IF(AV908="",0,INDEX([1]大小写对照表!A:B,MATCH(AV908,[1]大小写对照表!A:A,0),2)*100)+IF(AW908="",0,INDEX([1]大小写对照表!A:B,MATCH(AW908,[1]大小写对照表!A:A,0),2)*10),IF(ISERROR(FIND("万",O908,1)),MIDB(O908,SEARCHB("?",O908),2*LEN(O908)-LENB(O908))*1,MIDB(O908,SEARCHB("?",O908),2*LEN(O908)-LENB(O908))*10000)))</f>
        <v>0</v>
      </c>
      <c r="AY908" s="13" t="str">
        <f t="shared" si="177"/>
        <v>1月份</v>
      </c>
      <c r="AZ908" s="11" t="str">
        <f t="shared" si="178"/>
        <v>新媒体</v>
      </c>
      <c r="BA908" s="11" t="str">
        <f t="shared" si="179"/>
        <v/>
      </c>
    </row>
    <row r="909" spans="1:53">
      <c r="A909" s="14" t="s">
        <v>4043</v>
      </c>
      <c r="B909" s="14" t="s">
        <v>5653</v>
      </c>
      <c r="C909" s="14" t="s">
        <v>55</v>
      </c>
      <c r="D909" s="14" t="s">
        <v>5654</v>
      </c>
      <c r="E909" s="14" t="s">
        <v>425</v>
      </c>
      <c r="F909" s="14" t="s">
        <v>576</v>
      </c>
      <c r="G909" s="14" t="s">
        <v>717</v>
      </c>
      <c r="H909" s="14"/>
      <c r="I909" s="14"/>
      <c r="J909" s="14"/>
      <c r="K909" s="14"/>
      <c r="L909" s="14" t="s">
        <v>5655</v>
      </c>
      <c r="M909" s="14"/>
      <c r="N909" s="14"/>
      <c r="O909" s="14" t="s">
        <v>5656</v>
      </c>
      <c r="P909" s="14"/>
      <c r="Q909" s="14" t="s">
        <v>5657</v>
      </c>
      <c r="R909" s="14"/>
      <c r="S909" s="14"/>
      <c r="T909" s="14"/>
      <c r="U909" s="14"/>
      <c r="V909" s="14"/>
      <c r="W909" s="14"/>
      <c r="X909" s="14" t="s">
        <v>79</v>
      </c>
      <c r="Y909" s="14" t="s">
        <v>5658</v>
      </c>
      <c r="Z909" s="14">
        <v>1</v>
      </c>
      <c r="AA909" s="14">
        <v>1</v>
      </c>
      <c r="AB909" s="14" t="s">
        <v>317</v>
      </c>
      <c r="AC909" s="14" t="s">
        <v>4043</v>
      </c>
      <c r="AD909" s="14">
        <v>2019</v>
      </c>
      <c r="AE909" s="14" t="s">
        <v>68</v>
      </c>
      <c r="AF909" s="14"/>
      <c r="AG909" s="14"/>
      <c r="AH909" s="14"/>
      <c r="AI909" s="14"/>
      <c r="AJ909" s="14"/>
      <c r="AK909" s="14"/>
      <c r="AL909" s="8" t="str">
        <f t="shared" si="168"/>
        <v>DY2018-252@全媒体</v>
      </c>
      <c r="AM909" s="8">
        <f>IF(AL909="","",COUNTIFS(AL$1:AL909,AL909))</f>
        <v>1</v>
      </c>
      <c r="AN909" s="8" t="str">
        <f t="shared" si="169"/>
        <v>兰州市城市管理委员会《今日城管》全媒体电视专栏节目采购项目成交公告@全媒体</v>
      </c>
      <c r="AO909" s="9">
        <f>IF(AN909="","",COUNTIFS(AN$1:AN909,AN909))</f>
        <v>1</v>
      </c>
      <c r="AP909" s="10" t="str">
        <f t="shared" si="170"/>
        <v>是</v>
      </c>
      <c r="AQ909" s="11" t="str">
        <f t="shared" si="171"/>
        <v/>
      </c>
      <c r="AR909" s="11" t="str">
        <f t="shared" si="172"/>
        <v/>
      </c>
      <c r="AS909" s="11" t="str">
        <f t="shared" si="173"/>
        <v/>
      </c>
      <c r="AT909" s="11" t="str">
        <f t="shared" si="174"/>
        <v/>
      </c>
      <c r="AU909" s="11" t="str">
        <f t="shared" si="175"/>
        <v/>
      </c>
      <c r="AV909" s="11" t="str">
        <f t="shared" si="176"/>
        <v/>
      </c>
      <c r="AW909" s="11" t="str">
        <f>IF(ISERROR(IF(FIND("拾",O909,1)&lt;FIND("万",O909,1),IF(ISERROR(FIND("拾",O909,FIND("万",O909,1))),"零",(MID(O,FIND("拾",O909,FIND("万",O909,1))-1,1))),MID(O909,FIND("拾",O909,1)-1,1))),"",IF(FIND("拾",O909,1)&lt;FIND("万",O909,1),IF(ISERROR(FIND("拾",O909,FIND("万",O909,1))),"",(MID(O909,FIND("拾",O909,FIND("万",O909,1))-1,1))),MID(O909,FIND("拾",O909,1)-1,1)))</f>
        <v/>
      </c>
      <c r="AX909" s="12">
        <f>IF(O909="",0,IF(ISERROR(MIDB(O909,SEARCHB("?",O909),2*LEN(O909)-LENB(O909))),IF(AQ909="",0,INDEX([1]大小写对照表!A:B,MATCH(AQ909,[1]大小写对照表!A:A,0),2)*100000000)+IF(AR909="",0,INDEX([1]大小写对照表!A:B,MATCH(AR909,[1]大小写对照表!A:A,0),2)*1000000)+IF(AS909="",0,INDEX([1]大小写对照表!A:B,MATCH(AS909,[1]大小写对照表!A:A,0),2)*100000)+IF(AT909="",0,INDEX([1]大小写对照表!A:B,MATCH(AT909,[1]大小写对照表!A:A,0),2)*10000)+IF(AU909="",0,INDEX([1]大小写对照表!A:B,MATCH(AU909,[1]大小写对照表!A:A,0),2)*1000)+IF(AV909="",0,INDEX([1]大小写对照表!A:B,MATCH(AV909,[1]大小写对照表!A:A,0),2)*100)+IF(AW909="",0,INDEX([1]大小写对照表!A:B,MATCH(AW909,[1]大小写对照表!A:A,0),2)*10),IF(ISERROR(FIND("万",O909,1)),MIDB(O909,SEARCHB("?",O909),2*LEN(O909)-LENB(O909))*1,MIDB(O909,SEARCHB("?",O909),2*LEN(O909)-LENB(O909))*10000)))</f>
        <v>680000</v>
      </c>
      <c r="AY909" s="13" t="str">
        <f t="shared" si="177"/>
        <v>1月份</v>
      </c>
      <c r="AZ909" s="11" t="str">
        <f t="shared" si="178"/>
        <v>全媒体</v>
      </c>
      <c r="BA909" s="11" t="str">
        <f t="shared" si="179"/>
        <v/>
      </c>
    </row>
    <row r="910" spans="1:53">
      <c r="A910" s="7" t="s">
        <v>4043</v>
      </c>
      <c r="B910" s="7" t="s">
        <v>5659</v>
      </c>
      <c r="C910" s="7" t="s">
        <v>55</v>
      </c>
      <c r="D910" s="7" t="s">
        <v>5660</v>
      </c>
      <c r="E910" s="7" t="s">
        <v>1427</v>
      </c>
      <c r="F910" s="7" t="s">
        <v>4179</v>
      </c>
      <c r="G910" s="7" t="s">
        <v>717</v>
      </c>
      <c r="H910" s="7"/>
      <c r="I910" s="7"/>
      <c r="J910" s="7"/>
      <c r="K910" s="7"/>
      <c r="L910" s="7"/>
      <c r="M910" s="7"/>
      <c r="N910" s="7"/>
      <c r="O910" s="7" t="s">
        <v>5661</v>
      </c>
      <c r="P910" s="7"/>
      <c r="Q910" s="7" t="s">
        <v>5662</v>
      </c>
      <c r="R910" s="7"/>
      <c r="S910" s="7"/>
      <c r="T910" s="7"/>
      <c r="U910" s="7"/>
      <c r="V910" s="7"/>
      <c r="W910" s="7"/>
      <c r="X910" s="7" t="s">
        <v>194</v>
      </c>
      <c r="Y910" s="7" t="s">
        <v>5663</v>
      </c>
      <c r="Z910" s="7">
        <v>1</v>
      </c>
      <c r="AA910" s="7">
        <v>1</v>
      </c>
      <c r="AB910" s="7" t="s">
        <v>317</v>
      </c>
      <c r="AC910" s="7" t="s">
        <v>4043</v>
      </c>
      <c r="AD910" s="7">
        <v>2019</v>
      </c>
      <c r="AE910" s="7" t="s">
        <v>68</v>
      </c>
      <c r="AF910" s="7"/>
      <c r="AG910" s="7"/>
      <c r="AH910" s="7"/>
      <c r="AI910" s="7"/>
      <c r="AJ910" s="7"/>
      <c r="AK910" s="7"/>
      <c r="AL910" s="8" t="str">
        <f t="shared" si="168"/>
        <v>5101012018002595@全媒体</v>
      </c>
      <c r="AM910" s="8">
        <f>IF(AL910="","",COUNTIFS(AL$1:AL910,AL910))</f>
        <v>1</v>
      </c>
      <c r="AN910" s="8" t="str">
        <f t="shared" si="169"/>
        <v>四川省成都市科学技术协会全民科学素质行动全媒体（电视平台宣传）服务采购项目（二次）公开招标中标公告@全媒体</v>
      </c>
      <c r="AO910" s="9">
        <f>IF(AN910="","",COUNTIFS(AN$1:AN910,AN910))</f>
        <v>1</v>
      </c>
      <c r="AP910" s="10" t="str">
        <f t="shared" si="170"/>
        <v>是</v>
      </c>
      <c r="AQ910" s="11" t="str">
        <f t="shared" si="171"/>
        <v/>
      </c>
      <c r="AR910" s="11" t="str">
        <f t="shared" si="172"/>
        <v/>
      </c>
      <c r="AS910" s="11" t="str">
        <f t="shared" si="173"/>
        <v/>
      </c>
      <c r="AT910" s="11" t="str">
        <f t="shared" si="174"/>
        <v/>
      </c>
      <c r="AU910" s="11" t="str">
        <f t="shared" si="175"/>
        <v/>
      </c>
      <c r="AV910" s="11" t="str">
        <f t="shared" si="176"/>
        <v/>
      </c>
      <c r="AW910" s="11" t="str">
        <f>IF(ISERROR(IF(FIND("拾",O910,1)&lt;FIND("万",O910,1),IF(ISERROR(FIND("拾",O910,FIND("万",O910,1))),"零",(MID(O,FIND("拾",O910,FIND("万",O910,1))-1,1))),MID(O910,FIND("拾",O910,1)-1,1))),"",IF(FIND("拾",O910,1)&lt;FIND("万",O910,1),IF(ISERROR(FIND("拾",O910,FIND("万",O910,1))),"",(MID(O910,FIND("拾",O910,FIND("万",O910,1))-1,1))),MID(O910,FIND("拾",O910,1)-1,1)))</f>
        <v/>
      </c>
      <c r="AX910" s="12">
        <f>IF(O910="",0,IF(ISERROR(MIDB(O910,SEARCHB("?",O910),2*LEN(O910)-LENB(O910))),IF(AQ910="",0,INDEX([1]大小写对照表!A:B,MATCH(AQ910,[1]大小写对照表!A:A,0),2)*100000000)+IF(AR910="",0,INDEX([1]大小写对照表!A:B,MATCH(AR910,[1]大小写对照表!A:A,0),2)*1000000)+IF(AS910="",0,INDEX([1]大小写对照表!A:B,MATCH(AS910,[1]大小写对照表!A:A,0),2)*100000)+IF(AT910="",0,INDEX([1]大小写对照表!A:B,MATCH(AT910,[1]大小写对照表!A:A,0),2)*10000)+IF(AU910="",0,INDEX([1]大小写对照表!A:B,MATCH(AU910,[1]大小写对照表!A:A,0),2)*1000)+IF(AV910="",0,INDEX([1]大小写对照表!A:B,MATCH(AV910,[1]大小写对照表!A:A,0),2)*100)+IF(AW910="",0,INDEX([1]大小写对照表!A:B,MATCH(AW910,[1]大小写对照表!A:A,0),2)*10),IF(ISERROR(FIND("万",O910,1)),MIDB(O910,SEARCHB("?",O910),2*LEN(O910)-LENB(O910))*1,MIDB(O910,SEARCHB("?",O910),2*LEN(O910)-LENB(O910))*10000)))</f>
        <v>1499684</v>
      </c>
      <c r="AY910" s="13" t="str">
        <f t="shared" si="177"/>
        <v>1月份</v>
      </c>
      <c r="AZ910" s="11" t="str">
        <f t="shared" si="178"/>
        <v>全媒体</v>
      </c>
      <c r="BA910" s="11" t="str">
        <f t="shared" si="179"/>
        <v/>
      </c>
    </row>
    <row r="911" spans="1:53">
      <c r="A911" s="14" t="s">
        <v>4043</v>
      </c>
      <c r="B911" s="14" t="s">
        <v>5664</v>
      </c>
      <c r="C911" s="14" t="s">
        <v>55</v>
      </c>
      <c r="D911" s="14"/>
      <c r="E911" s="14" t="s">
        <v>133</v>
      </c>
      <c r="F911" s="14" t="s">
        <v>5665</v>
      </c>
      <c r="G911" s="14" t="s">
        <v>717</v>
      </c>
      <c r="H911" s="14"/>
      <c r="I911" s="14"/>
      <c r="J911" s="14"/>
      <c r="K911" s="14"/>
      <c r="L911" s="14"/>
      <c r="M911" s="14"/>
      <c r="N911" s="14"/>
      <c r="O911" s="14"/>
      <c r="P911" s="14"/>
      <c r="Q911" s="14" t="s">
        <v>5666</v>
      </c>
      <c r="R911" s="14"/>
      <c r="S911" s="14"/>
      <c r="T911" s="14"/>
      <c r="U911" s="14"/>
      <c r="V911" s="14"/>
      <c r="W911" s="14"/>
      <c r="X911" s="14" t="s">
        <v>944</v>
      </c>
      <c r="Y911" s="14" t="s">
        <v>5667</v>
      </c>
      <c r="Z911" s="14">
        <v>1</v>
      </c>
      <c r="AA911" s="14">
        <v>14971</v>
      </c>
      <c r="AB911" s="14" t="s">
        <v>317</v>
      </c>
      <c r="AC911" s="14" t="s">
        <v>4043</v>
      </c>
      <c r="AD911" s="14" t="s">
        <v>1746</v>
      </c>
      <c r="AE911" s="14"/>
      <c r="AF911" s="14"/>
      <c r="AG911" s="14"/>
      <c r="AH911" s="14"/>
      <c r="AI911" s="14"/>
      <c r="AJ911" s="14"/>
      <c r="AK911" s="14"/>
      <c r="AL911" s="8" t="str">
        <f t="shared" si="168"/>
        <v/>
      </c>
      <c r="AM911" s="8" t="str">
        <f>IF(AL911="","",COUNTIFS(AL$1:AL911,AL911))</f>
        <v/>
      </c>
      <c r="AN911" s="8" t="str">
        <f t="shared" si="169"/>
        <v>兵团日报社维吾尔文全媒体采编系统服务采购项目项目兵团日报社单位合同公告@全媒体</v>
      </c>
      <c r="AO911" s="9">
        <f>IF(AN911="","",COUNTIFS(AN$1:AN911,AN911))</f>
        <v>1</v>
      </c>
      <c r="AP911" s="10" t="str">
        <f t="shared" si="170"/>
        <v>是</v>
      </c>
      <c r="AQ911" s="11" t="str">
        <f t="shared" si="171"/>
        <v/>
      </c>
      <c r="AR911" s="11" t="str">
        <f t="shared" si="172"/>
        <v/>
      </c>
      <c r="AS911" s="11" t="str">
        <f t="shared" si="173"/>
        <v/>
      </c>
      <c r="AT911" s="11" t="str">
        <f t="shared" si="174"/>
        <v/>
      </c>
      <c r="AU911" s="11" t="str">
        <f t="shared" si="175"/>
        <v/>
      </c>
      <c r="AV911" s="11" t="str">
        <f t="shared" si="176"/>
        <v/>
      </c>
      <c r="AW911" s="11" t="str">
        <f>IF(ISERROR(IF(FIND("拾",O911,1)&lt;FIND("万",O911,1),IF(ISERROR(FIND("拾",O911,FIND("万",O911,1))),"零",(MID(O,FIND("拾",O911,FIND("万",O911,1))-1,1))),MID(O911,FIND("拾",O911,1)-1,1))),"",IF(FIND("拾",O911,1)&lt;FIND("万",O911,1),IF(ISERROR(FIND("拾",O911,FIND("万",O911,1))),"",(MID(O911,FIND("拾",O911,FIND("万",O911,1))-1,1))),MID(O911,FIND("拾",O911,1)-1,1)))</f>
        <v/>
      </c>
      <c r="AX911" s="12">
        <f>IF(O911="",0,IF(ISERROR(MIDB(O911,SEARCHB("?",O911),2*LEN(O911)-LENB(O911))),IF(AQ911="",0,INDEX([1]大小写对照表!A:B,MATCH(AQ911,[1]大小写对照表!A:A,0),2)*100000000)+IF(AR911="",0,INDEX([1]大小写对照表!A:B,MATCH(AR911,[1]大小写对照表!A:A,0),2)*1000000)+IF(AS911="",0,INDEX([1]大小写对照表!A:B,MATCH(AS911,[1]大小写对照表!A:A,0),2)*100000)+IF(AT911="",0,INDEX([1]大小写对照表!A:B,MATCH(AT911,[1]大小写对照表!A:A,0),2)*10000)+IF(AU911="",0,INDEX([1]大小写对照表!A:B,MATCH(AU911,[1]大小写对照表!A:A,0),2)*1000)+IF(AV911="",0,INDEX([1]大小写对照表!A:B,MATCH(AV911,[1]大小写对照表!A:A,0),2)*100)+IF(AW911="",0,INDEX([1]大小写对照表!A:B,MATCH(AW911,[1]大小写对照表!A:A,0),2)*10),IF(ISERROR(FIND("万",O911,1)),MIDB(O911,SEARCHB("?",O911),2*LEN(O911)-LENB(O911))*1,MIDB(O911,SEARCHB("?",O911),2*LEN(O911)-LENB(O911))*10000)))</f>
        <v>0</v>
      </c>
      <c r="AY911" s="13" t="str">
        <f t="shared" si="177"/>
        <v>1月份</v>
      </c>
      <c r="AZ911" s="11" t="str">
        <f t="shared" si="178"/>
        <v>全媒体</v>
      </c>
      <c r="BA911" s="11" t="str">
        <f t="shared" si="179"/>
        <v/>
      </c>
    </row>
    <row r="912" spans="1:53">
      <c r="A912" s="7" t="s">
        <v>4020</v>
      </c>
      <c r="B912" s="7" t="s">
        <v>5668</v>
      </c>
      <c r="C912" s="7" t="s">
        <v>55</v>
      </c>
      <c r="D912" s="7" t="s">
        <v>5669</v>
      </c>
      <c r="E912" s="7" t="s">
        <v>236</v>
      </c>
      <c r="F912" s="7" t="s">
        <v>5087</v>
      </c>
      <c r="G912" s="7" t="s">
        <v>717</v>
      </c>
      <c r="H912" s="7"/>
      <c r="I912" s="7"/>
      <c r="J912" s="7"/>
      <c r="K912" s="7"/>
      <c r="L912" s="7" t="s">
        <v>5210</v>
      </c>
      <c r="M912" s="7" t="s">
        <v>5670</v>
      </c>
      <c r="N912" s="7" t="s">
        <v>5180</v>
      </c>
      <c r="O912" s="7" t="s">
        <v>5671</v>
      </c>
      <c r="P912" s="7"/>
      <c r="Q912" s="7" t="s">
        <v>5672</v>
      </c>
      <c r="R912" s="7" t="s">
        <v>5183</v>
      </c>
      <c r="S912" s="7"/>
      <c r="T912" s="7"/>
      <c r="U912" s="7"/>
      <c r="V912" s="7"/>
      <c r="W912" s="7"/>
      <c r="X912" s="7" t="s">
        <v>315</v>
      </c>
      <c r="Y912" s="7" t="s">
        <v>5673</v>
      </c>
      <c r="Z912" s="7">
        <v>2</v>
      </c>
      <c r="AA912" s="7">
        <v>1</v>
      </c>
      <c r="AB912" s="7" t="s">
        <v>317</v>
      </c>
      <c r="AC912" s="7" t="s">
        <v>4020</v>
      </c>
      <c r="AD912" s="7">
        <v>2019</v>
      </c>
      <c r="AE912" s="7" t="s">
        <v>68</v>
      </c>
      <c r="AF912" s="7"/>
      <c r="AG912" s="7"/>
      <c r="AH912" s="7"/>
      <c r="AI912" s="7"/>
      <c r="AJ912" s="7"/>
      <c r="AK912" s="7"/>
      <c r="AL912" s="8" t="str">
        <f t="shared" si="168"/>
        <v>DT2018ZB032）@新媒体</v>
      </c>
      <c r="AM912" s="8">
        <f>IF(AL912="","",COUNTIFS(AL$1:AL912,AL912))</f>
        <v>1</v>
      </c>
      <c r="AN912" s="8" t="str">
        <f t="shared" si="169"/>
        <v>北京市大兴区环境卫生服务中心新媒体人工保洁外包中标公告@新媒体</v>
      </c>
      <c r="AO912" s="9">
        <f>IF(AN912="","",COUNTIFS(AN$1:AN912,AN912))</f>
        <v>1</v>
      </c>
      <c r="AP912" s="10" t="str">
        <f t="shared" si="170"/>
        <v>是</v>
      </c>
      <c r="AQ912" s="11" t="str">
        <f t="shared" si="171"/>
        <v/>
      </c>
      <c r="AR912" s="11" t="str">
        <f t="shared" si="172"/>
        <v/>
      </c>
      <c r="AS912" s="11" t="str">
        <f t="shared" si="173"/>
        <v/>
      </c>
      <c r="AT912" s="11" t="str">
        <f t="shared" si="174"/>
        <v/>
      </c>
      <c r="AU912" s="11" t="str">
        <f t="shared" si="175"/>
        <v/>
      </c>
      <c r="AV912" s="11" t="str">
        <f t="shared" si="176"/>
        <v/>
      </c>
      <c r="AW912" s="11" t="str">
        <f>IF(ISERROR(IF(FIND("拾",O912,1)&lt;FIND("万",O912,1),IF(ISERROR(FIND("拾",O912,FIND("万",O912,1))),"零",(MID(O,FIND("拾",O912,FIND("万",O912,1))-1,1))),MID(O912,FIND("拾",O912,1)-1,1))),"",IF(FIND("拾",O912,1)&lt;FIND("万",O912,1),IF(ISERROR(FIND("拾",O912,FIND("万",O912,1))),"",(MID(O912,FIND("拾",O912,FIND("万",O912,1))-1,1))),MID(O912,FIND("拾",O912,1)-1,1)))</f>
        <v/>
      </c>
      <c r="AX912" s="12">
        <f>IF(O912="",0,IF(ISERROR(MIDB(O912,SEARCHB("?",O912),2*LEN(O912)-LENB(O912))),IF(AQ912="",0,INDEX([1]大小写对照表!A:B,MATCH(AQ912,[1]大小写对照表!A:A,0),2)*100000000)+IF(AR912="",0,INDEX([1]大小写对照表!A:B,MATCH(AR912,[1]大小写对照表!A:A,0),2)*1000000)+IF(AS912="",0,INDEX([1]大小写对照表!A:B,MATCH(AS912,[1]大小写对照表!A:A,0),2)*100000)+IF(AT912="",0,INDEX([1]大小写对照表!A:B,MATCH(AT912,[1]大小写对照表!A:A,0),2)*10000)+IF(AU912="",0,INDEX([1]大小写对照表!A:B,MATCH(AU912,[1]大小写对照表!A:A,0),2)*1000)+IF(AV912="",0,INDEX([1]大小写对照表!A:B,MATCH(AV912,[1]大小写对照表!A:A,0),2)*100)+IF(AW912="",0,INDEX([1]大小写对照表!A:B,MATCH(AW912,[1]大小写对照表!A:A,0),2)*10),IF(ISERROR(FIND("万",O912,1)),MIDB(O912,SEARCHB("?",O912),2*LEN(O912)-LENB(O912))*1,MIDB(O912,SEARCHB("?",O912),2*LEN(O912)-LENB(O912))*10000)))</f>
        <v>7555708</v>
      </c>
      <c r="AY912" s="13" t="str">
        <f t="shared" si="177"/>
        <v>1月份</v>
      </c>
      <c r="AZ912" s="11" t="str">
        <f t="shared" si="178"/>
        <v>新媒体</v>
      </c>
      <c r="BA912" s="11" t="str">
        <f t="shared" si="179"/>
        <v/>
      </c>
    </row>
    <row r="913" spans="1:53">
      <c r="A913" s="14" t="s">
        <v>4020</v>
      </c>
      <c r="B913" s="14" t="s">
        <v>5674</v>
      </c>
      <c r="C913" s="14" t="s">
        <v>55</v>
      </c>
      <c r="D913" s="14"/>
      <c r="E913" s="14" t="s">
        <v>1427</v>
      </c>
      <c r="F913" s="14" t="s">
        <v>5675</v>
      </c>
      <c r="G913" s="14" t="s">
        <v>717</v>
      </c>
      <c r="H913" s="14"/>
      <c r="I913" s="14"/>
      <c r="J913" s="14"/>
      <c r="K913" s="14"/>
      <c r="L913" s="14"/>
      <c r="M913" s="14"/>
      <c r="N913" s="14" t="s">
        <v>5676</v>
      </c>
      <c r="O913" s="14"/>
      <c r="P913" s="14"/>
      <c r="Q913" s="14" t="s">
        <v>5677</v>
      </c>
      <c r="R913" s="14" t="s">
        <v>5678</v>
      </c>
      <c r="S913" s="14" t="s">
        <v>5679</v>
      </c>
      <c r="T913" s="14"/>
      <c r="U913" s="14"/>
      <c r="V913" s="14"/>
      <c r="W913" s="14"/>
      <c r="X913" s="14" t="s">
        <v>65</v>
      </c>
      <c r="Y913" s="14" t="s">
        <v>5680</v>
      </c>
      <c r="Z913" s="14">
        <v>1</v>
      </c>
      <c r="AA913" s="14">
        <v>14971</v>
      </c>
      <c r="AB913" s="14" t="s">
        <v>67</v>
      </c>
      <c r="AC913" s="14"/>
      <c r="AD913" s="14">
        <v>2019</v>
      </c>
      <c r="AE913" s="14" t="s">
        <v>68</v>
      </c>
      <c r="AF913" s="14"/>
      <c r="AG913" s="14"/>
      <c r="AH913" s="14"/>
      <c r="AI913" s="14"/>
      <c r="AJ913" s="14"/>
      <c r="AK913" s="14"/>
      <c r="AL913" s="8" t="str">
        <f t="shared" si="168"/>
        <v/>
      </c>
      <c r="AM913" s="8" t="str">
        <f>IF(AL913="","",COUNTIFS(AL$1:AL913,AL913))</f>
        <v/>
      </c>
      <c r="AN913" s="8" t="str">
        <f t="shared" si="169"/>
        <v>泸州航空航天产业孵化中心智慧楼宇建设项目设计采购施工一体化总承包（EPC）中标公示@新媒体</v>
      </c>
      <c r="AO913" s="9">
        <f>IF(AN913="","",COUNTIFS(AN$1:AN913,AN913))</f>
        <v>1</v>
      </c>
      <c r="AP913" s="10" t="str">
        <f t="shared" si="170"/>
        <v>是</v>
      </c>
      <c r="AQ913" s="11" t="str">
        <f t="shared" si="171"/>
        <v/>
      </c>
      <c r="AR913" s="11" t="str">
        <f t="shared" si="172"/>
        <v/>
      </c>
      <c r="AS913" s="11" t="str">
        <f t="shared" si="173"/>
        <v/>
      </c>
      <c r="AT913" s="11" t="str">
        <f t="shared" si="174"/>
        <v/>
      </c>
      <c r="AU913" s="11" t="str">
        <f t="shared" si="175"/>
        <v/>
      </c>
      <c r="AV913" s="11" t="str">
        <f t="shared" si="176"/>
        <v/>
      </c>
      <c r="AW913" s="11" t="str">
        <f>IF(ISERROR(IF(FIND("拾",O913,1)&lt;FIND("万",O913,1),IF(ISERROR(FIND("拾",O913,FIND("万",O913,1))),"零",(MID(O,FIND("拾",O913,FIND("万",O913,1))-1,1))),MID(O913,FIND("拾",O913,1)-1,1))),"",IF(FIND("拾",O913,1)&lt;FIND("万",O913,1),IF(ISERROR(FIND("拾",O913,FIND("万",O913,1))),"",(MID(O913,FIND("拾",O913,FIND("万",O913,1))-1,1))),MID(O913,FIND("拾",O913,1)-1,1)))</f>
        <v/>
      </c>
      <c r="AX913" s="12">
        <f>IF(O913="",0,IF(ISERROR(MIDB(O913,SEARCHB("?",O913),2*LEN(O913)-LENB(O913))),IF(AQ913="",0,INDEX([1]大小写对照表!A:B,MATCH(AQ913,[1]大小写对照表!A:A,0),2)*100000000)+IF(AR913="",0,INDEX([1]大小写对照表!A:B,MATCH(AR913,[1]大小写对照表!A:A,0),2)*1000000)+IF(AS913="",0,INDEX([1]大小写对照表!A:B,MATCH(AS913,[1]大小写对照表!A:A,0),2)*100000)+IF(AT913="",0,INDEX([1]大小写对照表!A:B,MATCH(AT913,[1]大小写对照表!A:A,0),2)*10000)+IF(AU913="",0,INDEX([1]大小写对照表!A:B,MATCH(AU913,[1]大小写对照表!A:A,0),2)*1000)+IF(AV913="",0,INDEX([1]大小写对照表!A:B,MATCH(AV913,[1]大小写对照表!A:A,0),2)*100)+IF(AW913="",0,INDEX([1]大小写对照表!A:B,MATCH(AW913,[1]大小写对照表!A:A,0),2)*10),IF(ISERROR(FIND("万",O913,1)),MIDB(O913,SEARCHB("?",O913),2*LEN(O913)-LENB(O913))*1,MIDB(O913,SEARCHB("?",O913),2*LEN(O913)-LENB(O913))*10000)))</f>
        <v>0</v>
      </c>
      <c r="AY913" s="13" t="str">
        <f t="shared" si="177"/>
        <v>1月份</v>
      </c>
      <c r="AZ913" s="11" t="str">
        <f t="shared" si="178"/>
        <v>新媒体</v>
      </c>
      <c r="BA913" s="11" t="str">
        <f t="shared" si="179"/>
        <v/>
      </c>
    </row>
    <row r="914" spans="1:53">
      <c r="A914" s="7" t="s">
        <v>4020</v>
      </c>
      <c r="B914" s="7" t="s">
        <v>5681</v>
      </c>
      <c r="C914" s="7" t="s">
        <v>55</v>
      </c>
      <c r="D914" s="7"/>
      <c r="E914" s="7" t="s">
        <v>83</v>
      </c>
      <c r="F914" s="7" t="s">
        <v>5682</v>
      </c>
      <c r="G914" s="7" t="s">
        <v>717</v>
      </c>
      <c r="H914" s="7"/>
      <c r="I914" s="7"/>
      <c r="J914" s="7"/>
      <c r="K914" s="7"/>
      <c r="L914" s="7"/>
      <c r="M914" s="7"/>
      <c r="N914" s="7" t="s">
        <v>5683</v>
      </c>
      <c r="O914" s="7"/>
      <c r="P914" s="7"/>
      <c r="Q914" s="7" t="s">
        <v>5684</v>
      </c>
      <c r="R914" s="7" t="s">
        <v>4830</v>
      </c>
      <c r="S914" s="7" t="s">
        <v>985</v>
      </c>
      <c r="T914" s="7"/>
      <c r="U914" s="7"/>
      <c r="V914" s="7"/>
      <c r="W914" s="7"/>
      <c r="X914" s="7" t="s">
        <v>65</v>
      </c>
      <c r="Y914" s="7" t="s">
        <v>5685</v>
      </c>
      <c r="Z914" s="7">
        <v>1</v>
      </c>
      <c r="AA914" s="7">
        <v>14971</v>
      </c>
      <c r="AB914" s="7" t="s">
        <v>67</v>
      </c>
      <c r="AC914" s="7"/>
      <c r="AD914" s="7">
        <v>2019</v>
      </c>
      <c r="AE914" s="7" t="s">
        <v>68</v>
      </c>
      <c r="AF914" s="7"/>
      <c r="AG914" s="7"/>
      <c r="AH914" s="7"/>
      <c r="AI914" s="7"/>
      <c r="AJ914" s="7"/>
      <c r="AK914" s="7"/>
      <c r="AL914" s="8" t="str">
        <f t="shared" si="168"/>
        <v/>
      </c>
      <c r="AM914" s="8" t="str">
        <f>IF(AL914="","",COUNTIFS(AL$1:AL914,AL914))</f>
        <v/>
      </c>
      <c r="AN914" s="8" t="str">
        <f t="shared" si="169"/>
        <v>鹰潭市第二中学（北校区）学术报告厅音箱设备采购项目【合同】@新媒体</v>
      </c>
      <c r="AO914" s="9">
        <f>IF(AN914="","",COUNTIFS(AN$1:AN914,AN914))</f>
        <v>1</v>
      </c>
      <c r="AP914" s="10" t="str">
        <f t="shared" si="170"/>
        <v>是</v>
      </c>
      <c r="AQ914" s="11" t="str">
        <f t="shared" si="171"/>
        <v/>
      </c>
      <c r="AR914" s="11" t="str">
        <f t="shared" si="172"/>
        <v/>
      </c>
      <c r="AS914" s="11" t="str">
        <f t="shared" si="173"/>
        <v/>
      </c>
      <c r="AT914" s="11" t="str">
        <f t="shared" si="174"/>
        <v/>
      </c>
      <c r="AU914" s="11" t="str">
        <f t="shared" si="175"/>
        <v/>
      </c>
      <c r="AV914" s="11" t="str">
        <f t="shared" si="176"/>
        <v/>
      </c>
      <c r="AW914" s="11" t="str">
        <f>IF(ISERROR(IF(FIND("拾",O914,1)&lt;FIND("万",O914,1),IF(ISERROR(FIND("拾",O914,FIND("万",O914,1))),"零",(MID(O,FIND("拾",O914,FIND("万",O914,1))-1,1))),MID(O914,FIND("拾",O914,1)-1,1))),"",IF(FIND("拾",O914,1)&lt;FIND("万",O914,1),IF(ISERROR(FIND("拾",O914,FIND("万",O914,1))),"",(MID(O914,FIND("拾",O914,FIND("万",O914,1))-1,1))),MID(O914,FIND("拾",O914,1)-1,1)))</f>
        <v/>
      </c>
      <c r="AX914" s="12">
        <f>IF(O914="",0,IF(ISERROR(MIDB(O914,SEARCHB("?",O914),2*LEN(O914)-LENB(O914))),IF(AQ914="",0,INDEX([1]大小写对照表!A:B,MATCH(AQ914,[1]大小写对照表!A:A,0),2)*100000000)+IF(AR914="",0,INDEX([1]大小写对照表!A:B,MATCH(AR914,[1]大小写对照表!A:A,0),2)*1000000)+IF(AS914="",0,INDEX([1]大小写对照表!A:B,MATCH(AS914,[1]大小写对照表!A:A,0),2)*100000)+IF(AT914="",0,INDEX([1]大小写对照表!A:B,MATCH(AT914,[1]大小写对照表!A:A,0),2)*10000)+IF(AU914="",0,INDEX([1]大小写对照表!A:B,MATCH(AU914,[1]大小写对照表!A:A,0),2)*1000)+IF(AV914="",0,INDEX([1]大小写对照表!A:B,MATCH(AV914,[1]大小写对照表!A:A,0),2)*100)+IF(AW914="",0,INDEX([1]大小写对照表!A:B,MATCH(AW914,[1]大小写对照表!A:A,0),2)*10),IF(ISERROR(FIND("万",O914,1)),MIDB(O914,SEARCHB("?",O914),2*LEN(O914)-LENB(O914))*1,MIDB(O914,SEARCHB("?",O914),2*LEN(O914)-LENB(O914))*10000)))</f>
        <v>0</v>
      </c>
      <c r="AY914" s="13" t="str">
        <f t="shared" si="177"/>
        <v>1月份</v>
      </c>
      <c r="AZ914" s="11" t="str">
        <f t="shared" si="178"/>
        <v>新媒体</v>
      </c>
      <c r="BA914" s="11" t="str">
        <f t="shared" si="179"/>
        <v/>
      </c>
    </row>
    <row r="915" spans="1:53">
      <c r="A915" s="14" t="s">
        <v>4043</v>
      </c>
      <c r="B915" s="14" t="s">
        <v>5686</v>
      </c>
      <c r="C915" s="14" t="s">
        <v>55</v>
      </c>
      <c r="D915" s="14"/>
      <c r="E915" s="14" t="s">
        <v>809</v>
      </c>
      <c r="F915" s="14" t="s">
        <v>4229</v>
      </c>
      <c r="G915" s="14" t="s">
        <v>717</v>
      </c>
      <c r="H915" s="14"/>
      <c r="I915" s="14"/>
      <c r="J915" s="14"/>
      <c r="K915" s="14"/>
      <c r="L915" s="14"/>
      <c r="M915" s="14"/>
      <c r="N915" s="14"/>
      <c r="O915" s="14"/>
      <c r="P915" s="14"/>
      <c r="Q915" s="14" t="s">
        <v>5687</v>
      </c>
      <c r="R915" s="14"/>
      <c r="S915" s="14"/>
      <c r="T915" s="14"/>
      <c r="U915" s="14"/>
      <c r="V915" s="14"/>
      <c r="W915" s="14"/>
      <c r="X915" s="14" t="s">
        <v>326</v>
      </c>
      <c r="Y915" s="14" t="s">
        <v>5688</v>
      </c>
      <c r="Z915" s="14">
        <v>1</v>
      </c>
      <c r="AA915" s="14">
        <v>14971</v>
      </c>
      <c r="AB915" s="14" t="s">
        <v>317</v>
      </c>
      <c r="AC915" s="14" t="s">
        <v>4043</v>
      </c>
      <c r="AD915" s="14">
        <v>2019</v>
      </c>
      <c r="AE915" s="14" t="s">
        <v>68</v>
      </c>
      <c r="AF915" s="14"/>
      <c r="AG915" s="14"/>
      <c r="AH915" s="14"/>
      <c r="AI915" s="14"/>
      <c r="AJ915" s="14"/>
      <c r="AK915" s="14"/>
      <c r="AL915" s="8" t="str">
        <f t="shared" si="168"/>
        <v/>
      </c>
      <c r="AM915" s="8" t="str">
        <f>IF(AL915="","",COUNTIFS(AL$1:AL915,AL915))</f>
        <v/>
      </c>
      <c r="AN915" s="8" t="str">
        <f t="shared" si="169"/>
        <v>全媒体聚合云网络技术开发集成项目勘察招标二次招标中标候选人公示@全媒体</v>
      </c>
      <c r="AO915" s="9">
        <f>IF(AN915="","",COUNTIFS(AN$1:AN915,AN915))</f>
        <v>1</v>
      </c>
      <c r="AP915" s="10" t="str">
        <f t="shared" si="170"/>
        <v>是</v>
      </c>
      <c r="AQ915" s="11" t="str">
        <f t="shared" si="171"/>
        <v/>
      </c>
      <c r="AR915" s="11" t="str">
        <f t="shared" si="172"/>
        <v/>
      </c>
      <c r="AS915" s="11" t="str">
        <f t="shared" si="173"/>
        <v/>
      </c>
      <c r="AT915" s="11" t="str">
        <f t="shared" si="174"/>
        <v/>
      </c>
      <c r="AU915" s="11" t="str">
        <f t="shared" si="175"/>
        <v/>
      </c>
      <c r="AV915" s="11" t="str">
        <f t="shared" si="176"/>
        <v/>
      </c>
      <c r="AW915" s="11" t="str">
        <f>IF(ISERROR(IF(FIND("拾",O915,1)&lt;FIND("万",O915,1),IF(ISERROR(FIND("拾",O915,FIND("万",O915,1))),"零",(MID(O,FIND("拾",O915,FIND("万",O915,1))-1,1))),MID(O915,FIND("拾",O915,1)-1,1))),"",IF(FIND("拾",O915,1)&lt;FIND("万",O915,1),IF(ISERROR(FIND("拾",O915,FIND("万",O915,1))),"",(MID(O915,FIND("拾",O915,FIND("万",O915,1))-1,1))),MID(O915,FIND("拾",O915,1)-1,1)))</f>
        <v/>
      </c>
      <c r="AX915" s="12">
        <f>IF(O915="",0,IF(ISERROR(MIDB(O915,SEARCHB("?",O915),2*LEN(O915)-LENB(O915))),IF(AQ915="",0,INDEX([1]大小写对照表!A:B,MATCH(AQ915,[1]大小写对照表!A:A,0),2)*100000000)+IF(AR915="",0,INDEX([1]大小写对照表!A:B,MATCH(AR915,[1]大小写对照表!A:A,0),2)*1000000)+IF(AS915="",0,INDEX([1]大小写对照表!A:B,MATCH(AS915,[1]大小写对照表!A:A,0),2)*100000)+IF(AT915="",0,INDEX([1]大小写对照表!A:B,MATCH(AT915,[1]大小写对照表!A:A,0),2)*10000)+IF(AU915="",0,INDEX([1]大小写对照表!A:B,MATCH(AU915,[1]大小写对照表!A:A,0),2)*1000)+IF(AV915="",0,INDEX([1]大小写对照表!A:B,MATCH(AV915,[1]大小写对照表!A:A,0),2)*100)+IF(AW915="",0,INDEX([1]大小写对照表!A:B,MATCH(AW915,[1]大小写对照表!A:A,0),2)*10),IF(ISERROR(FIND("万",O915,1)),MIDB(O915,SEARCHB("?",O915),2*LEN(O915)-LENB(O915))*1,MIDB(O915,SEARCHB("?",O915),2*LEN(O915)-LENB(O915))*10000)))</f>
        <v>0</v>
      </c>
      <c r="AY915" s="13" t="str">
        <f t="shared" si="177"/>
        <v>1月份</v>
      </c>
      <c r="AZ915" s="11" t="str">
        <f t="shared" si="178"/>
        <v>全媒体</v>
      </c>
      <c r="BA915" s="11" t="str">
        <f t="shared" si="179"/>
        <v/>
      </c>
    </row>
    <row r="916" spans="1:53" s="22" customFormat="1">
      <c r="A916" s="24" t="s">
        <v>4020</v>
      </c>
      <c r="B916" s="24" t="s">
        <v>777</v>
      </c>
      <c r="C916" s="24" t="s">
        <v>55</v>
      </c>
      <c r="D916" s="24"/>
      <c r="E916" s="24" t="s">
        <v>56</v>
      </c>
      <c r="F916" s="24" t="s">
        <v>302</v>
      </c>
      <c r="G916" s="24" t="s">
        <v>778</v>
      </c>
      <c r="H916" s="24"/>
      <c r="I916" s="24"/>
      <c r="J916" s="24"/>
      <c r="K916" s="24"/>
      <c r="L916" s="24" t="s">
        <v>779</v>
      </c>
      <c r="M916" s="24" t="s">
        <v>780</v>
      </c>
      <c r="N916" s="24" t="s">
        <v>781</v>
      </c>
      <c r="O916" s="24" t="s">
        <v>782</v>
      </c>
      <c r="P916" s="24"/>
      <c r="Q916" s="24" t="s">
        <v>783</v>
      </c>
      <c r="R916" s="24" t="s">
        <v>784</v>
      </c>
      <c r="S916" s="24"/>
      <c r="T916" s="24"/>
      <c r="U916" s="24"/>
      <c r="V916" s="24"/>
      <c r="W916" s="24"/>
      <c r="X916" s="24" t="s">
        <v>326</v>
      </c>
      <c r="Y916" s="24" t="s">
        <v>785</v>
      </c>
      <c r="Z916" s="24">
        <v>11</v>
      </c>
      <c r="AA916" s="24">
        <v>14971</v>
      </c>
      <c r="AB916" s="24" t="s">
        <v>317</v>
      </c>
      <c r="AC916" s="24" t="s">
        <v>4020</v>
      </c>
      <c r="AD916" s="24">
        <v>2018</v>
      </c>
      <c r="AE916" s="24" t="s">
        <v>643</v>
      </c>
      <c r="AF916" s="24"/>
      <c r="AG916" s="24"/>
      <c r="AH916" s="24"/>
      <c r="AI916" s="24"/>
      <c r="AJ916" s="24"/>
      <c r="AK916" s="24" t="s">
        <v>652</v>
      </c>
      <c r="AL916" s="16" t="str">
        <f t="shared" si="168"/>
        <v/>
      </c>
      <c r="AM916" s="16" t="str">
        <f>IF(AL916="","",COUNTIFS(AL$1:AL916,AL916))</f>
        <v/>
      </c>
      <c r="AN916" s="16" t="str">
        <f t="shared" si="169"/>
        <v>郑州大学新闻与传播学院新媒体及融媒建设专用设备采购项目成交结果公告@新媒体</v>
      </c>
      <c r="AO916" s="17">
        <f>IF(AN916="","",COUNTIFS(AN$1:AN916,AN916))</f>
        <v>1</v>
      </c>
      <c r="AP916" s="18" t="str">
        <f t="shared" si="170"/>
        <v>是</v>
      </c>
      <c r="AQ916" s="19" t="str">
        <f t="shared" si="171"/>
        <v/>
      </c>
      <c r="AR916" s="19" t="str">
        <f t="shared" si="172"/>
        <v/>
      </c>
      <c r="AS916" s="19" t="str">
        <f t="shared" si="173"/>
        <v/>
      </c>
      <c r="AT916" s="19" t="str">
        <f t="shared" si="174"/>
        <v/>
      </c>
      <c r="AU916" s="19" t="str">
        <f t="shared" si="175"/>
        <v/>
      </c>
      <c r="AV916" s="19" t="str">
        <f t="shared" si="176"/>
        <v/>
      </c>
      <c r="AW916" s="19" t="str">
        <f>IF(ISERROR(IF(FIND("拾",O916,1)&lt;FIND("万",O916,1),IF(ISERROR(FIND("拾",O916,FIND("万",O916,1))),"零",(MID(O,FIND("拾",O916,FIND("万",O916,1))-1,1))),MID(O916,FIND("拾",O916,1)-1,1))),"",IF(FIND("拾",O916,1)&lt;FIND("万",O916,1),IF(ISERROR(FIND("拾",O916,FIND("万",O916,1))),"",(MID(O916,FIND("拾",O916,FIND("万",O916,1))-1,1))),MID(O916,FIND("拾",O916,1)-1,1)))</f>
        <v/>
      </c>
      <c r="AX916" s="20">
        <f>IF(O916="",0,IF(ISERROR(MIDB(O916,SEARCHB("?",O916),2*LEN(O916)-LENB(O916))),IF(AQ916="",0,INDEX([1]大小写对照表!A:B,MATCH(AQ916,[1]大小写对照表!A:A,0),2)*100000000)+IF(AR916="",0,INDEX([1]大小写对照表!A:B,MATCH(AR916,[1]大小写对照表!A:A,0),2)*1000000)+IF(AS916="",0,INDEX([1]大小写对照表!A:B,MATCH(AS916,[1]大小写对照表!A:A,0),2)*100000)+IF(AT916="",0,INDEX([1]大小写对照表!A:B,MATCH(AT916,[1]大小写对照表!A:A,0),2)*10000)+IF(AU916="",0,INDEX([1]大小写对照表!A:B,MATCH(AU916,[1]大小写对照表!A:A,0),2)*1000)+IF(AV916="",0,INDEX([1]大小写对照表!A:B,MATCH(AV916,[1]大小写对照表!A:A,0),2)*100)+IF(AW916="",0,INDEX([1]大小写对照表!A:B,MATCH(AW916,[1]大小写对照表!A:A,0),2)*10),IF(ISERROR(FIND("万",O916,1)),MIDB(O916,SEARCHB("?",O916),2*LEN(O916)-LENB(O916))*1,MIDB(O916,SEARCHB("?",O916),2*LEN(O916)-LENB(O916))*10000)))</f>
        <v>288790</v>
      </c>
      <c r="AY916" s="21" t="str">
        <f t="shared" si="177"/>
        <v>1月份</v>
      </c>
      <c r="AZ916" s="19" t="str">
        <f t="shared" si="178"/>
        <v>新媒体</v>
      </c>
      <c r="BA916" s="19" t="str">
        <f t="shared" si="179"/>
        <v/>
      </c>
    </row>
    <row r="917" spans="1:53" s="22" customFormat="1">
      <c r="A917" s="25" t="s">
        <v>4020</v>
      </c>
      <c r="B917" s="25" t="s">
        <v>777</v>
      </c>
      <c r="C917" s="25" t="s">
        <v>55</v>
      </c>
      <c r="D917" s="25"/>
      <c r="E917" s="25" t="s">
        <v>56</v>
      </c>
      <c r="F917" s="25" t="s">
        <v>541</v>
      </c>
      <c r="G917" s="25" t="s">
        <v>778</v>
      </c>
      <c r="H917" s="25"/>
      <c r="I917" s="25"/>
      <c r="J917" s="25"/>
      <c r="K917" s="25"/>
      <c r="L917" s="25" t="s">
        <v>779</v>
      </c>
      <c r="M917" s="25" t="s">
        <v>780</v>
      </c>
      <c r="N917" s="25" t="s">
        <v>5689</v>
      </c>
      <c r="O917" s="25" t="s">
        <v>5690</v>
      </c>
      <c r="P917" s="25"/>
      <c r="Q917" s="25" t="s">
        <v>5691</v>
      </c>
      <c r="R917" s="25" t="s">
        <v>5692</v>
      </c>
      <c r="S917" s="25"/>
      <c r="T917" s="25"/>
      <c r="U917" s="25"/>
      <c r="V917" s="25"/>
      <c r="W917" s="25"/>
      <c r="X917" s="25" t="s">
        <v>326</v>
      </c>
      <c r="Y917" s="25" t="s">
        <v>785</v>
      </c>
      <c r="Z917" s="25">
        <v>11</v>
      </c>
      <c r="AA917" s="25">
        <v>14971</v>
      </c>
      <c r="AB917" s="25" t="s">
        <v>317</v>
      </c>
      <c r="AC917" s="25" t="s">
        <v>4020</v>
      </c>
      <c r="AD917" s="25">
        <v>2018</v>
      </c>
      <c r="AE917" s="25" t="s">
        <v>643</v>
      </c>
      <c r="AF917" s="25"/>
      <c r="AG917" s="25"/>
      <c r="AH917" s="25"/>
      <c r="AI917" s="25"/>
      <c r="AJ917" s="25"/>
      <c r="AK917" s="25"/>
      <c r="AL917" s="16" t="str">
        <f t="shared" si="168"/>
        <v/>
      </c>
      <c r="AM917" s="16" t="str">
        <f>IF(AL917="","",COUNTIFS(AL$1:AL917,AL917))</f>
        <v/>
      </c>
      <c r="AN917" s="16" t="str">
        <f t="shared" si="169"/>
        <v>郑州大学新闻与传播学院新媒体及融媒建设专用设备采购项目成交结果公告@新媒体</v>
      </c>
      <c r="AO917" s="17">
        <f>IF(AN917="","",COUNTIFS(AN$1:AN917,AN917))</f>
        <v>2</v>
      </c>
      <c r="AP917" s="18" t="str">
        <f t="shared" si="170"/>
        <v/>
      </c>
      <c r="AQ917" s="19" t="str">
        <f t="shared" si="171"/>
        <v/>
      </c>
      <c r="AR917" s="19" t="str">
        <f t="shared" si="172"/>
        <v/>
      </c>
      <c r="AS917" s="19" t="str">
        <f t="shared" si="173"/>
        <v/>
      </c>
      <c r="AT917" s="19" t="str">
        <f t="shared" si="174"/>
        <v/>
      </c>
      <c r="AU917" s="19" t="str">
        <f t="shared" si="175"/>
        <v/>
      </c>
      <c r="AV917" s="19" t="str">
        <f t="shared" si="176"/>
        <v/>
      </c>
      <c r="AW917" s="19" t="str">
        <f>IF(ISERROR(IF(FIND("拾",O917,1)&lt;FIND("万",O917,1),IF(ISERROR(FIND("拾",O917,FIND("万",O917,1))),"零",(MID(O,FIND("拾",O917,FIND("万",O917,1))-1,1))),MID(O917,FIND("拾",O917,1)-1,1))),"",IF(FIND("拾",O917,1)&lt;FIND("万",O917,1),IF(ISERROR(FIND("拾",O917,FIND("万",O917,1))),"",(MID(O917,FIND("拾",O917,FIND("万",O917,1))-1,1))),MID(O917,FIND("拾",O917,1)-1,1)))</f>
        <v/>
      </c>
      <c r="AX917" s="20">
        <f>IF(O917="",0,IF(ISERROR(MIDB(O917,SEARCHB("?",O917),2*LEN(O917)-LENB(O917))),IF(AQ917="",0,INDEX([1]大小写对照表!A:B,MATCH(AQ917,[1]大小写对照表!A:A,0),2)*100000000)+IF(AR917="",0,INDEX([1]大小写对照表!A:B,MATCH(AR917,[1]大小写对照表!A:A,0),2)*1000000)+IF(AS917="",0,INDEX([1]大小写对照表!A:B,MATCH(AS917,[1]大小写对照表!A:A,0),2)*100000)+IF(AT917="",0,INDEX([1]大小写对照表!A:B,MATCH(AT917,[1]大小写对照表!A:A,0),2)*10000)+IF(AU917="",0,INDEX([1]大小写对照表!A:B,MATCH(AU917,[1]大小写对照表!A:A,0),2)*1000)+IF(AV917="",0,INDEX([1]大小写对照表!A:B,MATCH(AV917,[1]大小写对照表!A:A,0),2)*100)+IF(AW917="",0,INDEX([1]大小写对照表!A:B,MATCH(AW917,[1]大小写对照表!A:A,0),2)*10),IF(ISERROR(FIND("万",O917,1)),MIDB(O917,SEARCHB("?",O917),2*LEN(O917)-LENB(O917))*1,MIDB(O917,SEARCHB("?",O917),2*LEN(O917)-LENB(O917))*10000)))</f>
        <v>601980</v>
      </c>
      <c r="AY917" s="21" t="str">
        <f t="shared" si="177"/>
        <v>1月份</v>
      </c>
      <c r="AZ917" s="19" t="str">
        <f t="shared" si="178"/>
        <v>新媒体</v>
      </c>
      <c r="BA917" s="19" t="str">
        <f t="shared" si="179"/>
        <v/>
      </c>
    </row>
    <row r="918" spans="1:53">
      <c r="A918" s="7" t="s">
        <v>4020</v>
      </c>
      <c r="B918" s="7" t="s">
        <v>5693</v>
      </c>
      <c r="C918" s="7" t="s">
        <v>55</v>
      </c>
      <c r="D918" s="7" t="s">
        <v>5694</v>
      </c>
      <c r="E918" s="7" t="s">
        <v>168</v>
      </c>
      <c r="F918" s="7" t="s">
        <v>225</v>
      </c>
      <c r="G918" s="7" t="s">
        <v>778</v>
      </c>
      <c r="H918" s="7"/>
      <c r="I918" s="7"/>
      <c r="J918" s="7"/>
      <c r="K918" s="7"/>
      <c r="L918" s="7"/>
      <c r="M918" s="7"/>
      <c r="N918" s="7"/>
      <c r="O918" s="7">
        <v>10</v>
      </c>
      <c r="P918" s="7"/>
      <c r="Q918" s="7" t="s">
        <v>5695</v>
      </c>
      <c r="R918" s="7"/>
      <c r="S918" s="7"/>
      <c r="T918" s="7"/>
      <c r="U918" s="7"/>
      <c r="V918" s="7"/>
      <c r="W918" s="7"/>
      <c r="X918" s="7" t="s">
        <v>944</v>
      </c>
      <c r="Y918" s="7" t="s">
        <v>5696</v>
      </c>
      <c r="Z918" s="7">
        <v>2</v>
      </c>
      <c r="AA918" s="7">
        <v>1</v>
      </c>
      <c r="AB918" s="7" t="s">
        <v>67</v>
      </c>
      <c r="AC918" s="7"/>
      <c r="AD918" s="7">
        <v>2019</v>
      </c>
      <c r="AE918" s="7" t="s">
        <v>68</v>
      </c>
      <c r="AF918" s="7"/>
      <c r="AG918" s="7"/>
      <c r="AH918" s="7"/>
      <c r="AI918" s="7"/>
      <c r="AJ918" s="7"/>
      <c r="AK918" s="7"/>
      <c r="AL918" s="8" t="str">
        <f t="shared" si="168"/>
        <v>[350100]FJGC[DY]2018005@新媒体</v>
      </c>
      <c r="AM918" s="8">
        <f>IF(AL918="","",COUNTIFS(AL$1:AL918,AL918))</f>
        <v>1</v>
      </c>
      <c r="AN918" s="8" t="str">
        <f t="shared" si="169"/>
        <v>自贸试验区福州片区宣传采购项目（福建日报）@新媒体</v>
      </c>
      <c r="AO918" s="9">
        <f>IF(AN918="","",COUNTIFS(AN$1:AN918,AN918))</f>
        <v>1</v>
      </c>
      <c r="AP918" s="10" t="str">
        <f t="shared" si="170"/>
        <v>是</v>
      </c>
      <c r="AQ918" s="11" t="str">
        <f t="shared" si="171"/>
        <v/>
      </c>
      <c r="AR918" s="11" t="str">
        <f t="shared" si="172"/>
        <v/>
      </c>
      <c r="AS918" s="11" t="str">
        <f t="shared" si="173"/>
        <v/>
      </c>
      <c r="AT918" s="11" t="str">
        <f t="shared" si="174"/>
        <v/>
      </c>
      <c r="AU918" s="11" t="str">
        <f t="shared" si="175"/>
        <v/>
      </c>
      <c r="AV918" s="11" t="str">
        <f t="shared" si="176"/>
        <v/>
      </c>
      <c r="AW918" s="11" t="str">
        <f>IF(ISERROR(IF(FIND("拾",O918,1)&lt;FIND("万",O918,1),IF(ISERROR(FIND("拾",O918,FIND("万",O918,1))),"零",(MID(O,FIND("拾",O918,FIND("万",O918,1))-1,1))),MID(O918,FIND("拾",O918,1)-1,1))),"",IF(FIND("拾",O918,1)&lt;FIND("万",O918,1),IF(ISERROR(FIND("拾",O918,FIND("万",O918,1))),"",(MID(O918,FIND("拾",O918,FIND("万",O918,1))-1,1))),MID(O918,FIND("拾",O918,1)-1,1)))</f>
        <v/>
      </c>
      <c r="AX918" s="12">
        <f>IF(O918="",0,IF(ISERROR(MIDB(O918,SEARCHB("?",O918),2*LEN(O918)-LENB(O918))),IF(AQ918="",0,INDEX([1]大小写对照表!A:B,MATCH(AQ918,[1]大小写对照表!A:A,0),2)*100000000)+IF(AR918="",0,INDEX([1]大小写对照表!A:B,MATCH(AR918,[1]大小写对照表!A:A,0),2)*1000000)+IF(AS918="",0,INDEX([1]大小写对照表!A:B,MATCH(AS918,[1]大小写对照表!A:A,0),2)*100000)+IF(AT918="",0,INDEX([1]大小写对照表!A:B,MATCH(AT918,[1]大小写对照表!A:A,0),2)*10000)+IF(AU918="",0,INDEX([1]大小写对照表!A:B,MATCH(AU918,[1]大小写对照表!A:A,0),2)*1000)+IF(AV918="",0,INDEX([1]大小写对照表!A:B,MATCH(AV918,[1]大小写对照表!A:A,0),2)*100)+IF(AW918="",0,INDEX([1]大小写对照表!A:B,MATCH(AW918,[1]大小写对照表!A:A,0),2)*10),IF(ISERROR(FIND("万",O918,1)),MIDB(O918,SEARCHB("?",O918),2*LEN(O918)-LENB(O918))*1,MIDB(O918,SEARCHB("?",O918),2*LEN(O918)-LENB(O918))*10000)))</f>
        <v>10</v>
      </c>
      <c r="AY918" s="13" t="str">
        <f t="shared" si="177"/>
        <v>1月份</v>
      </c>
      <c r="AZ918" s="11" t="str">
        <f t="shared" si="178"/>
        <v>新媒体</v>
      </c>
      <c r="BA918" s="11" t="str">
        <f t="shared" si="179"/>
        <v/>
      </c>
    </row>
    <row r="919" spans="1:53" s="22" customFormat="1">
      <c r="A919" s="15" t="s">
        <v>4020</v>
      </c>
      <c r="B919" s="15" t="s">
        <v>5697</v>
      </c>
      <c r="C919" s="15" t="s">
        <v>55</v>
      </c>
      <c r="D919" s="15" t="s">
        <v>5698</v>
      </c>
      <c r="E919" s="15" t="s">
        <v>809</v>
      </c>
      <c r="F919" s="15" t="s">
        <v>4229</v>
      </c>
      <c r="G919" s="15" t="s">
        <v>778</v>
      </c>
      <c r="H919" s="15"/>
      <c r="I919" s="15"/>
      <c r="J919" s="15"/>
      <c r="K919" s="15"/>
      <c r="L919" s="15" t="s">
        <v>5699</v>
      </c>
      <c r="M919" s="15" t="s">
        <v>5700</v>
      </c>
      <c r="N919" s="15" t="s">
        <v>5701</v>
      </c>
      <c r="O919" s="15"/>
      <c r="P919" s="15"/>
      <c r="Q919" s="15" t="s">
        <v>5702</v>
      </c>
      <c r="R919" s="15" t="s">
        <v>5703</v>
      </c>
      <c r="S919" s="15"/>
      <c r="T919" s="15"/>
      <c r="U919" s="15"/>
      <c r="V919" s="15"/>
      <c r="W919" s="15"/>
      <c r="X919" s="15" t="s">
        <v>944</v>
      </c>
      <c r="Y919" s="15" t="s">
        <v>5704</v>
      </c>
      <c r="Z919" s="15">
        <v>1</v>
      </c>
      <c r="AA919" s="15">
        <v>2</v>
      </c>
      <c r="AB919" s="15" t="s">
        <v>317</v>
      </c>
      <c r="AC919" s="15" t="s">
        <v>4020</v>
      </c>
      <c r="AD919" s="15">
        <v>2018</v>
      </c>
      <c r="AE919" s="15" t="s">
        <v>643</v>
      </c>
      <c r="AF919" s="15"/>
      <c r="AG919" s="15"/>
      <c r="AH919" s="15"/>
      <c r="AI919" s="15"/>
      <c r="AJ919" s="15"/>
      <c r="AK919" s="15"/>
      <c r="AL919" s="16" t="str">
        <f t="shared" si="168"/>
        <v>Z130000182857@新媒体</v>
      </c>
      <c r="AM919" s="16">
        <f>IF(AL919="","",COUNTIFS(AL$1:AL919,AL919))</f>
        <v>1</v>
      </c>
      <c r="AN919" s="16" t="str">
        <f t="shared" si="169"/>
        <v>Z1300001828571501河北省工业和信息化厅主流媒体宣传和新媒体宣传之河北经济日报社宣传服务费采用单一来源采购的说明单一来源结果公告@新媒体</v>
      </c>
      <c r="AO919" s="17">
        <f>IF(AN919="","",COUNTIFS(AN$1:AN919,AN919))</f>
        <v>1</v>
      </c>
      <c r="AP919" s="18" t="str">
        <f t="shared" si="170"/>
        <v>是</v>
      </c>
      <c r="AQ919" s="19" t="str">
        <f t="shared" si="171"/>
        <v/>
      </c>
      <c r="AR919" s="19" t="str">
        <f t="shared" si="172"/>
        <v/>
      </c>
      <c r="AS919" s="19" t="str">
        <f t="shared" si="173"/>
        <v/>
      </c>
      <c r="AT919" s="19" t="str">
        <f t="shared" si="174"/>
        <v/>
      </c>
      <c r="AU919" s="19" t="str">
        <f t="shared" si="175"/>
        <v/>
      </c>
      <c r="AV919" s="19" t="str">
        <f t="shared" si="176"/>
        <v/>
      </c>
      <c r="AW919" s="19" t="str">
        <f>IF(ISERROR(IF(FIND("拾",O919,1)&lt;FIND("万",O919,1),IF(ISERROR(FIND("拾",O919,FIND("万",O919,1))),"零",(MID(O,FIND("拾",O919,FIND("万",O919,1))-1,1))),MID(O919,FIND("拾",O919,1)-1,1))),"",IF(FIND("拾",O919,1)&lt;FIND("万",O919,1),IF(ISERROR(FIND("拾",O919,FIND("万",O919,1))),"",(MID(O919,FIND("拾",O919,FIND("万",O919,1))-1,1))),MID(O919,FIND("拾",O919,1)-1,1)))</f>
        <v/>
      </c>
      <c r="AX919" s="20">
        <f>IF(O919="",0,IF(ISERROR(MIDB(O919,SEARCHB("?",O919),2*LEN(O919)-LENB(O919))),IF(AQ919="",0,INDEX([1]大小写对照表!A:B,MATCH(AQ919,[1]大小写对照表!A:A,0),2)*100000000)+IF(AR919="",0,INDEX([1]大小写对照表!A:B,MATCH(AR919,[1]大小写对照表!A:A,0),2)*1000000)+IF(AS919="",0,INDEX([1]大小写对照表!A:B,MATCH(AS919,[1]大小写对照表!A:A,0),2)*100000)+IF(AT919="",0,INDEX([1]大小写对照表!A:B,MATCH(AT919,[1]大小写对照表!A:A,0),2)*10000)+IF(AU919="",0,INDEX([1]大小写对照表!A:B,MATCH(AU919,[1]大小写对照表!A:A,0),2)*1000)+IF(AV919="",0,INDEX([1]大小写对照表!A:B,MATCH(AV919,[1]大小写对照表!A:A,0),2)*100)+IF(AW919="",0,INDEX([1]大小写对照表!A:B,MATCH(AW919,[1]大小写对照表!A:A,0),2)*10),IF(ISERROR(FIND("万",O919,1)),MIDB(O919,SEARCHB("?",O919),2*LEN(O919)-LENB(O919))*1,MIDB(O919,SEARCHB("?",O919),2*LEN(O919)-LENB(O919))*10000)))</f>
        <v>0</v>
      </c>
      <c r="AY919" s="21" t="str">
        <f t="shared" si="177"/>
        <v>1月份</v>
      </c>
      <c r="AZ919" s="19" t="str">
        <f t="shared" si="178"/>
        <v>新媒体</v>
      </c>
      <c r="BA919" s="19" t="str">
        <f t="shared" si="179"/>
        <v/>
      </c>
    </row>
    <row r="920" spans="1:53" s="22" customFormat="1">
      <c r="A920" s="23" t="s">
        <v>4020</v>
      </c>
      <c r="B920" s="23" t="s">
        <v>5705</v>
      </c>
      <c r="C920" s="23" t="s">
        <v>55</v>
      </c>
      <c r="D920" s="23" t="s">
        <v>5706</v>
      </c>
      <c r="E920" s="23" t="s">
        <v>809</v>
      </c>
      <c r="F920" s="23" t="s">
        <v>4229</v>
      </c>
      <c r="G920" s="23" t="s">
        <v>778</v>
      </c>
      <c r="H920" s="23"/>
      <c r="I920" s="23"/>
      <c r="J920" s="23"/>
      <c r="K920" s="23"/>
      <c r="L920" s="23" t="s">
        <v>5699</v>
      </c>
      <c r="M920" s="23" t="s">
        <v>5700</v>
      </c>
      <c r="N920" s="23" t="s">
        <v>5707</v>
      </c>
      <c r="O920" s="23"/>
      <c r="P920" s="23"/>
      <c r="Q920" s="23" t="s">
        <v>5708</v>
      </c>
      <c r="R920" s="23" t="s">
        <v>5709</v>
      </c>
      <c r="S920" s="23"/>
      <c r="T920" s="23"/>
      <c r="U920" s="23"/>
      <c r="V920" s="23"/>
      <c r="W920" s="23"/>
      <c r="X920" s="23" t="s">
        <v>944</v>
      </c>
      <c r="Y920" s="23" t="s">
        <v>5710</v>
      </c>
      <c r="Z920" s="23">
        <v>1</v>
      </c>
      <c r="AA920" s="23">
        <v>3</v>
      </c>
      <c r="AB920" s="23" t="s">
        <v>317</v>
      </c>
      <c r="AC920" s="23" t="s">
        <v>4020</v>
      </c>
      <c r="AD920" s="23">
        <v>2018</v>
      </c>
      <c r="AE920" s="23" t="s">
        <v>643</v>
      </c>
      <c r="AF920" s="23"/>
      <c r="AG920" s="23"/>
      <c r="AH920" s="23"/>
      <c r="AI920" s="23"/>
      <c r="AJ920" s="23"/>
      <c r="AK920" s="23"/>
      <c r="AL920" s="16" t="str">
        <f t="shared" si="168"/>
        <v>Z130000182856@新媒体</v>
      </c>
      <c r="AM920" s="16">
        <f>IF(AL920="","",COUNTIFS(AL$1:AL920,AL920))</f>
        <v>1</v>
      </c>
      <c r="AN920" s="16" t="str">
        <f t="shared" si="169"/>
        <v>Z1300001828561501河北省工业和信息化厅主流媒体宣传和新媒体宣传项目之河北日报报业集团单一来源结果公告@新媒体</v>
      </c>
      <c r="AO920" s="17">
        <f>IF(AN920="","",COUNTIFS(AN$1:AN920,AN920))</f>
        <v>1</v>
      </c>
      <c r="AP920" s="18" t="str">
        <f t="shared" si="170"/>
        <v>是</v>
      </c>
      <c r="AQ920" s="19" t="str">
        <f t="shared" si="171"/>
        <v/>
      </c>
      <c r="AR920" s="19" t="str">
        <f t="shared" si="172"/>
        <v/>
      </c>
      <c r="AS920" s="19" t="str">
        <f t="shared" si="173"/>
        <v/>
      </c>
      <c r="AT920" s="19" t="str">
        <f t="shared" si="174"/>
        <v/>
      </c>
      <c r="AU920" s="19" t="str">
        <f t="shared" si="175"/>
        <v/>
      </c>
      <c r="AV920" s="19" t="str">
        <f t="shared" si="176"/>
        <v/>
      </c>
      <c r="AW920" s="19" t="str">
        <f>IF(ISERROR(IF(FIND("拾",O920,1)&lt;FIND("万",O920,1),IF(ISERROR(FIND("拾",O920,FIND("万",O920,1))),"零",(MID(O,FIND("拾",O920,FIND("万",O920,1))-1,1))),MID(O920,FIND("拾",O920,1)-1,1))),"",IF(FIND("拾",O920,1)&lt;FIND("万",O920,1),IF(ISERROR(FIND("拾",O920,FIND("万",O920,1))),"",(MID(O920,FIND("拾",O920,FIND("万",O920,1))-1,1))),MID(O920,FIND("拾",O920,1)-1,1)))</f>
        <v/>
      </c>
      <c r="AX920" s="20">
        <f>IF(O920="",0,IF(ISERROR(MIDB(O920,SEARCHB("?",O920),2*LEN(O920)-LENB(O920))),IF(AQ920="",0,INDEX([1]大小写对照表!A:B,MATCH(AQ920,[1]大小写对照表!A:A,0),2)*100000000)+IF(AR920="",0,INDEX([1]大小写对照表!A:B,MATCH(AR920,[1]大小写对照表!A:A,0),2)*1000000)+IF(AS920="",0,INDEX([1]大小写对照表!A:B,MATCH(AS920,[1]大小写对照表!A:A,0),2)*100000)+IF(AT920="",0,INDEX([1]大小写对照表!A:B,MATCH(AT920,[1]大小写对照表!A:A,0),2)*10000)+IF(AU920="",0,INDEX([1]大小写对照表!A:B,MATCH(AU920,[1]大小写对照表!A:A,0),2)*1000)+IF(AV920="",0,INDEX([1]大小写对照表!A:B,MATCH(AV920,[1]大小写对照表!A:A,0),2)*100)+IF(AW920="",0,INDEX([1]大小写对照表!A:B,MATCH(AW920,[1]大小写对照表!A:A,0),2)*10),IF(ISERROR(FIND("万",O920,1)),MIDB(O920,SEARCHB("?",O920),2*LEN(O920)-LENB(O920))*1,MIDB(O920,SEARCHB("?",O920),2*LEN(O920)-LENB(O920))*10000)))</f>
        <v>0</v>
      </c>
      <c r="AY920" s="21" t="str">
        <f t="shared" si="177"/>
        <v>1月份</v>
      </c>
      <c r="AZ920" s="19" t="str">
        <f t="shared" si="178"/>
        <v>新媒体</v>
      </c>
      <c r="BA920" s="19" t="str">
        <f t="shared" si="179"/>
        <v/>
      </c>
    </row>
    <row r="921" spans="1:53" s="22" customFormat="1">
      <c r="A921" s="15" t="s">
        <v>4020</v>
      </c>
      <c r="B921" s="15" t="s">
        <v>6127</v>
      </c>
      <c r="C921" s="15" t="s">
        <v>55</v>
      </c>
      <c r="D921" s="15" t="s">
        <v>5711</v>
      </c>
      <c r="E921" s="15" t="s">
        <v>809</v>
      </c>
      <c r="F921" s="15" t="s">
        <v>4229</v>
      </c>
      <c r="G921" s="15" t="s">
        <v>778</v>
      </c>
      <c r="H921" s="15"/>
      <c r="I921" s="15"/>
      <c r="J921" s="15"/>
      <c r="K921" s="15"/>
      <c r="L921" s="15" t="s">
        <v>5699</v>
      </c>
      <c r="M921" s="15" t="s">
        <v>5700</v>
      </c>
      <c r="N921" s="15"/>
      <c r="O921" s="15"/>
      <c r="P921" s="15"/>
      <c r="Q921" s="15" t="s">
        <v>5712</v>
      </c>
      <c r="R921" s="15"/>
      <c r="S921" s="15"/>
      <c r="T921" s="15"/>
      <c r="U921" s="15"/>
      <c r="V921" s="15"/>
      <c r="W921" s="15"/>
      <c r="X921" s="15" t="s">
        <v>79</v>
      </c>
      <c r="Y921" s="15" t="s">
        <v>5713</v>
      </c>
      <c r="Z921" s="15">
        <v>1</v>
      </c>
      <c r="AA921" s="15">
        <v>3</v>
      </c>
      <c r="AB921" s="15" t="s">
        <v>317</v>
      </c>
      <c r="AC921" s="15" t="s">
        <v>4020</v>
      </c>
      <c r="AD921" s="15">
        <v>2018</v>
      </c>
      <c r="AE921" s="15" t="s">
        <v>643</v>
      </c>
      <c r="AF921" s="15"/>
      <c r="AG921" s="15"/>
      <c r="AH921" s="15"/>
      <c r="AI921" s="15"/>
      <c r="AJ921" s="15"/>
      <c r="AK921" s="15"/>
      <c r="AL921" s="16" t="str">
        <f t="shared" si="168"/>
        <v>Z130000182855@新媒体</v>
      </c>
      <c r="AM921" s="16">
        <f>IF(AL921="","",COUNTIFS(AL$1:AL921,AL921))</f>
        <v>1</v>
      </c>
      <c r="AN921" s="16" t="str">
        <f t="shared" si="169"/>
        <v>Z1300001828551501河北省工业和信息化厅主流媒体宣传和新媒体宣传项目之河北广播电视台单一来源结果公告@新媒体</v>
      </c>
      <c r="AO921" s="17">
        <f>IF(AN921="","",COUNTIFS(AN$1:AN921,AN921))</f>
        <v>1</v>
      </c>
      <c r="AP921" s="18" t="str">
        <f t="shared" si="170"/>
        <v>是</v>
      </c>
      <c r="AQ921" s="19" t="str">
        <f t="shared" si="171"/>
        <v/>
      </c>
      <c r="AR921" s="19" t="str">
        <f t="shared" si="172"/>
        <v/>
      </c>
      <c r="AS921" s="19" t="str">
        <f t="shared" si="173"/>
        <v/>
      </c>
      <c r="AT921" s="19" t="str">
        <f t="shared" si="174"/>
        <v/>
      </c>
      <c r="AU921" s="19" t="str">
        <f t="shared" si="175"/>
        <v/>
      </c>
      <c r="AV921" s="19" t="str">
        <f t="shared" si="176"/>
        <v/>
      </c>
      <c r="AW921" s="19" t="str">
        <f>IF(ISERROR(IF(FIND("拾",O921,1)&lt;FIND("万",O921,1),IF(ISERROR(FIND("拾",O921,FIND("万",O921,1))),"零",(MID(O,FIND("拾",O921,FIND("万",O921,1))-1,1))),MID(O921,FIND("拾",O921,1)-1,1))),"",IF(FIND("拾",O921,1)&lt;FIND("万",O921,1),IF(ISERROR(FIND("拾",O921,FIND("万",O921,1))),"",(MID(O921,FIND("拾",O921,FIND("万",O921,1))-1,1))),MID(O921,FIND("拾",O921,1)-1,1)))</f>
        <v/>
      </c>
      <c r="AX921" s="20">
        <f>IF(O921="",0,IF(ISERROR(MIDB(O921,SEARCHB("?",O921),2*LEN(O921)-LENB(O921))),IF(AQ921="",0,INDEX([1]大小写对照表!A:B,MATCH(AQ921,[1]大小写对照表!A:A,0),2)*100000000)+IF(AR921="",0,INDEX([1]大小写对照表!A:B,MATCH(AR921,[1]大小写对照表!A:A,0),2)*1000000)+IF(AS921="",0,INDEX([1]大小写对照表!A:B,MATCH(AS921,[1]大小写对照表!A:A,0),2)*100000)+IF(AT921="",0,INDEX([1]大小写对照表!A:B,MATCH(AT921,[1]大小写对照表!A:A,0),2)*10000)+IF(AU921="",0,INDEX([1]大小写对照表!A:B,MATCH(AU921,[1]大小写对照表!A:A,0),2)*1000)+IF(AV921="",0,INDEX([1]大小写对照表!A:B,MATCH(AV921,[1]大小写对照表!A:A,0),2)*100)+IF(AW921="",0,INDEX([1]大小写对照表!A:B,MATCH(AW921,[1]大小写对照表!A:A,0),2)*10),IF(ISERROR(FIND("万",O921,1)),MIDB(O921,SEARCHB("?",O921),2*LEN(O921)-LENB(O921))*1,MIDB(O921,SEARCHB("?",O921),2*LEN(O921)-LENB(O921))*10000)))</f>
        <v>0</v>
      </c>
      <c r="AY921" s="21" t="str">
        <f t="shared" si="177"/>
        <v>1月份</v>
      </c>
      <c r="AZ921" s="19" t="str">
        <f t="shared" si="178"/>
        <v>新媒体</v>
      </c>
      <c r="BA921" s="19" t="str">
        <f t="shared" si="179"/>
        <v/>
      </c>
    </row>
    <row r="922" spans="1:53">
      <c r="A922" s="7" t="s">
        <v>4020</v>
      </c>
      <c r="B922" s="7" t="s">
        <v>5714</v>
      </c>
      <c r="C922" s="7" t="s">
        <v>55</v>
      </c>
      <c r="D922" s="7" t="s">
        <v>5715</v>
      </c>
      <c r="E922" s="7" t="s">
        <v>215</v>
      </c>
      <c r="F922" s="7" t="s">
        <v>5716</v>
      </c>
      <c r="G922" s="7" t="s">
        <v>778</v>
      </c>
      <c r="H922" s="7"/>
      <c r="I922" s="7"/>
      <c r="J922" s="7"/>
      <c r="K922" s="7"/>
      <c r="L922" s="7" t="s">
        <v>5717</v>
      </c>
      <c r="M922" s="7" t="s">
        <v>5718</v>
      </c>
      <c r="N922" s="7" t="s">
        <v>5719</v>
      </c>
      <c r="O922" s="7"/>
      <c r="P922" s="7"/>
      <c r="Q922" s="7" t="s">
        <v>5720</v>
      </c>
      <c r="R922" s="7" t="s">
        <v>5721</v>
      </c>
      <c r="S922" s="7" t="s">
        <v>5722</v>
      </c>
      <c r="T922" s="7" t="s">
        <v>5723</v>
      </c>
      <c r="U922" s="7"/>
      <c r="V922" s="7"/>
      <c r="W922" s="7"/>
      <c r="X922" s="7" t="s">
        <v>244</v>
      </c>
      <c r="Y922" s="7" t="s">
        <v>5724</v>
      </c>
      <c r="Z922" s="7">
        <v>1</v>
      </c>
      <c r="AA922" s="7">
        <v>1</v>
      </c>
      <c r="AB922" s="7" t="s">
        <v>67</v>
      </c>
      <c r="AC922" s="7"/>
      <c r="AD922" s="7">
        <v>2019</v>
      </c>
      <c r="AE922" s="7" t="s">
        <v>68</v>
      </c>
      <c r="AF922" s="7"/>
      <c r="AG922" s="7"/>
      <c r="AH922" s="7"/>
      <c r="AI922" s="7"/>
      <c r="AJ922" s="7"/>
      <c r="AK922" s="7"/>
      <c r="AL922" s="8" t="str">
        <f t="shared" si="168"/>
        <v>SDBAGQ20180112@新媒体</v>
      </c>
      <c r="AM922" s="8">
        <f>IF(AL922="","",COUNTIFS(AL$1:AL922,AL922))</f>
        <v>1</v>
      </c>
      <c r="AN922" s="8" t="str">
        <f t="shared" si="169"/>
        <v>日照市城市环境工程有限公司日照《环卫校本课程》创作编辑设计（垃圾分类宣传册）项目成交公告@新媒体</v>
      </c>
      <c r="AO922" s="9">
        <f>IF(AN922="","",COUNTIFS(AN$1:AN922,AN922))</f>
        <v>1</v>
      </c>
      <c r="AP922" s="10" t="str">
        <f t="shared" si="170"/>
        <v>是</v>
      </c>
      <c r="AQ922" s="11" t="str">
        <f t="shared" si="171"/>
        <v/>
      </c>
      <c r="AR922" s="11" t="str">
        <f t="shared" si="172"/>
        <v/>
      </c>
      <c r="AS922" s="11" t="str">
        <f t="shared" si="173"/>
        <v/>
      </c>
      <c r="AT922" s="11" t="str">
        <f t="shared" si="174"/>
        <v/>
      </c>
      <c r="AU922" s="11" t="str">
        <f t="shared" si="175"/>
        <v/>
      </c>
      <c r="AV922" s="11" t="str">
        <f t="shared" si="176"/>
        <v/>
      </c>
      <c r="AW922" s="11" t="str">
        <f>IF(ISERROR(IF(FIND("拾",O922,1)&lt;FIND("万",O922,1),IF(ISERROR(FIND("拾",O922,FIND("万",O922,1))),"零",(MID(O,FIND("拾",O922,FIND("万",O922,1))-1,1))),MID(O922,FIND("拾",O922,1)-1,1))),"",IF(FIND("拾",O922,1)&lt;FIND("万",O922,1),IF(ISERROR(FIND("拾",O922,FIND("万",O922,1))),"",(MID(O922,FIND("拾",O922,FIND("万",O922,1))-1,1))),MID(O922,FIND("拾",O922,1)-1,1)))</f>
        <v/>
      </c>
      <c r="AX922" s="12">
        <f>IF(O922="",0,IF(ISERROR(MIDB(O922,SEARCHB("?",O922),2*LEN(O922)-LENB(O922))),IF(AQ922="",0,INDEX([1]大小写对照表!A:B,MATCH(AQ922,[1]大小写对照表!A:A,0),2)*100000000)+IF(AR922="",0,INDEX([1]大小写对照表!A:B,MATCH(AR922,[1]大小写对照表!A:A,0),2)*1000000)+IF(AS922="",0,INDEX([1]大小写对照表!A:B,MATCH(AS922,[1]大小写对照表!A:A,0),2)*100000)+IF(AT922="",0,INDEX([1]大小写对照表!A:B,MATCH(AT922,[1]大小写对照表!A:A,0),2)*10000)+IF(AU922="",0,INDEX([1]大小写对照表!A:B,MATCH(AU922,[1]大小写对照表!A:A,0),2)*1000)+IF(AV922="",0,INDEX([1]大小写对照表!A:B,MATCH(AV922,[1]大小写对照表!A:A,0),2)*100)+IF(AW922="",0,INDEX([1]大小写对照表!A:B,MATCH(AW922,[1]大小写对照表!A:A,0),2)*10),IF(ISERROR(FIND("万",O922,1)),MIDB(O922,SEARCHB("?",O922),2*LEN(O922)-LENB(O922))*1,MIDB(O922,SEARCHB("?",O922),2*LEN(O922)-LENB(O922))*10000)))</f>
        <v>0</v>
      </c>
      <c r="AY922" s="13" t="str">
        <f t="shared" si="177"/>
        <v>1月份</v>
      </c>
      <c r="AZ922" s="11" t="str">
        <f t="shared" si="178"/>
        <v>新媒体</v>
      </c>
      <c r="BA922" s="11" t="str">
        <f t="shared" si="179"/>
        <v/>
      </c>
    </row>
    <row r="923" spans="1:53">
      <c r="A923" s="14" t="s">
        <v>4020</v>
      </c>
      <c r="B923" s="14" t="s">
        <v>5725</v>
      </c>
      <c r="C923" s="14" t="s">
        <v>55</v>
      </c>
      <c r="D923" s="14" t="s">
        <v>5726</v>
      </c>
      <c r="E923" s="14" t="s">
        <v>236</v>
      </c>
      <c r="F923" s="14" t="s">
        <v>5087</v>
      </c>
      <c r="G923" s="14" t="s">
        <v>778</v>
      </c>
      <c r="H923" s="14"/>
      <c r="I923" s="14"/>
      <c r="J923" s="14"/>
      <c r="K923" s="14"/>
      <c r="L923" s="14" t="s">
        <v>5089</v>
      </c>
      <c r="M923" s="14" t="s">
        <v>5090</v>
      </c>
      <c r="N923" s="14" t="s">
        <v>5727</v>
      </c>
      <c r="O923" s="14" t="s">
        <v>5728</v>
      </c>
      <c r="P923" s="14"/>
      <c r="Q923" s="14" t="s">
        <v>5729</v>
      </c>
      <c r="R923" s="14" t="s">
        <v>5730</v>
      </c>
      <c r="S923" s="14" t="s">
        <v>5731</v>
      </c>
      <c r="T923" s="14"/>
      <c r="U923" s="14"/>
      <c r="V923" s="14"/>
      <c r="W923" s="14"/>
      <c r="X923" s="14" t="s">
        <v>65</v>
      </c>
      <c r="Y923" s="14" t="s">
        <v>5732</v>
      </c>
      <c r="Z923" s="14">
        <v>3</v>
      </c>
      <c r="AA923" s="14">
        <v>2</v>
      </c>
      <c r="AB923" s="14" t="s">
        <v>67</v>
      </c>
      <c r="AC923" s="14"/>
      <c r="AD923" s="14">
        <v>2019</v>
      </c>
      <c r="AE923" s="14" t="s">
        <v>68</v>
      </c>
      <c r="AF923" s="14"/>
      <c r="AG923" s="14"/>
      <c r="AH923" s="14"/>
      <c r="AI923" s="14"/>
      <c r="AJ923" s="14"/>
      <c r="AK923" s="14"/>
      <c r="AL923" s="8" t="str">
        <f t="shared" si="168"/>
        <v>RHXC-2018030）@新媒体</v>
      </c>
      <c r="AM923" s="8">
        <f>IF(AL923="","",COUNTIFS(AL$1:AL923,AL923))</f>
        <v>1</v>
      </c>
      <c r="AN923" s="8" t="str">
        <f t="shared" si="169"/>
        <v>2018年北京市大兴区第一小学校园文化建设中标公告@新媒体</v>
      </c>
      <c r="AO923" s="9">
        <f>IF(AN923="","",COUNTIFS(AN$1:AN923,AN923))</f>
        <v>1</v>
      </c>
      <c r="AP923" s="10" t="str">
        <f t="shared" si="170"/>
        <v>是</v>
      </c>
      <c r="AQ923" s="11" t="str">
        <f t="shared" si="171"/>
        <v/>
      </c>
      <c r="AR923" s="11" t="str">
        <f t="shared" si="172"/>
        <v/>
      </c>
      <c r="AS923" s="11" t="str">
        <f t="shared" si="173"/>
        <v/>
      </c>
      <c r="AT923" s="11" t="str">
        <f t="shared" si="174"/>
        <v/>
      </c>
      <c r="AU923" s="11" t="str">
        <f t="shared" si="175"/>
        <v/>
      </c>
      <c r="AV923" s="11" t="str">
        <f t="shared" si="176"/>
        <v/>
      </c>
      <c r="AW923" s="11" t="str">
        <f>IF(ISERROR(IF(FIND("拾",O923,1)&lt;FIND("万",O923,1),IF(ISERROR(FIND("拾",O923,FIND("万",O923,1))),"零",(MID(O,FIND("拾",O923,FIND("万",O923,1))-1,1))),MID(O923,FIND("拾",O923,1)-1,1))),"",IF(FIND("拾",O923,1)&lt;FIND("万",O923,1),IF(ISERROR(FIND("拾",O923,FIND("万",O923,1))),"",(MID(O923,FIND("拾",O923,FIND("万",O923,1))-1,1))),MID(O923,FIND("拾",O923,1)-1,1)))</f>
        <v/>
      </c>
      <c r="AX923" s="12">
        <f>IF(O923="",0,IF(ISERROR(MIDB(O923,SEARCHB("?",O923),2*LEN(O923)-LENB(O923))),IF(AQ923="",0,INDEX([1]大小写对照表!A:B,MATCH(AQ923,[1]大小写对照表!A:A,0),2)*100000000)+IF(AR923="",0,INDEX([1]大小写对照表!A:B,MATCH(AR923,[1]大小写对照表!A:A,0),2)*1000000)+IF(AS923="",0,INDEX([1]大小写对照表!A:B,MATCH(AS923,[1]大小写对照表!A:A,0),2)*100000)+IF(AT923="",0,INDEX([1]大小写对照表!A:B,MATCH(AT923,[1]大小写对照表!A:A,0),2)*10000)+IF(AU923="",0,INDEX([1]大小写对照表!A:B,MATCH(AU923,[1]大小写对照表!A:A,0),2)*1000)+IF(AV923="",0,INDEX([1]大小写对照表!A:B,MATCH(AV923,[1]大小写对照表!A:A,0),2)*100)+IF(AW923="",0,INDEX([1]大小写对照表!A:B,MATCH(AW923,[1]大小写对照表!A:A,0),2)*10),IF(ISERROR(FIND("万",O923,1)),MIDB(O923,SEARCHB("?",O923),2*LEN(O923)-LENB(O923))*1,MIDB(O923,SEARCHB("?",O923),2*LEN(O923)-LENB(O923))*10000)))</f>
        <v>618283.83000000007</v>
      </c>
      <c r="AY923" s="13" t="str">
        <f t="shared" si="177"/>
        <v>1月份</v>
      </c>
      <c r="AZ923" s="11" t="str">
        <f t="shared" si="178"/>
        <v>新媒体</v>
      </c>
      <c r="BA923" s="11" t="str">
        <f t="shared" si="179"/>
        <v/>
      </c>
    </row>
    <row r="924" spans="1:53">
      <c r="A924" s="7" t="s">
        <v>4043</v>
      </c>
      <c r="B924" s="7" t="s">
        <v>5733</v>
      </c>
      <c r="C924" s="7" t="s">
        <v>55</v>
      </c>
      <c r="D924" s="7" t="s">
        <v>5734</v>
      </c>
      <c r="E924" s="7" t="s">
        <v>627</v>
      </c>
      <c r="F924" s="7" t="s">
        <v>840</v>
      </c>
      <c r="G924" s="7" t="s">
        <v>778</v>
      </c>
      <c r="H924" s="7"/>
      <c r="I924" s="7"/>
      <c r="J924" s="7"/>
      <c r="K924" s="7"/>
      <c r="L924" s="7" t="s">
        <v>5735</v>
      </c>
      <c r="M924" s="7"/>
      <c r="N924" s="7" t="s">
        <v>5736</v>
      </c>
      <c r="O924" s="7"/>
      <c r="P924" s="7"/>
      <c r="Q924" s="7" t="s">
        <v>5737</v>
      </c>
      <c r="R924" s="7" t="s">
        <v>5738</v>
      </c>
      <c r="S924" s="7"/>
      <c r="T924" s="7"/>
      <c r="U924" s="7"/>
      <c r="V924" s="7"/>
      <c r="W924" s="7"/>
      <c r="X924" s="7" t="s">
        <v>194</v>
      </c>
      <c r="Y924" s="7" t="s">
        <v>5739</v>
      </c>
      <c r="Z924" s="7">
        <v>1</v>
      </c>
      <c r="AA924" s="7">
        <v>1</v>
      </c>
      <c r="AB924" s="7" t="s">
        <v>317</v>
      </c>
      <c r="AC924" s="7" t="s">
        <v>4043</v>
      </c>
      <c r="AD924" s="7">
        <v>2019</v>
      </c>
      <c r="AE924" s="7" t="s">
        <v>68</v>
      </c>
      <c r="AF924" s="7"/>
      <c r="AG924" s="7"/>
      <c r="AH924" s="7"/>
      <c r="AI924" s="7"/>
      <c r="AJ924" s="7"/>
      <c r="AK924" s="7"/>
      <c r="AL924" s="8" t="str">
        <f t="shared" si="168"/>
        <v>440100-201809-100433-0028@全媒体</v>
      </c>
      <c r="AM924" s="8">
        <f>IF(AL924="","",COUNTIFS(AL$1:AL924,AL924))</f>
        <v>1</v>
      </c>
      <c r="AN924" s="8" t="str">
        <f t="shared" si="169"/>
        <v>广州市广播电视台全媒体资源池配套项目（广播大厦网络升级改造）采购合同@全媒体</v>
      </c>
      <c r="AO924" s="9">
        <f>IF(AN924="","",COUNTIFS(AN$1:AN924,AN924))</f>
        <v>1</v>
      </c>
      <c r="AP924" s="10" t="str">
        <f t="shared" si="170"/>
        <v>是</v>
      </c>
      <c r="AQ924" s="11" t="str">
        <f t="shared" si="171"/>
        <v/>
      </c>
      <c r="AR924" s="11" t="str">
        <f t="shared" si="172"/>
        <v/>
      </c>
      <c r="AS924" s="11" t="str">
        <f t="shared" si="173"/>
        <v/>
      </c>
      <c r="AT924" s="11" t="str">
        <f t="shared" si="174"/>
        <v/>
      </c>
      <c r="AU924" s="11" t="str">
        <f t="shared" si="175"/>
        <v/>
      </c>
      <c r="AV924" s="11" t="str">
        <f t="shared" si="176"/>
        <v/>
      </c>
      <c r="AW924" s="11" t="str">
        <f>IF(ISERROR(IF(FIND("拾",O924,1)&lt;FIND("万",O924,1),IF(ISERROR(FIND("拾",O924,FIND("万",O924,1))),"零",(MID(O,FIND("拾",O924,FIND("万",O924,1))-1,1))),MID(O924,FIND("拾",O924,1)-1,1))),"",IF(FIND("拾",O924,1)&lt;FIND("万",O924,1),IF(ISERROR(FIND("拾",O924,FIND("万",O924,1))),"",(MID(O924,FIND("拾",O924,FIND("万",O924,1))-1,1))),MID(O924,FIND("拾",O924,1)-1,1)))</f>
        <v/>
      </c>
      <c r="AX924" s="12">
        <f>IF(O924="",0,IF(ISERROR(MIDB(O924,SEARCHB("?",O924),2*LEN(O924)-LENB(O924))),IF(AQ924="",0,INDEX([1]大小写对照表!A:B,MATCH(AQ924,[1]大小写对照表!A:A,0),2)*100000000)+IF(AR924="",0,INDEX([1]大小写对照表!A:B,MATCH(AR924,[1]大小写对照表!A:A,0),2)*1000000)+IF(AS924="",0,INDEX([1]大小写对照表!A:B,MATCH(AS924,[1]大小写对照表!A:A,0),2)*100000)+IF(AT924="",0,INDEX([1]大小写对照表!A:B,MATCH(AT924,[1]大小写对照表!A:A,0),2)*10000)+IF(AU924="",0,INDEX([1]大小写对照表!A:B,MATCH(AU924,[1]大小写对照表!A:A,0),2)*1000)+IF(AV924="",0,INDEX([1]大小写对照表!A:B,MATCH(AV924,[1]大小写对照表!A:A,0),2)*100)+IF(AW924="",0,INDEX([1]大小写对照表!A:B,MATCH(AW924,[1]大小写对照表!A:A,0),2)*10),IF(ISERROR(FIND("万",O924,1)),MIDB(O924,SEARCHB("?",O924),2*LEN(O924)-LENB(O924))*1,MIDB(O924,SEARCHB("?",O924),2*LEN(O924)-LENB(O924))*10000)))</f>
        <v>0</v>
      </c>
      <c r="AY924" s="13" t="str">
        <f t="shared" si="177"/>
        <v>1月份</v>
      </c>
      <c r="AZ924" s="11" t="str">
        <f t="shared" si="178"/>
        <v>全媒体</v>
      </c>
      <c r="BA924" s="11" t="str">
        <f t="shared" si="179"/>
        <v/>
      </c>
    </row>
    <row r="925" spans="1:53">
      <c r="A925" s="14" t="s">
        <v>4020</v>
      </c>
      <c r="B925" s="14" t="s">
        <v>5299</v>
      </c>
      <c r="C925" s="14" t="s">
        <v>55</v>
      </c>
      <c r="D925" s="14"/>
      <c r="E925" s="14" t="s">
        <v>1009</v>
      </c>
      <c r="F925" s="14" t="s">
        <v>1010</v>
      </c>
      <c r="G925" s="14" t="s">
        <v>778</v>
      </c>
      <c r="H925" s="14"/>
      <c r="I925" s="14"/>
      <c r="J925" s="14"/>
      <c r="K925" s="14"/>
      <c r="L925" s="14"/>
      <c r="M925" s="14"/>
      <c r="N925" s="14"/>
      <c r="O925" s="14"/>
      <c r="P925" s="14"/>
      <c r="Q925" s="14" t="s">
        <v>5740</v>
      </c>
      <c r="R925" s="14"/>
      <c r="S925" s="14"/>
      <c r="T925" s="14"/>
      <c r="U925" s="14"/>
      <c r="V925" s="14"/>
      <c r="W925" s="14"/>
      <c r="X925" s="14" t="s">
        <v>315</v>
      </c>
      <c r="Y925" s="14" t="s">
        <v>5299</v>
      </c>
      <c r="Z925" s="14">
        <v>2</v>
      </c>
      <c r="AA925" s="14">
        <v>14971</v>
      </c>
      <c r="AB925" s="14" t="s">
        <v>317</v>
      </c>
      <c r="AC925" s="14" t="s">
        <v>4020</v>
      </c>
      <c r="AD925" s="14">
        <v>2019</v>
      </c>
      <c r="AE925" s="14" t="s">
        <v>68</v>
      </c>
      <c r="AF925" s="14"/>
      <c r="AG925" s="14"/>
      <c r="AH925" s="14"/>
      <c r="AI925" s="14"/>
      <c r="AJ925" s="14"/>
      <c r="AK925" s="14"/>
      <c r="AL925" s="8" t="str">
        <f t="shared" si="168"/>
        <v/>
      </c>
      <c r="AM925" s="8" t="str">
        <f>IF(AL925="","",COUNTIFS(AL$1:AL925,AL925))</f>
        <v/>
      </c>
      <c r="AN925" s="8" t="str">
        <f t="shared" si="169"/>
        <v>上海张江新媒体运营服务@新媒体</v>
      </c>
      <c r="AO925" s="9">
        <f>IF(AN925="","",COUNTIFS(AN$1:AN925,AN925))</f>
        <v>2</v>
      </c>
      <c r="AP925" s="10" t="str">
        <f t="shared" si="170"/>
        <v/>
      </c>
      <c r="AQ925" s="11" t="str">
        <f t="shared" si="171"/>
        <v/>
      </c>
      <c r="AR925" s="11" t="str">
        <f t="shared" si="172"/>
        <v/>
      </c>
      <c r="AS925" s="11" t="str">
        <f t="shared" si="173"/>
        <v/>
      </c>
      <c r="AT925" s="11" t="str">
        <f t="shared" si="174"/>
        <v/>
      </c>
      <c r="AU925" s="11" t="str">
        <f t="shared" si="175"/>
        <v/>
      </c>
      <c r="AV925" s="11" t="str">
        <f t="shared" si="176"/>
        <v/>
      </c>
      <c r="AW925" s="11" t="str">
        <f>IF(ISERROR(IF(FIND("拾",O925,1)&lt;FIND("万",O925,1),IF(ISERROR(FIND("拾",O925,FIND("万",O925,1))),"零",(MID(O,FIND("拾",O925,FIND("万",O925,1))-1,1))),MID(O925,FIND("拾",O925,1)-1,1))),"",IF(FIND("拾",O925,1)&lt;FIND("万",O925,1),IF(ISERROR(FIND("拾",O925,FIND("万",O925,1))),"",(MID(O925,FIND("拾",O925,FIND("万",O925,1))-1,1))),MID(O925,FIND("拾",O925,1)-1,1)))</f>
        <v/>
      </c>
      <c r="AX925" s="12">
        <f>IF(O925="",0,IF(ISERROR(MIDB(O925,SEARCHB("?",O925),2*LEN(O925)-LENB(O925))),IF(AQ925="",0,INDEX([1]大小写对照表!A:B,MATCH(AQ925,[1]大小写对照表!A:A,0),2)*100000000)+IF(AR925="",0,INDEX([1]大小写对照表!A:B,MATCH(AR925,[1]大小写对照表!A:A,0),2)*1000000)+IF(AS925="",0,INDEX([1]大小写对照表!A:B,MATCH(AS925,[1]大小写对照表!A:A,0),2)*100000)+IF(AT925="",0,INDEX([1]大小写对照表!A:B,MATCH(AT925,[1]大小写对照表!A:A,0),2)*10000)+IF(AU925="",0,INDEX([1]大小写对照表!A:B,MATCH(AU925,[1]大小写对照表!A:A,0),2)*1000)+IF(AV925="",0,INDEX([1]大小写对照表!A:B,MATCH(AV925,[1]大小写对照表!A:A,0),2)*100)+IF(AW925="",0,INDEX([1]大小写对照表!A:B,MATCH(AW925,[1]大小写对照表!A:A,0),2)*10),IF(ISERROR(FIND("万",O925,1)),MIDB(O925,SEARCHB("?",O925),2*LEN(O925)-LENB(O925))*1,MIDB(O925,SEARCHB("?",O925),2*LEN(O925)-LENB(O925))*10000)))</f>
        <v>0</v>
      </c>
      <c r="AY925" s="13" t="str">
        <f t="shared" si="177"/>
        <v>1月份</v>
      </c>
      <c r="AZ925" s="11" t="str">
        <f t="shared" si="178"/>
        <v>新媒体</v>
      </c>
      <c r="BA925" s="11" t="str">
        <f t="shared" si="179"/>
        <v/>
      </c>
    </row>
    <row r="926" spans="1:53">
      <c r="A926" s="7" t="s">
        <v>5498</v>
      </c>
      <c r="B926" s="7" t="s">
        <v>5741</v>
      </c>
      <c r="C926" s="7" t="s">
        <v>55</v>
      </c>
      <c r="D926" s="7"/>
      <c r="E926" s="7" t="s">
        <v>236</v>
      </c>
      <c r="F926" s="7" t="s">
        <v>527</v>
      </c>
      <c r="G926" s="7" t="s">
        <v>778</v>
      </c>
      <c r="H926" s="7"/>
      <c r="I926" s="7"/>
      <c r="J926" s="7"/>
      <c r="K926" s="7"/>
      <c r="L926" s="7"/>
      <c r="M926" s="7"/>
      <c r="N926" s="7"/>
      <c r="O926" s="7"/>
      <c r="P926" s="7"/>
      <c r="Q926" s="7" t="s">
        <v>5742</v>
      </c>
      <c r="R926" s="7"/>
      <c r="S926" s="7"/>
      <c r="T926" s="7"/>
      <c r="U926" s="7"/>
      <c r="V926" s="7"/>
      <c r="W926" s="7"/>
      <c r="X926" s="7" t="s">
        <v>315</v>
      </c>
      <c r="Y926" s="7" t="s">
        <v>5743</v>
      </c>
      <c r="Z926" s="7">
        <v>2</v>
      </c>
      <c r="AA926" s="7">
        <v>14971</v>
      </c>
      <c r="AB926" s="7" t="s">
        <v>67</v>
      </c>
      <c r="AC926" s="7"/>
      <c r="AD926" s="7">
        <v>2019</v>
      </c>
      <c r="AE926" s="7" t="s">
        <v>68</v>
      </c>
      <c r="AF926" s="7"/>
      <c r="AG926" s="7"/>
      <c r="AH926" s="7"/>
      <c r="AI926" s="7"/>
      <c r="AJ926" s="7"/>
      <c r="AK926" s="7"/>
      <c r="AL926" s="8" t="str">
        <f t="shared" si="168"/>
        <v/>
      </c>
      <c r="AM926" s="8" t="str">
        <f>IF(AL926="","",COUNTIFS(AL$1:AL926,AL926))</f>
        <v/>
      </c>
      <c r="AN926" s="8" t="str">
        <f t="shared" si="169"/>
        <v>北京中国工业文化全媒体云平台主程序、部分课程建设、平台初期运营中标候选人公示@全媒体,媒体云</v>
      </c>
      <c r="AO926" s="9">
        <f>IF(AN926="","",COUNTIFS(AN$1:AN926,AN926))</f>
        <v>1</v>
      </c>
      <c r="AP926" s="10" t="str">
        <f t="shared" si="170"/>
        <v>是</v>
      </c>
      <c r="AQ926" s="11" t="str">
        <f t="shared" si="171"/>
        <v/>
      </c>
      <c r="AR926" s="11" t="str">
        <f t="shared" si="172"/>
        <v/>
      </c>
      <c r="AS926" s="11" t="str">
        <f t="shared" si="173"/>
        <v/>
      </c>
      <c r="AT926" s="11" t="str">
        <f t="shared" si="174"/>
        <v/>
      </c>
      <c r="AU926" s="11" t="str">
        <f t="shared" si="175"/>
        <v/>
      </c>
      <c r="AV926" s="11" t="str">
        <f t="shared" si="176"/>
        <v/>
      </c>
      <c r="AW926" s="11" t="str">
        <f>IF(ISERROR(IF(FIND("拾",O926,1)&lt;FIND("万",O926,1),IF(ISERROR(FIND("拾",O926,FIND("万",O926,1))),"零",(MID(O,FIND("拾",O926,FIND("万",O926,1))-1,1))),MID(O926,FIND("拾",O926,1)-1,1))),"",IF(FIND("拾",O926,1)&lt;FIND("万",O926,1),IF(ISERROR(FIND("拾",O926,FIND("万",O926,1))),"",(MID(O926,FIND("拾",O926,FIND("万",O926,1))-1,1))),MID(O926,FIND("拾",O926,1)-1,1)))</f>
        <v/>
      </c>
      <c r="AX926" s="12">
        <f>IF(O926="",0,IF(ISERROR(MIDB(O926,SEARCHB("?",O926),2*LEN(O926)-LENB(O926))),IF(AQ926="",0,INDEX([1]大小写对照表!A:B,MATCH(AQ926,[1]大小写对照表!A:A,0),2)*100000000)+IF(AR926="",0,INDEX([1]大小写对照表!A:B,MATCH(AR926,[1]大小写对照表!A:A,0),2)*1000000)+IF(AS926="",0,INDEX([1]大小写对照表!A:B,MATCH(AS926,[1]大小写对照表!A:A,0),2)*100000)+IF(AT926="",0,INDEX([1]大小写对照表!A:B,MATCH(AT926,[1]大小写对照表!A:A,0),2)*10000)+IF(AU926="",0,INDEX([1]大小写对照表!A:B,MATCH(AU926,[1]大小写对照表!A:A,0),2)*1000)+IF(AV926="",0,INDEX([1]大小写对照表!A:B,MATCH(AV926,[1]大小写对照表!A:A,0),2)*100)+IF(AW926="",0,INDEX([1]大小写对照表!A:B,MATCH(AW926,[1]大小写对照表!A:A,0),2)*10),IF(ISERROR(FIND("万",O926,1)),MIDB(O926,SEARCHB("?",O926),2*LEN(O926)-LENB(O926))*1,MIDB(O926,SEARCHB("?",O926),2*LEN(O926)-LENB(O926))*10000)))</f>
        <v>0</v>
      </c>
      <c r="AY926" s="13" t="str">
        <f t="shared" si="177"/>
        <v>1月份</v>
      </c>
      <c r="AZ926" s="11" t="str">
        <f t="shared" si="178"/>
        <v>全媒体</v>
      </c>
      <c r="BA926" s="11" t="str">
        <f t="shared" si="179"/>
        <v>媒体云</v>
      </c>
    </row>
    <row r="927" spans="1:53">
      <c r="A927" s="14" t="s">
        <v>4020</v>
      </c>
      <c r="B927" s="14" t="s">
        <v>5744</v>
      </c>
      <c r="C927" s="14" t="s">
        <v>55</v>
      </c>
      <c r="D927" s="14" t="s">
        <v>5745</v>
      </c>
      <c r="E927" s="14" t="s">
        <v>1427</v>
      </c>
      <c r="F927" s="14" t="s">
        <v>5746</v>
      </c>
      <c r="G927" s="14" t="s">
        <v>778</v>
      </c>
      <c r="H927" s="14"/>
      <c r="I927" s="14"/>
      <c r="J927" s="14"/>
      <c r="K927" s="14"/>
      <c r="L927" s="14"/>
      <c r="M927" s="14"/>
      <c r="N927" s="14" t="s">
        <v>5747</v>
      </c>
      <c r="O927" s="14">
        <v>150000</v>
      </c>
      <c r="P927" s="14"/>
      <c r="Q927" s="14" t="s">
        <v>5748</v>
      </c>
      <c r="R927" s="14" t="s">
        <v>5749</v>
      </c>
      <c r="S927" s="14"/>
      <c r="T927" s="14"/>
      <c r="U927" s="14"/>
      <c r="V927" s="14"/>
      <c r="W927" s="14"/>
      <c r="X927" s="14" t="s">
        <v>315</v>
      </c>
      <c r="Y927" s="14" t="s">
        <v>5750</v>
      </c>
      <c r="Z927" s="14">
        <v>1</v>
      </c>
      <c r="AA927" s="14">
        <v>1</v>
      </c>
      <c r="AB927" s="14" t="s">
        <v>317</v>
      </c>
      <c r="AC927" s="14" t="s">
        <v>4020</v>
      </c>
      <c r="AD927" s="14">
        <v>2019</v>
      </c>
      <c r="AE927" s="14" t="s">
        <v>68</v>
      </c>
      <c r="AF927" s="14"/>
      <c r="AG927" s="14"/>
      <c r="AH927" s="14"/>
      <c r="AI927" s="14"/>
      <c r="AJ927" s="14"/>
      <c r="AK927" s="14"/>
      <c r="AL927" s="8" t="str">
        <f t="shared" si="168"/>
        <v>5103012018001061@新媒体</v>
      </c>
      <c r="AM927" s="8">
        <f>IF(AL927="","",COUNTIFS(AL$1:AL927,AL927))</f>
        <v>1</v>
      </c>
      <c r="AN927" s="8" t="str">
        <f t="shared" si="169"/>
        <v>四川省自贡市公安局交通警察支队政务新媒体网络运营采购项目竞争性磋商成交公告@新媒体</v>
      </c>
      <c r="AO927" s="9">
        <f>IF(AN927="","",COUNTIFS(AN$1:AN927,AN927))</f>
        <v>1</v>
      </c>
      <c r="AP927" s="10" t="str">
        <f t="shared" si="170"/>
        <v>是</v>
      </c>
      <c r="AQ927" s="11" t="str">
        <f t="shared" si="171"/>
        <v/>
      </c>
      <c r="AR927" s="11" t="str">
        <f t="shared" si="172"/>
        <v/>
      </c>
      <c r="AS927" s="11" t="str">
        <f t="shared" si="173"/>
        <v/>
      </c>
      <c r="AT927" s="11" t="str">
        <f t="shared" si="174"/>
        <v/>
      </c>
      <c r="AU927" s="11" t="str">
        <f t="shared" si="175"/>
        <v/>
      </c>
      <c r="AV927" s="11" t="str">
        <f t="shared" si="176"/>
        <v/>
      </c>
      <c r="AW927" s="11" t="str">
        <f>IF(ISERROR(IF(FIND("拾",O927,1)&lt;FIND("万",O927,1),IF(ISERROR(FIND("拾",O927,FIND("万",O927,1))),"零",(MID(O,FIND("拾",O927,FIND("万",O927,1))-1,1))),MID(O927,FIND("拾",O927,1)-1,1))),"",IF(FIND("拾",O927,1)&lt;FIND("万",O927,1),IF(ISERROR(FIND("拾",O927,FIND("万",O927,1))),"",(MID(O927,FIND("拾",O927,FIND("万",O927,1))-1,1))),MID(O927,FIND("拾",O927,1)-1,1)))</f>
        <v/>
      </c>
      <c r="AX927" s="12">
        <f>IF(O927="",0,IF(ISERROR(MIDB(O927,SEARCHB("?",O927),2*LEN(O927)-LENB(O927))),IF(AQ927="",0,INDEX([1]大小写对照表!A:B,MATCH(AQ927,[1]大小写对照表!A:A,0),2)*100000000)+IF(AR927="",0,INDEX([1]大小写对照表!A:B,MATCH(AR927,[1]大小写对照表!A:A,0),2)*1000000)+IF(AS927="",0,INDEX([1]大小写对照表!A:B,MATCH(AS927,[1]大小写对照表!A:A,0),2)*100000)+IF(AT927="",0,INDEX([1]大小写对照表!A:B,MATCH(AT927,[1]大小写对照表!A:A,0),2)*10000)+IF(AU927="",0,INDEX([1]大小写对照表!A:B,MATCH(AU927,[1]大小写对照表!A:A,0),2)*1000)+IF(AV927="",0,INDEX([1]大小写对照表!A:B,MATCH(AV927,[1]大小写对照表!A:A,0),2)*100)+IF(AW927="",0,INDEX([1]大小写对照表!A:B,MATCH(AW927,[1]大小写对照表!A:A,0),2)*10),IF(ISERROR(FIND("万",O927,1)),MIDB(O927,SEARCHB("?",O927),2*LEN(O927)-LENB(O927))*1,MIDB(O927,SEARCHB("?",O927),2*LEN(O927)-LENB(O927))*10000)))</f>
        <v>150000</v>
      </c>
      <c r="AY927" s="13" t="str">
        <f t="shared" si="177"/>
        <v>1月份</v>
      </c>
      <c r="AZ927" s="11" t="str">
        <f t="shared" si="178"/>
        <v>新媒体</v>
      </c>
      <c r="BA927" s="11" t="str">
        <f t="shared" si="179"/>
        <v/>
      </c>
    </row>
    <row r="928" spans="1:53">
      <c r="A928" s="7" t="s">
        <v>4020</v>
      </c>
      <c r="B928" s="7" t="s">
        <v>5751</v>
      </c>
      <c r="C928" s="7" t="s">
        <v>55</v>
      </c>
      <c r="D928" s="7" t="s">
        <v>5706</v>
      </c>
      <c r="E928" s="7" t="s">
        <v>809</v>
      </c>
      <c r="F928" s="7" t="s">
        <v>4229</v>
      </c>
      <c r="G928" s="7" t="s">
        <v>778</v>
      </c>
      <c r="H928" s="7"/>
      <c r="I928" s="7"/>
      <c r="J928" s="7"/>
      <c r="K928" s="7"/>
      <c r="L928" s="7" t="s">
        <v>5699</v>
      </c>
      <c r="M928" s="7" t="s">
        <v>5700</v>
      </c>
      <c r="N928" s="7"/>
      <c r="O928" s="7"/>
      <c r="P928" s="7"/>
      <c r="Q928" s="7" t="s">
        <v>5752</v>
      </c>
      <c r="R928" s="7"/>
      <c r="S928" s="7"/>
      <c r="T928" s="7"/>
      <c r="U928" s="7"/>
      <c r="V928" s="7"/>
      <c r="W928" s="7"/>
      <c r="X928" s="7" t="s">
        <v>944</v>
      </c>
      <c r="Y928" s="7" t="s">
        <v>5753</v>
      </c>
      <c r="Z928" s="7">
        <v>1</v>
      </c>
      <c r="AA928" s="7">
        <v>3</v>
      </c>
      <c r="AB928" s="7" t="s">
        <v>317</v>
      </c>
      <c r="AC928" s="7" t="s">
        <v>4020</v>
      </c>
      <c r="AD928" s="7">
        <v>2018</v>
      </c>
      <c r="AE928" s="7" t="s">
        <v>643</v>
      </c>
      <c r="AF928" s="7"/>
      <c r="AG928" s="7"/>
      <c r="AH928" s="7"/>
      <c r="AI928" s="7"/>
      <c r="AJ928" s="7"/>
      <c r="AK928" s="7"/>
      <c r="AL928" s="8" t="str">
        <f t="shared" si="168"/>
        <v>Z130000182856@新媒体</v>
      </c>
      <c r="AM928" s="8">
        <f>IF(AL928="","",COUNTIFS(AL$1:AL928,AL928))</f>
        <v>2</v>
      </c>
      <c r="AN928" s="8" t="str">
        <f t="shared" si="169"/>
        <v>河北省工业和信息化厅主流媒体宣传和新媒体宣传之河北日报报业集团单一来源@新媒体</v>
      </c>
      <c r="AO928" s="9">
        <f>IF(AN928="","",COUNTIFS(AN$1:AN928,AN928))</f>
        <v>1</v>
      </c>
      <c r="AP928" s="10" t="str">
        <f t="shared" si="170"/>
        <v/>
      </c>
      <c r="AQ928" s="11" t="str">
        <f t="shared" si="171"/>
        <v/>
      </c>
      <c r="AR928" s="11" t="str">
        <f t="shared" si="172"/>
        <v/>
      </c>
      <c r="AS928" s="11" t="str">
        <f t="shared" si="173"/>
        <v/>
      </c>
      <c r="AT928" s="11" t="str">
        <f t="shared" si="174"/>
        <v/>
      </c>
      <c r="AU928" s="11" t="str">
        <f t="shared" si="175"/>
        <v/>
      </c>
      <c r="AV928" s="11" t="str">
        <f t="shared" si="176"/>
        <v/>
      </c>
      <c r="AW928" s="11" t="str">
        <f>IF(ISERROR(IF(FIND("拾",O928,1)&lt;FIND("万",O928,1),IF(ISERROR(FIND("拾",O928,FIND("万",O928,1))),"零",(MID(O,FIND("拾",O928,FIND("万",O928,1))-1,1))),MID(O928,FIND("拾",O928,1)-1,1))),"",IF(FIND("拾",O928,1)&lt;FIND("万",O928,1),IF(ISERROR(FIND("拾",O928,FIND("万",O928,1))),"",(MID(O928,FIND("拾",O928,FIND("万",O928,1))-1,1))),MID(O928,FIND("拾",O928,1)-1,1)))</f>
        <v/>
      </c>
      <c r="AX928" s="12">
        <f>IF(O928="",0,IF(ISERROR(MIDB(O928,SEARCHB("?",O928),2*LEN(O928)-LENB(O928))),IF(AQ928="",0,INDEX([1]大小写对照表!A:B,MATCH(AQ928,[1]大小写对照表!A:A,0),2)*100000000)+IF(AR928="",0,INDEX([1]大小写对照表!A:B,MATCH(AR928,[1]大小写对照表!A:A,0),2)*1000000)+IF(AS928="",0,INDEX([1]大小写对照表!A:B,MATCH(AS928,[1]大小写对照表!A:A,0),2)*100000)+IF(AT928="",0,INDEX([1]大小写对照表!A:B,MATCH(AT928,[1]大小写对照表!A:A,0),2)*10000)+IF(AU928="",0,INDEX([1]大小写对照表!A:B,MATCH(AU928,[1]大小写对照表!A:A,0),2)*1000)+IF(AV928="",0,INDEX([1]大小写对照表!A:B,MATCH(AV928,[1]大小写对照表!A:A,0),2)*100)+IF(AW928="",0,INDEX([1]大小写对照表!A:B,MATCH(AW928,[1]大小写对照表!A:A,0),2)*10),IF(ISERROR(FIND("万",O928,1)),MIDB(O928,SEARCHB("?",O928),2*LEN(O928)-LENB(O928))*1,MIDB(O928,SEARCHB("?",O928),2*LEN(O928)-LENB(O928))*10000)))</f>
        <v>0</v>
      </c>
      <c r="AY928" s="13" t="str">
        <f t="shared" si="177"/>
        <v>1月份</v>
      </c>
      <c r="AZ928" s="11" t="str">
        <f t="shared" si="178"/>
        <v>新媒体</v>
      </c>
      <c r="BA928" s="11" t="str">
        <f t="shared" si="179"/>
        <v/>
      </c>
    </row>
    <row r="929" spans="1:53">
      <c r="A929" s="14" t="s">
        <v>4020</v>
      </c>
      <c r="B929" s="14" t="s">
        <v>5754</v>
      </c>
      <c r="C929" s="14" t="s">
        <v>55</v>
      </c>
      <c r="D929" s="14" t="s">
        <v>5755</v>
      </c>
      <c r="E929" s="14" t="s">
        <v>1244</v>
      </c>
      <c r="F929" s="14" t="s">
        <v>5756</v>
      </c>
      <c r="G929" s="14" t="s">
        <v>778</v>
      </c>
      <c r="H929" s="14"/>
      <c r="I929" s="14"/>
      <c r="J929" s="14"/>
      <c r="K929" s="14"/>
      <c r="L929" s="14" t="s">
        <v>5757</v>
      </c>
      <c r="M929" s="14" t="s">
        <v>5758</v>
      </c>
      <c r="N929" s="14"/>
      <c r="O929" s="14"/>
      <c r="P929" s="14"/>
      <c r="Q929" s="14" t="s">
        <v>5759</v>
      </c>
      <c r="R929" s="14"/>
      <c r="S929" s="14"/>
      <c r="T929" s="14"/>
      <c r="U929" s="14"/>
      <c r="V929" s="14"/>
      <c r="W929" s="14"/>
      <c r="X929" s="14" t="s">
        <v>79</v>
      </c>
      <c r="Y929" s="14" t="s">
        <v>5760</v>
      </c>
      <c r="Z929" s="14">
        <v>1</v>
      </c>
      <c r="AA929" s="14">
        <v>1</v>
      </c>
      <c r="AB929" s="14" t="s">
        <v>67</v>
      </c>
      <c r="AC929" s="14"/>
      <c r="AD929" s="14">
        <v>2019</v>
      </c>
      <c r="AE929" s="14" t="s">
        <v>68</v>
      </c>
      <c r="AF929" s="14"/>
      <c r="AG929" s="14"/>
      <c r="AH929" s="14"/>
      <c r="AI929" s="14"/>
      <c r="AJ929" s="14"/>
      <c r="AK929" s="14"/>
      <c r="AL929" s="8" t="str">
        <f t="shared" si="168"/>
        <v>18C1809@新媒体</v>
      </c>
      <c r="AM929" s="8">
        <f>IF(AL929="","",COUNTIFS(AL$1:AL929,AL929))</f>
        <v>1</v>
      </c>
      <c r="AN929" s="8" t="str">
        <f t="shared" si="169"/>
        <v>2018年重庆市12.4宪法主题网络晚会(18C1809)结果公告@新媒体</v>
      </c>
      <c r="AO929" s="9">
        <f>IF(AN929="","",COUNTIFS(AN$1:AN929,AN929))</f>
        <v>1</v>
      </c>
      <c r="AP929" s="10" t="str">
        <f t="shared" si="170"/>
        <v>是</v>
      </c>
      <c r="AQ929" s="11" t="str">
        <f t="shared" si="171"/>
        <v/>
      </c>
      <c r="AR929" s="11" t="str">
        <f t="shared" si="172"/>
        <v/>
      </c>
      <c r="AS929" s="11" t="str">
        <f t="shared" si="173"/>
        <v/>
      </c>
      <c r="AT929" s="11" t="str">
        <f t="shared" si="174"/>
        <v/>
      </c>
      <c r="AU929" s="11" t="str">
        <f t="shared" si="175"/>
        <v/>
      </c>
      <c r="AV929" s="11" t="str">
        <f t="shared" si="176"/>
        <v/>
      </c>
      <c r="AW929" s="11" t="str">
        <f>IF(ISERROR(IF(FIND("拾",O929,1)&lt;FIND("万",O929,1),IF(ISERROR(FIND("拾",O929,FIND("万",O929,1))),"零",(MID(O,FIND("拾",O929,FIND("万",O929,1))-1,1))),MID(O929,FIND("拾",O929,1)-1,1))),"",IF(FIND("拾",O929,1)&lt;FIND("万",O929,1),IF(ISERROR(FIND("拾",O929,FIND("万",O929,1))),"",(MID(O929,FIND("拾",O929,FIND("万",O929,1))-1,1))),MID(O929,FIND("拾",O929,1)-1,1)))</f>
        <v/>
      </c>
      <c r="AX929" s="12">
        <f>IF(O929="",0,IF(ISERROR(MIDB(O929,SEARCHB("?",O929),2*LEN(O929)-LENB(O929))),IF(AQ929="",0,INDEX([1]大小写对照表!A:B,MATCH(AQ929,[1]大小写对照表!A:A,0),2)*100000000)+IF(AR929="",0,INDEX([1]大小写对照表!A:B,MATCH(AR929,[1]大小写对照表!A:A,0),2)*1000000)+IF(AS929="",0,INDEX([1]大小写对照表!A:B,MATCH(AS929,[1]大小写对照表!A:A,0),2)*100000)+IF(AT929="",0,INDEX([1]大小写对照表!A:B,MATCH(AT929,[1]大小写对照表!A:A,0),2)*10000)+IF(AU929="",0,INDEX([1]大小写对照表!A:B,MATCH(AU929,[1]大小写对照表!A:A,0),2)*1000)+IF(AV929="",0,INDEX([1]大小写对照表!A:B,MATCH(AV929,[1]大小写对照表!A:A,0),2)*100)+IF(AW929="",0,INDEX([1]大小写对照表!A:B,MATCH(AW929,[1]大小写对照表!A:A,0),2)*10),IF(ISERROR(FIND("万",O929,1)),MIDB(O929,SEARCHB("?",O929),2*LEN(O929)-LENB(O929))*1,MIDB(O929,SEARCHB("?",O929),2*LEN(O929)-LENB(O929))*10000)))</f>
        <v>0</v>
      </c>
      <c r="AY929" s="13" t="str">
        <f t="shared" si="177"/>
        <v>1月份</v>
      </c>
      <c r="AZ929" s="11" t="str">
        <f t="shared" si="178"/>
        <v>新媒体</v>
      </c>
      <c r="BA929" s="11" t="str">
        <f t="shared" si="179"/>
        <v/>
      </c>
    </row>
    <row r="930" spans="1:53">
      <c r="A930" s="7" t="s">
        <v>4020</v>
      </c>
      <c r="B930" s="7" t="s">
        <v>804</v>
      </c>
      <c r="C930" s="7" t="s">
        <v>55</v>
      </c>
      <c r="D930" s="7"/>
      <c r="E930" s="7" t="s">
        <v>56</v>
      </c>
      <c r="F930" s="7" t="s">
        <v>302</v>
      </c>
      <c r="G930" s="7" t="s">
        <v>778</v>
      </c>
      <c r="H930" s="7"/>
      <c r="I930" s="7"/>
      <c r="J930" s="7"/>
      <c r="K930" s="7"/>
      <c r="L930" s="7" t="s">
        <v>779</v>
      </c>
      <c r="M930" s="7" t="s">
        <v>780</v>
      </c>
      <c r="N930" s="7" t="s">
        <v>781</v>
      </c>
      <c r="O930" s="7" t="s">
        <v>805</v>
      </c>
      <c r="P930" s="7"/>
      <c r="Q930" s="7" t="s">
        <v>806</v>
      </c>
      <c r="R930" s="7" t="s">
        <v>784</v>
      </c>
      <c r="S930" s="7"/>
      <c r="T930" s="7"/>
      <c r="U930" s="7"/>
      <c r="V930" s="7"/>
      <c r="W930" s="7"/>
      <c r="X930" s="7" t="s">
        <v>326</v>
      </c>
      <c r="Y930" s="7" t="s">
        <v>807</v>
      </c>
      <c r="Z930" s="7">
        <v>3</v>
      </c>
      <c r="AA930" s="7">
        <v>14971</v>
      </c>
      <c r="AB930" s="7" t="s">
        <v>317</v>
      </c>
      <c r="AC930" s="7" t="s">
        <v>4020</v>
      </c>
      <c r="AD930" s="7">
        <v>2019</v>
      </c>
      <c r="AE930" s="7" t="s">
        <v>68</v>
      </c>
      <c r="AF930" s="7"/>
      <c r="AG930" s="7"/>
      <c r="AH930" s="7"/>
      <c r="AI930" s="7"/>
      <c r="AJ930" s="7"/>
      <c r="AK930" s="7" t="s">
        <v>652</v>
      </c>
      <c r="AL930" s="8" t="str">
        <f t="shared" si="168"/>
        <v/>
      </c>
      <c r="AM930" s="8" t="str">
        <f>IF(AL930="","",COUNTIFS(AL$1:AL930,AL930))</f>
        <v/>
      </c>
      <c r="AN930" s="8" t="str">
        <f t="shared" si="169"/>
        <v>郑州大学新闻与传播学院新媒体及融媒建设专用设备采购项目B包成交结果公告@新媒体</v>
      </c>
      <c r="AO930" s="9">
        <f>IF(AN930="","",COUNTIFS(AN$1:AN930,AN930))</f>
        <v>1</v>
      </c>
      <c r="AP930" s="10" t="str">
        <f t="shared" si="170"/>
        <v>是</v>
      </c>
      <c r="AQ930" s="11" t="str">
        <f t="shared" si="171"/>
        <v/>
      </c>
      <c r="AR930" s="11" t="str">
        <f t="shared" si="172"/>
        <v/>
      </c>
      <c r="AS930" s="11" t="str">
        <f t="shared" si="173"/>
        <v/>
      </c>
      <c r="AT930" s="11" t="str">
        <f t="shared" si="174"/>
        <v/>
      </c>
      <c r="AU930" s="11" t="str">
        <f t="shared" si="175"/>
        <v/>
      </c>
      <c r="AV930" s="11" t="str">
        <f t="shared" si="176"/>
        <v/>
      </c>
      <c r="AW930" s="11" t="str">
        <f>IF(ISERROR(IF(FIND("拾",O930,1)&lt;FIND("万",O930,1),IF(ISERROR(FIND("拾",O930,FIND("万",O930,1))),"零",(MID(O,FIND("拾",O930,FIND("万",O930,1))-1,1))),MID(O930,FIND("拾",O930,1)-1,1))),"",IF(FIND("拾",O930,1)&lt;FIND("万",O930,1),IF(ISERROR(FIND("拾",O930,FIND("万",O930,1))),"",(MID(O930,FIND("拾",O930,FIND("万",O930,1))-1,1))),MID(O930,FIND("拾",O930,1)-1,1)))</f>
        <v/>
      </c>
      <c r="AX930" s="12">
        <f>IF(O930="",0,IF(ISERROR(MIDB(O930,SEARCHB("?",O930),2*LEN(O930)-LENB(O930))),IF(AQ930="",0,INDEX([1]大小写对照表!A:B,MATCH(AQ930,[1]大小写对照表!A:A,0),2)*100000000)+IF(AR930="",0,INDEX([1]大小写对照表!A:B,MATCH(AR930,[1]大小写对照表!A:A,0),2)*1000000)+IF(AS930="",0,INDEX([1]大小写对照表!A:B,MATCH(AS930,[1]大小写对照表!A:A,0),2)*100000)+IF(AT930="",0,INDEX([1]大小写对照表!A:B,MATCH(AT930,[1]大小写对照表!A:A,0),2)*10000)+IF(AU930="",0,INDEX([1]大小写对照表!A:B,MATCH(AU930,[1]大小写对照表!A:A,0),2)*1000)+IF(AV930="",0,INDEX([1]大小写对照表!A:B,MATCH(AV930,[1]大小写对照表!A:A,0),2)*100)+IF(AW930="",0,INDEX([1]大小写对照表!A:B,MATCH(AW930,[1]大小写对照表!A:A,0),2)*10),IF(ISERROR(FIND("万",O930,1)),MIDB(O930,SEARCHB("?",O930),2*LEN(O930)-LENB(O930))*1,MIDB(O930,SEARCHB("?",O930),2*LEN(O930)-LENB(O930))*10000)))</f>
        <v>288790</v>
      </c>
      <c r="AY930" s="13" t="str">
        <f t="shared" si="177"/>
        <v>1月份</v>
      </c>
      <c r="AZ930" s="11" t="str">
        <f t="shared" si="178"/>
        <v>新媒体</v>
      </c>
      <c r="BA930" s="11" t="str">
        <f t="shared" si="179"/>
        <v/>
      </c>
    </row>
    <row r="931" spans="1:53">
      <c r="A931" s="14" t="s">
        <v>4020</v>
      </c>
      <c r="B931" s="14" t="s">
        <v>5761</v>
      </c>
      <c r="C931" s="14" t="s">
        <v>55</v>
      </c>
      <c r="D931" s="14" t="s">
        <v>5711</v>
      </c>
      <c r="E931" s="14" t="s">
        <v>809</v>
      </c>
      <c r="F931" s="14" t="s">
        <v>4229</v>
      </c>
      <c r="G931" s="14" t="s">
        <v>778</v>
      </c>
      <c r="H931" s="14"/>
      <c r="I931" s="14"/>
      <c r="J931" s="14"/>
      <c r="K931" s="14"/>
      <c r="L931" s="14" t="s">
        <v>5699</v>
      </c>
      <c r="M931" s="14" t="s">
        <v>5700</v>
      </c>
      <c r="N931" s="14"/>
      <c r="O931" s="14"/>
      <c r="P931" s="14"/>
      <c r="Q931" s="14" t="s">
        <v>5762</v>
      </c>
      <c r="R931" s="14"/>
      <c r="S931" s="14"/>
      <c r="T931" s="14"/>
      <c r="U931" s="14"/>
      <c r="V931" s="14"/>
      <c r="W931" s="14"/>
      <c r="X931" s="14" t="s">
        <v>79</v>
      </c>
      <c r="Y931" s="14" t="s">
        <v>5763</v>
      </c>
      <c r="Z931" s="14">
        <v>1</v>
      </c>
      <c r="AA931" s="14">
        <v>3</v>
      </c>
      <c r="AB931" s="14" t="s">
        <v>317</v>
      </c>
      <c r="AC931" s="14" t="s">
        <v>4020</v>
      </c>
      <c r="AD931" s="14">
        <v>2018</v>
      </c>
      <c r="AE931" s="14" t="s">
        <v>643</v>
      </c>
      <c r="AF931" s="14"/>
      <c r="AG931" s="14"/>
      <c r="AH931" s="14"/>
      <c r="AI931" s="14"/>
      <c r="AJ931" s="14"/>
      <c r="AK931" s="14"/>
      <c r="AL931" s="8" t="str">
        <f t="shared" si="168"/>
        <v>Z130000182855@新媒体</v>
      </c>
      <c r="AM931" s="8">
        <f>IF(AL931="","",COUNTIFS(AL$1:AL931,AL931))</f>
        <v>2</v>
      </c>
      <c r="AN931" s="8" t="str">
        <f t="shared" si="169"/>
        <v>河北省工业和信息化厅主流媒体宣传和新媒体宣传之河北广播电视台单一来源@新媒体</v>
      </c>
      <c r="AO931" s="9">
        <f>IF(AN931="","",COUNTIFS(AN$1:AN931,AN931))</f>
        <v>1</v>
      </c>
      <c r="AP931" s="10" t="str">
        <f t="shared" si="170"/>
        <v/>
      </c>
      <c r="AQ931" s="11" t="str">
        <f t="shared" si="171"/>
        <v/>
      </c>
      <c r="AR931" s="11" t="str">
        <f t="shared" si="172"/>
        <v/>
      </c>
      <c r="AS931" s="11" t="str">
        <f t="shared" si="173"/>
        <v/>
      </c>
      <c r="AT931" s="11" t="str">
        <f t="shared" si="174"/>
        <v/>
      </c>
      <c r="AU931" s="11" t="str">
        <f t="shared" si="175"/>
        <v/>
      </c>
      <c r="AV931" s="11" t="str">
        <f t="shared" si="176"/>
        <v/>
      </c>
      <c r="AW931" s="11" t="str">
        <f>IF(ISERROR(IF(FIND("拾",O931,1)&lt;FIND("万",O931,1),IF(ISERROR(FIND("拾",O931,FIND("万",O931,1))),"零",(MID(O,FIND("拾",O931,FIND("万",O931,1))-1,1))),MID(O931,FIND("拾",O931,1)-1,1))),"",IF(FIND("拾",O931,1)&lt;FIND("万",O931,1),IF(ISERROR(FIND("拾",O931,FIND("万",O931,1))),"",(MID(O931,FIND("拾",O931,FIND("万",O931,1))-1,1))),MID(O931,FIND("拾",O931,1)-1,1)))</f>
        <v/>
      </c>
      <c r="AX931" s="12">
        <f>IF(O931="",0,IF(ISERROR(MIDB(O931,SEARCHB("?",O931),2*LEN(O931)-LENB(O931))),IF(AQ931="",0,INDEX([1]大小写对照表!A:B,MATCH(AQ931,[1]大小写对照表!A:A,0),2)*100000000)+IF(AR931="",0,INDEX([1]大小写对照表!A:B,MATCH(AR931,[1]大小写对照表!A:A,0),2)*1000000)+IF(AS931="",0,INDEX([1]大小写对照表!A:B,MATCH(AS931,[1]大小写对照表!A:A,0),2)*100000)+IF(AT931="",0,INDEX([1]大小写对照表!A:B,MATCH(AT931,[1]大小写对照表!A:A,0),2)*10000)+IF(AU931="",0,INDEX([1]大小写对照表!A:B,MATCH(AU931,[1]大小写对照表!A:A,0),2)*1000)+IF(AV931="",0,INDEX([1]大小写对照表!A:B,MATCH(AV931,[1]大小写对照表!A:A,0),2)*100)+IF(AW931="",0,INDEX([1]大小写对照表!A:B,MATCH(AW931,[1]大小写对照表!A:A,0),2)*10),IF(ISERROR(FIND("万",O931,1)),MIDB(O931,SEARCHB("?",O931),2*LEN(O931)-LENB(O931))*1,MIDB(O931,SEARCHB("?",O931),2*LEN(O931)-LENB(O931))*10000)))</f>
        <v>0</v>
      </c>
      <c r="AY931" s="13" t="str">
        <f t="shared" si="177"/>
        <v>1月份</v>
      </c>
      <c r="AZ931" s="11" t="str">
        <f t="shared" si="178"/>
        <v>新媒体</v>
      </c>
      <c r="BA931" s="11" t="str">
        <f t="shared" si="179"/>
        <v/>
      </c>
    </row>
    <row r="932" spans="1:53">
      <c r="A932" s="7" t="s">
        <v>4020</v>
      </c>
      <c r="B932" s="7" t="s">
        <v>5764</v>
      </c>
      <c r="C932" s="7" t="s">
        <v>55</v>
      </c>
      <c r="D932" s="7" t="s">
        <v>5726</v>
      </c>
      <c r="E932" s="7" t="s">
        <v>236</v>
      </c>
      <c r="F932" s="7" t="s">
        <v>5087</v>
      </c>
      <c r="G932" s="7" t="s">
        <v>778</v>
      </c>
      <c r="H932" s="7"/>
      <c r="I932" s="7"/>
      <c r="J932" s="7"/>
      <c r="K932" s="7"/>
      <c r="L932" s="7" t="s">
        <v>5089</v>
      </c>
      <c r="M932" s="7" t="s">
        <v>5090</v>
      </c>
      <c r="N932" s="7" t="s">
        <v>5727</v>
      </c>
      <c r="O932" s="7" t="s">
        <v>5765</v>
      </c>
      <c r="P932" s="7"/>
      <c r="Q932" s="7" t="s">
        <v>5766</v>
      </c>
      <c r="R932" s="7" t="s">
        <v>5730</v>
      </c>
      <c r="S932" s="7" t="s">
        <v>5731</v>
      </c>
      <c r="T932" s="7"/>
      <c r="U932" s="7"/>
      <c r="V932" s="7"/>
      <c r="W932" s="7"/>
      <c r="X932" s="7" t="s">
        <v>65</v>
      </c>
      <c r="Y932" s="7" t="s">
        <v>5767</v>
      </c>
      <c r="Z932" s="7">
        <v>1</v>
      </c>
      <c r="AA932" s="7">
        <v>2</v>
      </c>
      <c r="AB932" s="7" t="s">
        <v>67</v>
      </c>
      <c r="AC932" s="7"/>
      <c r="AD932" s="7">
        <v>2019</v>
      </c>
      <c r="AE932" s="7" t="s">
        <v>68</v>
      </c>
      <c r="AF932" s="7"/>
      <c r="AG932" s="7"/>
      <c r="AH932" s="7"/>
      <c r="AI932" s="7"/>
      <c r="AJ932" s="7"/>
      <c r="AK932" s="7"/>
      <c r="AL932" s="8" t="str">
        <f t="shared" si="168"/>
        <v>RHXC-2018030）@新媒体</v>
      </c>
      <c r="AM932" s="8">
        <f>IF(AL932="","",COUNTIFS(AL$1:AL932,AL932))</f>
        <v>2</v>
      </c>
      <c r="AN932" s="8" t="str">
        <f t="shared" si="169"/>
        <v>[大兴]2018年北京市大兴区第一小学校园文化建设中标公告@新媒体</v>
      </c>
      <c r="AO932" s="9">
        <f>IF(AN932="","",COUNTIFS(AN$1:AN932,AN932))</f>
        <v>1</v>
      </c>
      <c r="AP932" s="10" t="str">
        <f t="shared" si="170"/>
        <v/>
      </c>
      <c r="AQ932" s="11" t="str">
        <f t="shared" si="171"/>
        <v/>
      </c>
      <c r="AR932" s="11" t="str">
        <f t="shared" si="172"/>
        <v/>
      </c>
      <c r="AS932" s="11" t="str">
        <f t="shared" si="173"/>
        <v/>
      </c>
      <c r="AT932" s="11" t="str">
        <f t="shared" si="174"/>
        <v/>
      </c>
      <c r="AU932" s="11" t="str">
        <f t="shared" si="175"/>
        <v/>
      </c>
      <c r="AV932" s="11" t="str">
        <f t="shared" si="176"/>
        <v/>
      </c>
      <c r="AW932" s="11" t="str">
        <f>IF(ISERROR(IF(FIND("拾",O932,1)&lt;FIND("万",O932,1),IF(ISERROR(FIND("拾",O932,FIND("万",O932,1))),"零",(MID(O,FIND("拾",O932,FIND("万",O932,1))-1,1))),MID(O932,FIND("拾",O932,1)-1,1))),"",IF(FIND("拾",O932,1)&lt;FIND("万",O932,1),IF(ISERROR(FIND("拾",O932,FIND("万",O932,1))),"",(MID(O932,FIND("拾",O932,FIND("万",O932,1))-1,1))),MID(O932,FIND("拾",O932,1)-1,1)))</f>
        <v/>
      </c>
      <c r="AX932" s="12">
        <f>IF(O932="",0,IF(ISERROR(MIDB(O932,SEARCHB("?",O932),2*LEN(O932)-LENB(O932))),IF(AQ932="",0,INDEX([1]大小写对照表!A:B,MATCH(AQ932,[1]大小写对照表!A:A,0),2)*100000000)+IF(AR932="",0,INDEX([1]大小写对照表!A:B,MATCH(AR932,[1]大小写对照表!A:A,0),2)*1000000)+IF(AS932="",0,INDEX([1]大小写对照表!A:B,MATCH(AS932,[1]大小写对照表!A:A,0),2)*100000)+IF(AT932="",0,INDEX([1]大小写对照表!A:B,MATCH(AT932,[1]大小写对照表!A:A,0),2)*10000)+IF(AU932="",0,INDEX([1]大小写对照表!A:B,MATCH(AU932,[1]大小写对照表!A:A,0),2)*1000)+IF(AV932="",0,INDEX([1]大小写对照表!A:B,MATCH(AV932,[1]大小写对照表!A:A,0),2)*100)+IF(AW932="",0,INDEX([1]大小写对照表!A:B,MATCH(AW932,[1]大小写对照表!A:A,0),2)*10),IF(ISERROR(FIND("万",O932,1)),MIDB(O932,SEARCHB("?",O932),2*LEN(O932)-LENB(O932))*1,MIDB(O932,SEARCHB("?",O932),2*LEN(O932)-LENB(O932))*10000)))</f>
        <v>618283.83000000007</v>
      </c>
      <c r="AY932" s="13" t="str">
        <f t="shared" si="177"/>
        <v>1月份</v>
      </c>
      <c r="AZ932" s="11" t="str">
        <f t="shared" si="178"/>
        <v>新媒体</v>
      </c>
      <c r="BA932" s="11" t="str">
        <f t="shared" si="179"/>
        <v/>
      </c>
    </row>
    <row r="933" spans="1:53">
      <c r="A933" s="14" t="s">
        <v>4020</v>
      </c>
      <c r="B933" s="14" t="s">
        <v>1079</v>
      </c>
      <c r="C933" s="14" t="s">
        <v>55</v>
      </c>
      <c r="D933" s="14"/>
      <c r="E933" s="14" t="s">
        <v>602</v>
      </c>
      <c r="F933" s="14" t="s">
        <v>668</v>
      </c>
      <c r="G933" s="14" t="s">
        <v>778</v>
      </c>
      <c r="H933" s="14"/>
      <c r="I933" s="14"/>
      <c r="J933" s="14"/>
      <c r="K933" s="14"/>
      <c r="L933" s="14"/>
      <c r="M933" s="14"/>
      <c r="N933" s="14" t="s">
        <v>1080</v>
      </c>
      <c r="O933" s="14"/>
      <c r="P933" s="14"/>
      <c r="Q933" s="14" t="s">
        <v>1081</v>
      </c>
      <c r="R933" s="14" t="s">
        <v>1082</v>
      </c>
      <c r="S933" s="14"/>
      <c r="T933" s="14"/>
      <c r="U933" s="14"/>
      <c r="V933" s="14"/>
      <c r="W933" s="14"/>
      <c r="X933" s="14" t="s">
        <v>315</v>
      </c>
      <c r="Y933" s="14" t="s">
        <v>1083</v>
      </c>
      <c r="Z933" s="14">
        <v>2</v>
      </c>
      <c r="AA933" s="14">
        <v>14971</v>
      </c>
      <c r="AB933" s="14" t="s">
        <v>317</v>
      </c>
      <c r="AC933" s="14" t="s">
        <v>4020</v>
      </c>
      <c r="AD933" s="14">
        <v>2019</v>
      </c>
      <c r="AE933" s="14" t="s">
        <v>68</v>
      </c>
      <c r="AF933" s="14"/>
      <c r="AG933" s="14"/>
      <c r="AH933" s="14"/>
      <c r="AI933" s="14"/>
      <c r="AJ933" s="14"/>
      <c r="AK933" s="14"/>
      <c r="AL933" s="8" t="str">
        <f t="shared" si="168"/>
        <v/>
      </c>
      <c r="AM933" s="8" t="str">
        <f>IF(AL933="","",COUNTIFS(AL$1:AL933,AL933))</f>
        <v/>
      </c>
      <c r="AN933" s="8" t="str">
        <f t="shared" si="169"/>
        <v>南京新媒体大厦项目中央厨房系统设备采购@新媒体</v>
      </c>
      <c r="AO933" s="9">
        <f>IF(AN933="","",COUNTIFS(AN$1:AN933,AN933))</f>
        <v>1</v>
      </c>
      <c r="AP933" s="10" t="str">
        <f t="shared" si="170"/>
        <v>是</v>
      </c>
      <c r="AQ933" s="11" t="str">
        <f t="shared" si="171"/>
        <v/>
      </c>
      <c r="AR933" s="11" t="str">
        <f t="shared" si="172"/>
        <v/>
      </c>
      <c r="AS933" s="11" t="str">
        <f t="shared" si="173"/>
        <v/>
      </c>
      <c r="AT933" s="11" t="str">
        <f t="shared" si="174"/>
        <v/>
      </c>
      <c r="AU933" s="11" t="str">
        <f t="shared" si="175"/>
        <v/>
      </c>
      <c r="AV933" s="11" t="str">
        <f t="shared" si="176"/>
        <v/>
      </c>
      <c r="AW933" s="11" t="str">
        <f>IF(ISERROR(IF(FIND("拾",O933,1)&lt;FIND("万",O933,1),IF(ISERROR(FIND("拾",O933,FIND("万",O933,1))),"零",(MID(O,FIND("拾",O933,FIND("万",O933,1))-1,1))),MID(O933,FIND("拾",O933,1)-1,1))),"",IF(FIND("拾",O933,1)&lt;FIND("万",O933,1),IF(ISERROR(FIND("拾",O933,FIND("万",O933,1))),"",(MID(O933,FIND("拾",O933,FIND("万",O933,1))-1,1))),MID(O933,FIND("拾",O933,1)-1,1)))</f>
        <v/>
      </c>
      <c r="AX933" s="12">
        <f>IF(O933="",0,IF(ISERROR(MIDB(O933,SEARCHB("?",O933),2*LEN(O933)-LENB(O933))),IF(AQ933="",0,INDEX([1]大小写对照表!A:B,MATCH(AQ933,[1]大小写对照表!A:A,0),2)*100000000)+IF(AR933="",0,INDEX([1]大小写对照表!A:B,MATCH(AR933,[1]大小写对照表!A:A,0),2)*1000000)+IF(AS933="",0,INDEX([1]大小写对照表!A:B,MATCH(AS933,[1]大小写对照表!A:A,0),2)*100000)+IF(AT933="",0,INDEX([1]大小写对照表!A:B,MATCH(AT933,[1]大小写对照表!A:A,0),2)*10000)+IF(AU933="",0,INDEX([1]大小写对照表!A:B,MATCH(AU933,[1]大小写对照表!A:A,0),2)*1000)+IF(AV933="",0,INDEX([1]大小写对照表!A:B,MATCH(AV933,[1]大小写对照表!A:A,0),2)*100)+IF(AW933="",0,INDEX([1]大小写对照表!A:B,MATCH(AW933,[1]大小写对照表!A:A,0),2)*10),IF(ISERROR(FIND("万",O933,1)),MIDB(O933,SEARCHB("?",O933),2*LEN(O933)-LENB(O933))*1,MIDB(O933,SEARCHB("?",O933),2*LEN(O933)-LENB(O933))*10000)))</f>
        <v>0</v>
      </c>
      <c r="AY933" s="13" t="str">
        <f t="shared" si="177"/>
        <v>1月份</v>
      </c>
      <c r="AZ933" s="11" t="str">
        <f t="shared" si="178"/>
        <v>新媒体</v>
      </c>
      <c r="BA933" s="11" t="str">
        <f t="shared" si="179"/>
        <v/>
      </c>
    </row>
    <row r="934" spans="1:53">
      <c r="A934" s="7" t="s">
        <v>4020</v>
      </c>
      <c r="B934" s="7" t="s">
        <v>5768</v>
      </c>
      <c r="C934" s="7" t="s">
        <v>55</v>
      </c>
      <c r="D934" s="7" t="s">
        <v>5769</v>
      </c>
      <c r="E934" s="7" t="s">
        <v>627</v>
      </c>
      <c r="F934" s="7" t="s">
        <v>1420</v>
      </c>
      <c r="G934" s="7" t="s">
        <v>778</v>
      </c>
      <c r="H934" s="7"/>
      <c r="I934" s="7"/>
      <c r="J934" s="7"/>
      <c r="K934" s="7"/>
      <c r="L934" s="7" t="s">
        <v>5770</v>
      </c>
      <c r="M934" s="7" t="s">
        <v>5771</v>
      </c>
      <c r="N934" s="7" t="s">
        <v>5772</v>
      </c>
      <c r="O934" s="7"/>
      <c r="P934" s="7"/>
      <c r="Q934" s="7" t="s">
        <v>5773</v>
      </c>
      <c r="R934" s="7" t="s">
        <v>5774</v>
      </c>
      <c r="S934" s="7" t="s">
        <v>5775</v>
      </c>
      <c r="T934" s="7" t="s">
        <v>5776</v>
      </c>
      <c r="U934" s="7"/>
      <c r="V934" s="7"/>
      <c r="W934" s="7"/>
      <c r="X934" s="7" t="s">
        <v>65</v>
      </c>
      <c r="Y934" s="7" t="s">
        <v>5777</v>
      </c>
      <c r="Z934" s="7">
        <v>1</v>
      </c>
      <c r="AA934" s="7">
        <v>1</v>
      </c>
      <c r="AB934" s="7" t="s">
        <v>67</v>
      </c>
      <c r="AC934" s="7"/>
      <c r="AD934" s="7">
        <v>2018</v>
      </c>
      <c r="AE934" s="7" t="s">
        <v>643</v>
      </c>
      <c r="AF934" s="7"/>
      <c r="AG934" s="7"/>
      <c r="AH934" s="7"/>
      <c r="AI934" s="7"/>
      <c r="AJ934" s="7"/>
      <c r="AK934" s="7"/>
      <c r="AL934" s="8" t="str">
        <f t="shared" si="168"/>
        <v>ZC2018（SZ）ZX00003@新媒体</v>
      </c>
      <c r="AM934" s="8">
        <f>IF(AL934="","",COUNTIFS(AL$1:AL934,AL934))</f>
        <v>1</v>
      </c>
      <c r="AN934" s="8" t="str">
        <f t="shared" si="169"/>
        <v>佛山市体育运动学校饭堂肉菜供应资格的中标、成交公告（修正02）@新媒体</v>
      </c>
      <c r="AO934" s="9">
        <f>IF(AN934="","",COUNTIFS(AN$1:AN934,AN934))</f>
        <v>1</v>
      </c>
      <c r="AP934" s="10" t="str">
        <f t="shared" si="170"/>
        <v>是</v>
      </c>
      <c r="AQ934" s="11" t="str">
        <f t="shared" si="171"/>
        <v/>
      </c>
      <c r="AR934" s="11" t="str">
        <f t="shared" si="172"/>
        <v/>
      </c>
      <c r="AS934" s="11" t="str">
        <f t="shared" si="173"/>
        <v/>
      </c>
      <c r="AT934" s="11" t="str">
        <f t="shared" si="174"/>
        <v/>
      </c>
      <c r="AU934" s="11" t="str">
        <f t="shared" si="175"/>
        <v/>
      </c>
      <c r="AV934" s="11" t="str">
        <f t="shared" si="176"/>
        <v/>
      </c>
      <c r="AW934" s="11" t="str">
        <f>IF(ISERROR(IF(FIND("拾",O934,1)&lt;FIND("万",O934,1),IF(ISERROR(FIND("拾",O934,FIND("万",O934,1))),"零",(MID(O,FIND("拾",O934,FIND("万",O934,1))-1,1))),MID(O934,FIND("拾",O934,1)-1,1))),"",IF(FIND("拾",O934,1)&lt;FIND("万",O934,1),IF(ISERROR(FIND("拾",O934,FIND("万",O934,1))),"",(MID(O934,FIND("拾",O934,FIND("万",O934,1))-1,1))),MID(O934,FIND("拾",O934,1)-1,1)))</f>
        <v/>
      </c>
      <c r="AX934" s="12">
        <f>IF(O934="",0,IF(ISERROR(MIDB(O934,SEARCHB("?",O934),2*LEN(O934)-LENB(O934))),IF(AQ934="",0,INDEX([1]大小写对照表!A:B,MATCH(AQ934,[1]大小写对照表!A:A,0),2)*100000000)+IF(AR934="",0,INDEX([1]大小写对照表!A:B,MATCH(AR934,[1]大小写对照表!A:A,0),2)*1000000)+IF(AS934="",0,INDEX([1]大小写对照表!A:B,MATCH(AS934,[1]大小写对照表!A:A,0),2)*100000)+IF(AT934="",0,INDEX([1]大小写对照表!A:B,MATCH(AT934,[1]大小写对照表!A:A,0),2)*10000)+IF(AU934="",0,INDEX([1]大小写对照表!A:B,MATCH(AU934,[1]大小写对照表!A:A,0),2)*1000)+IF(AV934="",0,INDEX([1]大小写对照表!A:B,MATCH(AV934,[1]大小写对照表!A:A,0),2)*100)+IF(AW934="",0,INDEX([1]大小写对照表!A:B,MATCH(AW934,[1]大小写对照表!A:A,0),2)*10),IF(ISERROR(FIND("万",O934,1)),MIDB(O934,SEARCHB("?",O934),2*LEN(O934)-LENB(O934))*1,MIDB(O934,SEARCHB("?",O934),2*LEN(O934)-LENB(O934))*10000)))</f>
        <v>0</v>
      </c>
      <c r="AY934" s="13" t="str">
        <f t="shared" si="177"/>
        <v>1月份</v>
      </c>
      <c r="AZ934" s="11" t="str">
        <f t="shared" si="178"/>
        <v>新媒体</v>
      </c>
      <c r="BA934" s="11" t="str">
        <f t="shared" si="179"/>
        <v/>
      </c>
    </row>
    <row r="935" spans="1:53">
      <c r="A935" s="14" t="s">
        <v>4020</v>
      </c>
      <c r="B935" s="14" t="s">
        <v>5778</v>
      </c>
      <c r="C935" s="14" t="s">
        <v>55</v>
      </c>
      <c r="D935" s="14" t="s">
        <v>5779</v>
      </c>
      <c r="E935" s="14" t="s">
        <v>582</v>
      </c>
      <c r="F935" s="14" t="s">
        <v>5780</v>
      </c>
      <c r="G935" s="14" t="s">
        <v>5781</v>
      </c>
      <c r="H935" s="14"/>
      <c r="I935" s="14"/>
      <c r="J935" s="14"/>
      <c r="K935" s="14"/>
      <c r="L935" s="14" t="s">
        <v>5782</v>
      </c>
      <c r="M935" s="14" t="s">
        <v>5783</v>
      </c>
      <c r="N935" s="14" t="s">
        <v>5784</v>
      </c>
      <c r="O935" s="14"/>
      <c r="P935" s="14"/>
      <c r="Q935" s="14" t="s">
        <v>5785</v>
      </c>
      <c r="R935" s="14" t="s">
        <v>5786</v>
      </c>
      <c r="S935" s="14"/>
      <c r="T935" s="14"/>
      <c r="U935" s="14"/>
      <c r="V935" s="14"/>
      <c r="W935" s="14"/>
      <c r="X935" s="14" t="s">
        <v>79</v>
      </c>
      <c r="Y935" s="14" t="s">
        <v>5787</v>
      </c>
      <c r="Z935" s="14">
        <v>1</v>
      </c>
      <c r="AA935" s="14">
        <v>1</v>
      </c>
      <c r="AB935" s="14" t="s">
        <v>317</v>
      </c>
      <c r="AC935" s="14" t="s">
        <v>4020</v>
      </c>
      <c r="AD935" s="14">
        <v>2018</v>
      </c>
      <c r="AE935" s="14" t="s">
        <v>643</v>
      </c>
      <c r="AF935" s="14"/>
      <c r="AG935" s="14"/>
      <c r="AH935" s="14"/>
      <c r="AI935" s="14"/>
      <c r="AJ935" s="14"/>
      <c r="AK935" s="14"/>
      <c r="AL935" s="8" t="str">
        <f t="shared" si="168"/>
        <v>WQ2018213-FW147@新媒体</v>
      </c>
      <c r="AM935" s="8">
        <f>IF(AL935="","",COUNTIFS(AL$1:AL935,AL935))</f>
        <v>1</v>
      </c>
      <c r="AN935" s="8" t="str">
        <f t="shared" si="169"/>
        <v>金华市金东区市场监督管理局新媒体（微信公众号）整体运维宣传服务项目的合同公示@新媒体</v>
      </c>
      <c r="AO935" s="9">
        <f>IF(AN935="","",COUNTIFS(AN$1:AN935,AN935))</f>
        <v>1</v>
      </c>
      <c r="AP935" s="10" t="str">
        <f t="shared" si="170"/>
        <v>是</v>
      </c>
      <c r="AQ935" s="11" t="str">
        <f t="shared" si="171"/>
        <v/>
      </c>
      <c r="AR935" s="11" t="str">
        <f t="shared" si="172"/>
        <v/>
      </c>
      <c r="AS935" s="11" t="str">
        <f t="shared" si="173"/>
        <v/>
      </c>
      <c r="AT935" s="11" t="str">
        <f t="shared" si="174"/>
        <v/>
      </c>
      <c r="AU935" s="11" t="str">
        <f t="shared" si="175"/>
        <v/>
      </c>
      <c r="AV935" s="11" t="str">
        <f t="shared" si="176"/>
        <v/>
      </c>
      <c r="AW935" s="11" t="str">
        <f>IF(ISERROR(IF(FIND("拾",O935,1)&lt;FIND("万",O935,1),IF(ISERROR(FIND("拾",O935,FIND("万",O935,1))),"零",(MID(O,FIND("拾",O935,FIND("万",O935,1))-1,1))),MID(O935,FIND("拾",O935,1)-1,1))),"",IF(FIND("拾",O935,1)&lt;FIND("万",O935,1),IF(ISERROR(FIND("拾",O935,FIND("万",O935,1))),"",(MID(O935,FIND("拾",O935,FIND("万",O935,1))-1,1))),MID(O935,FIND("拾",O935,1)-1,1)))</f>
        <v/>
      </c>
      <c r="AX935" s="12">
        <f>IF(O935="",0,IF(ISERROR(MIDB(O935,SEARCHB("?",O935),2*LEN(O935)-LENB(O935))),IF(AQ935="",0,INDEX([1]大小写对照表!A:B,MATCH(AQ935,[1]大小写对照表!A:A,0),2)*100000000)+IF(AR935="",0,INDEX([1]大小写对照表!A:B,MATCH(AR935,[1]大小写对照表!A:A,0),2)*1000000)+IF(AS935="",0,INDEX([1]大小写对照表!A:B,MATCH(AS935,[1]大小写对照表!A:A,0),2)*100000)+IF(AT935="",0,INDEX([1]大小写对照表!A:B,MATCH(AT935,[1]大小写对照表!A:A,0),2)*10000)+IF(AU935="",0,INDEX([1]大小写对照表!A:B,MATCH(AU935,[1]大小写对照表!A:A,0),2)*1000)+IF(AV935="",0,INDEX([1]大小写对照表!A:B,MATCH(AV935,[1]大小写对照表!A:A,0),2)*100)+IF(AW935="",0,INDEX([1]大小写对照表!A:B,MATCH(AW935,[1]大小写对照表!A:A,0),2)*10),IF(ISERROR(FIND("万",O935,1)),MIDB(O935,SEARCHB("?",O935),2*LEN(O935)-LENB(O935))*1,MIDB(O935,SEARCHB("?",O935),2*LEN(O935)-LENB(O935))*10000)))</f>
        <v>0</v>
      </c>
      <c r="AY935" s="13" t="str">
        <f t="shared" si="177"/>
        <v>1月份</v>
      </c>
      <c r="AZ935" s="11" t="str">
        <f t="shared" si="178"/>
        <v>新媒体</v>
      </c>
      <c r="BA935" s="11" t="str">
        <f t="shared" si="179"/>
        <v/>
      </c>
    </row>
    <row r="936" spans="1:53">
      <c r="A936" s="7" t="s">
        <v>4020</v>
      </c>
      <c r="B936" s="7" t="s">
        <v>5788</v>
      </c>
      <c r="C936" s="7" t="s">
        <v>55</v>
      </c>
      <c r="D936" s="7"/>
      <c r="E936" s="7" t="s">
        <v>582</v>
      </c>
      <c r="F936" s="7" t="s">
        <v>3843</v>
      </c>
      <c r="G936" s="7" t="s">
        <v>5781</v>
      </c>
      <c r="H936" s="7"/>
      <c r="I936" s="7"/>
      <c r="J936" s="7"/>
      <c r="K936" s="7"/>
      <c r="L936" s="7" t="s">
        <v>5789</v>
      </c>
      <c r="M936" s="7" t="s">
        <v>5790</v>
      </c>
      <c r="N936" s="7" t="s">
        <v>5791</v>
      </c>
      <c r="O936" s="7"/>
      <c r="P936" s="7"/>
      <c r="Q936" s="7" t="s">
        <v>5792</v>
      </c>
      <c r="R936" s="7" t="s">
        <v>5793</v>
      </c>
      <c r="S936" s="7"/>
      <c r="T936" s="7"/>
      <c r="U936" s="7"/>
      <c r="V936" s="7"/>
      <c r="W936" s="7"/>
      <c r="X936" s="7" t="s">
        <v>79</v>
      </c>
      <c r="Y936" s="7" t="s">
        <v>5794</v>
      </c>
      <c r="Z936" s="7">
        <v>1</v>
      </c>
      <c r="AA936" s="7">
        <v>14971</v>
      </c>
      <c r="AB936" s="7" t="s">
        <v>317</v>
      </c>
      <c r="AC936" s="7" t="s">
        <v>4020</v>
      </c>
      <c r="AD936" s="7">
        <v>2019</v>
      </c>
      <c r="AE936" s="7" t="s">
        <v>68</v>
      </c>
      <c r="AF936" s="7"/>
      <c r="AG936" s="7"/>
      <c r="AH936" s="7"/>
      <c r="AI936" s="7"/>
      <c r="AJ936" s="7"/>
      <c r="AK936" s="7"/>
      <c r="AL936" s="8" t="str">
        <f t="shared" si="168"/>
        <v/>
      </c>
      <c r="AM936" s="8" t="str">
        <f>IF(AL936="","",COUNTIFS(AL$1:AL936,AL936))</f>
        <v/>
      </c>
      <c r="AN936" s="8" t="str">
        <f t="shared" si="169"/>
        <v>2019年温州旅游新媒体营销合作服务的合同公示@新媒体</v>
      </c>
      <c r="AO936" s="9">
        <f>IF(AN936="","",COUNTIFS(AN$1:AN936,AN936))</f>
        <v>1</v>
      </c>
      <c r="AP936" s="10" t="str">
        <f t="shared" si="170"/>
        <v>是</v>
      </c>
      <c r="AQ936" s="11" t="str">
        <f t="shared" si="171"/>
        <v/>
      </c>
      <c r="AR936" s="11" t="str">
        <f t="shared" si="172"/>
        <v/>
      </c>
      <c r="AS936" s="11" t="str">
        <f t="shared" si="173"/>
        <v/>
      </c>
      <c r="AT936" s="11" t="str">
        <f t="shared" si="174"/>
        <v/>
      </c>
      <c r="AU936" s="11" t="str">
        <f t="shared" si="175"/>
        <v/>
      </c>
      <c r="AV936" s="11" t="str">
        <f t="shared" si="176"/>
        <v/>
      </c>
      <c r="AW936" s="11" t="str">
        <f>IF(ISERROR(IF(FIND("拾",O936,1)&lt;FIND("万",O936,1),IF(ISERROR(FIND("拾",O936,FIND("万",O936,1))),"零",(MID(O,FIND("拾",O936,FIND("万",O936,1))-1,1))),MID(O936,FIND("拾",O936,1)-1,1))),"",IF(FIND("拾",O936,1)&lt;FIND("万",O936,1),IF(ISERROR(FIND("拾",O936,FIND("万",O936,1))),"",(MID(O936,FIND("拾",O936,FIND("万",O936,1))-1,1))),MID(O936,FIND("拾",O936,1)-1,1)))</f>
        <v/>
      </c>
      <c r="AX936" s="12">
        <f>IF(O936="",0,IF(ISERROR(MIDB(O936,SEARCHB("?",O936),2*LEN(O936)-LENB(O936))),IF(AQ936="",0,INDEX([1]大小写对照表!A:B,MATCH(AQ936,[1]大小写对照表!A:A,0),2)*100000000)+IF(AR936="",0,INDEX([1]大小写对照表!A:B,MATCH(AR936,[1]大小写对照表!A:A,0),2)*1000000)+IF(AS936="",0,INDEX([1]大小写对照表!A:B,MATCH(AS936,[1]大小写对照表!A:A,0),2)*100000)+IF(AT936="",0,INDEX([1]大小写对照表!A:B,MATCH(AT936,[1]大小写对照表!A:A,0),2)*10000)+IF(AU936="",0,INDEX([1]大小写对照表!A:B,MATCH(AU936,[1]大小写对照表!A:A,0),2)*1000)+IF(AV936="",0,INDEX([1]大小写对照表!A:B,MATCH(AV936,[1]大小写对照表!A:A,0),2)*100)+IF(AW936="",0,INDEX([1]大小写对照表!A:B,MATCH(AW936,[1]大小写对照表!A:A,0),2)*10),IF(ISERROR(FIND("万",O936,1)),MIDB(O936,SEARCHB("?",O936),2*LEN(O936)-LENB(O936))*1,MIDB(O936,SEARCHB("?",O936),2*LEN(O936)-LENB(O936))*10000)))</f>
        <v>0</v>
      </c>
      <c r="AY936" s="13" t="str">
        <f t="shared" si="177"/>
        <v>1月份</v>
      </c>
      <c r="AZ936" s="11" t="str">
        <f t="shared" si="178"/>
        <v>新媒体</v>
      </c>
      <c r="BA936" s="11" t="str">
        <f t="shared" si="179"/>
        <v/>
      </c>
    </row>
    <row r="937" spans="1:53">
      <c r="A937" s="14" t="s">
        <v>5795</v>
      </c>
      <c r="B937" s="14" t="s">
        <v>5796</v>
      </c>
      <c r="C937" s="14" t="s">
        <v>55</v>
      </c>
      <c r="D937" s="14"/>
      <c r="E937" s="14" t="s">
        <v>627</v>
      </c>
      <c r="F937" s="14" t="s">
        <v>871</v>
      </c>
      <c r="G937" s="14" t="s">
        <v>226</v>
      </c>
      <c r="H937" s="14"/>
      <c r="I937" s="14"/>
      <c r="J937" s="14"/>
      <c r="K937" s="14"/>
      <c r="L937" s="14"/>
      <c r="M937" s="14"/>
      <c r="N937" s="14"/>
      <c r="O937" s="14"/>
      <c r="P937" s="14"/>
      <c r="Q937" s="14" t="s">
        <v>5797</v>
      </c>
      <c r="R937" s="14"/>
      <c r="S937" s="14"/>
      <c r="T937" s="14"/>
      <c r="U937" s="14"/>
      <c r="V937" s="14"/>
      <c r="W937" s="14"/>
      <c r="X937" s="14" t="s">
        <v>315</v>
      </c>
      <c r="Y937" s="14" t="s">
        <v>5798</v>
      </c>
      <c r="Z937" s="14">
        <v>2</v>
      </c>
      <c r="AA937" s="14">
        <v>14971</v>
      </c>
      <c r="AB937" s="14" t="s">
        <v>317</v>
      </c>
      <c r="AC937" s="14" t="s">
        <v>5795</v>
      </c>
      <c r="AD937" s="14">
        <v>2019</v>
      </c>
      <c r="AE937" s="14" t="s">
        <v>68</v>
      </c>
      <c r="AF937" s="14"/>
      <c r="AG937" s="14"/>
      <c r="AH937" s="14"/>
      <c r="AI937" s="14"/>
      <c r="AJ937" s="14"/>
      <c r="AK937" s="14"/>
      <c r="AL937" s="8" t="str">
        <f t="shared" si="168"/>
        <v/>
      </c>
      <c r="AM937" s="8" t="str">
        <f>IF(AL937="","",COUNTIFS(AL$1:AL937,AL937))</f>
        <v/>
      </c>
      <c r="AN937" s="8" t="str">
        <f t="shared" si="169"/>
        <v>广东武警总队视音频制作网络系统采购项目中标公告@制作网</v>
      </c>
      <c r="AO937" s="9">
        <f>IF(AN937="","",COUNTIFS(AN$1:AN937,AN937))</f>
        <v>1</v>
      </c>
      <c r="AP937" s="10" t="str">
        <f t="shared" si="170"/>
        <v>是</v>
      </c>
      <c r="AQ937" s="11" t="str">
        <f t="shared" si="171"/>
        <v/>
      </c>
      <c r="AR937" s="11" t="str">
        <f t="shared" si="172"/>
        <v/>
      </c>
      <c r="AS937" s="11" t="str">
        <f t="shared" si="173"/>
        <v/>
      </c>
      <c r="AT937" s="11" t="str">
        <f t="shared" si="174"/>
        <v/>
      </c>
      <c r="AU937" s="11" t="str">
        <f t="shared" si="175"/>
        <v/>
      </c>
      <c r="AV937" s="11" t="str">
        <f t="shared" si="176"/>
        <v/>
      </c>
      <c r="AW937" s="11" t="str">
        <f>IF(ISERROR(IF(FIND("拾",O937,1)&lt;FIND("万",O937,1),IF(ISERROR(FIND("拾",O937,FIND("万",O937,1))),"零",(MID(O,FIND("拾",O937,FIND("万",O937,1))-1,1))),MID(O937,FIND("拾",O937,1)-1,1))),"",IF(FIND("拾",O937,1)&lt;FIND("万",O937,1),IF(ISERROR(FIND("拾",O937,FIND("万",O937,1))),"",(MID(O937,FIND("拾",O937,FIND("万",O937,1))-1,1))),MID(O937,FIND("拾",O937,1)-1,1)))</f>
        <v/>
      </c>
      <c r="AX937" s="12">
        <f>IF(O937="",0,IF(ISERROR(MIDB(O937,SEARCHB("?",O937),2*LEN(O937)-LENB(O937))),IF(AQ937="",0,INDEX([1]大小写对照表!A:B,MATCH(AQ937,[1]大小写对照表!A:A,0),2)*100000000)+IF(AR937="",0,INDEX([1]大小写对照表!A:B,MATCH(AR937,[1]大小写对照表!A:A,0),2)*1000000)+IF(AS937="",0,INDEX([1]大小写对照表!A:B,MATCH(AS937,[1]大小写对照表!A:A,0),2)*100000)+IF(AT937="",0,INDEX([1]大小写对照表!A:B,MATCH(AT937,[1]大小写对照表!A:A,0),2)*10000)+IF(AU937="",0,INDEX([1]大小写对照表!A:B,MATCH(AU937,[1]大小写对照表!A:A,0),2)*1000)+IF(AV937="",0,INDEX([1]大小写对照表!A:B,MATCH(AV937,[1]大小写对照表!A:A,0),2)*100)+IF(AW937="",0,INDEX([1]大小写对照表!A:B,MATCH(AW937,[1]大小写对照表!A:A,0),2)*10),IF(ISERROR(FIND("万",O937,1)),MIDB(O937,SEARCHB("?",O937),2*LEN(O937)-LENB(O937))*1,MIDB(O937,SEARCHB("?",O937),2*LEN(O937)-LENB(O937))*10000)))</f>
        <v>0</v>
      </c>
      <c r="AY937" s="13" t="str">
        <f t="shared" si="177"/>
        <v>1月份</v>
      </c>
      <c r="AZ937" s="11" t="str">
        <f t="shared" si="178"/>
        <v>制作网</v>
      </c>
      <c r="BA937" s="11" t="str">
        <f t="shared" si="179"/>
        <v/>
      </c>
    </row>
    <row r="938" spans="1:53">
      <c r="A938" s="7" t="s">
        <v>5795</v>
      </c>
      <c r="B938" s="7" t="s">
        <v>5799</v>
      </c>
      <c r="C938" s="7" t="s">
        <v>55</v>
      </c>
      <c r="D938" s="7"/>
      <c r="E938" s="7" t="s">
        <v>311</v>
      </c>
      <c r="F938" s="7" t="s">
        <v>1457</v>
      </c>
      <c r="G938" s="7" t="s">
        <v>1521</v>
      </c>
      <c r="H938" s="7"/>
      <c r="I938" s="7"/>
      <c r="J938" s="7"/>
      <c r="K938" s="7"/>
      <c r="L938" s="7"/>
      <c r="M938" s="7"/>
      <c r="N938" s="7" t="s">
        <v>5800</v>
      </c>
      <c r="O938" s="7" t="s">
        <v>5801</v>
      </c>
      <c r="P938" s="7"/>
      <c r="Q938" s="7" t="s">
        <v>5802</v>
      </c>
      <c r="R938" s="7" t="s">
        <v>5803</v>
      </c>
      <c r="S938" s="7"/>
      <c r="T938" s="7"/>
      <c r="U938" s="7"/>
      <c r="V938" s="7"/>
      <c r="W938" s="7"/>
      <c r="X938" s="7" t="s">
        <v>315</v>
      </c>
      <c r="Y938" s="7" t="s">
        <v>5804</v>
      </c>
      <c r="Z938" s="7">
        <v>1</v>
      </c>
      <c r="AA938" s="7">
        <v>14971</v>
      </c>
      <c r="AB938" s="7" t="s">
        <v>317</v>
      </c>
      <c r="AC938" s="7" t="s">
        <v>5795</v>
      </c>
      <c r="AD938" s="7">
        <v>2019</v>
      </c>
      <c r="AE938" s="7" t="s">
        <v>68</v>
      </c>
      <c r="AF938" s="7"/>
      <c r="AG938" s="7"/>
      <c r="AH938" s="7"/>
      <c r="AI938" s="7"/>
      <c r="AJ938" s="7"/>
      <c r="AK938" s="7"/>
      <c r="AL938" s="8" t="str">
        <f t="shared" si="168"/>
        <v/>
      </c>
      <c r="AM938" s="8" t="str">
        <f>IF(AL938="","",COUNTIFS(AL$1:AL938,AL938))</f>
        <v/>
      </c>
      <c r="AN938" s="8" t="str">
        <f t="shared" si="169"/>
        <v>正街社区制作网格微邻里宣传牌、文明创建宣传栏制作更换等费用-供应商武汉市华盛茂广告有限公司@制作网</v>
      </c>
      <c r="AO938" s="9">
        <f>IF(AN938="","",COUNTIFS(AN$1:AN938,AN938))</f>
        <v>1</v>
      </c>
      <c r="AP938" s="10" t="str">
        <f t="shared" si="170"/>
        <v>是</v>
      </c>
      <c r="AQ938" s="11" t="str">
        <f t="shared" si="171"/>
        <v/>
      </c>
      <c r="AR938" s="11" t="str">
        <f t="shared" si="172"/>
        <v/>
      </c>
      <c r="AS938" s="11" t="str">
        <f t="shared" si="173"/>
        <v/>
      </c>
      <c r="AT938" s="11" t="str">
        <f t="shared" si="174"/>
        <v/>
      </c>
      <c r="AU938" s="11" t="str">
        <f t="shared" si="175"/>
        <v/>
      </c>
      <c r="AV938" s="11" t="str">
        <f t="shared" si="176"/>
        <v/>
      </c>
      <c r="AW938" s="11" t="str">
        <f>IF(ISERROR(IF(FIND("拾",O938,1)&lt;FIND("万",O938,1),IF(ISERROR(FIND("拾",O938,FIND("万",O938,1))),"零",(MID(O,FIND("拾",O938,FIND("万",O938,1))-1,1))),MID(O938,FIND("拾",O938,1)-1,1))),"",IF(FIND("拾",O938,1)&lt;FIND("万",O938,1),IF(ISERROR(FIND("拾",O938,FIND("万",O938,1))),"",(MID(O938,FIND("拾",O938,FIND("万",O938,1))-1,1))),MID(O938,FIND("拾",O938,1)-1,1)))</f>
        <v/>
      </c>
      <c r="AX938" s="12">
        <f>IF(O938="",0,IF(ISERROR(MIDB(O938,SEARCHB("?",O938),2*LEN(O938)-LENB(O938))),IF(AQ938="",0,INDEX([1]大小写对照表!A:B,MATCH(AQ938,[1]大小写对照表!A:A,0),2)*100000000)+IF(AR938="",0,INDEX([1]大小写对照表!A:B,MATCH(AR938,[1]大小写对照表!A:A,0),2)*1000000)+IF(AS938="",0,INDEX([1]大小写对照表!A:B,MATCH(AS938,[1]大小写对照表!A:A,0),2)*100000)+IF(AT938="",0,INDEX([1]大小写对照表!A:B,MATCH(AT938,[1]大小写对照表!A:A,0),2)*10000)+IF(AU938="",0,INDEX([1]大小写对照表!A:B,MATCH(AU938,[1]大小写对照表!A:A,0),2)*1000)+IF(AV938="",0,INDEX([1]大小写对照表!A:B,MATCH(AV938,[1]大小写对照表!A:A,0),2)*100)+IF(AW938="",0,INDEX([1]大小写对照表!A:B,MATCH(AW938,[1]大小写对照表!A:A,0),2)*10),IF(ISERROR(FIND("万",O938,1)),MIDB(O938,SEARCHB("?",O938),2*LEN(O938)-LENB(O938))*1,MIDB(O938,SEARCHB("?",O938),2*LEN(O938)-LENB(O938))*10000)))</f>
        <v>18286</v>
      </c>
      <c r="AY938" s="13" t="str">
        <f t="shared" si="177"/>
        <v>1月份</v>
      </c>
      <c r="AZ938" s="11" t="str">
        <f t="shared" si="178"/>
        <v>制作网</v>
      </c>
      <c r="BA938" s="11" t="str">
        <f t="shared" si="179"/>
        <v/>
      </c>
    </row>
    <row r="939" spans="1:53">
      <c r="A939" s="14" t="s">
        <v>5795</v>
      </c>
      <c r="B939" s="14" t="s">
        <v>5805</v>
      </c>
      <c r="C939" s="14" t="s">
        <v>55</v>
      </c>
      <c r="D939" s="14" t="s">
        <v>5806</v>
      </c>
      <c r="E939" s="14" t="s">
        <v>1192</v>
      </c>
      <c r="F939" s="14" t="s">
        <v>5807</v>
      </c>
      <c r="G939" s="14" t="s">
        <v>252</v>
      </c>
      <c r="H939" s="14"/>
      <c r="I939" s="14"/>
      <c r="J939" s="14"/>
      <c r="K939" s="14"/>
      <c r="L939" s="14" t="s">
        <v>5808</v>
      </c>
      <c r="M939" s="14"/>
      <c r="N939" s="14" t="s">
        <v>5809</v>
      </c>
      <c r="O939" s="14"/>
      <c r="P939" s="14"/>
      <c r="Q939" s="14" t="s">
        <v>5810</v>
      </c>
      <c r="R939" s="14" t="s">
        <v>5811</v>
      </c>
      <c r="S939" s="14"/>
      <c r="T939" s="14"/>
      <c r="U939" s="14"/>
      <c r="V939" s="14"/>
      <c r="W939" s="14"/>
      <c r="X939" s="14" t="s">
        <v>79</v>
      </c>
      <c r="Y939" s="14" t="s">
        <v>5812</v>
      </c>
      <c r="Z939" s="14">
        <v>4</v>
      </c>
      <c r="AA939" s="14">
        <v>4</v>
      </c>
      <c r="AB939" s="14" t="s">
        <v>67</v>
      </c>
      <c r="AC939" s="14"/>
      <c r="AD939" s="14">
        <v>2019</v>
      </c>
      <c r="AE939" s="14" t="s">
        <v>68</v>
      </c>
      <c r="AF939" s="14"/>
      <c r="AG939" s="14"/>
      <c r="AH939" s="14"/>
      <c r="AI939" s="14"/>
      <c r="AJ939" s="14"/>
      <c r="AK939" s="14"/>
      <c r="AL939" s="8" t="str">
        <f t="shared" si="168"/>
        <v>2018CG12XS0463@制作网</v>
      </c>
      <c r="AM939" s="8">
        <f>IF(AL939="","",COUNTIFS(AL$1:AL939,AL939))</f>
        <v>1</v>
      </c>
      <c r="AN939" s="8" t="str">
        <f t="shared" si="169"/>
        <v>新邵县广播电视台高清设备改造项目公开招标中标公示@制作网</v>
      </c>
      <c r="AO939" s="9">
        <f>IF(AN939="","",COUNTIFS(AN$1:AN939,AN939))</f>
        <v>1</v>
      </c>
      <c r="AP939" s="10" t="str">
        <f t="shared" si="170"/>
        <v>是</v>
      </c>
      <c r="AQ939" s="11" t="str">
        <f t="shared" si="171"/>
        <v/>
      </c>
      <c r="AR939" s="11" t="str">
        <f t="shared" si="172"/>
        <v/>
      </c>
      <c r="AS939" s="11" t="str">
        <f t="shared" si="173"/>
        <v/>
      </c>
      <c r="AT939" s="11" t="str">
        <f t="shared" si="174"/>
        <v/>
      </c>
      <c r="AU939" s="11" t="str">
        <f t="shared" si="175"/>
        <v/>
      </c>
      <c r="AV939" s="11" t="str">
        <f t="shared" si="176"/>
        <v/>
      </c>
      <c r="AW939" s="11" t="str">
        <f>IF(ISERROR(IF(FIND("拾",O939,1)&lt;FIND("万",O939,1),IF(ISERROR(FIND("拾",O939,FIND("万",O939,1))),"零",(MID(O,FIND("拾",O939,FIND("万",O939,1))-1,1))),MID(O939,FIND("拾",O939,1)-1,1))),"",IF(FIND("拾",O939,1)&lt;FIND("万",O939,1),IF(ISERROR(FIND("拾",O939,FIND("万",O939,1))),"",(MID(O939,FIND("拾",O939,FIND("万",O939,1))-1,1))),MID(O939,FIND("拾",O939,1)-1,1)))</f>
        <v/>
      </c>
      <c r="AX939" s="12">
        <f>IF(O939="",0,IF(ISERROR(MIDB(O939,SEARCHB("?",O939),2*LEN(O939)-LENB(O939))),IF(AQ939="",0,INDEX([1]大小写对照表!A:B,MATCH(AQ939,[1]大小写对照表!A:A,0),2)*100000000)+IF(AR939="",0,INDEX([1]大小写对照表!A:B,MATCH(AR939,[1]大小写对照表!A:A,0),2)*1000000)+IF(AS939="",0,INDEX([1]大小写对照表!A:B,MATCH(AS939,[1]大小写对照表!A:A,0),2)*100000)+IF(AT939="",0,INDEX([1]大小写对照表!A:B,MATCH(AT939,[1]大小写对照表!A:A,0),2)*10000)+IF(AU939="",0,INDEX([1]大小写对照表!A:B,MATCH(AU939,[1]大小写对照表!A:A,0),2)*1000)+IF(AV939="",0,INDEX([1]大小写对照表!A:B,MATCH(AV939,[1]大小写对照表!A:A,0),2)*100)+IF(AW939="",0,INDEX([1]大小写对照表!A:B,MATCH(AW939,[1]大小写对照表!A:A,0),2)*10),IF(ISERROR(FIND("万",O939,1)),MIDB(O939,SEARCHB("?",O939),2*LEN(O939)-LENB(O939))*1,MIDB(O939,SEARCHB("?",O939),2*LEN(O939)-LENB(O939))*10000)))</f>
        <v>0</v>
      </c>
      <c r="AY939" s="13" t="str">
        <f t="shared" si="177"/>
        <v>1月份</v>
      </c>
      <c r="AZ939" s="11" t="str">
        <f t="shared" si="178"/>
        <v>制作网</v>
      </c>
      <c r="BA939" s="11" t="str">
        <f t="shared" si="179"/>
        <v/>
      </c>
    </row>
    <row r="940" spans="1:53">
      <c r="A940" s="7" t="s">
        <v>5795</v>
      </c>
      <c r="B940" s="7" t="s">
        <v>5813</v>
      </c>
      <c r="C940" s="7" t="s">
        <v>55</v>
      </c>
      <c r="D940" s="7"/>
      <c r="E940" s="7" t="s">
        <v>627</v>
      </c>
      <c r="F940" s="7" t="s">
        <v>871</v>
      </c>
      <c r="G940" s="7" t="s">
        <v>313</v>
      </c>
      <c r="H940" s="7"/>
      <c r="I940" s="7"/>
      <c r="J940" s="7"/>
      <c r="K940" s="7"/>
      <c r="L940" s="7"/>
      <c r="M940" s="7"/>
      <c r="N940" s="7"/>
      <c r="O940" s="7"/>
      <c r="P940" s="7"/>
      <c r="Q940" s="7" t="s">
        <v>5814</v>
      </c>
      <c r="R940" s="7"/>
      <c r="S940" s="7"/>
      <c r="T940" s="7"/>
      <c r="U940" s="7"/>
      <c r="V940" s="7"/>
      <c r="W940" s="7"/>
      <c r="X940" s="7" t="s">
        <v>315</v>
      </c>
      <c r="Y940" s="7" t="s">
        <v>5815</v>
      </c>
      <c r="Z940" s="7">
        <v>2</v>
      </c>
      <c r="AA940" s="7">
        <v>14971</v>
      </c>
      <c r="AB940" s="7" t="s">
        <v>317</v>
      </c>
      <c r="AC940" s="7" t="s">
        <v>5795</v>
      </c>
      <c r="AD940" s="7">
        <v>2019</v>
      </c>
      <c r="AE940" s="7" t="s">
        <v>68</v>
      </c>
      <c r="AF940" s="7"/>
      <c r="AG940" s="7"/>
      <c r="AH940" s="7"/>
      <c r="AI940" s="7"/>
      <c r="AJ940" s="7"/>
      <c r="AK940" s="7"/>
      <c r="AL940" s="8" t="str">
        <f t="shared" si="168"/>
        <v/>
      </c>
      <c r="AM940" s="8" t="str">
        <f>IF(AL940="","",COUNTIFS(AL$1:AL940,AL940))</f>
        <v/>
      </c>
      <c r="AN940" s="8" t="str">
        <f t="shared" si="169"/>
        <v>广东武警总队视音频制作网络系统采购项目@制作网</v>
      </c>
      <c r="AO940" s="9">
        <f>IF(AN940="","",COUNTIFS(AN$1:AN940,AN940))</f>
        <v>1</v>
      </c>
      <c r="AP940" s="10" t="str">
        <f t="shared" si="170"/>
        <v>是</v>
      </c>
      <c r="AQ940" s="11" t="str">
        <f t="shared" si="171"/>
        <v/>
      </c>
      <c r="AR940" s="11" t="str">
        <f t="shared" si="172"/>
        <v/>
      </c>
      <c r="AS940" s="11" t="str">
        <f t="shared" si="173"/>
        <v/>
      </c>
      <c r="AT940" s="11" t="str">
        <f t="shared" si="174"/>
        <v/>
      </c>
      <c r="AU940" s="11" t="str">
        <f t="shared" si="175"/>
        <v/>
      </c>
      <c r="AV940" s="11" t="str">
        <f t="shared" si="176"/>
        <v/>
      </c>
      <c r="AW940" s="11" t="str">
        <f>IF(ISERROR(IF(FIND("拾",O940,1)&lt;FIND("万",O940,1),IF(ISERROR(FIND("拾",O940,FIND("万",O940,1))),"零",(MID(O,FIND("拾",O940,FIND("万",O940,1))-1,1))),MID(O940,FIND("拾",O940,1)-1,1))),"",IF(FIND("拾",O940,1)&lt;FIND("万",O940,1),IF(ISERROR(FIND("拾",O940,FIND("万",O940,1))),"",(MID(O940,FIND("拾",O940,FIND("万",O940,1))-1,1))),MID(O940,FIND("拾",O940,1)-1,1)))</f>
        <v/>
      </c>
      <c r="AX940" s="12">
        <f>IF(O940="",0,IF(ISERROR(MIDB(O940,SEARCHB("?",O940),2*LEN(O940)-LENB(O940))),IF(AQ940="",0,INDEX([1]大小写对照表!A:B,MATCH(AQ940,[1]大小写对照表!A:A,0),2)*100000000)+IF(AR940="",0,INDEX([1]大小写对照表!A:B,MATCH(AR940,[1]大小写对照表!A:A,0),2)*1000000)+IF(AS940="",0,INDEX([1]大小写对照表!A:B,MATCH(AS940,[1]大小写对照表!A:A,0),2)*100000)+IF(AT940="",0,INDEX([1]大小写对照表!A:B,MATCH(AT940,[1]大小写对照表!A:A,0),2)*10000)+IF(AU940="",0,INDEX([1]大小写对照表!A:B,MATCH(AU940,[1]大小写对照表!A:A,0),2)*1000)+IF(AV940="",0,INDEX([1]大小写对照表!A:B,MATCH(AV940,[1]大小写对照表!A:A,0),2)*100)+IF(AW940="",0,INDEX([1]大小写对照表!A:B,MATCH(AW940,[1]大小写对照表!A:A,0),2)*10),IF(ISERROR(FIND("万",O940,1)),MIDB(O940,SEARCHB("?",O940),2*LEN(O940)-LENB(O940))*1,MIDB(O940,SEARCHB("?",O940),2*LEN(O940)-LENB(O940))*10000)))</f>
        <v>0</v>
      </c>
      <c r="AY940" s="13" t="str">
        <f t="shared" si="177"/>
        <v>1月份</v>
      </c>
      <c r="AZ940" s="11" t="str">
        <f t="shared" si="178"/>
        <v>制作网</v>
      </c>
      <c r="BA940" s="11" t="str">
        <f t="shared" si="179"/>
        <v/>
      </c>
    </row>
    <row r="941" spans="1:53">
      <c r="A941" s="14" t="s">
        <v>5795</v>
      </c>
      <c r="B941" s="14" t="s">
        <v>5816</v>
      </c>
      <c r="C941" s="14" t="s">
        <v>55</v>
      </c>
      <c r="D941" s="14" t="s">
        <v>5817</v>
      </c>
      <c r="E941" s="14" t="s">
        <v>106</v>
      </c>
      <c r="F941" s="14" t="s">
        <v>5058</v>
      </c>
      <c r="G941" s="14" t="s">
        <v>313</v>
      </c>
      <c r="H941" s="14"/>
      <c r="I941" s="14"/>
      <c r="J941" s="14"/>
      <c r="K941" s="14"/>
      <c r="L941" s="14" t="s">
        <v>5818</v>
      </c>
      <c r="M941" s="14" t="s">
        <v>5819</v>
      </c>
      <c r="N941" s="14" t="s">
        <v>5820</v>
      </c>
      <c r="O941" s="14"/>
      <c r="P941" s="14"/>
      <c r="Q941" s="14" t="s">
        <v>5821</v>
      </c>
      <c r="R941" s="14" t="s">
        <v>5822</v>
      </c>
      <c r="S941" s="14" t="s">
        <v>5823</v>
      </c>
      <c r="T941" s="14"/>
      <c r="U941" s="14"/>
      <c r="V941" s="14"/>
      <c r="W941" s="14"/>
      <c r="X941" s="14" t="s">
        <v>79</v>
      </c>
      <c r="Y941" s="14" t="s">
        <v>5824</v>
      </c>
      <c r="Z941" s="14">
        <v>2</v>
      </c>
      <c r="AA941" s="14">
        <v>1</v>
      </c>
      <c r="AB941" s="14" t="s">
        <v>317</v>
      </c>
      <c r="AC941" s="14" t="s">
        <v>5795</v>
      </c>
      <c r="AD941" s="14">
        <v>2019</v>
      </c>
      <c r="AE941" s="14" t="s">
        <v>68</v>
      </c>
      <c r="AF941" s="14"/>
      <c r="AG941" s="14"/>
      <c r="AH941" s="14"/>
      <c r="AI941" s="14"/>
      <c r="AJ941" s="14"/>
      <c r="AK941" s="14"/>
      <c r="AL941" s="8" t="str">
        <f t="shared" si="168"/>
        <v>HS01800103）@制作网</v>
      </c>
      <c r="AM941" s="8">
        <f>IF(AL941="","",COUNTIFS(AL$1:AL941,AL941))</f>
        <v>1</v>
      </c>
      <c r="AN941" s="8" t="str">
        <f t="shared" si="169"/>
        <v>武警总队视音频制作网络系统采购项目中标候选人公示@制作网</v>
      </c>
      <c r="AO941" s="9">
        <f>IF(AN941="","",COUNTIFS(AN$1:AN941,AN941))</f>
        <v>1</v>
      </c>
      <c r="AP941" s="10" t="str">
        <f t="shared" si="170"/>
        <v>是</v>
      </c>
      <c r="AQ941" s="11" t="str">
        <f t="shared" si="171"/>
        <v/>
      </c>
      <c r="AR941" s="11" t="str">
        <f t="shared" si="172"/>
        <v/>
      </c>
      <c r="AS941" s="11" t="str">
        <f t="shared" si="173"/>
        <v/>
      </c>
      <c r="AT941" s="11" t="str">
        <f t="shared" si="174"/>
        <v/>
      </c>
      <c r="AU941" s="11" t="str">
        <f t="shared" si="175"/>
        <v/>
      </c>
      <c r="AV941" s="11" t="str">
        <f t="shared" si="176"/>
        <v/>
      </c>
      <c r="AW941" s="11" t="str">
        <f>IF(ISERROR(IF(FIND("拾",O941,1)&lt;FIND("万",O941,1),IF(ISERROR(FIND("拾",O941,FIND("万",O941,1))),"零",(MID(O,FIND("拾",O941,FIND("万",O941,1))-1,1))),MID(O941,FIND("拾",O941,1)-1,1))),"",IF(FIND("拾",O941,1)&lt;FIND("万",O941,1),IF(ISERROR(FIND("拾",O941,FIND("万",O941,1))),"",(MID(O941,FIND("拾",O941,FIND("万",O941,1))-1,1))),MID(O941,FIND("拾",O941,1)-1,1)))</f>
        <v/>
      </c>
      <c r="AX941" s="12">
        <f>IF(O941="",0,IF(ISERROR(MIDB(O941,SEARCHB("?",O941),2*LEN(O941)-LENB(O941))),IF(AQ941="",0,INDEX([1]大小写对照表!A:B,MATCH(AQ941,[1]大小写对照表!A:A,0),2)*100000000)+IF(AR941="",0,INDEX([1]大小写对照表!A:B,MATCH(AR941,[1]大小写对照表!A:A,0),2)*1000000)+IF(AS941="",0,INDEX([1]大小写对照表!A:B,MATCH(AS941,[1]大小写对照表!A:A,0),2)*100000)+IF(AT941="",0,INDEX([1]大小写对照表!A:B,MATCH(AT941,[1]大小写对照表!A:A,0),2)*10000)+IF(AU941="",0,INDEX([1]大小写对照表!A:B,MATCH(AU941,[1]大小写对照表!A:A,0),2)*1000)+IF(AV941="",0,INDEX([1]大小写对照表!A:B,MATCH(AV941,[1]大小写对照表!A:A,0),2)*100)+IF(AW941="",0,INDEX([1]大小写对照表!A:B,MATCH(AW941,[1]大小写对照表!A:A,0),2)*10),IF(ISERROR(FIND("万",O941,1)),MIDB(O941,SEARCHB("?",O941),2*LEN(O941)-LENB(O941))*1,MIDB(O941,SEARCHB("?",O941),2*LEN(O941)-LENB(O941))*10000)))</f>
        <v>0</v>
      </c>
      <c r="AY941" s="13" t="str">
        <f t="shared" si="177"/>
        <v>1月份</v>
      </c>
      <c r="AZ941" s="11" t="str">
        <f t="shared" si="178"/>
        <v>制作网</v>
      </c>
      <c r="BA941" s="11" t="str">
        <f t="shared" si="179"/>
        <v/>
      </c>
    </row>
    <row r="942" spans="1:53">
      <c r="A942" s="7" t="s">
        <v>5795</v>
      </c>
      <c r="B942" s="7" t="s">
        <v>5825</v>
      </c>
      <c r="C942" s="7" t="s">
        <v>55</v>
      </c>
      <c r="D942" s="7"/>
      <c r="E942" s="7" t="s">
        <v>1308</v>
      </c>
      <c r="F942" s="7" t="s">
        <v>3250</v>
      </c>
      <c r="G942" s="7" t="s">
        <v>331</v>
      </c>
      <c r="H942" s="7"/>
      <c r="I942" s="7"/>
      <c r="J942" s="7"/>
      <c r="K942" s="7"/>
      <c r="L942" s="7"/>
      <c r="M942" s="7"/>
      <c r="N942" s="7"/>
      <c r="O942" s="7"/>
      <c r="P942" s="7"/>
      <c r="Q942" s="7" t="s">
        <v>5826</v>
      </c>
      <c r="R942" s="7"/>
      <c r="S942" s="7"/>
      <c r="T942" s="7"/>
      <c r="U942" s="7"/>
      <c r="V942" s="7"/>
      <c r="W942" s="7"/>
      <c r="X942" s="7" t="s">
        <v>194</v>
      </c>
      <c r="Y942" s="7" t="s">
        <v>5827</v>
      </c>
      <c r="Z942" s="7">
        <v>1</v>
      </c>
      <c r="AA942" s="7">
        <v>14971</v>
      </c>
      <c r="AB942" s="7" t="s">
        <v>317</v>
      </c>
      <c r="AC942" s="7" t="s">
        <v>5795</v>
      </c>
      <c r="AD942" s="7">
        <v>2019</v>
      </c>
      <c r="AE942" s="7" t="s">
        <v>68</v>
      </c>
      <c r="AF942" s="7"/>
      <c r="AG942" s="7"/>
      <c r="AH942" s="7"/>
      <c r="AI942" s="7"/>
      <c r="AJ942" s="7"/>
      <c r="AK942" s="7"/>
      <c r="AL942" s="8" t="str">
        <f t="shared" si="168"/>
        <v/>
      </c>
      <c r="AM942" s="8" t="str">
        <f>IF(AL942="","",COUNTIFS(AL$1:AL942,AL942))</f>
        <v/>
      </c>
      <c r="AN942" s="8" t="str">
        <f t="shared" si="169"/>
        <v>淮南市广播电视台高清设备-制作网扩建设备采购项目合同备案@制作网</v>
      </c>
      <c r="AO942" s="9">
        <f>IF(AN942="","",COUNTIFS(AN$1:AN942,AN942))</f>
        <v>1</v>
      </c>
      <c r="AP942" s="10" t="str">
        <f t="shared" si="170"/>
        <v>是</v>
      </c>
      <c r="AQ942" s="11" t="str">
        <f t="shared" si="171"/>
        <v/>
      </c>
      <c r="AR942" s="11" t="str">
        <f t="shared" si="172"/>
        <v/>
      </c>
      <c r="AS942" s="11" t="str">
        <f t="shared" si="173"/>
        <v/>
      </c>
      <c r="AT942" s="11" t="str">
        <f t="shared" si="174"/>
        <v/>
      </c>
      <c r="AU942" s="11" t="str">
        <f t="shared" si="175"/>
        <v/>
      </c>
      <c r="AV942" s="11" t="str">
        <f t="shared" si="176"/>
        <v/>
      </c>
      <c r="AW942" s="11" t="str">
        <f>IF(ISERROR(IF(FIND("拾",O942,1)&lt;FIND("万",O942,1),IF(ISERROR(FIND("拾",O942,FIND("万",O942,1))),"零",(MID(O,FIND("拾",O942,FIND("万",O942,1))-1,1))),MID(O942,FIND("拾",O942,1)-1,1))),"",IF(FIND("拾",O942,1)&lt;FIND("万",O942,1),IF(ISERROR(FIND("拾",O942,FIND("万",O942,1))),"",(MID(O942,FIND("拾",O942,FIND("万",O942,1))-1,1))),MID(O942,FIND("拾",O942,1)-1,1)))</f>
        <v/>
      </c>
      <c r="AX942" s="12">
        <f>IF(O942="",0,IF(ISERROR(MIDB(O942,SEARCHB("?",O942),2*LEN(O942)-LENB(O942))),IF(AQ942="",0,INDEX([1]大小写对照表!A:B,MATCH(AQ942,[1]大小写对照表!A:A,0),2)*100000000)+IF(AR942="",0,INDEX([1]大小写对照表!A:B,MATCH(AR942,[1]大小写对照表!A:A,0),2)*1000000)+IF(AS942="",0,INDEX([1]大小写对照表!A:B,MATCH(AS942,[1]大小写对照表!A:A,0),2)*100000)+IF(AT942="",0,INDEX([1]大小写对照表!A:B,MATCH(AT942,[1]大小写对照表!A:A,0),2)*10000)+IF(AU942="",0,INDEX([1]大小写对照表!A:B,MATCH(AU942,[1]大小写对照表!A:A,0),2)*1000)+IF(AV942="",0,INDEX([1]大小写对照表!A:B,MATCH(AV942,[1]大小写对照表!A:A,0),2)*100)+IF(AW942="",0,INDEX([1]大小写对照表!A:B,MATCH(AW942,[1]大小写对照表!A:A,0),2)*10),IF(ISERROR(FIND("万",O942,1)),MIDB(O942,SEARCHB("?",O942),2*LEN(O942)-LENB(O942))*1,MIDB(O942,SEARCHB("?",O942),2*LEN(O942)-LENB(O942))*10000)))</f>
        <v>0</v>
      </c>
      <c r="AY942" s="13" t="str">
        <f t="shared" si="177"/>
        <v>1月份</v>
      </c>
      <c r="AZ942" s="11" t="str">
        <f t="shared" si="178"/>
        <v>制作网</v>
      </c>
      <c r="BA942" s="11" t="str">
        <f t="shared" si="179"/>
        <v/>
      </c>
    </row>
    <row r="943" spans="1:53">
      <c r="A943" s="14" t="s">
        <v>5795</v>
      </c>
      <c r="B943" s="14" t="s">
        <v>5828</v>
      </c>
      <c r="C943" s="14" t="s">
        <v>55</v>
      </c>
      <c r="D943" s="14" t="s">
        <v>5829</v>
      </c>
      <c r="E943" s="14" t="s">
        <v>425</v>
      </c>
      <c r="F943" s="14" t="s">
        <v>459</v>
      </c>
      <c r="G943" s="14" t="s">
        <v>331</v>
      </c>
      <c r="H943" s="14"/>
      <c r="I943" s="14"/>
      <c r="J943" s="14"/>
      <c r="K943" s="14"/>
      <c r="L943" s="14" t="s">
        <v>5655</v>
      </c>
      <c r="M943" s="14" t="s">
        <v>5830</v>
      </c>
      <c r="N943" s="14" t="s">
        <v>5831</v>
      </c>
      <c r="O943" s="14" t="s">
        <v>5832</v>
      </c>
      <c r="P943" s="14"/>
      <c r="Q943" s="14" t="s">
        <v>5833</v>
      </c>
      <c r="R943" s="14" t="s">
        <v>5834</v>
      </c>
      <c r="S943" s="14"/>
      <c r="T943" s="14"/>
      <c r="U943" s="14"/>
      <c r="V943" s="14"/>
      <c r="W943" s="14"/>
      <c r="X943" s="14" t="s">
        <v>79</v>
      </c>
      <c r="Y943" s="14" t="s">
        <v>5835</v>
      </c>
      <c r="Z943" s="14">
        <v>1</v>
      </c>
      <c r="AA943" s="14">
        <v>1</v>
      </c>
      <c r="AB943" s="14" t="s">
        <v>67</v>
      </c>
      <c r="AC943" s="14"/>
      <c r="AD943" s="14">
        <v>2019</v>
      </c>
      <c r="AE943" s="14" t="s">
        <v>68</v>
      </c>
      <c r="AF943" s="14"/>
      <c r="AG943" s="14"/>
      <c r="AH943" s="14"/>
      <c r="AI943" s="14"/>
      <c r="AJ943" s="14"/>
      <c r="AK943" s="14"/>
      <c r="AL943" s="8" t="str">
        <f t="shared" si="168"/>
        <v>GK2018-480@制作网</v>
      </c>
      <c r="AM943" s="8">
        <f>IF(AL943="","",COUNTIFS(AL$1:AL943,AL943))</f>
        <v>1</v>
      </c>
      <c r="AN943" s="8" t="str">
        <f t="shared" si="169"/>
        <v>兰州市军队离退休干部第三服务站办公家具购置中标公告@制作网</v>
      </c>
      <c r="AO943" s="9">
        <f>IF(AN943="","",COUNTIFS(AN$1:AN943,AN943))</f>
        <v>1</v>
      </c>
      <c r="AP943" s="10" t="str">
        <f t="shared" si="170"/>
        <v>是</v>
      </c>
      <c r="AQ943" s="11" t="str">
        <f t="shared" si="171"/>
        <v/>
      </c>
      <c r="AR943" s="11" t="str">
        <f t="shared" si="172"/>
        <v/>
      </c>
      <c r="AS943" s="11" t="str">
        <f t="shared" si="173"/>
        <v/>
      </c>
      <c r="AT943" s="11" t="str">
        <f t="shared" si="174"/>
        <v/>
      </c>
      <c r="AU943" s="11" t="str">
        <f t="shared" si="175"/>
        <v/>
      </c>
      <c r="AV943" s="11" t="str">
        <f t="shared" si="176"/>
        <v/>
      </c>
      <c r="AW943" s="11" t="str">
        <f>IF(ISERROR(IF(FIND("拾",O943,1)&lt;FIND("万",O943,1),IF(ISERROR(FIND("拾",O943,FIND("万",O943,1))),"零",(MID(O,FIND("拾",O943,FIND("万",O943,1))-1,1))),MID(O943,FIND("拾",O943,1)-1,1))),"",IF(FIND("拾",O943,1)&lt;FIND("万",O943,1),IF(ISERROR(FIND("拾",O943,FIND("万",O943,1))),"",(MID(O943,FIND("拾",O943,FIND("万",O943,1))-1,1))),MID(O943,FIND("拾",O943,1)-1,1)))</f>
        <v/>
      </c>
      <c r="AX943" s="12">
        <f>IF(O943="",0,IF(ISERROR(MIDB(O943,SEARCHB("?",O943),2*LEN(O943)-LENB(O943))),IF(AQ943="",0,INDEX([1]大小写对照表!A:B,MATCH(AQ943,[1]大小写对照表!A:A,0),2)*100000000)+IF(AR943="",0,INDEX([1]大小写对照表!A:B,MATCH(AR943,[1]大小写对照表!A:A,0),2)*1000000)+IF(AS943="",0,INDEX([1]大小写对照表!A:B,MATCH(AS943,[1]大小写对照表!A:A,0),2)*100000)+IF(AT943="",0,INDEX([1]大小写对照表!A:B,MATCH(AT943,[1]大小写对照表!A:A,0),2)*10000)+IF(AU943="",0,INDEX([1]大小写对照表!A:B,MATCH(AU943,[1]大小写对照表!A:A,0),2)*1000)+IF(AV943="",0,INDEX([1]大小写对照表!A:B,MATCH(AV943,[1]大小写对照表!A:A,0),2)*100)+IF(AW943="",0,INDEX([1]大小写对照表!A:B,MATCH(AW943,[1]大小写对照表!A:A,0),2)*10),IF(ISERROR(FIND("万",O943,1)),MIDB(O943,SEARCHB("?",O943),2*LEN(O943)-LENB(O943))*1,MIDB(O943,SEARCHB("?",O943),2*LEN(O943)-LENB(O943))*10000)))</f>
        <v>145300</v>
      </c>
      <c r="AY943" s="13" t="str">
        <f t="shared" si="177"/>
        <v>1月份</v>
      </c>
      <c r="AZ943" s="11" t="str">
        <f t="shared" si="178"/>
        <v>制作网</v>
      </c>
      <c r="BA943" s="11" t="str">
        <f t="shared" si="179"/>
        <v/>
      </c>
    </row>
    <row r="944" spans="1:53">
      <c r="A944" s="7" t="s">
        <v>5795</v>
      </c>
      <c r="B944" s="7" t="s">
        <v>5836</v>
      </c>
      <c r="C944" s="7" t="s">
        <v>55</v>
      </c>
      <c r="D944" s="7"/>
      <c r="E944" s="7" t="s">
        <v>1427</v>
      </c>
      <c r="F944" s="7" t="s">
        <v>1428</v>
      </c>
      <c r="G944" s="7" t="s">
        <v>369</v>
      </c>
      <c r="H944" s="7"/>
      <c r="I944" s="7"/>
      <c r="J944" s="7"/>
      <c r="K944" s="7"/>
      <c r="L944" s="7"/>
      <c r="M944" s="7"/>
      <c r="N944" s="7" t="s">
        <v>5837</v>
      </c>
      <c r="O944" s="7">
        <v>288600</v>
      </c>
      <c r="P944" s="7"/>
      <c r="Q944" s="7" t="s">
        <v>5838</v>
      </c>
      <c r="R944" s="7" t="s">
        <v>5839</v>
      </c>
      <c r="S944" s="7"/>
      <c r="T944" s="7"/>
      <c r="U944" s="7"/>
      <c r="V944" s="7"/>
      <c r="W944" s="7"/>
      <c r="X944" s="7" t="s">
        <v>194</v>
      </c>
      <c r="Y944" s="7" t="s">
        <v>5840</v>
      </c>
      <c r="Z944" s="7">
        <v>2</v>
      </c>
      <c r="AA944" s="7">
        <v>14971</v>
      </c>
      <c r="AB944" s="7" t="s">
        <v>317</v>
      </c>
      <c r="AC944" s="7" t="s">
        <v>5795</v>
      </c>
      <c r="AD944" s="7">
        <v>2019</v>
      </c>
      <c r="AE944" s="7" t="s">
        <v>68</v>
      </c>
      <c r="AF944" s="7" t="s">
        <v>5841</v>
      </c>
      <c r="AG944" s="7"/>
      <c r="AH944" s="7"/>
      <c r="AI944" s="7"/>
      <c r="AJ944" s="7"/>
      <c r="AK944" s="7"/>
      <c r="AL944" s="8" t="str">
        <f t="shared" si="168"/>
        <v/>
      </c>
      <c r="AM944" s="8" t="str">
        <f>IF(AL944="","",COUNTIFS(AL$1:AL944,AL944))</f>
        <v/>
      </c>
      <c r="AN944" s="8" t="str">
        <f t="shared" si="169"/>
        <v>四川省南充市西充县西充县广播电视台新闻部高清非编制作网升级改造项目竞争性谈判成交公告@制作网</v>
      </c>
      <c r="AO944" s="9">
        <f>IF(AN944="","",COUNTIFS(AN$1:AN944,AN944))</f>
        <v>1</v>
      </c>
      <c r="AP944" s="10" t="str">
        <f t="shared" si="170"/>
        <v>是</v>
      </c>
      <c r="AQ944" s="11" t="str">
        <f t="shared" si="171"/>
        <v/>
      </c>
      <c r="AR944" s="11" t="str">
        <f t="shared" si="172"/>
        <v/>
      </c>
      <c r="AS944" s="11" t="str">
        <f t="shared" si="173"/>
        <v/>
      </c>
      <c r="AT944" s="11" t="str">
        <f t="shared" si="174"/>
        <v/>
      </c>
      <c r="AU944" s="11" t="str">
        <f t="shared" si="175"/>
        <v/>
      </c>
      <c r="AV944" s="11" t="str">
        <f t="shared" si="176"/>
        <v/>
      </c>
      <c r="AW944" s="11" t="str">
        <f>IF(ISERROR(IF(FIND("拾",O944,1)&lt;FIND("万",O944,1),IF(ISERROR(FIND("拾",O944,FIND("万",O944,1))),"零",(MID(O,FIND("拾",O944,FIND("万",O944,1))-1,1))),MID(O944,FIND("拾",O944,1)-1,1))),"",IF(FIND("拾",O944,1)&lt;FIND("万",O944,1),IF(ISERROR(FIND("拾",O944,FIND("万",O944,1))),"",(MID(O944,FIND("拾",O944,FIND("万",O944,1))-1,1))),MID(O944,FIND("拾",O944,1)-1,1)))</f>
        <v/>
      </c>
      <c r="AX944" s="12">
        <f>IF(O944="",0,IF(ISERROR(MIDB(O944,SEARCHB("?",O944),2*LEN(O944)-LENB(O944))),IF(AQ944="",0,INDEX([1]大小写对照表!A:B,MATCH(AQ944,[1]大小写对照表!A:A,0),2)*100000000)+IF(AR944="",0,INDEX([1]大小写对照表!A:B,MATCH(AR944,[1]大小写对照表!A:A,0),2)*1000000)+IF(AS944="",0,INDEX([1]大小写对照表!A:B,MATCH(AS944,[1]大小写对照表!A:A,0),2)*100000)+IF(AT944="",0,INDEX([1]大小写对照表!A:B,MATCH(AT944,[1]大小写对照表!A:A,0),2)*10000)+IF(AU944="",0,INDEX([1]大小写对照表!A:B,MATCH(AU944,[1]大小写对照表!A:A,0),2)*1000)+IF(AV944="",0,INDEX([1]大小写对照表!A:B,MATCH(AV944,[1]大小写对照表!A:A,0),2)*100)+IF(AW944="",0,INDEX([1]大小写对照表!A:B,MATCH(AW944,[1]大小写对照表!A:A,0),2)*10),IF(ISERROR(FIND("万",O944,1)),MIDB(O944,SEARCHB("?",O944),2*LEN(O944)-LENB(O944))*1,MIDB(O944,SEARCHB("?",O944),2*LEN(O944)-LENB(O944))*10000)))</f>
        <v>288600</v>
      </c>
      <c r="AY944" s="13" t="str">
        <f t="shared" si="177"/>
        <v>1月份</v>
      </c>
      <c r="AZ944" s="11" t="str">
        <f t="shared" si="178"/>
        <v>制作网</v>
      </c>
      <c r="BA944" s="11" t="str">
        <f t="shared" si="179"/>
        <v/>
      </c>
    </row>
    <row r="945" spans="1:53">
      <c r="A945" s="14" t="s">
        <v>5795</v>
      </c>
      <c r="B945" s="14" t="s">
        <v>5842</v>
      </c>
      <c r="C945" s="14" t="s">
        <v>55</v>
      </c>
      <c r="D945" s="14" t="s">
        <v>5843</v>
      </c>
      <c r="E945" s="14" t="s">
        <v>236</v>
      </c>
      <c r="F945" s="14" t="s">
        <v>237</v>
      </c>
      <c r="G945" s="14" t="s">
        <v>2772</v>
      </c>
      <c r="H945" s="14"/>
      <c r="I945" s="14"/>
      <c r="J945" s="14"/>
      <c r="K945" s="14"/>
      <c r="L945" s="14" t="s">
        <v>5844</v>
      </c>
      <c r="M945" s="14" t="s">
        <v>5845</v>
      </c>
      <c r="N945" s="14" t="s">
        <v>5846</v>
      </c>
      <c r="O945" s="14" t="s">
        <v>5847</v>
      </c>
      <c r="P945" s="14"/>
      <c r="Q945" s="14" t="s">
        <v>5848</v>
      </c>
      <c r="R945" s="14" t="s">
        <v>5849</v>
      </c>
      <c r="S945" s="14"/>
      <c r="T945" s="14"/>
      <c r="U945" s="14"/>
      <c r="V945" s="14"/>
      <c r="W945" s="14"/>
      <c r="X945" s="14" t="s">
        <v>315</v>
      </c>
      <c r="Y945" s="14" t="s">
        <v>5850</v>
      </c>
      <c r="Z945" s="14">
        <v>1</v>
      </c>
      <c r="AA945" s="14">
        <v>1</v>
      </c>
      <c r="AB945" s="14" t="s">
        <v>67</v>
      </c>
      <c r="AC945" s="14"/>
      <c r="AD945" s="14">
        <v>2019</v>
      </c>
      <c r="AE945" s="14" t="s">
        <v>68</v>
      </c>
      <c r="AF945" s="14"/>
      <c r="AG945" s="14"/>
      <c r="AH945" s="14"/>
      <c r="AI945" s="14"/>
      <c r="AJ945" s="14"/>
      <c r="AK945" s="14"/>
      <c r="AL945" s="8" t="str">
        <f t="shared" si="168"/>
        <v>0703-1841CIC1H139）@制作网</v>
      </c>
      <c r="AM945" s="8">
        <f>IF(AL945="","",COUNTIFS(AL$1:AL945,AL945))</f>
        <v>1</v>
      </c>
      <c r="AN945" s="8" t="str">
        <f t="shared" si="169"/>
        <v>中国福利彩票发行管理中心“己亥猪”系列彩票推广项目中标公告@制作网</v>
      </c>
      <c r="AO945" s="9">
        <f>IF(AN945="","",COUNTIFS(AN$1:AN945,AN945))</f>
        <v>1</v>
      </c>
      <c r="AP945" s="10" t="str">
        <f t="shared" si="170"/>
        <v>是</v>
      </c>
      <c r="AQ945" s="11" t="str">
        <f t="shared" si="171"/>
        <v/>
      </c>
      <c r="AR945" s="11" t="str">
        <f t="shared" si="172"/>
        <v/>
      </c>
      <c r="AS945" s="11" t="str">
        <f t="shared" si="173"/>
        <v/>
      </c>
      <c r="AT945" s="11" t="str">
        <f t="shared" si="174"/>
        <v/>
      </c>
      <c r="AU945" s="11" t="str">
        <f t="shared" si="175"/>
        <v/>
      </c>
      <c r="AV945" s="11" t="str">
        <f t="shared" si="176"/>
        <v/>
      </c>
      <c r="AW945" s="11" t="str">
        <f>IF(ISERROR(IF(FIND("拾",O945,1)&lt;FIND("万",O945,1),IF(ISERROR(FIND("拾",O945,FIND("万",O945,1))),"零",(MID(O,FIND("拾",O945,FIND("万",O945,1))-1,1))),MID(O945,FIND("拾",O945,1)-1,1))),"",IF(FIND("拾",O945,1)&lt;FIND("万",O945,1),IF(ISERROR(FIND("拾",O945,FIND("万",O945,1))),"",(MID(O945,FIND("拾",O945,FIND("万",O945,1))-1,1))),MID(O945,FIND("拾",O945,1)-1,1)))</f>
        <v/>
      </c>
      <c r="AX945" s="12">
        <f>IF(O945="",0,IF(ISERROR(MIDB(O945,SEARCHB("?",O945),2*LEN(O945)-LENB(O945))),IF(AQ945="",0,INDEX([1]大小写对照表!A:B,MATCH(AQ945,[1]大小写对照表!A:A,0),2)*100000000)+IF(AR945="",0,INDEX([1]大小写对照表!A:B,MATCH(AR945,[1]大小写对照表!A:A,0),2)*1000000)+IF(AS945="",0,INDEX([1]大小写对照表!A:B,MATCH(AS945,[1]大小写对照表!A:A,0),2)*100000)+IF(AT945="",0,INDEX([1]大小写对照表!A:B,MATCH(AT945,[1]大小写对照表!A:A,0),2)*10000)+IF(AU945="",0,INDEX([1]大小写对照表!A:B,MATCH(AU945,[1]大小写对照表!A:A,0),2)*1000)+IF(AV945="",0,INDEX([1]大小写对照表!A:B,MATCH(AV945,[1]大小写对照表!A:A,0),2)*100)+IF(AW945="",0,INDEX([1]大小写对照表!A:B,MATCH(AW945,[1]大小写对照表!A:A,0),2)*10),IF(ISERROR(FIND("万",O945,1)),MIDB(O945,SEARCHB("?",O945),2*LEN(O945)-LENB(O945))*1,MIDB(O945,SEARCHB("?",O945),2*LEN(O945)-LENB(O945))*10000)))</f>
        <v>12431391.91</v>
      </c>
      <c r="AY945" s="13" t="str">
        <f t="shared" si="177"/>
        <v>1月份</v>
      </c>
      <c r="AZ945" s="11" t="str">
        <f t="shared" si="178"/>
        <v>制作网</v>
      </c>
      <c r="BA945" s="11" t="str">
        <f t="shared" si="179"/>
        <v/>
      </c>
    </row>
    <row r="946" spans="1:53">
      <c r="A946" s="7" t="s">
        <v>5795</v>
      </c>
      <c r="B946" s="7" t="s">
        <v>5851</v>
      </c>
      <c r="C946" s="7" t="s">
        <v>55</v>
      </c>
      <c r="D946" s="7" t="s">
        <v>5852</v>
      </c>
      <c r="E946" s="7" t="s">
        <v>236</v>
      </c>
      <c r="F946" s="7" t="s">
        <v>237</v>
      </c>
      <c r="G946" s="7" t="s">
        <v>553</v>
      </c>
      <c r="H946" s="7"/>
      <c r="I946" s="7"/>
      <c r="J946" s="7"/>
      <c r="K946" s="7"/>
      <c r="L946" s="7"/>
      <c r="M946" s="7" t="s">
        <v>5853</v>
      </c>
      <c r="N946" s="7"/>
      <c r="O946" s="7"/>
      <c r="P946" s="7"/>
      <c r="Q946" s="7" t="s">
        <v>5854</v>
      </c>
      <c r="R946" s="7"/>
      <c r="S946" s="7"/>
      <c r="T946" s="7"/>
      <c r="U946" s="7"/>
      <c r="V946" s="7"/>
      <c r="W946" s="7"/>
      <c r="X946" s="7" t="s">
        <v>79</v>
      </c>
      <c r="Y946" s="7" t="s">
        <v>5855</v>
      </c>
      <c r="Z946" s="7">
        <v>1</v>
      </c>
      <c r="AA946" s="7">
        <v>1</v>
      </c>
      <c r="AB946" s="7" t="s">
        <v>67</v>
      </c>
      <c r="AC946" s="7"/>
      <c r="AD946" s="7">
        <v>2019</v>
      </c>
      <c r="AE946" s="7" t="s">
        <v>68</v>
      </c>
      <c r="AF946" s="7"/>
      <c r="AG946" s="7"/>
      <c r="AH946" s="7"/>
      <c r="AI946" s="7"/>
      <c r="AJ946" s="7"/>
      <c r="AK946" s="7"/>
      <c r="AL946" s="8" t="str">
        <f t="shared" si="168"/>
        <v>CEITCL-BJ09-1811021-01-1@制作网</v>
      </c>
      <c r="AM946" s="8">
        <f>IF(AL946="","",COUNTIFS(AL$1:AL946,AL946))</f>
        <v>1</v>
      </c>
      <c r="AN946" s="8" t="str">
        <f t="shared" si="169"/>
        <v>中关村四十周年网络宣传短视频制作费用(二次)合同公示@制作网</v>
      </c>
      <c r="AO946" s="9">
        <f>IF(AN946="","",COUNTIFS(AN$1:AN946,AN946))</f>
        <v>1</v>
      </c>
      <c r="AP946" s="10" t="str">
        <f t="shared" si="170"/>
        <v>是</v>
      </c>
      <c r="AQ946" s="11" t="str">
        <f t="shared" si="171"/>
        <v/>
      </c>
      <c r="AR946" s="11" t="str">
        <f t="shared" si="172"/>
        <v/>
      </c>
      <c r="AS946" s="11" t="str">
        <f t="shared" si="173"/>
        <v/>
      </c>
      <c r="AT946" s="11" t="str">
        <f t="shared" si="174"/>
        <v/>
      </c>
      <c r="AU946" s="11" t="str">
        <f t="shared" si="175"/>
        <v/>
      </c>
      <c r="AV946" s="11" t="str">
        <f t="shared" si="176"/>
        <v/>
      </c>
      <c r="AW946" s="11" t="str">
        <f>IF(ISERROR(IF(FIND("拾",O946,1)&lt;FIND("万",O946,1),IF(ISERROR(FIND("拾",O946,FIND("万",O946,1))),"零",(MID(O,FIND("拾",O946,FIND("万",O946,1))-1,1))),MID(O946,FIND("拾",O946,1)-1,1))),"",IF(FIND("拾",O946,1)&lt;FIND("万",O946,1),IF(ISERROR(FIND("拾",O946,FIND("万",O946,1))),"",(MID(O946,FIND("拾",O946,FIND("万",O946,1))-1,1))),MID(O946,FIND("拾",O946,1)-1,1)))</f>
        <v/>
      </c>
      <c r="AX946" s="12">
        <f>IF(O946="",0,IF(ISERROR(MIDB(O946,SEARCHB("?",O946),2*LEN(O946)-LENB(O946))),IF(AQ946="",0,INDEX([1]大小写对照表!A:B,MATCH(AQ946,[1]大小写对照表!A:A,0),2)*100000000)+IF(AR946="",0,INDEX([1]大小写对照表!A:B,MATCH(AR946,[1]大小写对照表!A:A,0),2)*1000000)+IF(AS946="",0,INDEX([1]大小写对照表!A:B,MATCH(AS946,[1]大小写对照表!A:A,0),2)*100000)+IF(AT946="",0,INDEX([1]大小写对照表!A:B,MATCH(AT946,[1]大小写对照表!A:A,0),2)*10000)+IF(AU946="",0,INDEX([1]大小写对照表!A:B,MATCH(AU946,[1]大小写对照表!A:A,0),2)*1000)+IF(AV946="",0,INDEX([1]大小写对照表!A:B,MATCH(AV946,[1]大小写对照表!A:A,0),2)*100)+IF(AW946="",0,INDEX([1]大小写对照表!A:B,MATCH(AW946,[1]大小写对照表!A:A,0),2)*10),IF(ISERROR(FIND("万",O946,1)),MIDB(O946,SEARCHB("?",O946),2*LEN(O946)-LENB(O946))*1,MIDB(O946,SEARCHB("?",O946),2*LEN(O946)-LENB(O946))*10000)))</f>
        <v>0</v>
      </c>
      <c r="AY946" s="13" t="str">
        <f t="shared" si="177"/>
        <v>1月份</v>
      </c>
      <c r="AZ946" s="11" t="str">
        <f t="shared" si="178"/>
        <v>制作网</v>
      </c>
      <c r="BA946" s="11" t="str">
        <f t="shared" si="179"/>
        <v/>
      </c>
    </row>
    <row r="947" spans="1:53">
      <c r="A947" s="14" t="s">
        <v>5795</v>
      </c>
      <c r="B947" s="14" t="s">
        <v>5856</v>
      </c>
      <c r="C947" s="14" t="s">
        <v>55</v>
      </c>
      <c r="D947" s="14" t="s">
        <v>5857</v>
      </c>
      <c r="E947" s="14" t="s">
        <v>582</v>
      </c>
      <c r="F947" s="14" t="s">
        <v>583</v>
      </c>
      <c r="G947" s="14" t="s">
        <v>717</v>
      </c>
      <c r="H947" s="14"/>
      <c r="I947" s="14"/>
      <c r="J947" s="14"/>
      <c r="K947" s="14"/>
      <c r="L947" s="14" t="s">
        <v>5858</v>
      </c>
      <c r="M947" s="14" t="s">
        <v>5859</v>
      </c>
      <c r="N947" s="14" t="s">
        <v>5860</v>
      </c>
      <c r="O947" s="14"/>
      <c r="P947" s="14"/>
      <c r="Q947" s="14" t="s">
        <v>5861</v>
      </c>
      <c r="R947" s="14" t="s">
        <v>5862</v>
      </c>
      <c r="S947" s="14"/>
      <c r="T947" s="14"/>
      <c r="U947" s="14"/>
      <c r="V947" s="14"/>
      <c r="W947" s="14"/>
      <c r="X947" s="14" t="s">
        <v>244</v>
      </c>
      <c r="Y947" s="14" t="s">
        <v>5863</v>
      </c>
      <c r="Z947" s="14">
        <v>1</v>
      </c>
      <c r="AA947" s="14">
        <v>1</v>
      </c>
      <c r="AB947" s="14" t="s">
        <v>317</v>
      </c>
      <c r="AC947" s="14" t="s">
        <v>5795</v>
      </c>
      <c r="AD947" s="14">
        <v>2019</v>
      </c>
      <c r="AE947" s="14" t="s">
        <v>68</v>
      </c>
      <c r="AF947" s="14"/>
      <c r="AG947" s="14"/>
      <c r="AH947" s="14"/>
      <c r="AI947" s="14"/>
      <c r="AJ947" s="14"/>
      <c r="AK947" s="14"/>
      <c r="AL947" s="8" t="str">
        <f t="shared" si="168"/>
        <v>NBMC-20181060G-1@制作网</v>
      </c>
      <c r="AM947" s="8">
        <f>IF(AL947="","",COUNTIFS(AL$1:AL947,AL947))</f>
        <v>1</v>
      </c>
      <c r="AN947" s="8" t="str">
        <f t="shared" si="169"/>
        <v>宁波名诚招标代理有限公司关于宁波广播电视集团采购制作网扩容项目的结果公告@制作网</v>
      </c>
      <c r="AO947" s="9">
        <f>IF(AN947="","",COUNTIFS(AN$1:AN947,AN947))</f>
        <v>1</v>
      </c>
      <c r="AP947" s="10" t="str">
        <f t="shared" si="170"/>
        <v>是</v>
      </c>
      <c r="AQ947" s="11" t="str">
        <f t="shared" si="171"/>
        <v/>
      </c>
      <c r="AR947" s="11" t="str">
        <f t="shared" si="172"/>
        <v/>
      </c>
      <c r="AS947" s="11" t="str">
        <f t="shared" si="173"/>
        <v/>
      </c>
      <c r="AT947" s="11" t="str">
        <f t="shared" si="174"/>
        <v/>
      </c>
      <c r="AU947" s="11" t="str">
        <f t="shared" si="175"/>
        <v/>
      </c>
      <c r="AV947" s="11" t="str">
        <f t="shared" si="176"/>
        <v/>
      </c>
      <c r="AW947" s="11" t="str">
        <f>IF(ISERROR(IF(FIND("拾",O947,1)&lt;FIND("万",O947,1),IF(ISERROR(FIND("拾",O947,FIND("万",O947,1))),"零",(MID(O,FIND("拾",O947,FIND("万",O947,1))-1,1))),MID(O947,FIND("拾",O947,1)-1,1))),"",IF(FIND("拾",O947,1)&lt;FIND("万",O947,1),IF(ISERROR(FIND("拾",O947,FIND("万",O947,1))),"",(MID(O947,FIND("拾",O947,FIND("万",O947,1))-1,1))),MID(O947,FIND("拾",O947,1)-1,1)))</f>
        <v/>
      </c>
      <c r="AX947" s="12">
        <f>IF(O947="",0,IF(ISERROR(MIDB(O947,SEARCHB("?",O947),2*LEN(O947)-LENB(O947))),IF(AQ947="",0,INDEX([1]大小写对照表!A:B,MATCH(AQ947,[1]大小写对照表!A:A,0),2)*100000000)+IF(AR947="",0,INDEX([1]大小写对照表!A:B,MATCH(AR947,[1]大小写对照表!A:A,0),2)*1000000)+IF(AS947="",0,INDEX([1]大小写对照表!A:B,MATCH(AS947,[1]大小写对照表!A:A,0),2)*100000)+IF(AT947="",0,INDEX([1]大小写对照表!A:B,MATCH(AT947,[1]大小写对照表!A:A,0),2)*10000)+IF(AU947="",0,INDEX([1]大小写对照表!A:B,MATCH(AU947,[1]大小写对照表!A:A,0),2)*1000)+IF(AV947="",0,INDEX([1]大小写对照表!A:B,MATCH(AV947,[1]大小写对照表!A:A,0),2)*100)+IF(AW947="",0,INDEX([1]大小写对照表!A:B,MATCH(AW947,[1]大小写对照表!A:A,0),2)*10),IF(ISERROR(FIND("万",O947,1)),MIDB(O947,SEARCHB("?",O947),2*LEN(O947)-LENB(O947))*1,MIDB(O947,SEARCHB("?",O947),2*LEN(O947)-LENB(O947))*10000)))</f>
        <v>0</v>
      </c>
      <c r="AY947" s="13" t="str">
        <f t="shared" si="177"/>
        <v>1月份</v>
      </c>
      <c r="AZ947" s="11" t="str">
        <f t="shared" si="178"/>
        <v>制作网</v>
      </c>
      <c r="BA947" s="11" t="str">
        <f t="shared" si="179"/>
        <v/>
      </c>
    </row>
    <row r="948" spans="1:53">
      <c r="A948" s="7" t="s">
        <v>5795</v>
      </c>
      <c r="B948" s="7" t="s">
        <v>5864</v>
      </c>
      <c r="C948" s="7" t="s">
        <v>55</v>
      </c>
      <c r="D948" s="7"/>
      <c r="E948" s="7" t="s">
        <v>311</v>
      </c>
      <c r="F948" s="7" t="s">
        <v>1914</v>
      </c>
      <c r="G948" s="7" t="s">
        <v>717</v>
      </c>
      <c r="H948" s="7"/>
      <c r="I948" s="7"/>
      <c r="J948" s="7"/>
      <c r="K948" s="7"/>
      <c r="L948" s="7"/>
      <c r="M948" s="7"/>
      <c r="N948" s="7" t="s">
        <v>5865</v>
      </c>
      <c r="O948" s="7">
        <v>9580</v>
      </c>
      <c r="P948" s="7"/>
      <c r="Q948" s="7" t="s">
        <v>5866</v>
      </c>
      <c r="R948" s="7" t="s">
        <v>5867</v>
      </c>
      <c r="S948" s="7"/>
      <c r="T948" s="7"/>
      <c r="U948" s="7"/>
      <c r="V948" s="7"/>
      <c r="W948" s="7"/>
      <c r="X948" s="7" t="s">
        <v>315</v>
      </c>
      <c r="Y948" s="7" t="s">
        <v>5868</v>
      </c>
      <c r="Z948" s="7">
        <v>1</v>
      </c>
      <c r="AA948" s="7">
        <v>14971</v>
      </c>
      <c r="AB948" s="7" t="s">
        <v>317</v>
      </c>
      <c r="AC948" s="7" t="s">
        <v>5795</v>
      </c>
      <c r="AD948" s="7">
        <v>2018</v>
      </c>
      <c r="AE948" s="7" t="s">
        <v>643</v>
      </c>
      <c r="AF948" s="7"/>
      <c r="AG948" s="7"/>
      <c r="AH948" s="7"/>
      <c r="AI948" s="7"/>
      <c r="AJ948" s="7"/>
      <c r="AK948" s="7"/>
      <c r="AL948" s="8" t="str">
        <f t="shared" si="168"/>
        <v/>
      </c>
      <c r="AM948" s="8" t="str">
        <f>IF(AL948="","",COUNTIFS(AL$1:AL948,AL948))</f>
        <v/>
      </c>
      <c r="AN948" s="8" t="str">
        <f t="shared" si="169"/>
        <v>宜昌市疾病预防控制中心中心相关标牌制作网上询价成交公告@制作网</v>
      </c>
      <c r="AO948" s="9">
        <f>IF(AN948="","",COUNTIFS(AN$1:AN948,AN948))</f>
        <v>1</v>
      </c>
      <c r="AP948" s="10" t="str">
        <f t="shared" si="170"/>
        <v>是</v>
      </c>
      <c r="AQ948" s="11" t="str">
        <f t="shared" si="171"/>
        <v/>
      </c>
      <c r="AR948" s="11" t="str">
        <f t="shared" si="172"/>
        <v/>
      </c>
      <c r="AS948" s="11" t="str">
        <f t="shared" si="173"/>
        <v/>
      </c>
      <c r="AT948" s="11" t="str">
        <f t="shared" si="174"/>
        <v/>
      </c>
      <c r="AU948" s="11" t="str">
        <f t="shared" si="175"/>
        <v/>
      </c>
      <c r="AV948" s="11" t="str">
        <f t="shared" si="176"/>
        <v/>
      </c>
      <c r="AW948" s="11" t="str">
        <f>IF(ISERROR(IF(FIND("拾",O948,1)&lt;FIND("万",O948,1),IF(ISERROR(FIND("拾",O948,FIND("万",O948,1))),"零",(MID(O,FIND("拾",O948,FIND("万",O948,1))-1,1))),MID(O948,FIND("拾",O948,1)-1,1))),"",IF(FIND("拾",O948,1)&lt;FIND("万",O948,1),IF(ISERROR(FIND("拾",O948,FIND("万",O948,1))),"",(MID(O948,FIND("拾",O948,FIND("万",O948,1))-1,1))),MID(O948,FIND("拾",O948,1)-1,1)))</f>
        <v/>
      </c>
      <c r="AX948" s="12">
        <f>IF(O948="",0,IF(ISERROR(MIDB(O948,SEARCHB("?",O948),2*LEN(O948)-LENB(O948))),IF(AQ948="",0,INDEX([1]大小写对照表!A:B,MATCH(AQ948,[1]大小写对照表!A:A,0),2)*100000000)+IF(AR948="",0,INDEX([1]大小写对照表!A:B,MATCH(AR948,[1]大小写对照表!A:A,0),2)*1000000)+IF(AS948="",0,INDEX([1]大小写对照表!A:B,MATCH(AS948,[1]大小写对照表!A:A,0),2)*100000)+IF(AT948="",0,INDEX([1]大小写对照表!A:B,MATCH(AT948,[1]大小写对照表!A:A,0),2)*10000)+IF(AU948="",0,INDEX([1]大小写对照表!A:B,MATCH(AU948,[1]大小写对照表!A:A,0),2)*1000)+IF(AV948="",0,INDEX([1]大小写对照表!A:B,MATCH(AV948,[1]大小写对照表!A:A,0),2)*100)+IF(AW948="",0,INDEX([1]大小写对照表!A:B,MATCH(AW948,[1]大小写对照表!A:A,0),2)*10),IF(ISERROR(FIND("万",O948,1)),MIDB(O948,SEARCHB("?",O948),2*LEN(O948)-LENB(O948))*1,MIDB(O948,SEARCHB("?",O948),2*LEN(O948)-LENB(O948))*10000)))</f>
        <v>9580</v>
      </c>
      <c r="AY948" s="13" t="str">
        <f t="shared" si="177"/>
        <v>1月份</v>
      </c>
      <c r="AZ948" s="11" t="str">
        <f t="shared" si="178"/>
        <v>制作网</v>
      </c>
      <c r="BA948" s="11" t="str">
        <f t="shared" si="179"/>
        <v/>
      </c>
    </row>
    <row r="949" spans="1:53">
      <c r="A949" s="14" t="s">
        <v>5795</v>
      </c>
      <c r="B949" s="14" t="s">
        <v>5869</v>
      </c>
      <c r="C949" s="14" t="s">
        <v>55</v>
      </c>
      <c r="D949" s="14"/>
      <c r="E949" s="14" t="s">
        <v>1308</v>
      </c>
      <c r="F949" s="14" t="s">
        <v>1309</v>
      </c>
      <c r="G949" s="14" t="s">
        <v>778</v>
      </c>
      <c r="H949" s="14"/>
      <c r="I949" s="14"/>
      <c r="J949" s="14"/>
      <c r="K949" s="14"/>
      <c r="L949" s="14"/>
      <c r="M949" s="14"/>
      <c r="N949" s="14" t="s">
        <v>5870</v>
      </c>
      <c r="O949" s="14"/>
      <c r="P949" s="14"/>
      <c r="Q949" s="14" t="s">
        <v>5871</v>
      </c>
      <c r="R949" s="14" t="s">
        <v>4717</v>
      </c>
      <c r="S949" s="14"/>
      <c r="T949" s="14"/>
      <c r="U949" s="14"/>
      <c r="V949" s="14"/>
      <c r="W949" s="14"/>
      <c r="X949" s="14" t="s">
        <v>194</v>
      </c>
      <c r="Y949" s="14" t="s">
        <v>5872</v>
      </c>
      <c r="Z949" s="14">
        <v>1</v>
      </c>
      <c r="AA949" s="14">
        <v>14971</v>
      </c>
      <c r="AB949" s="14" t="s">
        <v>317</v>
      </c>
      <c r="AC949" s="14" t="s">
        <v>5795</v>
      </c>
      <c r="AD949" s="14">
        <v>2019</v>
      </c>
      <c r="AE949" s="14" t="s">
        <v>68</v>
      </c>
      <c r="AF949" s="14" t="s">
        <v>4372</v>
      </c>
      <c r="AG949" s="14"/>
      <c r="AH949" s="14"/>
      <c r="AI949" s="14"/>
      <c r="AJ949" s="14"/>
      <c r="AK949" s="14"/>
      <c r="AL949" s="8" t="str">
        <f t="shared" si="168"/>
        <v/>
      </c>
      <c r="AM949" s="8" t="str">
        <f>IF(AL949="","",COUNTIFS(AL$1:AL949,AL949))</f>
        <v/>
      </c>
      <c r="AN949" s="8" t="str">
        <f t="shared" si="169"/>
        <v>繁昌县高清制作网及媒资系统设备采购合同备案@制作网</v>
      </c>
      <c r="AO949" s="9">
        <f>IF(AN949="","",COUNTIFS(AN$1:AN949,AN949))</f>
        <v>1</v>
      </c>
      <c r="AP949" s="10" t="str">
        <f t="shared" si="170"/>
        <v>是</v>
      </c>
      <c r="AQ949" s="11" t="str">
        <f t="shared" si="171"/>
        <v/>
      </c>
      <c r="AR949" s="11" t="str">
        <f t="shared" si="172"/>
        <v/>
      </c>
      <c r="AS949" s="11" t="str">
        <f t="shared" si="173"/>
        <v/>
      </c>
      <c r="AT949" s="11" t="str">
        <f t="shared" si="174"/>
        <v/>
      </c>
      <c r="AU949" s="11" t="str">
        <f t="shared" si="175"/>
        <v/>
      </c>
      <c r="AV949" s="11" t="str">
        <f t="shared" si="176"/>
        <v/>
      </c>
      <c r="AW949" s="11" t="str">
        <f>IF(ISERROR(IF(FIND("拾",O949,1)&lt;FIND("万",O949,1),IF(ISERROR(FIND("拾",O949,FIND("万",O949,1))),"零",(MID(O,FIND("拾",O949,FIND("万",O949,1))-1,1))),MID(O949,FIND("拾",O949,1)-1,1))),"",IF(FIND("拾",O949,1)&lt;FIND("万",O949,1),IF(ISERROR(FIND("拾",O949,FIND("万",O949,1))),"",(MID(O949,FIND("拾",O949,FIND("万",O949,1))-1,1))),MID(O949,FIND("拾",O949,1)-1,1)))</f>
        <v/>
      </c>
      <c r="AX949" s="12">
        <f>IF(O949="",0,IF(ISERROR(MIDB(O949,SEARCHB("?",O949),2*LEN(O949)-LENB(O949))),IF(AQ949="",0,INDEX([1]大小写对照表!A:B,MATCH(AQ949,[1]大小写对照表!A:A,0),2)*100000000)+IF(AR949="",0,INDEX([1]大小写对照表!A:B,MATCH(AR949,[1]大小写对照表!A:A,0),2)*1000000)+IF(AS949="",0,INDEX([1]大小写对照表!A:B,MATCH(AS949,[1]大小写对照表!A:A,0),2)*100000)+IF(AT949="",0,INDEX([1]大小写对照表!A:B,MATCH(AT949,[1]大小写对照表!A:A,0),2)*10000)+IF(AU949="",0,INDEX([1]大小写对照表!A:B,MATCH(AU949,[1]大小写对照表!A:A,0),2)*1000)+IF(AV949="",0,INDEX([1]大小写对照表!A:B,MATCH(AV949,[1]大小写对照表!A:A,0),2)*100)+IF(AW949="",0,INDEX([1]大小写对照表!A:B,MATCH(AW949,[1]大小写对照表!A:A,0),2)*10),IF(ISERROR(FIND("万",O949,1)),MIDB(O949,SEARCHB("?",O949),2*LEN(O949)-LENB(O949))*1,MIDB(O949,SEARCHB("?",O949),2*LEN(O949)-LENB(O949))*10000)))</f>
        <v>0</v>
      </c>
      <c r="AY949" s="13" t="str">
        <f t="shared" si="177"/>
        <v>1月份</v>
      </c>
      <c r="AZ949" s="11" t="str">
        <f t="shared" si="178"/>
        <v>制作网</v>
      </c>
      <c r="BA949" s="11" t="str">
        <f t="shared" si="179"/>
        <v/>
      </c>
    </row>
    <row r="950" spans="1:53">
      <c r="A950" s="7" t="s">
        <v>5795</v>
      </c>
      <c r="B950" s="7" t="s">
        <v>5873</v>
      </c>
      <c r="C950" s="7" t="s">
        <v>55</v>
      </c>
      <c r="D950" s="7" t="s">
        <v>5874</v>
      </c>
      <c r="E950" s="7" t="s">
        <v>627</v>
      </c>
      <c r="F950" s="7" t="s">
        <v>2597</v>
      </c>
      <c r="G950" s="7" t="s">
        <v>778</v>
      </c>
      <c r="H950" s="7"/>
      <c r="I950" s="7"/>
      <c r="J950" s="7"/>
      <c r="K950" s="7"/>
      <c r="L950" s="7"/>
      <c r="M950" s="7"/>
      <c r="N950" s="7" t="s">
        <v>5875</v>
      </c>
      <c r="O950" s="7"/>
      <c r="P950" s="7"/>
      <c r="Q950" s="7" t="s">
        <v>5876</v>
      </c>
      <c r="R950" s="7" t="s">
        <v>5877</v>
      </c>
      <c r="S950" s="7"/>
      <c r="T950" s="7"/>
      <c r="U950" s="7"/>
      <c r="V950" s="7"/>
      <c r="W950" s="7"/>
      <c r="X950" s="7" t="s">
        <v>65</v>
      </c>
      <c r="Y950" s="7" t="s">
        <v>5878</v>
      </c>
      <c r="Z950" s="7">
        <v>2</v>
      </c>
      <c r="AA950" s="7">
        <v>2</v>
      </c>
      <c r="AB950" s="7" t="s">
        <v>317</v>
      </c>
      <c r="AC950" s="7" t="s">
        <v>5795</v>
      </c>
      <c r="AD950" s="7">
        <v>2019</v>
      </c>
      <c r="AE950" s="7" t="s">
        <v>68</v>
      </c>
      <c r="AF950" s="7"/>
      <c r="AG950" s="7"/>
      <c r="AH950" s="7"/>
      <c r="AI950" s="7"/>
      <c r="AJ950" s="7"/>
      <c r="AK950" s="7"/>
      <c r="AL950" s="8" t="str">
        <f t="shared" si="168"/>
        <v>441900-29-201812-2920701-0003@制作网</v>
      </c>
      <c r="AM950" s="8">
        <f>IF(AL950="","",COUNTIFS(AL$1:AL950,AL950))</f>
        <v>1</v>
      </c>
      <c r="AN950" s="8" t="str">
        <f t="shared" si="169"/>
        <v>东莞市企石镇文化广播电视服务中心高清新闻制作网络系统及高清插播系统采购项目（重新采购）的中标、成交结果公告@制作网</v>
      </c>
      <c r="AO950" s="9">
        <f>IF(AN950="","",COUNTIFS(AN$1:AN950,AN950))</f>
        <v>1</v>
      </c>
      <c r="AP950" s="10" t="str">
        <f t="shared" si="170"/>
        <v>是</v>
      </c>
      <c r="AQ950" s="11" t="str">
        <f t="shared" si="171"/>
        <v/>
      </c>
      <c r="AR950" s="11" t="str">
        <f t="shared" si="172"/>
        <v/>
      </c>
      <c r="AS950" s="11" t="str">
        <f t="shared" si="173"/>
        <v/>
      </c>
      <c r="AT950" s="11" t="str">
        <f t="shared" si="174"/>
        <v/>
      </c>
      <c r="AU950" s="11" t="str">
        <f t="shared" si="175"/>
        <v/>
      </c>
      <c r="AV950" s="11" t="str">
        <f t="shared" si="176"/>
        <v/>
      </c>
      <c r="AW950" s="11" t="str">
        <f>IF(ISERROR(IF(FIND("拾",O950,1)&lt;FIND("万",O950,1),IF(ISERROR(FIND("拾",O950,FIND("万",O950,1))),"零",(MID(O,FIND("拾",O950,FIND("万",O950,1))-1,1))),MID(O950,FIND("拾",O950,1)-1,1))),"",IF(FIND("拾",O950,1)&lt;FIND("万",O950,1),IF(ISERROR(FIND("拾",O950,FIND("万",O950,1))),"",(MID(O950,FIND("拾",O950,FIND("万",O950,1))-1,1))),MID(O950,FIND("拾",O950,1)-1,1)))</f>
        <v/>
      </c>
      <c r="AX950" s="12">
        <f>IF(O950="",0,IF(ISERROR(MIDB(O950,SEARCHB("?",O950),2*LEN(O950)-LENB(O950))),IF(AQ950="",0,INDEX([1]大小写对照表!A:B,MATCH(AQ950,[1]大小写对照表!A:A,0),2)*100000000)+IF(AR950="",0,INDEX([1]大小写对照表!A:B,MATCH(AR950,[1]大小写对照表!A:A,0),2)*1000000)+IF(AS950="",0,INDEX([1]大小写对照表!A:B,MATCH(AS950,[1]大小写对照表!A:A,0),2)*100000)+IF(AT950="",0,INDEX([1]大小写对照表!A:B,MATCH(AT950,[1]大小写对照表!A:A,0),2)*10000)+IF(AU950="",0,INDEX([1]大小写对照表!A:B,MATCH(AU950,[1]大小写对照表!A:A,0),2)*1000)+IF(AV950="",0,INDEX([1]大小写对照表!A:B,MATCH(AV950,[1]大小写对照表!A:A,0),2)*100)+IF(AW950="",0,INDEX([1]大小写对照表!A:B,MATCH(AW950,[1]大小写对照表!A:A,0),2)*10),IF(ISERROR(FIND("万",O950,1)),MIDB(O950,SEARCHB("?",O950),2*LEN(O950)-LENB(O950))*1,MIDB(O950,SEARCHB("?",O950),2*LEN(O950)-LENB(O950))*10000)))</f>
        <v>0</v>
      </c>
      <c r="AY950" s="13" t="str">
        <f t="shared" si="177"/>
        <v>1月份</v>
      </c>
      <c r="AZ950" s="11" t="str">
        <f t="shared" si="178"/>
        <v>制作网</v>
      </c>
      <c r="BA950" s="11" t="str">
        <f t="shared" si="179"/>
        <v/>
      </c>
    </row>
    <row r="951" spans="1:53">
      <c r="A951" s="14" t="s">
        <v>5879</v>
      </c>
      <c r="B951" s="14" t="s">
        <v>5880</v>
      </c>
      <c r="C951" s="14" t="s">
        <v>55</v>
      </c>
      <c r="D951" s="14"/>
      <c r="E951" s="14" t="s">
        <v>83</v>
      </c>
      <c r="F951" s="14" t="s">
        <v>5881</v>
      </c>
      <c r="G951" s="14" t="s">
        <v>58</v>
      </c>
      <c r="H951" s="14"/>
      <c r="I951" s="14"/>
      <c r="J951" s="14"/>
      <c r="K951" s="14"/>
      <c r="L951" s="14"/>
      <c r="M951" s="14"/>
      <c r="N951" s="14" t="s">
        <v>5882</v>
      </c>
      <c r="O951" s="14"/>
      <c r="P951" s="14"/>
      <c r="Q951" s="14" t="s">
        <v>5883</v>
      </c>
      <c r="R951" s="14" t="s">
        <v>5884</v>
      </c>
      <c r="S951" s="14" t="s">
        <v>985</v>
      </c>
      <c r="T951" s="14"/>
      <c r="U951" s="14"/>
      <c r="V951" s="14"/>
      <c r="W951" s="14"/>
      <c r="X951" s="14" t="s">
        <v>194</v>
      </c>
      <c r="Y951" s="14" t="s">
        <v>5885</v>
      </c>
      <c r="Z951" s="14">
        <v>2</v>
      </c>
      <c r="AA951" s="14">
        <v>14971</v>
      </c>
      <c r="AB951" s="14" t="s">
        <v>317</v>
      </c>
      <c r="AC951" s="14" t="s">
        <v>5879</v>
      </c>
      <c r="AD951" s="14">
        <v>2019</v>
      </c>
      <c r="AE951" s="14" t="s">
        <v>68</v>
      </c>
      <c r="AF951" s="14"/>
      <c r="AG951" s="14"/>
      <c r="AH951" s="14"/>
      <c r="AI951" s="14"/>
      <c r="AJ951" s="14"/>
      <c r="AK951" s="14"/>
      <c r="AL951" s="8" t="str">
        <f t="shared" si="168"/>
        <v/>
      </c>
      <c r="AM951" s="8" t="str">
        <f>IF(AL951="","",COUNTIFS(AL$1:AL951,AL951))</f>
        <v/>
      </c>
      <c r="AN951" s="8" t="str">
        <f t="shared" si="169"/>
        <v>南丰县广播电视台摄像机、现场直播、高清非编等设备采购项目【合同】@非编</v>
      </c>
      <c r="AO951" s="9">
        <f>IF(AN951="","",COUNTIFS(AN$1:AN951,AN951))</f>
        <v>1</v>
      </c>
      <c r="AP951" s="10" t="str">
        <f t="shared" si="170"/>
        <v>是</v>
      </c>
      <c r="AQ951" s="11" t="str">
        <f t="shared" si="171"/>
        <v/>
      </c>
      <c r="AR951" s="11" t="str">
        <f t="shared" si="172"/>
        <v/>
      </c>
      <c r="AS951" s="11" t="str">
        <f t="shared" si="173"/>
        <v/>
      </c>
      <c r="AT951" s="11" t="str">
        <f t="shared" si="174"/>
        <v/>
      </c>
      <c r="AU951" s="11" t="str">
        <f t="shared" si="175"/>
        <v/>
      </c>
      <c r="AV951" s="11" t="str">
        <f t="shared" si="176"/>
        <v/>
      </c>
      <c r="AW951" s="11" t="str">
        <f>IF(ISERROR(IF(FIND("拾",O951,1)&lt;FIND("万",O951,1),IF(ISERROR(FIND("拾",O951,FIND("万",O951,1))),"零",(MID(O,FIND("拾",O951,FIND("万",O951,1))-1,1))),MID(O951,FIND("拾",O951,1)-1,1))),"",IF(FIND("拾",O951,1)&lt;FIND("万",O951,1),IF(ISERROR(FIND("拾",O951,FIND("万",O951,1))),"",(MID(O951,FIND("拾",O951,FIND("万",O951,1))-1,1))),MID(O951,FIND("拾",O951,1)-1,1)))</f>
        <v/>
      </c>
      <c r="AX951" s="12">
        <f>IF(O951="",0,IF(ISERROR(MIDB(O951,SEARCHB("?",O951),2*LEN(O951)-LENB(O951))),IF(AQ951="",0,INDEX([1]大小写对照表!A:B,MATCH(AQ951,[1]大小写对照表!A:A,0),2)*100000000)+IF(AR951="",0,INDEX([1]大小写对照表!A:B,MATCH(AR951,[1]大小写对照表!A:A,0),2)*1000000)+IF(AS951="",0,INDEX([1]大小写对照表!A:B,MATCH(AS951,[1]大小写对照表!A:A,0),2)*100000)+IF(AT951="",0,INDEX([1]大小写对照表!A:B,MATCH(AT951,[1]大小写对照表!A:A,0),2)*10000)+IF(AU951="",0,INDEX([1]大小写对照表!A:B,MATCH(AU951,[1]大小写对照表!A:A,0),2)*1000)+IF(AV951="",0,INDEX([1]大小写对照表!A:B,MATCH(AV951,[1]大小写对照表!A:A,0),2)*100)+IF(AW951="",0,INDEX([1]大小写对照表!A:B,MATCH(AW951,[1]大小写对照表!A:A,0),2)*10),IF(ISERROR(FIND("万",O951,1)),MIDB(O951,SEARCHB("?",O951),2*LEN(O951)-LENB(O951))*1,MIDB(O951,SEARCHB("?",O951),2*LEN(O951)-LENB(O951))*10000)))</f>
        <v>0</v>
      </c>
      <c r="AY951" s="13" t="str">
        <f t="shared" si="177"/>
        <v>1月份</v>
      </c>
      <c r="AZ951" s="11" t="str">
        <f t="shared" si="178"/>
        <v>非编</v>
      </c>
      <c r="BA951" s="11" t="str">
        <f t="shared" si="179"/>
        <v/>
      </c>
    </row>
    <row r="952" spans="1:53">
      <c r="A952" s="7" t="s">
        <v>5886</v>
      </c>
      <c r="B952" s="7" t="s">
        <v>4059</v>
      </c>
      <c r="C952" s="7" t="s">
        <v>55</v>
      </c>
      <c r="D952" s="7" t="s">
        <v>4060</v>
      </c>
      <c r="E952" s="7" t="s">
        <v>696</v>
      </c>
      <c r="F952" s="7" t="s">
        <v>697</v>
      </c>
      <c r="G952" s="7" t="s">
        <v>58</v>
      </c>
      <c r="H952" s="7"/>
      <c r="I952" s="7"/>
      <c r="J952" s="7"/>
      <c r="K952" s="7"/>
      <c r="L952" s="7"/>
      <c r="M952" s="7"/>
      <c r="N952" s="7" t="s">
        <v>4061</v>
      </c>
      <c r="O952" s="7"/>
      <c r="P952" s="7"/>
      <c r="Q952" s="7" t="s">
        <v>4062</v>
      </c>
      <c r="R952" s="7" t="s">
        <v>4063</v>
      </c>
      <c r="S952" s="7" t="s">
        <v>4064</v>
      </c>
      <c r="T952" s="7" t="s">
        <v>4065</v>
      </c>
      <c r="U952" s="7" t="s">
        <v>4066</v>
      </c>
      <c r="V952" s="7" t="s">
        <v>4067</v>
      </c>
      <c r="W952" s="7"/>
      <c r="X952" s="7" t="s">
        <v>326</v>
      </c>
      <c r="Y952" s="7" t="s">
        <v>4068</v>
      </c>
      <c r="Z952" s="7">
        <v>4</v>
      </c>
      <c r="AA952" s="7">
        <v>6</v>
      </c>
      <c r="AB952" s="7" t="s">
        <v>67</v>
      </c>
      <c r="AC952" s="7"/>
      <c r="AD952" s="7">
        <v>2019</v>
      </c>
      <c r="AE952" s="7" t="s">
        <v>68</v>
      </c>
      <c r="AF952" s="7" t="s">
        <v>128</v>
      </c>
      <c r="AG952" s="7" t="s">
        <v>129</v>
      </c>
      <c r="AH952" s="7"/>
      <c r="AI952" s="7"/>
      <c r="AJ952" s="7"/>
      <c r="AK952" s="7"/>
      <c r="AL952" s="8" t="str">
        <f t="shared" si="168"/>
        <v>SC[2019]0076@非线性编辑</v>
      </c>
      <c r="AM952" s="8">
        <f>IF(AL952="","",COUNTIFS(AL$1:AL952,AL952))</f>
        <v>1</v>
      </c>
      <c r="AN952" s="8" t="str">
        <f t="shared" si="169"/>
        <v>黑龙江工程学院_复印胶版印制设备等采购_SC[2019]0076成交公告@非线性编辑</v>
      </c>
      <c r="AO952" s="9">
        <f>IF(AN952="","",COUNTIFS(AN$1:AN952,AN952))</f>
        <v>1</v>
      </c>
      <c r="AP952" s="10" t="str">
        <f t="shared" si="170"/>
        <v>是</v>
      </c>
      <c r="AQ952" s="11" t="str">
        <f t="shared" si="171"/>
        <v/>
      </c>
      <c r="AR952" s="11" t="str">
        <f t="shared" si="172"/>
        <v/>
      </c>
      <c r="AS952" s="11" t="str">
        <f t="shared" si="173"/>
        <v/>
      </c>
      <c r="AT952" s="11" t="str">
        <f t="shared" si="174"/>
        <v/>
      </c>
      <c r="AU952" s="11" t="str">
        <f t="shared" si="175"/>
        <v/>
      </c>
      <c r="AV952" s="11" t="str">
        <f t="shared" si="176"/>
        <v/>
      </c>
      <c r="AW952" s="11" t="str">
        <f>IF(ISERROR(IF(FIND("拾",O952,1)&lt;FIND("万",O952,1),IF(ISERROR(FIND("拾",O952,FIND("万",O952,1))),"零",(MID(O,FIND("拾",O952,FIND("万",O952,1))-1,1))),MID(O952,FIND("拾",O952,1)-1,1))),"",IF(FIND("拾",O952,1)&lt;FIND("万",O952,1),IF(ISERROR(FIND("拾",O952,FIND("万",O952,1))),"",(MID(O952,FIND("拾",O952,FIND("万",O952,1))-1,1))),MID(O952,FIND("拾",O952,1)-1,1)))</f>
        <v/>
      </c>
      <c r="AX952" s="12">
        <f>IF(O952="",0,IF(ISERROR(MIDB(O952,SEARCHB("?",O952),2*LEN(O952)-LENB(O952))),IF(AQ952="",0,INDEX([1]大小写对照表!A:B,MATCH(AQ952,[1]大小写对照表!A:A,0),2)*100000000)+IF(AR952="",0,INDEX([1]大小写对照表!A:B,MATCH(AR952,[1]大小写对照表!A:A,0),2)*1000000)+IF(AS952="",0,INDEX([1]大小写对照表!A:B,MATCH(AS952,[1]大小写对照表!A:A,0),2)*100000)+IF(AT952="",0,INDEX([1]大小写对照表!A:B,MATCH(AT952,[1]大小写对照表!A:A,0),2)*10000)+IF(AU952="",0,INDEX([1]大小写对照表!A:B,MATCH(AU952,[1]大小写对照表!A:A,0),2)*1000)+IF(AV952="",0,INDEX([1]大小写对照表!A:B,MATCH(AV952,[1]大小写对照表!A:A,0),2)*100)+IF(AW952="",0,INDEX([1]大小写对照表!A:B,MATCH(AW952,[1]大小写对照表!A:A,0),2)*10),IF(ISERROR(FIND("万",O952,1)),MIDB(O952,SEARCHB("?",O952),2*LEN(O952)-LENB(O952))*1,MIDB(O952,SEARCHB("?",O952),2*LEN(O952)-LENB(O952))*10000)))</f>
        <v>0</v>
      </c>
      <c r="AY952" s="13" t="str">
        <f t="shared" si="177"/>
        <v>1月份</v>
      </c>
      <c r="AZ952" s="11" t="str">
        <f t="shared" si="178"/>
        <v>非线性编辑</v>
      </c>
      <c r="BA952" s="11" t="str">
        <f t="shared" si="179"/>
        <v/>
      </c>
    </row>
    <row r="953" spans="1:53">
      <c r="A953" s="14" t="s">
        <v>5879</v>
      </c>
      <c r="B953" s="14" t="s">
        <v>5887</v>
      </c>
      <c r="C953" s="14" t="s">
        <v>55</v>
      </c>
      <c r="D953" s="14" t="s">
        <v>5888</v>
      </c>
      <c r="E953" s="14" t="s">
        <v>56</v>
      </c>
      <c r="F953" s="14" t="s">
        <v>5889</v>
      </c>
      <c r="G953" s="14" t="s">
        <v>58</v>
      </c>
      <c r="H953" s="14"/>
      <c r="I953" s="14"/>
      <c r="J953" s="14"/>
      <c r="K953" s="14"/>
      <c r="L953" s="14" t="s">
        <v>5890</v>
      </c>
      <c r="M953" s="14" t="s">
        <v>5891</v>
      </c>
      <c r="N953" s="14" t="s">
        <v>5892</v>
      </c>
      <c r="O953" s="14"/>
      <c r="P953" s="14"/>
      <c r="Q953" s="14" t="s">
        <v>5893</v>
      </c>
      <c r="R953" s="14" t="s">
        <v>5894</v>
      </c>
      <c r="S953" s="14"/>
      <c r="T953" s="14"/>
      <c r="U953" s="14"/>
      <c r="V953" s="14"/>
      <c r="W953" s="14"/>
      <c r="X953" s="14" t="s">
        <v>65</v>
      </c>
      <c r="Y953" s="14" t="s">
        <v>5895</v>
      </c>
      <c r="Z953" s="14">
        <v>1</v>
      </c>
      <c r="AA953" s="14">
        <v>1</v>
      </c>
      <c r="AB953" s="14" t="s">
        <v>67</v>
      </c>
      <c r="AC953" s="14"/>
      <c r="AD953" s="14">
        <v>2019</v>
      </c>
      <c r="AE953" s="14" t="s">
        <v>68</v>
      </c>
      <c r="AF953" s="14"/>
      <c r="AG953" s="14"/>
      <c r="AH953" s="14"/>
      <c r="AI953" s="14"/>
      <c r="AJ953" s="14"/>
      <c r="AK953" s="14"/>
      <c r="AL953" s="8" t="str">
        <f t="shared" si="168"/>
        <v>FCTP（2019）002号@非编</v>
      </c>
      <c r="AM953" s="8">
        <f>IF(AL953="","",COUNTIFS(AL$1:AL953,AL953))</f>
        <v>1</v>
      </c>
      <c r="AN953" s="8" t="str">
        <f t="shared" si="169"/>
        <v>范县职业技术学校电商专业商品拍摄实训设备项目成交结果公示@非编</v>
      </c>
      <c r="AO953" s="9">
        <f>IF(AN953="","",COUNTIFS(AN$1:AN953,AN953))</f>
        <v>1</v>
      </c>
      <c r="AP953" s="10" t="str">
        <f t="shared" si="170"/>
        <v>是</v>
      </c>
      <c r="AQ953" s="11" t="str">
        <f t="shared" si="171"/>
        <v/>
      </c>
      <c r="AR953" s="11" t="str">
        <f t="shared" si="172"/>
        <v/>
      </c>
      <c r="AS953" s="11" t="str">
        <f t="shared" si="173"/>
        <v/>
      </c>
      <c r="AT953" s="11" t="str">
        <f t="shared" si="174"/>
        <v/>
      </c>
      <c r="AU953" s="11" t="str">
        <f t="shared" si="175"/>
        <v/>
      </c>
      <c r="AV953" s="11" t="str">
        <f t="shared" si="176"/>
        <v/>
      </c>
      <c r="AW953" s="11" t="str">
        <f>IF(ISERROR(IF(FIND("拾",O953,1)&lt;FIND("万",O953,1),IF(ISERROR(FIND("拾",O953,FIND("万",O953,1))),"零",(MID(O,FIND("拾",O953,FIND("万",O953,1))-1,1))),MID(O953,FIND("拾",O953,1)-1,1))),"",IF(FIND("拾",O953,1)&lt;FIND("万",O953,1),IF(ISERROR(FIND("拾",O953,FIND("万",O953,1))),"",(MID(O953,FIND("拾",O953,FIND("万",O953,1))-1,1))),MID(O953,FIND("拾",O953,1)-1,1)))</f>
        <v/>
      </c>
      <c r="AX953" s="12">
        <f>IF(O953="",0,IF(ISERROR(MIDB(O953,SEARCHB("?",O953),2*LEN(O953)-LENB(O953))),IF(AQ953="",0,INDEX([1]大小写对照表!A:B,MATCH(AQ953,[1]大小写对照表!A:A,0),2)*100000000)+IF(AR953="",0,INDEX([1]大小写对照表!A:B,MATCH(AR953,[1]大小写对照表!A:A,0),2)*1000000)+IF(AS953="",0,INDEX([1]大小写对照表!A:B,MATCH(AS953,[1]大小写对照表!A:A,0),2)*100000)+IF(AT953="",0,INDEX([1]大小写对照表!A:B,MATCH(AT953,[1]大小写对照表!A:A,0),2)*10000)+IF(AU953="",0,INDEX([1]大小写对照表!A:B,MATCH(AU953,[1]大小写对照表!A:A,0),2)*1000)+IF(AV953="",0,INDEX([1]大小写对照表!A:B,MATCH(AV953,[1]大小写对照表!A:A,0),2)*100)+IF(AW953="",0,INDEX([1]大小写对照表!A:B,MATCH(AW953,[1]大小写对照表!A:A,0),2)*10),IF(ISERROR(FIND("万",O953,1)),MIDB(O953,SEARCHB("?",O953),2*LEN(O953)-LENB(O953))*1,MIDB(O953,SEARCHB("?",O953),2*LEN(O953)-LENB(O953))*10000)))</f>
        <v>0</v>
      </c>
      <c r="AY953" s="13" t="str">
        <f t="shared" si="177"/>
        <v>1月份</v>
      </c>
      <c r="AZ953" s="11" t="str">
        <f t="shared" si="178"/>
        <v>非编</v>
      </c>
      <c r="BA953" s="11" t="str">
        <f t="shared" si="179"/>
        <v/>
      </c>
    </row>
    <row r="954" spans="1:53">
      <c r="A954" s="7" t="s">
        <v>5896</v>
      </c>
      <c r="B954" s="7" t="s">
        <v>5897</v>
      </c>
      <c r="C954" s="7" t="s">
        <v>55</v>
      </c>
      <c r="D954" s="7" t="s">
        <v>5898</v>
      </c>
      <c r="E954" s="7" t="s">
        <v>425</v>
      </c>
      <c r="F954" s="7" t="s">
        <v>576</v>
      </c>
      <c r="G954" s="7" t="s">
        <v>108</v>
      </c>
      <c r="H954" s="7"/>
      <c r="I954" s="7"/>
      <c r="J954" s="7"/>
      <c r="K954" s="7"/>
      <c r="L954" s="7" t="s">
        <v>5899</v>
      </c>
      <c r="M954" s="7" t="s">
        <v>5900</v>
      </c>
      <c r="N954" s="7" t="s">
        <v>5901</v>
      </c>
      <c r="O954" s="7" t="s">
        <v>5902</v>
      </c>
      <c r="P954" s="7"/>
      <c r="Q954" s="7" t="s">
        <v>5903</v>
      </c>
      <c r="R954" s="7" t="s">
        <v>5904</v>
      </c>
      <c r="S954" s="7"/>
      <c r="T954" s="7"/>
      <c r="U954" s="7"/>
      <c r="V954" s="7"/>
      <c r="W954" s="7"/>
      <c r="X954" s="7" t="s">
        <v>79</v>
      </c>
      <c r="Y954" s="7" t="s">
        <v>5905</v>
      </c>
      <c r="Z954" s="7">
        <v>1</v>
      </c>
      <c r="AA954" s="7">
        <v>1</v>
      </c>
      <c r="AB954" s="7" t="s">
        <v>67</v>
      </c>
      <c r="AC954" s="7"/>
      <c r="AD954" s="7">
        <v>2019</v>
      </c>
      <c r="AE954" s="7" t="s">
        <v>68</v>
      </c>
      <c r="AF954" s="7" t="s">
        <v>284</v>
      </c>
      <c r="AG954" s="7"/>
      <c r="AH954" s="7"/>
      <c r="AI954" s="7"/>
      <c r="AJ954" s="7"/>
      <c r="AK954" s="7"/>
      <c r="AL954" s="8" t="str">
        <f t="shared" si="168"/>
        <v>NXJZXTP2019@非编,非线性编辑</v>
      </c>
      <c r="AM954" s="8">
        <f>IF(AL954="","",COUNTIFS(AL$1:AL954,AL954))</f>
        <v>1</v>
      </c>
      <c r="AN954" s="8" t="str">
        <f t="shared" si="169"/>
        <v>宁县司法局普法宣传高标清后期制作系统建设项目成交公告@非编,非线性编辑</v>
      </c>
      <c r="AO954" s="9">
        <f>IF(AN954="","",COUNTIFS(AN$1:AN954,AN954))</f>
        <v>1</v>
      </c>
      <c r="AP954" s="10" t="str">
        <f t="shared" si="170"/>
        <v>是</v>
      </c>
      <c r="AQ954" s="11" t="str">
        <f t="shared" si="171"/>
        <v/>
      </c>
      <c r="AR954" s="11" t="str">
        <f t="shared" si="172"/>
        <v/>
      </c>
      <c r="AS954" s="11" t="str">
        <f t="shared" si="173"/>
        <v/>
      </c>
      <c r="AT954" s="11" t="str">
        <f t="shared" si="174"/>
        <v/>
      </c>
      <c r="AU954" s="11" t="str">
        <f t="shared" si="175"/>
        <v/>
      </c>
      <c r="AV954" s="11" t="str">
        <f t="shared" si="176"/>
        <v/>
      </c>
      <c r="AW954" s="11" t="str">
        <f>IF(ISERROR(IF(FIND("拾",O954,1)&lt;FIND("万",O954,1),IF(ISERROR(FIND("拾",O954,FIND("万",O954,1))),"零",(MID(O,FIND("拾",O954,FIND("万",O954,1))-1,1))),MID(O954,FIND("拾",O954,1)-1,1))),"",IF(FIND("拾",O954,1)&lt;FIND("万",O954,1),IF(ISERROR(FIND("拾",O954,FIND("万",O954,1))),"",(MID(O954,FIND("拾",O954,FIND("万",O954,1))-1,1))),MID(O954,FIND("拾",O954,1)-1,1)))</f>
        <v/>
      </c>
      <c r="AX954" s="12">
        <f>IF(O954="",0,IF(ISERROR(MIDB(O954,SEARCHB("?",O954),2*LEN(O954)-LENB(O954))),IF(AQ954="",0,INDEX([1]大小写对照表!A:B,MATCH(AQ954,[1]大小写对照表!A:A,0),2)*100000000)+IF(AR954="",0,INDEX([1]大小写对照表!A:B,MATCH(AR954,[1]大小写对照表!A:A,0),2)*1000000)+IF(AS954="",0,INDEX([1]大小写对照表!A:B,MATCH(AS954,[1]大小写对照表!A:A,0),2)*100000)+IF(AT954="",0,INDEX([1]大小写对照表!A:B,MATCH(AT954,[1]大小写对照表!A:A,0),2)*10000)+IF(AU954="",0,INDEX([1]大小写对照表!A:B,MATCH(AU954,[1]大小写对照表!A:A,0),2)*1000)+IF(AV954="",0,INDEX([1]大小写对照表!A:B,MATCH(AV954,[1]大小写对照表!A:A,0),2)*100)+IF(AW954="",0,INDEX([1]大小写对照表!A:B,MATCH(AW954,[1]大小写对照表!A:A,0),2)*10),IF(ISERROR(FIND("万",O954,1)),MIDB(O954,SEARCHB("?",O954),2*LEN(O954)-LENB(O954))*1,MIDB(O954,SEARCHB("?",O954),2*LEN(O954)-LENB(O954))*10000)))</f>
        <v>117000</v>
      </c>
      <c r="AY954" s="13" t="str">
        <f t="shared" si="177"/>
        <v>1月份</v>
      </c>
      <c r="AZ954" s="11" t="str">
        <f t="shared" si="178"/>
        <v>非编</v>
      </c>
      <c r="BA954" s="11" t="str">
        <f t="shared" si="179"/>
        <v>非线性编辑</v>
      </c>
    </row>
    <row r="955" spans="1:53">
      <c r="A955" s="14" t="s">
        <v>5886</v>
      </c>
      <c r="B955" s="14" t="s">
        <v>5906</v>
      </c>
      <c r="C955" s="14" t="s">
        <v>55</v>
      </c>
      <c r="D955" s="14" t="s">
        <v>5907</v>
      </c>
      <c r="E955" s="14" t="s">
        <v>94</v>
      </c>
      <c r="F955" s="14" t="s">
        <v>5908</v>
      </c>
      <c r="G955" s="14" t="s">
        <v>108</v>
      </c>
      <c r="H955" s="14"/>
      <c r="I955" s="14"/>
      <c r="J955" s="14"/>
      <c r="K955" s="14"/>
      <c r="L955" s="14" t="s">
        <v>5909</v>
      </c>
      <c r="M955" s="14" t="s">
        <v>5909</v>
      </c>
      <c r="N955" s="14" t="s">
        <v>5910</v>
      </c>
      <c r="O955" s="14"/>
      <c r="P955" s="14"/>
      <c r="Q955" s="14" t="s">
        <v>5911</v>
      </c>
      <c r="R955" s="14" t="s">
        <v>5912</v>
      </c>
      <c r="S955" s="14" t="s">
        <v>269</v>
      </c>
      <c r="T955" s="14" t="s">
        <v>5913</v>
      </c>
      <c r="U955" s="14"/>
      <c r="V955" s="14"/>
      <c r="W955" s="14"/>
      <c r="X955" s="14" t="s">
        <v>65</v>
      </c>
      <c r="Y955" s="14" t="s">
        <v>5914</v>
      </c>
      <c r="Z955" s="14">
        <v>2</v>
      </c>
      <c r="AA955" s="14">
        <v>2</v>
      </c>
      <c r="AB955" s="14" t="s">
        <v>67</v>
      </c>
      <c r="AC955" s="14"/>
      <c r="AD955" s="14">
        <v>2019</v>
      </c>
      <c r="AE955" s="14" t="s">
        <v>68</v>
      </c>
      <c r="AF955" s="14" t="s">
        <v>284</v>
      </c>
      <c r="AG955" s="14"/>
      <c r="AH955" s="14"/>
      <c r="AI955" s="14"/>
      <c r="AJ955" s="14"/>
      <c r="AK955" s="14"/>
      <c r="AL955" s="8" t="str">
        <f t="shared" si="168"/>
        <v>BHZB-2018@非线性编辑</v>
      </c>
      <c r="AM955" s="8">
        <f>IF(AL955="","",COUNTIFS(AL$1:AL955,AL955))</f>
        <v>1</v>
      </c>
      <c r="AN955" s="8" t="str">
        <f t="shared" si="169"/>
        <v>晋中学院文学院数字传媒实践基地项目二次中标公告@非线性编辑</v>
      </c>
      <c r="AO955" s="9">
        <f>IF(AN955="","",COUNTIFS(AN$1:AN955,AN955))</f>
        <v>1</v>
      </c>
      <c r="AP955" s="10" t="str">
        <f t="shared" si="170"/>
        <v>是</v>
      </c>
      <c r="AQ955" s="11" t="str">
        <f t="shared" si="171"/>
        <v/>
      </c>
      <c r="AR955" s="11" t="str">
        <f t="shared" si="172"/>
        <v/>
      </c>
      <c r="AS955" s="11" t="str">
        <f t="shared" si="173"/>
        <v/>
      </c>
      <c r="AT955" s="11" t="str">
        <f t="shared" si="174"/>
        <v/>
      </c>
      <c r="AU955" s="11" t="str">
        <f t="shared" si="175"/>
        <v/>
      </c>
      <c r="AV955" s="11" t="str">
        <f t="shared" si="176"/>
        <v/>
      </c>
      <c r="AW955" s="11" t="str">
        <f>IF(ISERROR(IF(FIND("拾",O955,1)&lt;FIND("万",O955,1),IF(ISERROR(FIND("拾",O955,FIND("万",O955,1))),"零",(MID(O,FIND("拾",O955,FIND("万",O955,1))-1,1))),MID(O955,FIND("拾",O955,1)-1,1))),"",IF(FIND("拾",O955,1)&lt;FIND("万",O955,1),IF(ISERROR(FIND("拾",O955,FIND("万",O955,1))),"",(MID(O955,FIND("拾",O955,FIND("万",O955,1))-1,1))),MID(O955,FIND("拾",O955,1)-1,1)))</f>
        <v/>
      </c>
      <c r="AX955" s="12">
        <f>IF(O955="",0,IF(ISERROR(MIDB(O955,SEARCHB("?",O955),2*LEN(O955)-LENB(O955))),IF(AQ955="",0,INDEX([1]大小写对照表!A:B,MATCH(AQ955,[1]大小写对照表!A:A,0),2)*100000000)+IF(AR955="",0,INDEX([1]大小写对照表!A:B,MATCH(AR955,[1]大小写对照表!A:A,0),2)*1000000)+IF(AS955="",0,INDEX([1]大小写对照表!A:B,MATCH(AS955,[1]大小写对照表!A:A,0),2)*100000)+IF(AT955="",0,INDEX([1]大小写对照表!A:B,MATCH(AT955,[1]大小写对照表!A:A,0),2)*10000)+IF(AU955="",0,INDEX([1]大小写对照表!A:B,MATCH(AU955,[1]大小写对照表!A:A,0),2)*1000)+IF(AV955="",0,INDEX([1]大小写对照表!A:B,MATCH(AV955,[1]大小写对照表!A:A,0),2)*100)+IF(AW955="",0,INDEX([1]大小写对照表!A:B,MATCH(AW955,[1]大小写对照表!A:A,0),2)*10),IF(ISERROR(FIND("万",O955,1)),MIDB(O955,SEARCHB("?",O955),2*LEN(O955)-LENB(O955))*1,MIDB(O955,SEARCHB("?",O955),2*LEN(O955)-LENB(O955))*10000)))</f>
        <v>0</v>
      </c>
      <c r="AY955" s="13" t="str">
        <f t="shared" si="177"/>
        <v>1月份</v>
      </c>
      <c r="AZ955" s="11" t="str">
        <f t="shared" si="178"/>
        <v>非线性编辑</v>
      </c>
      <c r="BA955" s="11" t="str">
        <f t="shared" si="179"/>
        <v/>
      </c>
    </row>
    <row r="956" spans="1:53">
      <c r="A956" s="7" t="s">
        <v>5896</v>
      </c>
      <c r="B956" s="7" t="s">
        <v>5915</v>
      </c>
      <c r="C956" s="7" t="s">
        <v>55</v>
      </c>
      <c r="D956" s="7"/>
      <c r="E956" s="7" t="s">
        <v>696</v>
      </c>
      <c r="F956" s="7" t="s">
        <v>725</v>
      </c>
      <c r="G956" s="7" t="s">
        <v>120</v>
      </c>
      <c r="H956" s="7"/>
      <c r="I956" s="7"/>
      <c r="J956" s="7"/>
      <c r="K956" s="7"/>
      <c r="L956" s="7" t="s">
        <v>5916</v>
      </c>
      <c r="M956" s="7" t="s">
        <v>5917</v>
      </c>
      <c r="N956" s="7" t="s">
        <v>5918</v>
      </c>
      <c r="O956" s="7" t="s">
        <v>5919</v>
      </c>
      <c r="P956" s="7"/>
      <c r="Q956" s="7" t="s">
        <v>5920</v>
      </c>
      <c r="R956" s="7" t="s">
        <v>5921</v>
      </c>
      <c r="S956" s="7"/>
      <c r="T956" s="7"/>
      <c r="U956" s="7"/>
      <c r="V956" s="7"/>
      <c r="W956" s="7"/>
      <c r="X956" s="7" t="s">
        <v>65</v>
      </c>
      <c r="Y956" s="7" t="s">
        <v>5922</v>
      </c>
      <c r="Z956" s="7">
        <v>2</v>
      </c>
      <c r="AA956" s="7">
        <v>14971</v>
      </c>
      <c r="AB956" s="7" t="s">
        <v>67</v>
      </c>
      <c r="AC956" s="7"/>
      <c r="AD956" s="7">
        <v>2019</v>
      </c>
      <c r="AE956" s="7" t="s">
        <v>68</v>
      </c>
      <c r="AF956" s="7" t="s">
        <v>130</v>
      </c>
      <c r="AG956" s="7"/>
      <c r="AH956" s="7"/>
      <c r="AI956" s="7"/>
      <c r="AJ956" s="7"/>
      <c r="AK956" s="7" t="s">
        <v>652</v>
      </c>
      <c r="AL956" s="8" t="str">
        <f t="shared" si="168"/>
        <v/>
      </c>
      <c r="AM956" s="8" t="str">
        <f>IF(AL956="","",COUNTIFS(AL$1:AL956,AL956))</f>
        <v/>
      </c>
      <c r="AN956" s="8" t="str">
        <f t="shared" si="169"/>
        <v>大庆实验中学教学设备采购大庆实验中学教学设备采购中标公告@非编,非线性编辑</v>
      </c>
      <c r="AO956" s="9">
        <f>IF(AN956="","",COUNTIFS(AN$1:AN956,AN956))</f>
        <v>1</v>
      </c>
      <c r="AP956" s="10" t="str">
        <f t="shared" si="170"/>
        <v>是</v>
      </c>
      <c r="AQ956" s="11" t="str">
        <f t="shared" si="171"/>
        <v/>
      </c>
      <c r="AR956" s="11" t="str">
        <f t="shared" si="172"/>
        <v/>
      </c>
      <c r="AS956" s="11" t="str">
        <f t="shared" si="173"/>
        <v/>
      </c>
      <c r="AT956" s="11" t="str">
        <f t="shared" si="174"/>
        <v/>
      </c>
      <c r="AU956" s="11" t="str">
        <f t="shared" si="175"/>
        <v/>
      </c>
      <c r="AV956" s="11" t="str">
        <f t="shared" si="176"/>
        <v/>
      </c>
      <c r="AW956" s="11" t="str">
        <f>IF(ISERROR(IF(FIND("拾",O956,1)&lt;FIND("万",O956,1),IF(ISERROR(FIND("拾",O956,FIND("万",O956,1))),"零",(MID(O,FIND("拾",O956,FIND("万",O956,1))-1,1))),MID(O956,FIND("拾",O956,1)-1,1))),"",IF(FIND("拾",O956,1)&lt;FIND("万",O956,1),IF(ISERROR(FIND("拾",O956,FIND("万",O956,1))),"",(MID(O956,FIND("拾",O956,FIND("万",O956,1))-1,1))),MID(O956,FIND("拾",O956,1)-1,1)))</f>
        <v/>
      </c>
      <c r="AX956" s="12">
        <f>IF(O956="",0,IF(ISERROR(MIDB(O956,SEARCHB("?",O956),2*LEN(O956)-LENB(O956))),IF(AQ956="",0,INDEX([1]大小写对照表!A:B,MATCH(AQ956,[1]大小写对照表!A:A,0),2)*100000000)+IF(AR956="",0,INDEX([1]大小写对照表!A:B,MATCH(AR956,[1]大小写对照表!A:A,0),2)*1000000)+IF(AS956="",0,INDEX([1]大小写对照表!A:B,MATCH(AS956,[1]大小写对照表!A:A,0),2)*100000)+IF(AT956="",0,INDEX([1]大小写对照表!A:B,MATCH(AT956,[1]大小写对照表!A:A,0),2)*10000)+IF(AU956="",0,INDEX([1]大小写对照表!A:B,MATCH(AU956,[1]大小写对照表!A:A,0),2)*1000)+IF(AV956="",0,INDEX([1]大小写对照表!A:B,MATCH(AV956,[1]大小写对照表!A:A,0),2)*100)+IF(AW956="",0,INDEX([1]大小写对照表!A:B,MATCH(AW956,[1]大小写对照表!A:A,0),2)*10),IF(ISERROR(FIND("万",O956,1)),MIDB(O956,SEARCHB("?",O956),2*LEN(O956)-LENB(O956))*1,MIDB(O956,SEARCHB("?",O956),2*LEN(O956)-LENB(O956))*10000)))</f>
        <v>1974100</v>
      </c>
      <c r="AY956" s="13" t="str">
        <f t="shared" si="177"/>
        <v>1月份</v>
      </c>
      <c r="AZ956" s="11" t="str">
        <f t="shared" si="178"/>
        <v>非编</v>
      </c>
      <c r="BA956" s="11" t="str">
        <f t="shared" si="179"/>
        <v>非线性编辑</v>
      </c>
    </row>
    <row r="957" spans="1:53">
      <c r="A957" s="14" t="s">
        <v>5879</v>
      </c>
      <c r="B957" s="14" t="s">
        <v>5923</v>
      </c>
      <c r="C957" s="14" t="s">
        <v>55</v>
      </c>
      <c r="D957" s="14" t="s">
        <v>5924</v>
      </c>
      <c r="E957" s="14" t="s">
        <v>215</v>
      </c>
      <c r="F957" s="14" t="s">
        <v>2323</v>
      </c>
      <c r="G957" s="14" t="s">
        <v>120</v>
      </c>
      <c r="H957" s="14"/>
      <c r="I957" s="14"/>
      <c r="J957" s="14"/>
      <c r="K957" s="14"/>
      <c r="L957" s="14" t="s">
        <v>5925</v>
      </c>
      <c r="M957" s="14" t="s">
        <v>5926</v>
      </c>
      <c r="N957" s="14" t="s">
        <v>5927</v>
      </c>
      <c r="O957" s="14"/>
      <c r="P957" s="14"/>
      <c r="Q957" s="14" t="s">
        <v>5928</v>
      </c>
      <c r="R957" s="14" t="s">
        <v>5929</v>
      </c>
      <c r="S957" s="14" t="s">
        <v>5930</v>
      </c>
      <c r="T957" s="14" t="s">
        <v>5931</v>
      </c>
      <c r="U957" s="14"/>
      <c r="V957" s="14"/>
      <c r="W957" s="14"/>
      <c r="X957" s="14" t="s">
        <v>244</v>
      </c>
      <c r="Y957" s="14" t="s">
        <v>5932</v>
      </c>
      <c r="Z957" s="14">
        <v>6</v>
      </c>
      <c r="AA957" s="14">
        <v>6</v>
      </c>
      <c r="AB957" s="14" t="s">
        <v>67</v>
      </c>
      <c r="AC957" s="14"/>
      <c r="AD957" s="14">
        <v>2019</v>
      </c>
      <c r="AE957" s="14" t="s">
        <v>68</v>
      </c>
      <c r="AF957" s="14"/>
      <c r="AG957" s="14"/>
      <c r="AH957" s="14"/>
      <c r="AI957" s="14"/>
      <c r="AJ957" s="14"/>
      <c r="AK957" s="14"/>
      <c r="AL957" s="8" t="str">
        <f t="shared" si="168"/>
        <v>SDSL2019-001@非编</v>
      </c>
      <c r="AM957" s="8">
        <f>IF(AL957="","",COUNTIFS(AL$1:AL957,AL957))</f>
        <v>1</v>
      </c>
      <c r="AN957" s="8" t="str">
        <f t="shared" si="169"/>
        <v>青州广播影视传媒集团股份有限公司播出高清改造项目中标公告@非编</v>
      </c>
      <c r="AO957" s="9">
        <f>IF(AN957="","",COUNTIFS(AN$1:AN957,AN957))</f>
        <v>1</v>
      </c>
      <c r="AP957" s="10" t="str">
        <f t="shared" si="170"/>
        <v>是</v>
      </c>
      <c r="AQ957" s="11" t="str">
        <f t="shared" si="171"/>
        <v/>
      </c>
      <c r="AR957" s="11" t="str">
        <f t="shared" si="172"/>
        <v/>
      </c>
      <c r="AS957" s="11" t="str">
        <f t="shared" si="173"/>
        <v/>
      </c>
      <c r="AT957" s="11" t="str">
        <f t="shared" si="174"/>
        <v/>
      </c>
      <c r="AU957" s="11" t="str">
        <f t="shared" si="175"/>
        <v/>
      </c>
      <c r="AV957" s="11" t="str">
        <f t="shared" si="176"/>
        <v/>
      </c>
      <c r="AW957" s="11" t="str">
        <f>IF(ISERROR(IF(FIND("拾",O957,1)&lt;FIND("万",O957,1),IF(ISERROR(FIND("拾",O957,FIND("万",O957,1))),"零",(MID(O,FIND("拾",O957,FIND("万",O957,1))-1,1))),MID(O957,FIND("拾",O957,1)-1,1))),"",IF(FIND("拾",O957,1)&lt;FIND("万",O957,1),IF(ISERROR(FIND("拾",O957,FIND("万",O957,1))),"",(MID(O957,FIND("拾",O957,FIND("万",O957,1))-1,1))),MID(O957,FIND("拾",O957,1)-1,1)))</f>
        <v/>
      </c>
      <c r="AX957" s="12">
        <f>IF(O957="",0,IF(ISERROR(MIDB(O957,SEARCHB("?",O957),2*LEN(O957)-LENB(O957))),IF(AQ957="",0,INDEX([1]大小写对照表!A:B,MATCH(AQ957,[1]大小写对照表!A:A,0),2)*100000000)+IF(AR957="",0,INDEX([1]大小写对照表!A:B,MATCH(AR957,[1]大小写对照表!A:A,0),2)*1000000)+IF(AS957="",0,INDEX([1]大小写对照表!A:B,MATCH(AS957,[1]大小写对照表!A:A,0),2)*100000)+IF(AT957="",0,INDEX([1]大小写对照表!A:B,MATCH(AT957,[1]大小写对照表!A:A,0),2)*10000)+IF(AU957="",0,INDEX([1]大小写对照表!A:B,MATCH(AU957,[1]大小写对照表!A:A,0),2)*1000)+IF(AV957="",0,INDEX([1]大小写对照表!A:B,MATCH(AV957,[1]大小写对照表!A:A,0),2)*100)+IF(AW957="",0,INDEX([1]大小写对照表!A:B,MATCH(AW957,[1]大小写对照表!A:A,0),2)*10),IF(ISERROR(FIND("万",O957,1)),MIDB(O957,SEARCHB("?",O957),2*LEN(O957)-LENB(O957))*1,MIDB(O957,SEARCHB("?",O957),2*LEN(O957)-LENB(O957))*10000)))</f>
        <v>0</v>
      </c>
      <c r="AY957" s="13" t="str">
        <f t="shared" si="177"/>
        <v>1月份</v>
      </c>
      <c r="AZ957" s="11" t="str">
        <f t="shared" si="178"/>
        <v>非编</v>
      </c>
      <c r="BA957" s="11" t="str">
        <f t="shared" si="179"/>
        <v/>
      </c>
    </row>
    <row r="958" spans="1:53">
      <c r="A958" s="7" t="s">
        <v>5879</v>
      </c>
      <c r="B958" s="7" t="s">
        <v>5933</v>
      </c>
      <c r="C958" s="7" t="s">
        <v>55</v>
      </c>
      <c r="D958" s="7" t="s">
        <v>5934</v>
      </c>
      <c r="E958" s="7" t="s">
        <v>83</v>
      </c>
      <c r="F958" s="7" t="s">
        <v>291</v>
      </c>
      <c r="G958" s="7" t="s">
        <v>120</v>
      </c>
      <c r="H958" s="7"/>
      <c r="I958" s="7"/>
      <c r="J958" s="7"/>
      <c r="K958" s="7"/>
      <c r="L958" s="7" t="s">
        <v>5935</v>
      </c>
      <c r="M958" s="7" t="s">
        <v>5936</v>
      </c>
      <c r="N958" s="7" t="s">
        <v>5937</v>
      </c>
      <c r="O958" s="7"/>
      <c r="P958" s="7"/>
      <c r="Q958" s="7" t="s">
        <v>5938</v>
      </c>
      <c r="R958" s="7" t="s">
        <v>5939</v>
      </c>
      <c r="S958" s="7"/>
      <c r="T958" s="7"/>
      <c r="U958" s="7"/>
      <c r="V958" s="7"/>
      <c r="W958" s="7"/>
      <c r="X958" s="7" t="s">
        <v>79</v>
      </c>
      <c r="Y958" s="7" t="s">
        <v>5940</v>
      </c>
      <c r="Z958" s="7">
        <v>2</v>
      </c>
      <c r="AA958" s="7">
        <v>1</v>
      </c>
      <c r="AB958" s="7" t="s">
        <v>67</v>
      </c>
      <c r="AC958" s="7"/>
      <c r="AD958" s="7">
        <v>2019</v>
      </c>
      <c r="AE958" s="7" t="s">
        <v>68</v>
      </c>
      <c r="AF958" s="7"/>
      <c r="AG958" s="7"/>
      <c r="AH958" s="7"/>
      <c r="AI958" s="7"/>
      <c r="AJ958" s="7"/>
      <c r="AK958" s="7"/>
      <c r="AL958" s="8" t="str">
        <f t="shared" si="168"/>
        <v>HSH2018G092@非编</v>
      </c>
      <c r="AM958" s="8">
        <f>IF(AL958="","",COUNTIFS(AL$1:AL958,AL958))</f>
        <v>1</v>
      </c>
      <c r="AN958" s="8" t="str">
        <f t="shared" si="169"/>
        <v>[南昌市本级]江西合胜合招标咨询有限公司关于南昌市财政局红谷大厦负1楼机房改造项目（招标编号:HSH2018G092）电子化公开招标结果公告@非编</v>
      </c>
      <c r="AO958" s="9">
        <f>IF(AN958="","",COUNTIFS(AN$1:AN958,AN958))</f>
        <v>1</v>
      </c>
      <c r="AP958" s="10" t="str">
        <f t="shared" si="170"/>
        <v>是</v>
      </c>
      <c r="AQ958" s="11" t="str">
        <f t="shared" si="171"/>
        <v/>
      </c>
      <c r="AR958" s="11" t="str">
        <f t="shared" si="172"/>
        <v/>
      </c>
      <c r="AS958" s="11" t="str">
        <f t="shared" si="173"/>
        <v/>
      </c>
      <c r="AT958" s="11" t="str">
        <f t="shared" si="174"/>
        <v/>
      </c>
      <c r="AU958" s="11" t="str">
        <f t="shared" si="175"/>
        <v/>
      </c>
      <c r="AV958" s="11" t="str">
        <f t="shared" si="176"/>
        <v/>
      </c>
      <c r="AW958" s="11" t="str">
        <f>IF(ISERROR(IF(FIND("拾",O958,1)&lt;FIND("万",O958,1),IF(ISERROR(FIND("拾",O958,FIND("万",O958,1))),"零",(MID(O,FIND("拾",O958,FIND("万",O958,1))-1,1))),MID(O958,FIND("拾",O958,1)-1,1))),"",IF(FIND("拾",O958,1)&lt;FIND("万",O958,1),IF(ISERROR(FIND("拾",O958,FIND("万",O958,1))),"",(MID(O958,FIND("拾",O958,FIND("万",O958,1))-1,1))),MID(O958,FIND("拾",O958,1)-1,1)))</f>
        <v/>
      </c>
      <c r="AX958" s="12">
        <f>IF(O958="",0,IF(ISERROR(MIDB(O958,SEARCHB("?",O958),2*LEN(O958)-LENB(O958))),IF(AQ958="",0,INDEX([1]大小写对照表!A:B,MATCH(AQ958,[1]大小写对照表!A:A,0),2)*100000000)+IF(AR958="",0,INDEX([1]大小写对照表!A:B,MATCH(AR958,[1]大小写对照表!A:A,0),2)*1000000)+IF(AS958="",0,INDEX([1]大小写对照表!A:B,MATCH(AS958,[1]大小写对照表!A:A,0),2)*100000)+IF(AT958="",0,INDEX([1]大小写对照表!A:B,MATCH(AT958,[1]大小写对照表!A:A,0),2)*10000)+IF(AU958="",0,INDEX([1]大小写对照表!A:B,MATCH(AU958,[1]大小写对照表!A:A,0),2)*1000)+IF(AV958="",0,INDEX([1]大小写对照表!A:B,MATCH(AV958,[1]大小写对照表!A:A,0),2)*100)+IF(AW958="",0,INDEX([1]大小写对照表!A:B,MATCH(AW958,[1]大小写对照表!A:A,0),2)*10),IF(ISERROR(FIND("万",O958,1)),MIDB(O958,SEARCHB("?",O958),2*LEN(O958)-LENB(O958))*1,MIDB(O958,SEARCHB("?",O958),2*LEN(O958)-LENB(O958))*10000)))</f>
        <v>0</v>
      </c>
      <c r="AY958" s="13" t="str">
        <f t="shared" si="177"/>
        <v>1月份</v>
      </c>
      <c r="AZ958" s="11" t="str">
        <f t="shared" si="178"/>
        <v>非编</v>
      </c>
      <c r="BA958" s="11" t="str">
        <f t="shared" si="179"/>
        <v/>
      </c>
    </row>
    <row r="959" spans="1:53">
      <c r="A959" s="14" t="s">
        <v>5879</v>
      </c>
      <c r="B959" s="14" t="s">
        <v>5941</v>
      </c>
      <c r="C959" s="14" t="s">
        <v>55</v>
      </c>
      <c r="D959" s="14" t="s">
        <v>5942</v>
      </c>
      <c r="E959" s="14" t="s">
        <v>168</v>
      </c>
      <c r="F959" s="14" t="s">
        <v>225</v>
      </c>
      <c r="G959" s="14" t="s">
        <v>120</v>
      </c>
      <c r="H959" s="14"/>
      <c r="I959" s="14"/>
      <c r="J959" s="14"/>
      <c r="K959" s="14"/>
      <c r="L959" s="14" t="s">
        <v>5943</v>
      </c>
      <c r="M959" s="14" t="s">
        <v>5944</v>
      </c>
      <c r="N959" s="14" t="s">
        <v>5945</v>
      </c>
      <c r="O959" s="14" t="s">
        <v>5946</v>
      </c>
      <c r="P959" s="14"/>
      <c r="Q959" s="14" t="s">
        <v>5947</v>
      </c>
      <c r="R959" s="14" t="s">
        <v>405</v>
      </c>
      <c r="S959" s="14"/>
      <c r="T959" s="14"/>
      <c r="U959" s="14"/>
      <c r="V959" s="14"/>
      <c r="W959" s="14"/>
      <c r="X959" s="14" t="s">
        <v>315</v>
      </c>
      <c r="Y959" s="14" t="s">
        <v>5948</v>
      </c>
      <c r="Z959" s="14">
        <v>3</v>
      </c>
      <c r="AA959" s="14">
        <v>3</v>
      </c>
      <c r="AB959" s="14" t="s">
        <v>317</v>
      </c>
      <c r="AC959" s="14" t="s">
        <v>5879</v>
      </c>
      <c r="AD959" s="14">
        <v>2019</v>
      </c>
      <c r="AE959" s="14" t="s">
        <v>68</v>
      </c>
      <c r="AF959" s="14"/>
      <c r="AG959" s="14"/>
      <c r="AH959" s="14"/>
      <c r="AI959" s="14"/>
      <c r="AJ959" s="14"/>
      <c r="AK959" s="14"/>
      <c r="AL959" s="8" t="str">
        <f t="shared" si="168"/>
        <v>[3500]FJHR[TP]2018010@非编</v>
      </c>
      <c r="AM959" s="8">
        <f>IF(AL959="","",COUNTIFS(AL$1:AL959,AL959))</f>
        <v>1</v>
      </c>
      <c r="AN959" s="8" t="str">
        <f t="shared" si="169"/>
        <v>福建省公安厅4k摄像机及非编设备货物类采购项目结果公告@非编</v>
      </c>
      <c r="AO959" s="9">
        <f>IF(AN959="","",COUNTIFS(AN$1:AN959,AN959))</f>
        <v>1</v>
      </c>
      <c r="AP959" s="10" t="str">
        <f t="shared" si="170"/>
        <v>是</v>
      </c>
      <c r="AQ959" s="11" t="str">
        <f t="shared" si="171"/>
        <v/>
      </c>
      <c r="AR959" s="11" t="str">
        <f t="shared" si="172"/>
        <v/>
      </c>
      <c r="AS959" s="11" t="str">
        <f t="shared" si="173"/>
        <v/>
      </c>
      <c r="AT959" s="11" t="str">
        <f t="shared" si="174"/>
        <v/>
      </c>
      <c r="AU959" s="11" t="str">
        <f t="shared" si="175"/>
        <v/>
      </c>
      <c r="AV959" s="11" t="str">
        <f t="shared" si="176"/>
        <v/>
      </c>
      <c r="AW959" s="11" t="str">
        <f>IF(ISERROR(IF(FIND("拾",O959,1)&lt;FIND("万",O959,1),IF(ISERROR(FIND("拾",O959,FIND("万",O959,1))),"零",(MID(O,FIND("拾",O959,FIND("万",O959,1))-1,1))),MID(O959,FIND("拾",O959,1)-1,1))),"",IF(FIND("拾",O959,1)&lt;FIND("万",O959,1),IF(ISERROR(FIND("拾",O959,FIND("万",O959,1))),"",(MID(O959,FIND("拾",O959,FIND("万",O959,1))-1,1))),MID(O959,FIND("拾",O959,1)-1,1)))</f>
        <v/>
      </c>
      <c r="AX959" s="12">
        <f>IF(O959="",0,IF(ISERROR(MIDB(O959,SEARCHB("?",O959),2*LEN(O959)-LENB(O959))),IF(AQ959="",0,INDEX([1]大小写对照表!A:B,MATCH(AQ959,[1]大小写对照表!A:A,0),2)*100000000)+IF(AR959="",0,INDEX([1]大小写对照表!A:B,MATCH(AR959,[1]大小写对照表!A:A,0),2)*1000000)+IF(AS959="",0,INDEX([1]大小写对照表!A:B,MATCH(AS959,[1]大小写对照表!A:A,0),2)*100000)+IF(AT959="",0,INDEX([1]大小写对照表!A:B,MATCH(AT959,[1]大小写对照表!A:A,0),2)*10000)+IF(AU959="",0,INDEX([1]大小写对照表!A:B,MATCH(AU959,[1]大小写对照表!A:A,0),2)*1000)+IF(AV959="",0,INDEX([1]大小写对照表!A:B,MATCH(AV959,[1]大小写对照表!A:A,0),2)*100)+IF(AW959="",0,INDEX([1]大小写对照表!A:B,MATCH(AW959,[1]大小写对照表!A:A,0),2)*10),IF(ISERROR(FIND("万",O959,1)),MIDB(O959,SEARCHB("?",O959),2*LEN(O959)-LENB(O959))*1,MIDB(O959,SEARCHB("?",O959),2*LEN(O959)-LENB(O959))*10000)))</f>
        <v>370896</v>
      </c>
      <c r="AY959" s="13" t="str">
        <f t="shared" si="177"/>
        <v>1月份</v>
      </c>
      <c r="AZ959" s="11" t="str">
        <f t="shared" si="178"/>
        <v>非编</v>
      </c>
      <c r="BA959" s="11" t="str">
        <f t="shared" si="179"/>
        <v/>
      </c>
    </row>
    <row r="960" spans="1:53">
      <c r="A960" s="7" t="s">
        <v>5879</v>
      </c>
      <c r="B960" s="7" t="s">
        <v>5949</v>
      </c>
      <c r="C960" s="7" t="s">
        <v>55</v>
      </c>
      <c r="D960" s="7"/>
      <c r="E960" s="7" t="s">
        <v>582</v>
      </c>
      <c r="F960" s="7" t="s">
        <v>583</v>
      </c>
      <c r="G960" s="7" t="s">
        <v>226</v>
      </c>
      <c r="H960" s="7"/>
      <c r="I960" s="7"/>
      <c r="J960" s="7"/>
      <c r="K960" s="7"/>
      <c r="L960" s="7" t="s">
        <v>5859</v>
      </c>
      <c r="M960" s="7" t="s">
        <v>5950</v>
      </c>
      <c r="N960" s="7"/>
      <c r="O960" s="7" t="s">
        <v>5951</v>
      </c>
      <c r="P960" s="7"/>
      <c r="Q960" s="7" t="s">
        <v>5952</v>
      </c>
      <c r="R960" s="7"/>
      <c r="S960" s="7"/>
      <c r="T960" s="7"/>
      <c r="U960" s="7"/>
      <c r="V960" s="7"/>
      <c r="W960" s="7"/>
      <c r="X960" s="7" t="s">
        <v>244</v>
      </c>
      <c r="Y960" s="7" t="s">
        <v>5953</v>
      </c>
      <c r="Z960" s="7">
        <v>2</v>
      </c>
      <c r="AA960" s="7">
        <v>14971</v>
      </c>
      <c r="AB960" s="7" t="s">
        <v>317</v>
      </c>
      <c r="AC960" s="7" t="s">
        <v>5879</v>
      </c>
      <c r="AD960" s="7">
        <v>2019</v>
      </c>
      <c r="AE960" s="7" t="s">
        <v>68</v>
      </c>
      <c r="AF960" s="7"/>
      <c r="AG960" s="7"/>
      <c r="AH960" s="7"/>
      <c r="AI960" s="7"/>
      <c r="AJ960" s="7"/>
      <c r="AK960" s="7"/>
      <c r="AL960" s="8" t="str">
        <f t="shared" si="168"/>
        <v/>
      </c>
      <c r="AM960" s="8" t="str">
        <f>IF(AL960="","",COUNTIFS(AL$1:AL960,AL960))</f>
        <v/>
      </c>
      <c r="AN960" s="8" t="str">
        <f t="shared" si="169"/>
        <v>后期非编工作站项目评标结果公示@非编</v>
      </c>
      <c r="AO960" s="9">
        <f>IF(AN960="","",COUNTIFS(AN$1:AN960,AN960))</f>
        <v>1</v>
      </c>
      <c r="AP960" s="10" t="str">
        <f t="shared" si="170"/>
        <v>是</v>
      </c>
      <c r="AQ960" s="11" t="str">
        <f t="shared" si="171"/>
        <v/>
      </c>
      <c r="AR960" s="11" t="str">
        <f t="shared" si="172"/>
        <v/>
      </c>
      <c r="AS960" s="11" t="str">
        <f t="shared" si="173"/>
        <v/>
      </c>
      <c r="AT960" s="11" t="str">
        <f t="shared" si="174"/>
        <v/>
      </c>
      <c r="AU960" s="11" t="str">
        <f t="shared" si="175"/>
        <v/>
      </c>
      <c r="AV960" s="11" t="str">
        <f t="shared" si="176"/>
        <v/>
      </c>
      <c r="AW960" s="11" t="str">
        <f>IF(ISERROR(IF(FIND("拾",O960,1)&lt;FIND("万",O960,1),IF(ISERROR(FIND("拾",O960,FIND("万",O960,1))),"零",(MID(O,FIND("拾",O960,FIND("万",O960,1))-1,1))),MID(O960,FIND("拾",O960,1)-1,1))),"",IF(FIND("拾",O960,1)&lt;FIND("万",O960,1),IF(ISERROR(FIND("拾",O960,FIND("万",O960,1))),"",(MID(O960,FIND("拾",O960,FIND("万",O960,1))-1,1))),MID(O960,FIND("拾",O960,1)-1,1)))</f>
        <v/>
      </c>
      <c r="AX960" s="12">
        <f>IF(O960="",0,IF(ISERROR(MIDB(O960,SEARCHB("?",O960),2*LEN(O960)-LENB(O960))),IF(AQ960="",0,INDEX([1]大小写对照表!A:B,MATCH(AQ960,[1]大小写对照表!A:A,0),2)*100000000)+IF(AR960="",0,INDEX([1]大小写对照表!A:B,MATCH(AR960,[1]大小写对照表!A:A,0),2)*1000000)+IF(AS960="",0,INDEX([1]大小写对照表!A:B,MATCH(AS960,[1]大小写对照表!A:A,0),2)*100000)+IF(AT960="",0,INDEX([1]大小写对照表!A:B,MATCH(AT960,[1]大小写对照表!A:A,0),2)*10000)+IF(AU960="",0,INDEX([1]大小写对照表!A:B,MATCH(AU960,[1]大小写对照表!A:A,0),2)*1000)+IF(AV960="",0,INDEX([1]大小写对照表!A:B,MATCH(AV960,[1]大小写对照表!A:A,0),2)*100)+IF(AW960="",0,INDEX([1]大小写对照表!A:B,MATCH(AW960,[1]大小写对照表!A:A,0),2)*10),IF(ISERROR(FIND("万",O960,1)),MIDB(O960,SEARCHB("?",O960),2*LEN(O960)-LENB(O960))*1,MIDB(O960,SEARCHB("?",O960),2*LEN(O960)-LENB(O960))*10000)))</f>
        <v>180000</v>
      </c>
      <c r="AY960" s="13" t="str">
        <f t="shared" si="177"/>
        <v>1月份</v>
      </c>
      <c r="AZ960" s="11" t="str">
        <f t="shared" si="178"/>
        <v>非编</v>
      </c>
      <c r="BA960" s="11" t="str">
        <f t="shared" si="179"/>
        <v/>
      </c>
    </row>
    <row r="961" spans="1:53">
      <c r="A961" s="14" t="s">
        <v>5886</v>
      </c>
      <c r="B961" s="14" t="s">
        <v>5954</v>
      </c>
      <c r="C961" s="14" t="s">
        <v>55</v>
      </c>
      <c r="D961" s="14"/>
      <c r="E961" s="14" t="s">
        <v>106</v>
      </c>
      <c r="F961" s="14" t="s">
        <v>107</v>
      </c>
      <c r="G961" s="14" t="s">
        <v>226</v>
      </c>
      <c r="H961" s="14"/>
      <c r="I961" s="14"/>
      <c r="J961" s="14"/>
      <c r="K961" s="14"/>
      <c r="L961" s="14" t="s">
        <v>5955</v>
      </c>
      <c r="M961" s="14" t="s">
        <v>5956</v>
      </c>
      <c r="N961" s="14" t="s">
        <v>5957</v>
      </c>
      <c r="O961" s="14" t="s">
        <v>5958</v>
      </c>
      <c r="P961" s="14"/>
      <c r="Q961" s="14" t="s">
        <v>5959</v>
      </c>
      <c r="R961" s="14" t="s">
        <v>5960</v>
      </c>
      <c r="S961" s="14" t="s">
        <v>650</v>
      </c>
      <c r="T961" s="14" t="s">
        <v>5961</v>
      </c>
      <c r="U961" s="14" t="s">
        <v>5962</v>
      </c>
      <c r="V961" s="14"/>
      <c r="W961" s="14"/>
      <c r="X961" s="14" t="s">
        <v>326</v>
      </c>
      <c r="Y961" s="14" t="s">
        <v>5954</v>
      </c>
      <c r="Z961" s="14">
        <v>4</v>
      </c>
      <c r="AA961" s="14">
        <v>14971</v>
      </c>
      <c r="AB961" s="14" t="s">
        <v>67</v>
      </c>
      <c r="AC961" s="14"/>
      <c r="AD961" s="14">
        <v>2019</v>
      </c>
      <c r="AE961" s="14" t="s">
        <v>68</v>
      </c>
      <c r="AF961" s="14"/>
      <c r="AG961" s="14"/>
      <c r="AH961" s="14"/>
      <c r="AI961" s="14"/>
      <c r="AJ961" s="14"/>
      <c r="AK961" s="14"/>
      <c r="AL961" s="8" t="str">
        <f t="shared" si="168"/>
        <v/>
      </c>
      <c r="AM961" s="8" t="str">
        <f>IF(AL961="","",COUNTIFS(AL$1:AL961,AL961))</f>
        <v/>
      </c>
      <c r="AN961" s="8" t="str">
        <f t="shared" si="169"/>
        <v>在线课程建设项目中标公告@非线性编辑</v>
      </c>
      <c r="AO961" s="9">
        <f>IF(AN961="","",COUNTIFS(AN$1:AN961,AN961))</f>
        <v>1</v>
      </c>
      <c r="AP961" s="10" t="str">
        <f t="shared" si="170"/>
        <v>是</v>
      </c>
      <c r="AQ961" s="11" t="str">
        <f t="shared" si="171"/>
        <v/>
      </c>
      <c r="AR961" s="11" t="str">
        <f t="shared" si="172"/>
        <v/>
      </c>
      <c r="AS961" s="11" t="str">
        <f t="shared" si="173"/>
        <v/>
      </c>
      <c r="AT961" s="11" t="str">
        <f t="shared" si="174"/>
        <v/>
      </c>
      <c r="AU961" s="11" t="str">
        <f t="shared" si="175"/>
        <v/>
      </c>
      <c r="AV961" s="11" t="str">
        <f t="shared" si="176"/>
        <v/>
      </c>
      <c r="AW961" s="11" t="str">
        <f>IF(ISERROR(IF(FIND("拾",O961,1)&lt;FIND("万",O961,1),IF(ISERROR(FIND("拾",O961,FIND("万",O961,1))),"零",(MID(O,FIND("拾",O961,FIND("万",O961,1))-1,1))),MID(O961,FIND("拾",O961,1)-1,1))),"",IF(FIND("拾",O961,1)&lt;FIND("万",O961,1),IF(ISERROR(FIND("拾",O961,FIND("万",O961,1))),"",(MID(O961,FIND("拾",O961,FIND("万",O961,1))-1,1))),MID(O961,FIND("拾",O961,1)-1,1)))</f>
        <v/>
      </c>
      <c r="AX961" s="12">
        <f>IF(O961="",0,IF(ISERROR(MIDB(O961,SEARCHB("?",O961),2*LEN(O961)-LENB(O961))),IF(AQ961="",0,INDEX([1]大小写对照表!A:B,MATCH(AQ961,[1]大小写对照表!A:A,0),2)*100000000)+IF(AR961="",0,INDEX([1]大小写对照表!A:B,MATCH(AR961,[1]大小写对照表!A:A,0),2)*1000000)+IF(AS961="",0,INDEX([1]大小写对照表!A:B,MATCH(AS961,[1]大小写对照表!A:A,0),2)*100000)+IF(AT961="",0,INDEX([1]大小写对照表!A:B,MATCH(AT961,[1]大小写对照表!A:A,0),2)*10000)+IF(AU961="",0,INDEX([1]大小写对照表!A:B,MATCH(AU961,[1]大小写对照表!A:A,0),2)*1000)+IF(AV961="",0,INDEX([1]大小写对照表!A:B,MATCH(AV961,[1]大小写对照表!A:A,0),2)*100)+IF(AW961="",0,INDEX([1]大小写对照表!A:B,MATCH(AW961,[1]大小写对照表!A:A,0),2)*10),IF(ISERROR(FIND("万",O961,1)),MIDB(O961,SEARCHB("?",O961),2*LEN(O961)-LENB(O961))*1,MIDB(O961,SEARCHB("?",O961),2*LEN(O961)-LENB(O961))*10000)))</f>
        <v>0</v>
      </c>
      <c r="AY961" s="13" t="str">
        <f t="shared" si="177"/>
        <v>1月份</v>
      </c>
      <c r="AZ961" s="11" t="str">
        <f t="shared" si="178"/>
        <v>非线性编辑</v>
      </c>
      <c r="BA961" s="11" t="str">
        <f t="shared" si="179"/>
        <v/>
      </c>
    </row>
    <row r="962" spans="1:53">
      <c r="A962" s="7" t="s">
        <v>5886</v>
      </c>
      <c r="B962" s="7" t="s">
        <v>5954</v>
      </c>
      <c r="C962" s="7" t="s">
        <v>55</v>
      </c>
      <c r="D962" s="7"/>
      <c r="E962" s="7" t="s">
        <v>106</v>
      </c>
      <c r="F962" s="7" t="s">
        <v>107</v>
      </c>
      <c r="G962" s="7" t="s">
        <v>226</v>
      </c>
      <c r="H962" s="7"/>
      <c r="I962" s="7"/>
      <c r="J962" s="7"/>
      <c r="K962" s="7"/>
      <c r="L962" s="7" t="s">
        <v>5955</v>
      </c>
      <c r="M962" s="7" t="s">
        <v>5956</v>
      </c>
      <c r="N962" s="7" t="s">
        <v>5957</v>
      </c>
      <c r="O962" s="7" t="s">
        <v>5958</v>
      </c>
      <c r="P962" s="7"/>
      <c r="Q962" s="7" t="s">
        <v>5959</v>
      </c>
      <c r="R962" s="7" t="s">
        <v>5960</v>
      </c>
      <c r="S962" s="7" t="s">
        <v>650</v>
      </c>
      <c r="T962" s="7" t="s">
        <v>5961</v>
      </c>
      <c r="U962" s="7" t="s">
        <v>5962</v>
      </c>
      <c r="V962" s="7"/>
      <c r="W962" s="7"/>
      <c r="X962" s="7" t="s">
        <v>326</v>
      </c>
      <c r="Y962" s="7" t="s">
        <v>5954</v>
      </c>
      <c r="Z962" s="7">
        <v>4</v>
      </c>
      <c r="AA962" s="7">
        <v>14971</v>
      </c>
      <c r="AB962" s="7" t="s">
        <v>67</v>
      </c>
      <c r="AC962" s="7"/>
      <c r="AD962" s="7">
        <v>2019</v>
      </c>
      <c r="AE962" s="7" t="s">
        <v>68</v>
      </c>
      <c r="AF962" s="7"/>
      <c r="AG962" s="7"/>
      <c r="AH962" s="7"/>
      <c r="AI962" s="7"/>
      <c r="AJ962" s="7"/>
      <c r="AK962" s="7"/>
      <c r="AL962" s="8" t="str">
        <f t="shared" si="168"/>
        <v/>
      </c>
      <c r="AM962" s="8" t="str">
        <f>IF(AL962="","",COUNTIFS(AL$1:AL962,AL962))</f>
        <v/>
      </c>
      <c r="AN962" s="8" t="str">
        <f t="shared" si="169"/>
        <v>在线课程建设项目中标公告@非线性编辑</v>
      </c>
      <c r="AO962" s="9">
        <f>IF(AN962="","",COUNTIFS(AN$1:AN962,AN962))</f>
        <v>2</v>
      </c>
      <c r="AP962" s="10" t="str">
        <f t="shared" si="170"/>
        <v/>
      </c>
      <c r="AQ962" s="11" t="str">
        <f t="shared" si="171"/>
        <v/>
      </c>
      <c r="AR962" s="11" t="str">
        <f t="shared" si="172"/>
        <v/>
      </c>
      <c r="AS962" s="11" t="str">
        <f t="shared" si="173"/>
        <v/>
      </c>
      <c r="AT962" s="11" t="str">
        <f t="shared" si="174"/>
        <v/>
      </c>
      <c r="AU962" s="11" t="str">
        <f t="shared" si="175"/>
        <v/>
      </c>
      <c r="AV962" s="11" t="str">
        <f t="shared" si="176"/>
        <v/>
      </c>
      <c r="AW962" s="11" t="str">
        <f>IF(ISERROR(IF(FIND("拾",O962,1)&lt;FIND("万",O962,1),IF(ISERROR(FIND("拾",O962,FIND("万",O962,1))),"零",(MID(O,FIND("拾",O962,FIND("万",O962,1))-1,1))),MID(O962,FIND("拾",O962,1)-1,1))),"",IF(FIND("拾",O962,1)&lt;FIND("万",O962,1),IF(ISERROR(FIND("拾",O962,FIND("万",O962,1))),"",(MID(O962,FIND("拾",O962,FIND("万",O962,1))-1,1))),MID(O962,FIND("拾",O962,1)-1,1)))</f>
        <v/>
      </c>
      <c r="AX962" s="12">
        <f>IF(O962="",0,IF(ISERROR(MIDB(O962,SEARCHB("?",O962),2*LEN(O962)-LENB(O962))),IF(AQ962="",0,INDEX([1]大小写对照表!A:B,MATCH(AQ962,[1]大小写对照表!A:A,0),2)*100000000)+IF(AR962="",0,INDEX([1]大小写对照表!A:B,MATCH(AR962,[1]大小写对照表!A:A,0),2)*1000000)+IF(AS962="",0,INDEX([1]大小写对照表!A:B,MATCH(AS962,[1]大小写对照表!A:A,0),2)*100000)+IF(AT962="",0,INDEX([1]大小写对照表!A:B,MATCH(AT962,[1]大小写对照表!A:A,0),2)*10000)+IF(AU962="",0,INDEX([1]大小写对照表!A:B,MATCH(AU962,[1]大小写对照表!A:A,0),2)*1000)+IF(AV962="",0,INDEX([1]大小写对照表!A:B,MATCH(AV962,[1]大小写对照表!A:A,0),2)*100)+IF(AW962="",0,INDEX([1]大小写对照表!A:B,MATCH(AW962,[1]大小写对照表!A:A,0),2)*10),IF(ISERROR(FIND("万",O962,1)),MIDB(O962,SEARCHB("?",O962),2*LEN(O962)-LENB(O962))*1,MIDB(O962,SEARCHB("?",O962),2*LEN(O962)-LENB(O962))*10000)))</f>
        <v>0</v>
      </c>
      <c r="AY962" s="13" t="str">
        <f t="shared" si="177"/>
        <v>1月份</v>
      </c>
      <c r="AZ962" s="11" t="str">
        <f t="shared" si="178"/>
        <v>非线性编辑</v>
      </c>
      <c r="BA962" s="11" t="str">
        <f t="shared" si="179"/>
        <v/>
      </c>
    </row>
    <row r="963" spans="1:53">
      <c r="A963" s="14" t="s">
        <v>5886</v>
      </c>
      <c r="B963" s="14" t="s">
        <v>5954</v>
      </c>
      <c r="C963" s="14" t="s">
        <v>55</v>
      </c>
      <c r="D963" s="14"/>
      <c r="E963" s="14" t="s">
        <v>106</v>
      </c>
      <c r="F963" s="14" t="s">
        <v>107</v>
      </c>
      <c r="G963" s="14" t="s">
        <v>226</v>
      </c>
      <c r="H963" s="14"/>
      <c r="I963" s="14"/>
      <c r="J963" s="14"/>
      <c r="K963" s="14"/>
      <c r="L963" s="14" t="s">
        <v>5955</v>
      </c>
      <c r="M963" s="14" t="s">
        <v>5956</v>
      </c>
      <c r="N963" s="14" t="s">
        <v>5957</v>
      </c>
      <c r="O963" s="14" t="s">
        <v>5958</v>
      </c>
      <c r="P963" s="14"/>
      <c r="Q963" s="14" t="s">
        <v>5959</v>
      </c>
      <c r="R963" s="14" t="s">
        <v>5960</v>
      </c>
      <c r="S963" s="14" t="s">
        <v>650</v>
      </c>
      <c r="T963" s="14" t="s">
        <v>5961</v>
      </c>
      <c r="U963" s="14" t="s">
        <v>5962</v>
      </c>
      <c r="V963" s="14"/>
      <c r="W963" s="14"/>
      <c r="X963" s="14" t="s">
        <v>326</v>
      </c>
      <c r="Y963" s="14" t="s">
        <v>5954</v>
      </c>
      <c r="Z963" s="14">
        <v>4</v>
      </c>
      <c r="AA963" s="14">
        <v>14971</v>
      </c>
      <c r="AB963" s="14" t="s">
        <v>67</v>
      </c>
      <c r="AC963" s="14"/>
      <c r="AD963" s="14">
        <v>2019</v>
      </c>
      <c r="AE963" s="14" t="s">
        <v>68</v>
      </c>
      <c r="AF963" s="14"/>
      <c r="AG963" s="14"/>
      <c r="AH963" s="14"/>
      <c r="AI963" s="14"/>
      <c r="AJ963" s="14"/>
      <c r="AK963" s="14"/>
      <c r="AL963" s="8" t="str">
        <f t="shared" ref="AL963:AL1000" si="180">IF(D963="NA","",IF(D963="","",D963&amp;"@"&amp;A963))</f>
        <v/>
      </c>
      <c r="AM963" s="8" t="str">
        <f>IF(AL963="","",COUNTIFS(AL$1:AL963,AL963))</f>
        <v/>
      </c>
      <c r="AN963" s="8" t="str">
        <f t="shared" ref="AN963:AN1000" si="181">IF(B963="NA","",B963&amp;"@"&amp;A963)</f>
        <v>在线课程建设项目中标公告@非线性编辑</v>
      </c>
      <c r="AO963" s="9">
        <f>IF(AN963="","",COUNTIFS(AN$1:AN963,AN963))</f>
        <v>3</v>
      </c>
      <c r="AP963" s="10" t="str">
        <f t="shared" ref="AP963:AP1000" si="182">IF(AM963="",IF(AO963=1,"是",""),IF(AM963=1,"是",""))</f>
        <v/>
      </c>
      <c r="AQ963" s="11" t="str">
        <f t="shared" ref="AQ963:AQ1000" si="183">IF(ISERROR(IF(FIND("仟",O963,1)&lt;FIND("万",O963,1),MID(O963,FIND("仟",O963,1)-1,1),"")),"",IF(FIND("仟",O963,1)&lt;FIND("万",O963,1),MID(O963,FIND("仟",O963,1)-1,1),""))</f>
        <v/>
      </c>
      <c r="AR963" s="11" t="str">
        <f t="shared" ref="AR963:AR1000" si="184">IF(ISERROR(IF(FIND("佰",O963,1)&lt;FIND("万",O963,1),MID(O963,FIND("佰",O963,1)-1,1),"")),"",IF(FIND("佰",O963,1)&lt;FIND("万",O963,1),MID(O963,FIND("佰",O963,1)-1,1),""))</f>
        <v/>
      </c>
      <c r="AS963" s="11" t="str">
        <f t="shared" ref="AS963:AS1000" si="185">IF(ISERROR(IF(FIND("拾",O963,1)&lt;FIND("万",O963,1),MID(O963,FIND("拾",O963,1)-1,1),"")),"",IF(FIND("拾",O963,1)&lt;FIND("万",O963,1),MID(O963,FIND("拾",O963,1)-1,1),""))</f>
        <v/>
      </c>
      <c r="AT963" s="11" t="str">
        <f t="shared" ref="AT963:AT1000" si="186">IF(ISERROR(MIDB(O963,SEARCHB("?",O963),2*LEN(O963)-LENB(O963))),IF(ISERROR(MID(O963,FIND("万",O963,1)-1,1)),"",IF(MID(O963,FIND("万",O963,1)-1,1)="拾","",IF(MID(O963,FIND("万",O963,1)-1,1)="佰","",IF(MID(O963,FIND("万",O963,1)-1,1)="仟","",MID(O963,FIND("万",O963,1)-1,1))))),"")</f>
        <v/>
      </c>
      <c r="AU963" s="11" t="str">
        <f t="shared" ref="AU963:AU1000" si="187">IF(ISERROR(IF(FIND("仟",O963,1)&lt;FIND("万",O963,1),MID(O963,FIND("仟",O963,FIND("万",O963,1))-1,1),MID(O963,FIND("仟",O963,1)-1,1))),"",IF(FIND("仟",O963,1)&lt;FIND("万",O963,1),MID(O963,FIND("仟",O963,FIND("万",O963,1))-1,1),MID(O963,FIND("仟",O963,1)-1,1)))</f>
        <v/>
      </c>
      <c r="AV963" s="11" t="str">
        <f t="shared" ref="AV963:AV1000" si="188">IF(ISERROR(IF(FIND("佰",O963,1)&lt;FIND("万",O963,1),MID(O963,FIND("佰",O963,FIND("万",O963,1))-1,1),MID(O963,FIND("佰",O963,1)-1,1))),"",IF(FIND("佰",O963,1)&lt;FIND("万",O963,1),MID(O963,FIND("佰",O963,FIND("万",O963,1))-1,1),MID(O963,FIND("佰",O963,1)-1,1)))</f>
        <v/>
      </c>
      <c r="AW963" s="11" t="str">
        <f>IF(ISERROR(IF(FIND("拾",O963,1)&lt;FIND("万",O963,1),IF(ISERROR(FIND("拾",O963,FIND("万",O963,1))),"零",(MID(O,FIND("拾",O963,FIND("万",O963,1))-1,1))),MID(O963,FIND("拾",O963,1)-1,1))),"",IF(FIND("拾",O963,1)&lt;FIND("万",O963,1),IF(ISERROR(FIND("拾",O963,FIND("万",O963,1))),"",(MID(O963,FIND("拾",O963,FIND("万",O963,1))-1,1))),MID(O963,FIND("拾",O963,1)-1,1)))</f>
        <v/>
      </c>
      <c r="AX963" s="12">
        <f>IF(O963="",0,IF(ISERROR(MIDB(O963,SEARCHB("?",O963),2*LEN(O963)-LENB(O963))),IF(AQ963="",0,INDEX([1]大小写对照表!A:B,MATCH(AQ963,[1]大小写对照表!A:A,0),2)*100000000)+IF(AR963="",0,INDEX([1]大小写对照表!A:B,MATCH(AR963,[1]大小写对照表!A:A,0),2)*1000000)+IF(AS963="",0,INDEX([1]大小写对照表!A:B,MATCH(AS963,[1]大小写对照表!A:A,0),2)*100000)+IF(AT963="",0,INDEX([1]大小写对照表!A:B,MATCH(AT963,[1]大小写对照表!A:A,0),2)*10000)+IF(AU963="",0,INDEX([1]大小写对照表!A:B,MATCH(AU963,[1]大小写对照表!A:A,0),2)*1000)+IF(AV963="",0,INDEX([1]大小写对照表!A:B,MATCH(AV963,[1]大小写对照表!A:A,0),2)*100)+IF(AW963="",0,INDEX([1]大小写对照表!A:B,MATCH(AW963,[1]大小写对照表!A:A,0),2)*10),IF(ISERROR(FIND("万",O963,1)),MIDB(O963,SEARCHB("?",O963),2*LEN(O963)-LENB(O963))*1,MIDB(O963,SEARCHB("?",O963),2*LEN(O963)-LENB(O963))*10000)))</f>
        <v>0</v>
      </c>
      <c r="AY963" s="13" t="str">
        <f t="shared" ref="AY963:AY1000" si="189">MONTH(G963)&amp;"月份"</f>
        <v>1月份</v>
      </c>
      <c r="AZ963" s="11" t="str">
        <f t="shared" ref="AZ963:AZ1000" si="190">IF(ISERROR(FIND(",",A963,1)),A963,LEFT(A963,FIND(",",A963,1)-1))</f>
        <v>非线性编辑</v>
      </c>
      <c r="BA963" s="11" t="str">
        <f t="shared" ref="BA963:BA1000" si="191">IF(ISERROR(FIND(",",A963,1)),"",MID(A963,FIND(",",A963,1)+1,50))</f>
        <v/>
      </c>
    </row>
    <row r="964" spans="1:53">
      <c r="A964" s="7" t="s">
        <v>5886</v>
      </c>
      <c r="B964" s="7" t="s">
        <v>5954</v>
      </c>
      <c r="C964" s="7" t="s">
        <v>55</v>
      </c>
      <c r="D964" s="7"/>
      <c r="E964" s="7" t="s">
        <v>106</v>
      </c>
      <c r="F964" s="7" t="s">
        <v>107</v>
      </c>
      <c r="G964" s="7" t="s">
        <v>226</v>
      </c>
      <c r="H964" s="7"/>
      <c r="I964" s="7"/>
      <c r="J964" s="7"/>
      <c r="K964" s="7"/>
      <c r="L964" s="7" t="s">
        <v>5955</v>
      </c>
      <c r="M964" s="7" t="s">
        <v>5956</v>
      </c>
      <c r="N964" s="7" t="s">
        <v>5957</v>
      </c>
      <c r="O964" s="7" t="s">
        <v>5958</v>
      </c>
      <c r="P964" s="7"/>
      <c r="Q964" s="7" t="s">
        <v>5959</v>
      </c>
      <c r="R964" s="7" t="s">
        <v>5960</v>
      </c>
      <c r="S964" s="7" t="s">
        <v>650</v>
      </c>
      <c r="T964" s="7" t="s">
        <v>5961</v>
      </c>
      <c r="U964" s="7" t="s">
        <v>5962</v>
      </c>
      <c r="V964" s="7"/>
      <c r="W964" s="7"/>
      <c r="X964" s="7" t="s">
        <v>326</v>
      </c>
      <c r="Y964" s="7" t="s">
        <v>5954</v>
      </c>
      <c r="Z964" s="7">
        <v>4</v>
      </c>
      <c r="AA964" s="7">
        <v>14971</v>
      </c>
      <c r="AB964" s="7" t="s">
        <v>67</v>
      </c>
      <c r="AC964" s="7"/>
      <c r="AD964" s="7">
        <v>2019</v>
      </c>
      <c r="AE964" s="7" t="s">
        <v>68</v>
      </c>
      <c r="AF964" s="7"/>
      <c r="AG964" s="7"/>
      <c r="AH964" s="7"/>
      <c r="AI964" s="7"/>
      <c r="AJ964" s="7"/>
      <c r="AK964" s="7"/>
      <c r="AL964" s="8" t="str">
        <f t="shared" si="180"/>
        <v/>
      </c>
      <c r="AM964" s="8" t="str">
        <f>IF(AL964="","",COUNTIFS(AL$1:AL964,AL964))</f>
        <v/>
      </c>
      <c r="AN964" s="8" t="str">
        <f t="shared" si="181"/>
        <v>在线课程建设项目中标公告@非线性编辑</v>
      </c>
      <c r="AO964" s="9">
        <f>IF(AN964="","",COUNTIFS(AN$1:AN964,AN964))</f>
        <v>4</v>
      </c>
      <c r="AP964" s="10" t="str">
        <f t="shared" si="182"/>
        <v/>
      </c>
      <c r="AQ964" s="11" t="str">
        <f t="shared" si="183"/>
        <v/>
      </c>
      <c r="AR964" s="11" t="str">
        <f t="shared" si="184"/>
        <v/>
      </c>
      <c r="AS964" s="11" t="str">
        <f t="shared" si="185"/>
        <v/>
      </c>
      <c r="AT964" s="11" t="str">
        <f t="shared" si="186"/>
        <v/>
      </c>
      <c r="AU964" s="11" t="str">
        <f t="shared" si="187"/>
        <v/>
      </c>
      <c r="AV964" s="11" t="str">
        <f t="shared" si="188"/>
        <v/>
      </c>
      <c r="AW964" s="11" t="str">
        <f>IF(ISERROR(IF(FIND("拾",O964,1)&lt;FIND("万",O964,1),IF(ISERROR(FIND("拾",O964,FIND("万",O964,1))),"零",(MID(O,FIND("拾",O964,FIND("万",O964,1))-1,1))),MID(O964,FIND("拾",O964,1)-1,1))),"",IF(FIND("拾",O964,1)&lt;FIND("万",O964,1),IF(ISERROR(FIND("拾",O964,FIND("万",O964,1))),"",(MID(O964,FIND("拾",O964,FIND("万",O964,1))-1,1))),MID(O964,FIND("拾",O964,1)-1,1)))</f>
        <v/>
      </c>
      <c r="AX964" s="12">
        <f>IF(O964="",0,IF(ISERROR(MIDB(O964,SEARCHB("?",O964),2*LEN(O964)-LENB(O964))),IF(AQ964="",0,INDEX([1]大小写对照表!A:B,MATCH(AQ964,[1]大小写对照表!A:A,0),2)*100000000)+IF(AR964="",0,INDEX([1]大小写对照表!A:B,MATCH(AR964,[1]大小写对照表!A:A,0),2)*1000000)+IF(AS964="",0,INDEX([1]大小写对照表!A:B,MATCH(AS964,[1]大小写对照表!A:A,0),2)*100000)+IF(AT964="",0,INDEX([1]大小写对照表!A:B,MATCH(AT964,[1]大小写对照表!A:A,0),2)*10000)+IF(AU964="",0,INDEX([1]大小写对照表!A:B,MATCH(AU964,[1]大小写对照表!A:A,0),2)*1000)+IF(AV964="",0,INDEX([1]大小写对照表!A:B,MATCH(AV964,[1]大小写对照表!A:A,0),2)*100)+IF(AW964="",0,INDEX([1]大小写对照表!A:B,MATCH(AW964,[1]大小写对照表!A:A,0),2)*10),IF(ISERROR(FIND("万",O964,1)),MIDB(O964,SEARCHB("?",O964),2*LEN(O964)-LENB(O964))*1,MIDB(O964,SEARCHB("?",O964),2*LEN(O964)-LENB(O964))*10000)))</f>
        <v>0</v>
      </c>
      <c r="AY964" s="13" t="str">
        <f t="shared" si="189"/>
        <v>1月份</v>
      </c>
      <c r="AZ964" s="11" t="str">
        <f t="shared" si="190"/>
        <v>非线性编辑</v>
      </c>
      <c r="BA964" s="11" t="str">
        <f t="shared" si="191"/>
        <v/>
      </c>
    </row>
    <row r="965" spans="1:53">
      <c r="A965" s="14" t="s">
        <v>5879</v>
      </c>
      <c r="B965" s="14" t="s">
        <v>5963</v>
      </c>
      <c r="C965" s="14" t="s">
        <v>55</v>
      </c>
      <c r="D965" s="14" t="s">
        <v>5964</v>
      </c>
      <c r="E965" s="14" t="s">
        <v>236</v>
      </c>
      <c r="F965" s="14" t="s">
        <v>237</v>
      </c>
      <c r="G965" s="14" t="s">
        <v>226</v>
      </c>
      <c r="H965" s="14"/>
      <c r="I965" s="14"/>
      <c r="J965" s="14"/>
      <c r="K965" s="14"/>
      <c r="L965" s="14" t="s">
        <v>4114</v>
      </c>
      <c r="M965" s="14"/>
      <c r="N965" s="14" t="s">
        <v>5965</v>
      </c>
      <c r="O965" s="14" t="s">
        <v>5966</v>
      </c>
      <c r="P965" s="14"/>
      <c r="Q965" s="14" t="s">
        <v>5967</v>
      </c>
      <c r="R965" s="14" t="s">
        <v>4717</v>
      </c>
      <c r="S965" s="14" t="s">
        <v>5968</v>
      </c>
      <c r="T965" s="14" t="s">
        <v>5969</v>
      </c>
      <c r="U965" s="14"/>
      <c r="V965" s="14"/>
      <c r="W965" s="14"/>
      <c r="X965" s="14" t="s">
        <v>194</v>
      </c>
      <c r="Y965" s="14" t="s">
        <v>5970</v>
      </c>
      <c r="Z965" s="14">
        <v>2</v>
      </c>
      <c r="AA965" s="14">
        <v>2</v>
      </c>
      <c r="AB965" s="14" t="s">
        <v>317</v>
      </c>
      <c r="AC965" s="14" t="s">
        <v>5879</v>
      </c>
      <c r="AD965" s="14">
        <v>2019</v>
      </c>
      <c r="AE965" s="14" t="s">
        <v>68</v>
      </c>
      <c r="AF965" s="14" t="s">
        <v>4372</v>
      </c>
      <c r="AG965" s="14"/>
      <c r="AH965" s="14"/>
      <c r="AI965" s="14"/>
      <c r="AJ965" s="14"/>
      <c r="AK965" s="14"/>
      <c r="AL965" s="8" t="str">
        <f t="shared" si="180"/>
        <v>0722-186FE2645LJO）@非编</v>
      </c>
      <c r="AM965" s="8">
        <f>IF(AL965="","",COUNTIFS(AL$1:AL965,AL965))</f>
        <v>1</v>
      </c>
      <c r="AN965" s="8" t="str">
        <f t="shared" si="181"/>
        <v>中央电视台小型移动非编4K制作系统项目中标公告@非编</v>
      </c>
      <c r="AO965" s="9">
        <f>IF(AN965="","",COUNTIFS(AN$1:AN965,AN965))</f>
        <v>1</v>
      </c>
      <c r="AP965" s="10" t="str">
        <f t="shared" si="182"/>
        <v>是</v>
      </c>
      <c r="AQ965" s="11" t="str">
        <f t="shared" si="183"/>
        <v/>
      </c>
      <c r="AR965" s="11" t="str">
        <f t="shared" si="184"/>
        <v/>
      </c>
      <c r="AS965" s="11" t="str">
        <f t="shared" si="185"/>
        <v/>
      </c>
      <c r="AT965" s="11" t="str">
        <f t="shared" si="186"/>
        <v/>
      </c>
      <c r="AU965" s="11" t="str">
        <f t="shared" si="187"/>
        <v/>
      </c>
      <c r="AV965" s="11" t="str">
        <f t="shared" si="188"/>
        <v/>
      </c>
      <c r="AW965" s="11" t="str">
        <f>IF(ISERROR(IF(FIND("拾",O965,1)&lt;FIND("万",O965,1),IF(ISERROR(FIND("拾",O965,FIND("万",O965,1))),"零",(MID(O,FIND("拾",O965,FIND("万",O965,1))-1,1))),MID(O965,FIND("拾",O965,1)-1,1))),"",IF(FIND("拾",O965,1)&lt;FIND("万",O965,1),IF(ISERROR(FIND("拾",O965,FIND("万",O965,1))),"",(MID(O965,FIND("拾",O965,FIND("万",O965,1))-1,1))),MID(O965,FIND("拾",O965,1)-1,1)))</f>
        <v/>
      </c>
      <c r="AX965" s="12">
        <f>IF(O965="",0,IF(ISERROR(MIDB(O965,SEARCHB("?",O965),2*LEN(O965)-LENB(O965))),IF(AQ965="",0,INDEX([1]大小写对照表!A:B,MATCH(AQ965,[1]大小写对照表!A:A,0),2)*100000000)+IF(AR965="",0,INDEX([1]大小写对照表!A:B,MATCH(AR965,[1]大小写对照表!A:A,0),2)*1000000)+IF(AS965="",0,INDEX([1]大小写对照表!A:B,MATCH(AS965,[1]大小写对照表!A:A,0),2)*100000)+IF(AT965="",0,INDEX([1]大小写对照表!A:B,MATCH(AT965,[1]大小写对照表!A:A,0),2)*10000)+IF(AU965="",0,INDEX([1]大小写对照表!A:B,MATCH(AU965,[1]大小写对照表!A:A,0),2)*1000)+IF(AV965="",0,INDEX([1]大小写对照表!A:B,MATCH(AV965,[1]大小写对照表!A:A,0),2)*100)+IF(AW965="",0,INDEX([1]大小写对照表!A:B,MATCH(AW965,[1]大小写对照表!A:A,0),2)*10),IF(ISERROR(FIND("万",O965,1)),MIDB(O965,SEARCHB("?",O965),2*LEN(O965)-LENB(O965))*1,MIDB(O965,SEARCHB("?",O965),2*LEN(O965)-LENB(O965))*10000)))</f>
        <v>6203000</v>
      </c>
      <c r="AY965" s="13" t="str">
        <f t="shared" si="189"/>
        <v>1月份</v>
      </c>
      <c r="AZ965" s="11" t="str">
        <f t="shared" si="190"/>
        <v>非编</v>
      </c>
      <c r="BA965" s="11" t="str">
        <f t="shared" si="191"/>
        <v/>
      </c>
    </row>
    <row r="966" spans="1:53">
      <c r="A966" s="7" t="s">
        <v>5879</v>
      </c>
      <c r="B966" s="7" t="s">
        <v>5971</v>
      </c>
      <c r="C966" s="7" t="s">
        <v>55</v>
      </c>
      <c r="D966" s="7" t="s">
        <v>5972</v>
      </c>
      <c r="E966" s="7" t="s">
        <v>236</v>
      </c>
      <c r="F966" s="7" t="s">
        <v>237</v>
      </c>
      <c r="G966" s="7" t="s">
        <v>226</v>
      </c>
      <c r="H966" s="7"/>
      <c r="I966" s="7"/>
      <c r="J966" s="7"/>
      <c r="K966" s="7"/>
      <c r="L966" s="7" t="s">
        <v>4747</v>
      </c>
      <c r="M966" s="7"/>
      <c r="N966" s="7" t="s">
        <v>5973</v>
      </c>
      <c r="O966" s="7" t="s">
        <v>5974</v>
      </c>
      <c r="P966" s="7"/>
      <c r="Q966" s="7" t="s">
        <v>5975</v>
      </c>
      <c r="R966" s="7" t="s">
        <v>5976</v>
      </c>
      <c r="S966" s="7"/>
      <c r="T966" s="7"/>
      <c r="U966" s="7"/>
      <c r="V966" s="7"/>
      <c r="W966" s="7"/>
      <c r="X966" s="7" t="s">
        <v>194</v>
      </c>
      <c r="Y966" s="7" t="s">
        <v>5977</v>
      </c>
      <c r="Z966" s="7">
        <v>2</v>
      </c>
      <c r="AA966" s="7">
        <v>2</v>
      </c>
      <c r="AB966" s="7" t="s">
        <v>317</v>
      </c>
      <c r="AC966" s="7" t="s">
        <v>5879</v>
      </c>
      <c r="AD966" s="7">
        <v>2019</v>
      </c>
      <c r="AE966" s="7" t="s">
        <v>68</v>
      </c>
      <c r="AF966" s="7" t="s">
        <v>285</v>
      </c>
      <c r="AG966" s="7"/>
      <c r="AH966" s="7"/>
      <c r="AI966" s="7"/>
      <c r="AJ966" s="7"/>
      <c r="AK966" s="7"/>
      <c r="AL966" s="8" t="str">
        <f t="shared" si="180"/>
        <v>0701-184060110672）@非编</v>
      </c>
      <c r="AM966" s="8">
        <f>IF(AL966="","",COUNTIFS(AL$1:AL966,AL966))</f>
        <v>1</v>
      </c>
      <c r="AN966" s="8" t="str">
        <f t="shared" si="181"/>
        <v>中央电视台军事部新闻外采设备增补—专业移动非编项目中标公告@非编</v>
      </c>
      <c r="AO966" s="9">
        <f>IF(AN966="","",COUNTIFS(AN$1:AN966,AN966))</f>
        <v>1</v>
      </c>
      <c r="AP966" s="10" t="str">
        <f t="shared" si="182"/>
        <v>是</v>
      </c>
      <c r="AQ966" s="11" t="str">
        <f t="shared" si="183"/>
        <v/>
      </c>
      <c r="AR966" s="11" t="str">
        <f t="shared" si="184"/>
        <v/>
      </c>
      <c r="AS966" s="11" t="str">
        <f t="shared" si="185"/>
        <v/>
      </c>
      <c r="AT966" s="11" t="str">
        <f t="shared" si="186"/>
        <v/>
      </c>
      <c r="AU966" s="11" t="str">
        <f t="shared" si="187"/>
        <v/>
      </c>
      <c r="AV966" s="11" t="str">
        <f t="shared" si="188"/>
        <v/>
      </c>
      <c r="AW966" s="11" t="str">
        <f>IF(ISERROR(IF(FIND("拾",O966,1)&lt;FIND("万",O966,1),IF(ISERROR(FIND("拾",O966,FIND("万",O966,1))),"零",(MID(O,FIND("拾",O966,FIND("万",O966,1))-1,1))),MID(O966,FIND("拾",O966,1)-1,1))),"",IF(FIND("拾",O966,1)&lt;FIND("万",O966,1),IF(ISERROR(FIND("拾",O966,FIND("万",O966,1))),"",(MID(O966,FIND("拾",O966,FIND("万",O966,1))-1,1))),MID(O966,FIND("拾",O966,1)-1,1)))</f>
        <v/>
      </c>
      <c r="AX966" s="12">
        <f>IF(O966="",0,IF(ISERROR(MIDB(O966,SEARCHB("?",O966),2*LEN(O966)-LENB(O966))),IF(AQ966="",0,INDEX([1]大小写对照表!A:B,MATCH(AQ966,[1]大小写对照表!A:A,0),2)*100000000)+IF(AR966="",0,INDEX([1]大小写对照表!A:B,MATCH(AR966,[1]大小写对照表!A:A,0),2)*1000000)+IF(AS966="",0,INDEX([1]大小写对照表!A:B,MATCH(AS966,[1]大小写对照表!A:A,0),2)*100000)+IF(AT966="",0,INDEX([1]大小写对照表!A:B,MATCH(AT966,[1]大小写对照表!A:A,0),2)*10000)+IF(AU966="",0,INDEX([1]大小写对照表!A:B,MATCH(AU966,[1]大小写对照表!A:A,0),2)*1000)+IF(AV966="",0,INDEX([1]大小写对照表!A:B,MATCH(AV966,[1]大小写对照表!A:A,0),2)*100)+IF(AW966="",0,INDEX([1]大小写对照表!A:B,MATCH(AW966,[1]大小写对照表!A:A,0),2)*10),IF(ISERROR(FIND("万",O966,1)),MIDB(O966,SEARCHB("?",O966),2*LEN(O966)-LENB(O966))*1,MIDB(O966,SEARCHB("?",O966),2*LEN(O966)-LENB(O966))*10000)))</f>
        <v>341581</v>
      </c>
      <c r="AY966" s="13" t="str">
        <f t="shared" si="189"/>
        <v>1月份</v>
      </c>
      <c r="AZ966" s="11" t="str">
        <f t="shared" si="190"/>
        <v>非编</v>
      </c>
      <c r="BA966" s="11" t="str">
        <f t="shared" si="191"/>
        <v/>
      </c>
    </row>
    <row r="967" spans="1:53">
      <c r="A967" s="14" t="s">
        <v>5879</v>
      </c>
      <c r="B967" s="14" t="s">
        <v>5978</v>
      </c>
      <c r="C967" s="14" t="s">
        <v>55</v>
      </c>
      <c r="D967" s="14"/>
      <c r="E967" s="14" t="s">
        <v>1427</v>
      </c>
      <c r="F967" s="14" t="s">
        <v>4179</v>
      </c>
      <c r="G967" s="14" t="s">
        <v>226</v>
      </c>
      <c r="H967" s="14"/>
      <c r="I967" s="14"/>
      <c r="J967" s="14"/>
      <c r="K967" s="14"/>
      <c r="L967" s="14"/>
      <c r="M967" s="14"/>
      <c r="N967" s="14" t="s">
        <v>4521</v>
      </c>
      <c r="O967" s="14"/>
      <c r="P967" s="14"/>
      <c r="Q967" s="14" t="s">
        <v>5979</v>
      </c>
      <c r="R967" s="14" t="s">
        <v>401</v>
      </c>
      <c r="S967" s="14"/>
      <c r="T967" s="14"/>
      <c r="U967" s="14"/>
      <c r="V967" s="14"/>
      <c r="W967" s="14"/>
      <c r="X967" s="14" t="s">
        <v>194</v>
      </c>
      <c r="Y967" s="14" t="s">
        <v>5980</v>
      </c>
      <c r="Z967" s="14">
        <v>1</v>
      </c>
      <c r="AA967" s="14">
        <v>14971</v>
      </c>
      <c r="AB967" s="14" t="s">
        <v>317</v>
      </c>
      <c r="AC967" s="14" t="s">
        <v>5879</v>
      </c>
      <c r="AD967" s="14">
        <v>2019</v>
      </c>
      <c r="AE967" s="14" t="s">
        <v>68</v>
      </c>
      <c r="AF967" s="14" t="s">
        <v>284</v>
      </c>
      <c r="AG967" s="14"/>
      <c r="AH967" s="14"/>
      <c r="AI967" s="14"/>
      <c r="AJ967" s="14"/>
      <c r="AK967" s="14"/>
      <c r="AL967" s="8" t="str">
        <f t="shared" si="180"/>
        <v/>
      </c>
      <c r="AM967" s="8" t="str">
        <f>IF(AL967="","",COUNTIFS(AL$1:AL967,AL967))</f>
        <v/>
      </c>
      <c r="AN967" s="8" t="str">
        <f t="shared" si="181"/>
        <v>关于升级非编制播系统（2018年第187号标）的招标结果公示@非编</v>
      </c>
      <c r="AO967" s="9">
        <f>IF(AN967="","",COUNTIFS(AN$1:AN967,AN967))</f>
        <v>1</v>
      </c>
      <c r="AP967" s="10" t="str">
        <f t="shared" si="182"/>
        <v>是</v>
      </c>
      <c r="AQ967" s="11" t="str">
        <f t="shared" si="183"/>
        <v/>
      </c>
      <c r="AR967" s="11" t="str">
        <f t="shared" si="184"/>
        <v/>
      </c>
      <c r="AS967" s="11" t="str">
        <f t="shared" si="185"/>
        <v/>
      </c>
      <c r="AT967" s="11" t="str">
        <f t="shared" si="186"/>
        <v/>
      </c>
      <c r="AU967" s="11" t="str">
        <f t="shared" si="187"/>
        <v/>
      </c>
      <c r="AV967" s="11" t="str">
        <f t="shared" si="188"/>
        <v/>
      </c>
      <c r="AW967" s="11" t="str">
        <f>IF(ISERROR(IF(FIND("拾",O967,1)&lt;FIND("万",O967,1),IF(ISERROR(FIND("拾",O967,FIND("万",O967,1))),"零",(MID(O,FIND("拾",O967,FIND("万",O967,1))-1,1))),MID(O967,FIND("拾",O967,1)-1,1))),"",IF(FIND("拾",O967,1)&lt;FIND("万",O967,1),IF(ISERROR(FIND("拾",O967,FIND("万",O967,1))),"",(MID(O967,FIND("拾",O967,FIND("万",O967,1))-1,1))),MID(O967,FIND("拾",O967,1)-1,1)))</f>
        <v/>
      </c>
      <c r="AX967" s="12">
        <f>IF(O967="",0,IF(ISERROR(MIDB(O967,SEARCHB("?",O967),2*LEN(O967)-LENB(O967))),IF(AQ967="",0,INDEX([1]大小写对照表!A:B,MATCH(AQ967,[1]大小写对照表!A:A,0),2)*100000000)+IF(AR967="",0,INDEX([1]大小写对照表!A:B,MATCH(AR967,[1]大小写对照表!A:A,0),2)*1000000)+IF(AS967="",0,INDEX([1]大小写对照表!A:B,MATCH(AS967,[1]大小写对照表!A:A,0),2)*100000)+IF(AT967="",0,INDEX([1]大小写对照表!A:B,MATCH(AT967,[1]大小写对照表!A:A,0),2)*10000)+IF(AU967="",0,INDEX([1]大小写对照表!A:B,MATCH(AU967,[1]大小写对照表!A:A,0),2)*1000)+IF(AV967="",0,INDEX([1]大小写对照表!A:B,MATCH(AV967,[1]大小写对照表!A:A,0),2)*100)+IF(AW967="",0,INDEX([1]大小写对照表!A:B,MATCH(AW967,[1]大小写对照表!A:A,0),2)*10),IF(ISERROR(FIND("万",O967,1)),MIDB(O967,SEARCHB("?",O967),2*LEN(O967)-LENB(O967))*1,MIDB(O967,SEARCHB("?",O967),2*LEN(O967)-LENB(O967))*10000)))</f>
        <v>0</v>
      </c>
      <c r="AY967" s="13" t="str">
        <f t="shared" si="189"/>
        <v>1月份</v>
      </c>
      <c r="AZ967" s="11" t="str">
        <f t="shared" si="190"/>
        <v>非编</v>
      </c>
      <c r="BA967" s="11" t="str">
        <f t="shared" si="191"/>
        <v/>
      </c>
    </row>
    <row r="968" spans="1:53">
      <c r="A968" s="7" t="s">
        <v>5879</v>
      </c>
      <c r="B968" s="7" t="s">
        <v>5805</v>
      </c>
      <c r="C968" s="7" t="s">
        <v>55</v>
      </c>
      <c r="D968" s="7" t="s">
        <v>5806</v>
      </c>
      <c r="E968" s="7" t="s">
        <v>1192</v>
      </c>
      <c r="F968" s="7" t="s">
        <v>5807</v>
      </c>
      <c r="G968" s="7" t="s">
        <v>252</v>
      </c>
      <c r="H968" s="7"/>
      <c r="I968" s="7"/>
      <c r="J968" s="7"/>
      <c r="K968" s="7"/>
      <c r="L968" s="7" t="s">
        <v>5808</v>
      </c>
      <c r="M968" s="7"/>
      <c r="N968" s="7" t="s">
        <v>5809</v>
      </c>
      <c r="O968" s="7"/>
      <c r="P968" s="7"/>
      <c r="Q968" s="7" t="s">
        <v>5810</v>
      </c>
      <c r="R968" s="7" t="s">
        <v>5811</v>
      </c>
      <c r="S968" s="7"/>
      <c r="T968" s="7"/>
      <c r="U968" s="7"/>
      <c r="V968" s="7"/>
      <c r="W968" s="7"/>
      <c r="X968" s="7" t="s">
        <v>79</v>
      </c>
      <c r="Y968" s="7" t="s">
        <v>5812</v>
      </c>
      <c r="Z968" s="7">
        <v>4</v>
      </c>
      <c r="AA968" s="7">
        <v>4</v>
      </c>
      <c r="AB968" s="7" t="s">
        <v>67</v>
      </c>
      <c r="AC968" s="7"/>
      <c r="AD968" s="7">
        <v>2019</v>
      </c>
      <c r="AE968" s="7" t="s">
        <v>68</v>
      </c>
      <c r="AF968" s="7"/>
      <c r="AG968" s="7"/>
      <c r="AH968" s="7"/>
      <c r="AI968" s="7"/>
      <c r="AJ968" s="7"/>
      <c r="AK968" s="7"/>
      <c r="AL968" s="8" t="str">
        <f t="shared" si="180"/>
        <v>2018CG12XS0463@非编</v>
      </c>
      <c r="AM968" s="8">
        <f>IF(AL968="","",COUNTIFS(AL$1:AL968,AL968))</f>
        <v>1</v>
      </c>
      <c r="AN968" s="8" t="str">
        <f t="shared" si="181"/>
        <v>新邵县广播电视台高清设备改造项目公开招标中标公示@非编</v>
      </c>
      <c r="AO968" s="9">
        <f>IF(AN968="","",COUNTIFS(AN$1:AN968,AN968))</f>
        <v>1</v>
      </c>
      <c r="AP968" s="10" t="str">
        <f t="shared" si="182"/>
        <v>是</v>
      </c>
      <c r="AQ968" s="11" t="str">
        <f t="shared" si="183"/>
        <v/>
      </c>
      <c r="AR968" s="11" t="str">
        <f t="shared" si="184"/>
        <v/>
      </c>
      <c r="AS968" s="11" t="str">
        <f t="shared" si="185"/>
        <v/>
      </c>
      <c r="AT968" s="11" t="str">
        <f t="shared" si="186"/>
        <v/>
      </c>
      <c r="AU968" s="11" t="str">
        <f t="shared" si="187"/>
        <v/>
      </c>
      <c r="AV968" s="11" t="str">
        <f t="shared" si="188"/>
        <v/>
      </c>
      <c r="AW968" s="11" t="str">
        <f>IF(ISERROR(IF(FIND("拾",O968,1)&lt;FIND("万",O968,1),IF(ISERROR(FIND("拾",O968,FIND("万",O968,1))),"零",(MID(O,FIND("拾",O968,FIND("万",O968,1))-1,1))),MID(O968,FIND("拾",O968,1)-1,1))),"",IF(FIND("拾",O968,1)&lt;FIND("万",O968,1),IF(ISERROR(FIND("拾",O968,FIND("万",O968,1))),"",(MID(O968,FIND("拾",O968,FIND("万",O968,1))-1,1))),MID(O968,FIND("拾",O968,1)-1,1)))</f>
        <v/>
      </c>
      <c r="AX968" s="12">
        <f>IF(O968="",0,IF(ISERROR(MIDB(O968,SEARCHB("?",O968),2*LEN(O968)-LENB(O968))),IF(AQ968="",0,INDEX([1]大小写对照表!A:B,MATCH(AQ968,[1]大小写对照表!A:A,0),2)*100000000)+IF(AR968="",0,INDEX([1]大小写对照表!A:B,MATCH(AR968,[1]大小写对照表!A:A,0),2)*1000000)+IF(AS968="",0,INDEX([1]大小写对照表!A:B,MATCH(AS968,[1]大小写对照表!A:A,0),2)*100000)+IF(AT968="",0,INDEX([1]大小写对照表!A:B,MATCH(AT968,[1]大小写对照表!A:A,0),2)*10000)+IF(AU968="",0,INDEX([1]大小写对照表!A:B,MATCH(AU968,[1]大小写对照表!A:A,0),2)*1000)+IF(AV968="",0,INDEX([1]大小写对照表!A:B,MATCH(AV968,[1]大小写对照表!A:A,0),2)*100)+IF(AW968="",0,INDEX([1]大小写对照表!A:B,MATCH(AW968,[1]大小写对照表!A:A,0),2)*10),IF(ISERROR(FIND("万",O968,1)),MIDB(O968,SEARCHB("?",O968),2*LEN(O968)-LENB(O968))*1,MIDB(O968,SEARCHB("?",O968),2*LEN(O968)-LENB(O968))*10000)))</f>
        <v>0</v>
      </c>
      <c r="AY968" s="13" t="str">
        <f t="shared" si="189"/>
        <v>1月份</v>
      </c>
      <c r="AZ968" s="11" t="str">
        <f t="shared" si="190"/>
        <v>非编</v>
      </c>
      <c r="BA968" s="11" t="str">
        <f t="shared" si="191"/>
        <v/>
      </c>
    </row>
    <row r="969" spans="1:53">
      <c r="A969" s="14" t="s">
        <v>5886</v>
      </c>
      <c r="B969" s="14" t="s">
        <v>5981</v>
      </c>
      <c r="C969" s="14" t="s">
        <v>55</v>
      </c>
      <c r="D969" s="14"/>
      <c r="E969" s="14" t="s">
        <v>56</v>
      </c>
      <c r="F969" s="14" t="s">
        <v>302</v>
      </c>
      <c r="G969" s="14" t="s">
        <v>252</v>
      </c>
      <c r="H969" s="14"/>
      <c r="I969" s="14"/>
      <c r="J969" s="14"/>
      <c r="K969" s="14"/>
      <c r="L969" s="14" t="s">
        <v>5982</v>
      </c>
      <c r="M969" s="14"/>
      <c r="N969" s="14" t="s">
        <v>5983</v>
      </c>
      <c r="O969" s="14" t="s">
        <v>5984</v>
      </c>
      <c r="P969" s="14"/>
      <c r="Q969" s="14" t="s">
        <v>5985</v>
      </c>
      <c r="R969" s="14" t="s">
        <v>5986</v>
      </c>
      <c r="S969" s="14"/>
      <c r="T969" s="14"/>
      <c r="U969" s="14"/>
      <c r="V969" s="14"/>
      <c r="W969" s="14"/>
      <c r="X969" s="14" t="s">
        <v>79</v>
      </c>
      <c r="Y969" s="14" t="s">
        <v>5987</v>
      </c>
      <c r="Z969" s="14">
        <v>1</v>
      </c>
      <c r="AA969" s="14">
        <v>14971</v>
      </c>
      <c r="AB969" s="14" t="s">
        <v>67</v>
      </c>
      <c r="AC969" s="14"/>
      <c r="AD969" s="14">
        <v>2019</v>
      </c>
      <c r="AE969" s="14" t="s">
        <v>68</v>
      </c>
      <c r="AF969" s="14"/>
      <c r="AG969" s="14"/>
      <c r="AH969" s="14"/>
      <c r="AI969" s="14"/>
      <c r="AJ969" s="14"/>
      <c r="AK969" s="14"/>
      <c r="AL969" s="8" t="str">
        <f t="shared" si="180"/>
        <v/>
      </c>
      <c r="AM969" s="8" t="str">
        <f>IF(AL969="","",COUNTIFS(AL$1:AL969,AL969))</f>
        <v/>
      </c>
      <c r="AN969" s="8" t="str">
        <f t="shared" si="181"/>
        <v>竞争性谈判嵩县广播电影电视台购录像编辑设备采购项目结果公告@非线性编辑</v>
      </c>
      <c r="AO969" s="9">
        <f>IF(AN969="","",COUNTIFS(AN$1:AN969,AN969))</f>
        <v>1</v>
      </c>
      <c r="AP969" s="10" t="str">
        <f t="shared" si="182"/>
        <v>是</v>
      </c>
      <c r="AQ969" s="11" t="str">
        <f t="shared" si="183"/>
        <v/>
      </c>
      <c r="AR969" s="11" t="str">
        <f t="shared" si="184"/>
        <v/>
      </c>
      <c r="AS969" s="11" t="str">
        <f t="shared" si="185"/>
        <v/>
      </c>
      <c r="AT969" s="11" t="str">
        <f t="shared" si="186"/>
        <v/>
      </c>
      <c r="AU969" s="11" t="str">
        <f t="shared" si="187"/>
        <v/>
      </c>
      <c r="AV969" s="11" t="str">
        <f t="shared" si="188"/>
        <v/>
      </c>
      <c r="AW969" s="11" t="str">
        <f>IF(ISERROR(IF(FIND("拾",O969,1)&lt;FIND("万",O969,1),IF(ISERROR(FIND("拾",O969,FIND("万",O969,1))),"零",(MID(O,FIND("拾",O969,FIND("万",O969,1))-1,1))),MID(O969,FIND("拾",O969,1)-1,1))),"",IF(FIND("拾",O969,1)&lt;FIND("万",O969,1),IF(ISERROR(FIND("拾",O969,FIND("万",O969,1))),"",(MID(O969,FIND("拾",O969,FIND("万",O969,1))-1,1))),MID(O969,FIND("拾",O969,1)-1,1)))</f>
        <v/>
      </c>
      <c r="AX969" s="12">
        <f>IF(O969="",0,IF(ISERROR(MIDB(O969,SEARCHB("?",O969),2*LEN(O969)-LENB(O969))),IF(AQ969="",0,INDEX([1]大小写对照表!A:B,MATCH(AQ969,[1]大小写对照表!A:A,0),2)*100000000)+IF(AR969="",0,INDEX([1]大小写对照表!A:B,MATCH(AR969,[1]大小写对照表!A:A,0),2)*1000000)+IF(AS969="",0,INDEX([1]大小写对照表!A:B,MATCH(AS969,[1]大小写对照表!A:A,0),2)*100000)+IF(AT969="",0,INDEX([1]大小写对照表!A:B,MATCH(AT969,[1]大小写对照表!A:A,0),2)*10000)+IF(AU969="",0,INDEX([1]大小写对照表!A:B,MATCH(AU969,[1]大小写对照表!A:A,0),2)*1000)+IF(AV969="",0,INDEX([1]大小写对照表!A:B,MATCH(AV969,[1]大小写对照表!A:A,0),2)*100)+IF(AW969="",0,INDEX([1]大小写对照表!A:B,MATCH(AW969,[1]大小写对照表!A:A,0),2)*10),IF(ISERROR(FIND("万",O969,1)),MIDB(O969,SEARCHB("?",O969),2*LEN(O969)-LENB(O969))*1,MIDB(O969,SEARCHB("?",O969),2*LEN(O969)-LENB(O969))*10000)))</f>
        <v>370000</v>
      </c>
      <c r="AY969" s="13" t="str">
        <f t="shared" si="189"/>
        <v>1月份</v>
      </c>
      <c r="AZ969" s="11" t="str">
        <f t="shared" si="190"/>
        <v>非线性编辑</v>
      </c>
      <c r="BA969" s="11" t="str">
        <f t="shared" si="191"/>
        <v/>
      </c>
    </row>
    <row r="970" spans="1:53">
      <c r="A970" s="7" t="s">
        <v>5879</v>
      </c>
      <c r="B970" s="7" t="s">
        <v>5988</v>
      </c>
      <c r="C970" s="7" t="s">
        <v>55</v>
      </c>
      <c r="D970" s="7"/>
      <c r="E970" s="7" t="s">
        <v>276</v>
      </c>
      <c r="F970" s="7" t="s">
        <v>277</v>
      </c>
      <c r="G970" s="7" t="s">
        <v>278</v>
      </c>
      <c r="H970" s="7"/>
      <c r="I970" s="7"/>
      <c r="J970" s="7"/>
      <c r="K970" s="7"/>
      <c r="L970" s="7"/>
      <c r="M970" s="7" t="s">
        <v>279</v>
      </c>
      <c r="N970" s="7" t="s">
        <v>280</v>
      </c>
      <c r="O970" s="7"/>
      <c r="P970" s="7"/>
      <c r="Q970" s="7" t="s">
        <v>5989</v>
      </c>
      <c r="R970" s="7" t="s">
        <v>282</v>
      </c>
      <c r="S970" s="7"/>
      <c r="T970" s="7"/>
      <c r="U970" s="7"/>
      <c r="V970" s="7"/>
      <c r="W970" s="7"/>
      <c r="X970" s="7" t="s">
        <v>79</v>
      </c>
      <c r="Y970" s="7" t="s">
        <v>283</v>
      </c>
      <c r="Z970" s="7">
        <v>13</v>
      </c>
      <c r="AA970" s="7">
        <v>14971</v>
      </c>
      <c r="AB970" s="7" t="s">
        <v>67</v>
      </c>
      <c r="AC970" s="7"/>
      <c r="AD970" s="7">
        <v>2019</v>
      </c>
      <c r="AE970" s="7" t="s">
        <v>68</v>
      </c>
      <c r="AF970" s="7" t="s">
        <v>284</v>
      </c>
      <c r="AG970" s="7" t="s">
        <v>285</v>
      </c>
      <c r="AH970" s="7"/>
      <c r="AI970" s="7"/>
      <c r="AJ970" s="7"/>
      <c r="AK970" s="7"/>
      <c r="AL970" s="8" t="str">
        <f t="shared" si="180"/>
        <v/>
      </c>
      <c r="AM970" s="8" t="str">
        <f>IF(AL970="","",COUNTIFS(AL$1:AL970,AL970))</f>
        <v/>
      </c>
      <c r="AN970" s="8" t="str">
        <f t="shared" si="181"/>
        <v>盘山县融媒体发展中心采编播高清改造@非编</v>
      </c>
      <c r="AO970" s="9">
        <f>IF(AN970="","",COUNTIFS(AN$1:AN970,AN970))</f>
        <v>1</v>
      </c>
      <c r="AP970" s="10" t="str">
        <f t="shared" si="182"/>
        <v>是</v>
      </c>
      <c r="AQ970" s="11" t="str">
        <f t="shared" si="183"/>
        <v/>
      </c>
      <c r="AR970" s="11" t="str">
        <f t="shared" si="184"/>
        <v/>
      </c>
      <c r="AS970" s="11" t="str">
        <f t="shared" si="185"/>
        <v/>
      </c>
      <c r="AT970" s="11" t="str">
        <f t="shared" si="186"/>
        <v/>
      </c>
      <c r="AU970" s="11" t="str">
        <f t="shared" si="187"/>
        <v/>
      </c>
      <c r="AV970" s="11" t="str">
        <f t="shared" si="188"/>
        <v/>
      </c>
      <c r="AW970" s="11" t="str">
        <f>IF(ISERROR(IF(FIND("拾",O970,1)&lt;FIND("万",O970,1),IF(ISERROR(FIND("拾",O970,FIND("万",O970,1))),"零",(MID(O,FIND("拾",O970,FIND("万",O970,1))-1,1))),MID(O970,FIND("拾",O970,1)-1,1))),"",IF(FIND("拾",O970,1)&lt;FIND("万",O970,1),IF(ISERROR(FIND("拾",O970,FIND("万",O970,1))),"",(MID(O970,FIND("拾",O970,FIND("万",O970,1))-1,1))),MID(O970,FIND("拾",O970,1)-1,1)))</f>
        <v/>
      </c>
      <c r="AX970" s="12">
        <f>IF(O970="",0,IF(ISERROR(MIDB(O970,SEARCHB("?",O970),2*LEN(O970)-LENB(O970))),IF(AQ970="",0,INDEX([1]大小写对照表!A:B,MATCH(AQ970,[1]大小写对照表!A:A,0),2)*100000000)+IF(AR970="",0,INDEX([1]大小写对照表!A:B,MATCH(AR970,[1]大小写对照表!A:A,0),2)*1000000)+IF(AS970="",0,INDEX([1]大小写对照表!A:B,MATCH(AS970,[1]大小写对照表!A:A,0),2)*100000)+IF(AT970="",0,INDEX([1]大小写对照表!A:B,MATCH(AT970,[1]大小写对照表!A:A,0),2)*10000)+IF(AU970="",0,INDEX([1]大小写对照表!A:B,MATCH(AU970,[1]大小写对照表!A:A,0),2)*1000)+IF(AV970="",0,INDEX([1]大小写对照表!A:B,MATCH(AV970,[1]大小写对照表!A:A,0),2)*100)+IF(AW970="",0,INDEX([1]大小写对照表!A:B,MATCH(AW970,[1]大小写对照表!A:A,0),2)*10),IF(ISERROR(FIND("万",O970,1)),MIDB(O970,SEARCHB("?",O970),2*LEN(O970)-LENB(O970))*1,MIDB(O970,SEARCHB("?",O970),2*LEN(O970)-LENB(O970))*10000)))</f>
        <v>0</v>
      </c>
      <c r="AY970" s="13" t="str">
        <f t="shared" si="189"/>
        <v>1月份</v>
      </c>
      <c r="AZ970" s="11" t="str">
        <f t="shared" si="190"/>
        <v>非编</v>
      </c>
      <c r="BA970" s="11" t="str">
        <f t="shared" si="191"/>
        <v/>
      </c>
    </row>
    <row r="971" spans="1:53">
      <c r="A971" s="14" t="s">
        <v>5886</v>
      </c>
      <c r="B971" s="14" t="s">
        <v>5990</v>
      </c>
      <c r="C971" s="14" t="s">
        <v>55</v>
      </c>
      <c r="D971" s="14"/>
      <c r="E971" s="14" t="s">
        <v>71</v>
      </c>
      <c r="F971" s="14" t="s">
        <v>1551</v>
      </c>
      <c r="G971" s="14" t="s">
        <v>278</v>
      </c>
      <c r="H971" s="14"/>
      <c r="I971" s="14"/>
      <c r="J971" s="14"/>
      <c r="K971" s="14"/>
      <c r="L971" s="14"/>
      <c r="M971" s="14"/>
      <c r="N971" s="14" t="s">
        <v>5991</v>
      </c>
      <c r="O971" s="14"/>
      <c r="P971" s="14"/>
      <c r="Q971" s="14" t="s">
        <v>5992</v>
      </c>
      <c r="R971" s="14" t="s">
        <v>5993</v>
      </c>
      <c r="S971" s="14"/>
      <c r="T971" s="14"/>
      <c r="U971" s="14"/>
      <c r="V971" s="14"/>
      <c r="W971" s="14"/>
      <c r="X971" s="14" t="s">
        <v>326</v>
      </c>
      <c r="Y971" s="14" t="s">
        <v>5994</v>
      </c>
      <c r="Z971" s="14">
        <v>2</v>
      </c>
      <c r="AA971" s="14">
        <v>14971</v>
      </c>
      <c r="AB971" s="14" t="s">
        <v>67</v>
      </c>
      <c r="AC971" s="14"/>
      <c r="AD971" s="14">
        <v>2019</v>
      </c>
      <c r="AE971" s="14" t="s">
        <v>68</v>
      </c>
      <c r="AF971" s="14"/>
      <c r="AG971" s="14"/>
      <c r="AH971" s="14"/>
      <c r="AI971" s="14"/>
      <c r="AJ971" s="14"/>
      <c r="AK971" s="14"/>
      <c r="AL971" s="8" t="str">
        <f t="shared" si="180"/>
        <v/>
      </c>
      <c r="AM971" s="8" t="str">
        <f>IF(AL971="","",COUNTIFS(AL$1:AL971,AL971))</f>
        <v/>
      </c>
      <c r="AN971" s="8" t="str">
        <f t="shared" si="181"/>
        <v>广西民族大学民族学与社会学学《文化地理学》微课程采购项目成交公告@非线性编辑</v>
      </c>
      <c r="AO971" s="9">
        <f>IF(AN971="","",COUNTIFS(AN$1:AN971,AN971))</f>
        <v>1</v>
      </c>
      <c r="AP971" s="10" t="str">
        <f t="shared" si="182"/>
        <v>是</v>
      </c>
      <c r="AQ971" s="11" t="str">
        <f t="shared" si="183"/>
        <v/>
      </c>
      <c r="AR971" s="11" t="str">
        <f t="shared" si="184"/>
        <v/>
      </c>
      <c r="AS971" s="11" t="str">
        <f t="shared" si="185"/>
        <v/>
      </c>
      <c r="AT971" s="11" t="str">
        <f t="shared" si="186"/>
        <v/>
      </c>
      <c r="AU971" s="11" t="str">
        <f t="shared" si="187"/>
        <v/>
      </c>
      <c r="AV971" s="11" t="str">
        <f t="shared" si="188"/>
        <v/>
      </c>
      <c r="AW971" s="11" t="str">
        <f>IF(ISERROR(IF(FIND("拾",O971,1)&lt;FIND("万",O971,1),IF(ISERROR(FIND("拾",O971,FIND("万",O971,1))),"零",(MID(O,FIND("拾",O971,FIND("万",O971,1))-1,1))),MID(O971,FIND("拾",O971,1)-1,1))),"",IF(FIND("拾",O971,1)&lt;FIND("万",O971,1),IF(ISERROR(FIND("拾",O971,FIND("万",O971,1))),"",(MID(O971,FIND("拾",O971,FIND("万",O971,1))-1,1))),MID(O971,FIND("拾",O971,1)-1,1)))</f>
        <v/>
      </c>
      <c r="AX971" s="12">
        <f>IF(O971="",0,IF(ISERROR(MIDB(O971,SEARCHB("?",O971),2*LEN(O971)-LENB(O971))),IF(AQ971="",0,INDEX([1]大小写对照表!A:B,MATCH(AQ971,[1]大小写对照表!A:A,0),2)*100000000)+IF(AR971="",0,INDEX([1]大小写对照表!A:B,MATCH(AR971,[1]大小写对照表!A:A,0),2)*1000000)+IF(AS971="",0,INDEX([1]大小写对照表!A:B,MATCH(AS971,[1]大小写对照表!A:A,0),2)*100000)+IF(AT971="",0,INDEX([1]大小写对照表!A:B,MATCH(AT971,[1]大小写对照表!A:A,0),2)*10000)+IF(AU971="",0,INDEX([1]大小写对照表!A:B,MATCH(AU971,[1]大小写对照表!A:A,0),2)*1000)+IF(AV971="",0,INDEX([1]大小写对照表!A:B,MATCH(AV971,[1]大小写对照表!A:A,0),2)*100)+IF(AW971="",0,INDEX([1]大小写对照表!A:B,MATCH(AW971,[1]大小写对照表!A:A,0),2)*10),IF(ISERROR(FIND("万",O971,1)),MIDB(O971,SEARCHB("?",O971),2*LEN(O971)-LENB(O971))*1,MIDB(O971,SEARCHB("?",O971),2*LEN(O971)-LENB(O971))*10000)))</f>
        <v>0</v>
      </c>
      <c r="AY971" s="13" t="str">
        <f t="shared" si="189"/>
        <v>1月份</v>
      </c>
      <c r="AZ971" s="11" t="str">
        <f t="shared" si="190"/>
        <v>非线性编辑</v>
      </c>
      <c r="BA971" s="11" t="str">
        <f t="shared" si="191"/>
        <v/>
      </c>
    </row>
    <row r="972" spans="1:53">
      <c r="A972" s="7" t="s">
        <v>5879</v>
      </c>
      <c r="B972" s="7" t="s">
        <v>5995</v>
      </c>
      <c r="C972" s="7" t="s">
        <v>55</v>
      </c>
      <c r="D972" s="7" t="s">
        <v>5996</v>
      </c>
      <c r="E972" s="7" t="s">
        <v>1244</v>
      </c>
      <c r="F972" s="7" t="s">
        <v>5756</v>
      </c>
      <c r="G972" s="7" t="s">
        <v>278</v>
      </c>
      <c r="H972" s="7"/>
      <c r="I972" s="7"/>
      <c r="J972" s="7"/>
      <c r="K972" s="7"/>
      <c r="L972" s="7" t="s">
        <v>5997</v>
      </c>
      <c r="M972" s="7" t="s">
        <v>5998</v>
      </c>
      <c r="N972" s="7" t="s">
        <v>5999</v>
      </c>
      <c r="O972" s="7" t="s">
        <v>6000</v>
      </c>
      <c r="P972" s="7"/>
      <c r="Q972" s="7" t="s">
        <v>6001</v>
      </c>
      <c r="R972" s="7" t="s">
        <v>6002</v>
      </c>
      <c r="S972" s="7"/>
      <c r="T972" s="7"/>
      <c r="U972" s="7"/>
      <c r="V972" s="7"/>
      <c r="W972" s="7"/>
      <c r="X972" s="7" t="s">
        <v>79</v>
      </c>
      <c r="Y972" s="7" t="s">
        <v>6003</v>
      </c>
      <c r="Z972" s="7">
        <v>3</v>
      </c>
      <c r="AA972" s="7">
        <v>2</v>
      </c>
      <c r="AB972" s="7" t="s">
        <v>67</v>
      </c>
      <c r="AC972" s="7"/>
      <c r="AD972" s="7">
        <v>2019</v>
      </c>
      <c r="AE972" s="7" t="s">
        <v>68</v>
      </c>
      <c r="AF972" s="7" t="s">
        <v>285</v>
      </c>
      <c r="AG972" s="7"/>
      <c r="AH972" s="7"/>
      <c r="AI972" s="7"/>
      <c r="AJ972" s="7"/>
      <c r="AK972" s="7"/>
      <c r="AL972" s="8" t="str">
        <f t="shared" si="180"/>
        <v>TC189D54Q）@非编</v>
      </c>
      <c r="AM972" s="8">
        <f>IF(AL972="","",COUNTIFS(AL$1:AL972,AL972))</f>
        <v>1</v>
      </c>
      <c r="AN972" s="8" t="str">
        <f t="shared" si="181"/>
        <v>武警重庆市总队新闻照摄像器材(重新采购)项目中标公告@非编</v>
      </c>
      <c r="AO972" s="9">
        <f>IF(AN972="","",COUNTIFS(AN$1:AN972,AN972))</f>
        <v>1</v>
      </c>
      <c r="AP972" s="10" t="str">
        <f t="shared" si="182"/>
        <v>是</v>
      </c>
      <c r="AQ972" s="11" t="str">
        <f t="shared" si="183"/>
        <v/>
      </c>
      <c r="AR972" s="11" t="str">
        <f t="shared" si="184"/>
        <v/>
      </c>
      <c r="AS972" s="11" t="str">
        <f t="shared" si="185"/>
        <v/>
      </c>
      <c r="AT972" s="11" t="str">
        <f t="shared" si="186"/>
        <v/>
      </c>
      <c r="AU972" s="11" t="str">
        <f t="shared" si="187"/>
        <v/>
      </c>
      <c r="AV972" s="11" t="str">
        <f t="shared" si="188"/>
        <v/>
      </c>
      <c r="AW972" s="11" t="str">
        <f>IF(ISERROR(IF(FIND("拾",O972,1)&lt;FIND("万",O972,1),IF(ISERROR(FIND("拾",O972,FIND("万",O972,1))),"零",(MID(O,FIND("拾",O972,FIND("万",O972,1))-1,1))),MID(O972,FIND("拾",O972,1)-1,1))),"",IF(FIND("拾",O972,1)&lt;FIND("万",O972,1),IF(ISERROR(FIND("拾",O972,FIND("万",O972,1))),"",(MID(O972,FIND("拾",O972,FIND("万",O972,1))-1,1))),MID(O972,FIND("拾",O972,1)-1,1)))</f>
        <v/>
      </c>
      <c r="AX972" s="12">
        <f>IF(O972="",0,IF(ISERROR(MIDB(O972,SEARCHB("?",O972),2*LEN(O972)-LENB(O972))),IF(AQ972="",0,INDEX([1]大小写对照表!A:B,MATCH(AQ972,[1]大小写对照表!A:A,0),2)*100000000)+IF(AR972="",0,INDEX([1]大小写对照表!A:B,MATCH(AR972,[1]大小写对照表!A:A,0),2)*1000000)+IF(AS972="",0,INDEX([1]大小写对照表!A:B,MATCH(AS972,[1]大小写对照表!A:A,0),2)*100000)+IF(AT972="",0,INDEX([1]大小写对照表!A:B,MATCH(AT972,[1]大小写对照表!A:A,0),2)*10000)+IF(AU972="",0,INDEX([1]大小写对照表!A:B,MATCH(AU972,[1]大小写对照表!A:A,0),2)*1000)+IF(AV972="",0,INDEX([1]大小写对照表!A:B,MATCH(AV972,[1]大小写对照表!A:A,0),2)*100)+IF(AW972="",0,INDEX([1]大小写对照表!A:B,MATCH(AW972,[1]大小写对照表!A:A,0),2)*10),IF(ISERROR(FIND("万",O972,1)),MIDB(O972,SEARCHB("?",O972),2*LEN(O972)-LENB(O972))*1,MIDB(O972,SEARCHB("?",O972),2*LEN(O972)-LENB(O972))*10000)))</f>
        <v>446599.99999999994</v>
      </c>
      <c r="AY972" s="13" t="str">
        <f t="shared" si="189"/>
        <v>1月份</v>
      </c>
      <c r="AZ972" s="11" t="str">
        <f t="shared" si="190"/>
        <v>非编</v>
      </c>
      <c r="BA972" s="11" t="str">
        <f t="shared" si="191"/>
        <v/>
      </c>
    </row>
    <row r="973" spans="1:53">
      <c r="A973" s="14" t="s">
        <v>5879</v>
      </c>
      <c r="B973" s="14" t="s">
        <v>6004</v>
      </c>
      <c r="C973" s="14" t="s">
        <v>55</v>
      </c>
      <c r="D973" s="14" t="s">
        <v>6005</v>
      </c>
      <c r="E973" s="14" t="s">
        <v>1244</v>
      </c>
      <c r="F973" s="14" t="s">
        <v>5756</v>
      </c>
      <c r="G973" s="14" t="s">
        <v>278</v>
      </c>
      <c r="H973" s="14"/>
      <c r="I973" s="14"/>
      <c r="J973" s="14"/>
      <c r="K973" s="14"/>
      <c r="L973" s="14" t="s">
        <v>5997</v>
      </c>
      <c r="M973" s="14" t="s">
        <v>5998</v>
      </c>
      <c r="N973" s="14" t="s">
        <v>5999</v>
      </c>
      <c r="O973" s="14" t="s">
        <v>6000</v>
      </c>
      <c r="P973" s="14"/>
      <c r="Q973" s="14" t="s">
        <v>6006</v>
      </c>
      <c r="R973" s="14" t="s">
        <v>6002</v>
      </c>
      <c r="S973" s="14"/>
      <c r="T973" s="14"/>
      <c r="U973" s="14"/>
      <c r="V973" s="14"/>
      <c r="W973" s="14"/>
      <c r="X973" s="14" t="s">
        <v>79</v>
      </c>
      <c r="Y973" s="14" t="s">
        <v>6007</v>
      </c>
      <c r="Z973" s="14">
        <v>1</v>
      </c>
      <c r="AA973" s="14">
        <v>1</v>
      </c>
      <c r="AB973" s="14" t="s">
        <v>67</v>
      </c>
      <c r="AC973" s="14"/>
      <c r="AD973" s="14">
        <v>2019</v>
      </c>
      <c r="AE973" s="14" t="s">
        <v>68</v>
      </c>
      <c r="AF973" s="14" t="s">
        <v>285</v>
      </c>
      <c r="AG973" s="14"/>
      <c r="AH973" s="14"/>
      <c r="AI973" s="14"/>
      <c r="AJ973" s="14"/>
      <c r="AK973" s="14"/>
      <c r="AL973" s="8" t="str">
        <f t="shared" si="180"/>
        <v>TC189D54Q@非编</v>
      </c>
      <c r="AM973" s="8">
        <f>IF(AL973="","",COUNTIFS(AL$1:AL973,AL973))</f>
        <v>1</v>
      </c>
      <c r="AN973" s="8" t="str">
        <f t="shared" si="181"/>
        <v>武警重庆市总队新闻照摄像器材(重新采购)采购项目中标公告@非编</v>
      </c>
      <c r="AO973" s="9">
        <f>IF(AN973="","",COUNTIFS(AN$1:AN973,AN973))</f>
        <v>1</v>
      </c>
      <c r="AP973" s="10" t="str">
        <f t="shared" si="182"/>
        <v>是</v>
      </c>
      <c r="AQ973" s="11" t="str">
        <f t="shared" si="183"/>
        <v/>
      </c>
      <c r="AR973" s="11" t="str">
        <f t="shared" si="184"/>
        <v/>
      </c>
      <c r="AS973" s="11" t="str">
        <f t="shared" si="185"/>
        <v/>
      </c>
      <c r="AT973" s="11" t="str">
        <f t="shared" si="186"/>
        <v/>
      </c>
      <c r="AU973" s="11" t="str">
        <f t="shared" si="187"/>
        <v/>
      </c>
      <c r="AV973" s="11" t="str">
        <f t="shared" si="188"/>
        <v/>
      </c>
      <c r="AW973" s="11" t="str">
        <f>IF(ISERROR(IF(FIND("拾",O973,1)&lt;FIND("万",O973,1),IF(ISERROR(FIND("拾",O973,FIND("万",O973,1))),"零",(MID(O,FIND("拾",O973,FIND("万",O973,1))-1,1))),MID(O973,FIND("拾",O973,1)-1,1))),"",IF(FIND("拾",O973,1)&lt;FIND("万",O973,1),IF(ISERROR(FIND("拾",O973,FIND("万",O973,1))),"",(MID(O973,FIND("拾",O973,FIND("万",O973,1))-1,1))),MID(O973,FIND("拾",O973,1)-1,1)))</f>
        <v/>
      </c>
      <c r="AX973" s="12">
        <f>IF(O973="",0,IF(ISERROR(MIDB(O973,SEARCHB("?",O973),2*LEN(O973)-LENB(O973))),IF(AQ973="",0,INDEX([1]大小写对照表!A:B,MATCH(AQ973,[1]大小写对照表!A:A,0),2)*100000000)+IF(AR973="",0,INDEX([1]大小写对照表!A:B,MATCH(AR973,[1]大小写对照表!A:A,0),2)*1000000)+IF(AS973="",0,INDEX([1]大小写对照表!A:B,MATCH(AS973,[1]大小写对照表!A:A,0),2)*100000)+IF(AT973="",0,INDEX([1]大小写对照表!A:B,MATCH(AT973,[1]大小写对照表!A:A,0),2)*10000)+IF(AU973="",0,INDEX([1]大小写对照表!A:B,MATCH(AU973,[1]大小写对照表!A:A,0),2)*1000)+IF(AV973="",0,INDEX([1]大小写对照表!A:B,MATCH(AV973,[1]大小写对照表!A:A,0),2)*100)+IF(AW973="",0,INDEX([1]大小写对照表!A:B,MATCH(AW973,[1]大小写对照表!A:A,0),2)*10),IF(ISERROR(FIND("万",O973,1)),MIDB(O973,SEARCHB("?",O973),2*LEN(O973)-LENB(O973))*1,MIDB(O973,SEARCHB("?",O973),2*LEN(O973)-LENB(O973))*10000)))</f>
        <v>446599.99999999994</v>
      </c>
      <c r="AY973" s="13" t="str">
        <f t="shared" si="189"/>
        <v>1月份</v>
      </c>
      <c r="AZ973" s="11" t="str">
        <f t="shared" si="190"/>
        <v>非编</v>
      </c>
      <c r="BA973" s="11" t="str">
        <f t="shared" si="191"/>
        <v/>
      </c>
    </row>
    <row r="974" spans="1:53">
      <c r="A974" s="7" t="s">
        <v>5879</v>
      </c>
      <c r="B974" s="7" t="s">
        <v>6008</v>
      </c>
      <c r="C974" s="7" t="s">
        <v>55</v>
      </c>
      <c r="D974" s="7" t="s">
        <v>5996</v>
      </c>
      <c r="E974" s="7" t="s">
        <v>1244</v>
      </c>
      <c r="F974" s="7" t="s">
        <v>5756</v>
      </c>
      <c r="G974" s="7" t="s">
        <v>278</v>
      </c>
      <c r="H974" s="7"/>
      <c r="I974" s="7"/>
      <c r="J974" s="7"/>
      <c r="K974" s="7"/>
      <c r="L974" s="7" t="s">
        <v>5997</v>
      </c>
      <c r="M974" s="7" t="s">
        <v>5998</v>
      </c>
      <c r="N974" s="7" t="s">
        <v>5999</v>
      </c>
      <c r="O974" s="7" t="s">
        <v>6000</v>
      </c>
      <c r="P974" s="7"/>
      <c r="Q974" s="7" t="s">
        <v>6009</v>
      </c>
      <c r="R974" s="7" t="s">
        <v>6002</v>
      </c>
      <c r="S974" s="7"/>
      <c r="T974" s="7"/>
      <c r="U974" s="7"/>
      <c r="V974" s="7"/>
      <c r="W974" s="7"/>
      <c r="X974" s="7" t="s">
        <v>79</v>
      </c>
      <c r="Y974" s="7" t="s">
        <v>6010</v>
      </c>
      <c r="Z974" s="7">
        <v>1</v>
      </c>
      <c r="AA974" s="7">
        <v>2</v>
      </c>
      <c r="AB974" s="7" t="s">
        <v>67</v>
      </c>
      <c r="AC974" s="7"/>
      <c r="AD974" s="7">
        <v>2019</v>
      </c>
      <c r="AE974" s="7" t="s">
        <v>68</v>
      </c>
      <c r="AF974" s="7" t="s">
        <v>285</v>
      </c>
      <c r="AG974" s="7"/>
      <c r="AH974" s="7"/>
      <c r="AI974" s="7"/>
      <c r="AJ974" s="7"/>
      <c r="AK974" s="7"/>
      <c r="AL974" s="8" t="str">
        <f t="shared" si="180"/>
        <v>TC189D54Q）@非编</v>
      </c>
      <c r="AM974" s="8">
        <f>IF(AL974="","",COUNTIFS(AL$1:AL974,AL974))</f>
        <v>2</v>
      </c>
      <c r="AN974" s="8" t="str">
        <f t="shared" si="181"/>
        <v>中国人民武装警察部队重庆市总队武警重庆市总队新闻照摄像器材(重新采购)中标公告@非编</v>
      </c>
      <c r="AO974" s="9">
        <f>IF(AN974="","",COUNTIFS(AN$1:AN974,AN974))</f>
        <v>1</v>
      </c>
      <c r="AP974" s="10" t="str">
        <f t="shared" si="182"/>
        <v/>
      </c>
      <c r="AQ974" s="11" t="str">
        <f t="shared" si="183"/>
        <v/>
      </c>
      <c r="AR974" s="11" t="str">
        <f t="shared" si="184"/>
        <v/>
      </c>
      <c r="AS974" s="11" t="str">
        <f t="shared" si="185"/>
        <v/>
      </c>
      <c r="AT974" s="11" t="str">
        <f t="shared" si="186"/>
        <v/>
      </c>
      <c r="AU974" s="11" t="str">
        <f t="shared" si="187"/>
        <v/>
      </c>
      <c r="AV974" s="11" t="str">
        <f t="shared" si="188"/>
        <v/>
      </c>
      <c r="AW974" s="11" t="str">
        <f>IF(ISERROR(IF(FIND("拾",O974,1)&lt;FIND("万",O974,1),IF(ISERROR(FIND("拾",O974,FIND("万",O974,1))),"零",(MID(O,FIND("拾",O974,FIND("万",O974,1))-1,1))),MID(O974,FIND("拾",O974,1)-1,1))),"",IF(FIND("拾",O974,1)&lt;FIND("万",O974,1),IF(ISERROR(FIND("拾",O974,FIND("万",O974,1))),"",(MID(O974,FIND("拾",O974,FIND("万",O974,1))-1,1))),MID(O974,FIND("拾",O974,1)-1,1)))</f>
        <v/>
      </c>
      <c r="AX974" s="12">
        <f>IF(O974="",0,IF(ISERROR(MIDB(O974,SEARCHB("?",O974),2*LEN(O974)-LENB(O974))),IF(AQ974="",0,INDEX([1]大小写对照表!A:B,MATCH(AQ974,[1]大小写对照表!A:A,0),2)*100000000)+IF(AR974="",0,INDEX([1]大小写对照表!A:B,MATCH(AR974,[1]大小写对照表!A:A,0),2)*1000000)+IF(AS974="",0,INDEX([1]大小写对照表!A:B,MATCH(AS974,[1]大小写对照表!A:A,0),2)*100000)+IF(AT974="",0,INDEX([1]大小写对照表!A:B,MATCH(AT974,[1]大小写对照表!A:A,0),2)*10000)+IF(AU974="",0,INDEX([1]大小写对照表!A:B,MATCH(AU974,[1]大小写对照表!A:A,0),2)*1000)+IF(AV974="",0,INDEX([1]大小写对照表!A:B,MATCH(AV974,[1]大小写对照表!A:A,0),2)*100)+IF(AW974="",0,INDEX([1]大小写对照表!A:B,MATCH(AW974,[1]大小写对照表!A:A,0),2)*10),IF(ISERROR(FIND("万",O974,1)),MIDB(O974,SEARCHB("?",O974),2*LEN(O974)-LENB(O974))*1,MIDB(O974,SEARCHB("?",O974),2*LEN(O974)-LENB(O974))*10000)))</f>
        <v>446599.99999999994</v>
      </c>
      <c r="AY974" s="13" t="str">
        <f t="shared" si="189"/>
        <v>1月份</v>
      </c>
      <c r="AZ974" s="11" t="str">
        <f t="shared" si="190"/>
        <v>非编</v>
      </c>
      <c r="BA974" s="11" t="str">
        <f t="shared" si="191"/>
        <v/>
      </c>
    </row>
    <row r="975" spans="1:53">
      <c r="A975" s="14" t="s">
        <v>5879</v>
      </c>
      <c r="B975" s="14" t="s">
        <v>6011</v>
      </c>
      <c r="C975" s="14" t="s">
        <v>55</v>
      </c>
      <c r="D975" s="14"/>
      <c r="E975" s="14" t="s">
        <v>276</v>
      </c>
      <c r="F975" s="14" t="s">
        <v>277</v>
      </c>
      <c r="G975" s="14" t="s">
        <v>278</v>
      </c>
      <c r="H975" s="14"/>
      <c r="I975" s="14"/>
      <c r="J975" s="14"/>
      <c r="K975" s="14"/>
      <c r="L975" s="14"/>
      <c r="M975" s="14" t="s">
        <v>279</v>
      </c>
      <c r="N975" s="14" t="s">
        <v>280</v>
      </c>
      <c r="O975" s="14"/>
      <c r="P975" s="14"/>
      <c r="Q975" s="14" t="s">
        <v>6012</v>
      </c>
      <c r="R975" s="14" t="s">
        <v>282</v>
      </c>
      <c r="S975" s="14"/>
      <c r="T975" s="14"/>
      <c r="U975" s="14"/>
      <c r="V975" s="14"/>
      <c r="W975" s="14"/>
      <c r="X975" s="14" t="s">
        <v>79</v>
      </c>
      <c r="Y975" s="14" t="s">
        <v>288</v>
      </c>
      <c r="Z975" s="14">
        <v>7</v>
      </c>
      <c r="AA975" s="14">
        <v>14971</v>
      </c>
      <c r="AB975" s="14" t="s">
        <v>67</v>
      </c>
      <c r="AC975" s="14"/>
      <c r="AD975" s="14">
        <v>2019</v>
      </c>
      <c r="AE975" s="14" t="s">
        <v>68</v>
      </c>
      <c r="AF975" s="14" t="s">
        <v>284</v>
      </c>
      <c r="AG975" s="14" t="s">
        <v>285</v>
      </c>
      <c r="AH975" s="14"/>
      <c r="AI975" s="14"/>
      <c r="AJ975" s="14"/>
      <c r="AK975" s="14"/>
      <c r="AL975" s="8" t="str">
        <f t="shared" si="180"/>
        <v/>
      </c>
      <c r="AM975" s="8" t="str">
        <f>IF(AL975="","",COUNTIFS(AL$1:AL975,AL975))</f>
        <v/>
      </c>
      <c r="AN975" s="8" t="str">
        <f t="shared" si="181"/>
        <v>盘山县融媒体发展中心采编播高清改造(LPGp201812059)中标公告@非编</v>
      </c>
      <c r="AO975" s="9">
        <f>IF(AN975="","",COUNTIFS(AN$1:AN975,AN975))</f>
        <v>1</v>
      </c>
      <c r="AP975" s="10" t="str">
        <f t="shared" si="182"/>
        <v>是</v>
      </c>
      <c r="AQ975" s="11" t="str">
        <f t="shared" si="183"/>
        <v/>
      </c>
      <c r="AR975" s="11" t="str">
        <f t="shared" si="184"/>
        <v/>
      </c>
      <c r="AS975" s="11" t="str">
        <f t="shared" si="185"/>
        <v/>
      </c>
      <c r="AT975" s="11" t="str">
        <f t="shared" si="186"/>
        <v/>
      </c>
      <c r="AU975" s="11" t="str">
        <f t="shared" si="187"/>
        <v/>
      </c>
      <c r="AV975" s="11" t="str">
        <f t="shared" si="188"/>
        <v/>
      </c>
      <c r="AW975" s="11" t="str">
        <f>IF(ISERROR(IF(FIND("拾",O975,1)&lt;FIND("万",O975,1),IF(ISERROR(FIND("拾",O975,FIND("万",O975,1))),"零",(MID(O,FIND("拾",O975,FIND("万",O975,1))-1,1))),MID(O975,FIND("拾",O975,1)-1,1))),"",IF(FIND("拾",O975,1)&lt;FIND("万",O975,1),IF(ISERROR(FIND("拾",O975,FIND("万",O975,1))),"",(MID(O975,FIND("拾",O975,FIND("万",O975,1))-1,1))),MID(O975,FIND("拾",O975,1)-1,1)))</f>
        <v/>
      </c>
      <c r="AX975" s="12">
        <f>IF(O975="",0,IF(ISERROR(MIDB(O975,SEARCHB("?",O975),2*LEN(O975)-LENB(O975))),IF(AQ975="",0,INDEX([1]大小写对照表!A:B,MATCH(AQ975,[1]大小写对照表!A:A,0),2)*100000000)+IF(AR975="",0,INDEX([1]大小写对照表!A:B,MATCH(AR975,[1]大小写对照表!A:A,0),2)*1000000)+IF(AS975="",0,INDEX([1]大小写对照表!A:B,MATCH(AS975,[1]大小写对照表!A:A,0),2)*100000)+IF(AT975="",0,INDEX([1]大小写对照表!A:B,MATCH(AT975,[1]大小写对照表!A:A,0),2)*10000)+IF(AU975="",0,INDEX([1]大小写对照表!A:B,MATCH(AU975,[1]大小写对照表!A:A,0),2)*1000)+IF(AV975="",0,INDEX([1]大小写对照表!A:B,MATCH(AV975,[1]大小写对照表!A:A,0),2)*100)+IF(AW975="",0,INDEX([1]大小写对照表!A:B,MATCH(AW975,[1]大小写对照表!A:A,0),2)*10),IF(ISERROR(FIND("万",O975,1)),MIDB(O975,SEARCHB("?",O975),2*LEN(O975)-LENB(O975))*1,MIDB(O975,SEARCHB("?",O975),2*LEN(O975)-LENB(O975))*10000)))</f>
        <v>0</v>
      </c>
      <c r="AY975" s="13" t="str">
        <f t="shared" si="189"/>
        <v>1月份</v>
      </c>
      <c r="AZ975" s="11" t="str">
        <f t="shared" si="190"/>
        <v>非编</v>
      </c>
      <c r="BA975" s="11" t="str">
        <f t="shared" si="191"/>
        <v/>
      </c>
    </row>
    <row r="976" spans="1:53">
      <c r="A976" s="7" t="s">
        <v>5879</v>
      </c>
      <c r="B976" s="7" t="s">
        <v>6013</v>
      </c>
      <c r="C976" s="7" t="s">
        <v>55</v>
      </c>
      <c r="D976" s="7"/>
      <c r="E976" s="7" t="s">
        <v>215</v>
      </c>
      <c r="F976" s="7" t="s">
        <v>1652</v>
      </c>
      <c r="G976" s="7" t="s">
        <v>278</v>
      </c>
      <c r="H976" s="7"/>
      <c r="I976" s="7"/>
      <c r="J976" s="7"/>
      <c r="K976" s="7"/>
      <c r="L976" s="7"/>
      <c r="M976" s="7"/>
      <c r="N976" s="7" t="s">
        <v>6014</v>
      </c>
      <c r="O976" s="7" t="s">
        <v>6015</v>
      </c>
      <c r="P976" s="7"/>
      <c r="Q976" s="7" t="s">
        <v>6016</v>
      </c>
      <c r="R976" s="7" t="s">
        <v>5931</v>
      </c>
      <c r="S976" s="7"/>
      <c r="T976" s="7"/>
      <c r="U976" s="7"/>
      <c r="V976" s="7"/>
      <c r="W976" s="7"/>
      <c r="X976" s="7" t="s">
        <v>194</v>
      </c>
      <c r="Y976" s="7" t="s">
        <v>6017</v>
      </c>
      <c r="Z976" s="7">
        <v>2</v>
      </c>
      <c r="AA976" s="7">
        <v>14971</v>
      </c>
      <c r="AB976" s="7" t="s">
        <v>317</v>
      </c>
      <c r="AC976" s="7" t="s">
        <v>5879</v>
      </c>
      <c r="AD976" s="7">
        <v>2019</v>
      </c>
      <c r="AE976" s="7" t="s">
        <v>68</v>
      </c>
      <c r="AF976" s="7"/>
      <c r="AG976" s="7"/>
      <c r="AH976" s="7"/>
      <c r="AI976" s="7"/>
      <c r="AJ976" s="7"/>
      <c r="AK976" s="7"/>
      <c r="AL976" s="8" t="str">
        <f t="shared" si="180"/>
        <v/>
      </c>
      <c r="AM976" s="8" t="str">
        <f>IF(AL976="","",COUNTIFS(AL$1:AL976,AL976))</f>
        <v/>
      </c>
      <c r="AN976" s="8" t="str">
        <f t="shared" si="181"/>
        <v>龙口广播电视台高清摄像机、航拍及播出高清升级、非编升级及4G传输系统采购（第一包）验收报告公示@非编</v>
      </c>
      <c r="AO976" s="9">
        <f>IF(AN976="","",COUNTIFS(AN$1:AN976,AN976))</f>
        <v>1</v>
      </c>
      <c r="AP976" s="10" t="str">
        <f t="shared" si="182"/>
        <v>是</v>
      </c>
      <c r="AQ976" s="11" t="str">
        <f t="shared" si="183"/>
        <v/>
      </c>
      <c r="AR976" s="11" t="str">
        <f t="shared" si="184"/>
        <v/>
      </c>
      <c r="AS976" s="11" t="str">
        <f t="shared" si="185"/>
        <v>陆</v>
      </c>
      <c r="AT976" s="11" t="str">
        <f t="shared" si="186"/>
        <v>壹</v>
      </c>
      <c r="AU976" s="11" t="str">
        <f t="shared" si="187"/>
        <v>柒</v>
      </c>
      <c r="AV976" s="11" t="str">
        <f t="shared" si="188"/>
        <v>陆</v>
      </c>
      <c r="AW976" s="11" t="str">
        <f>IF(ISERROR(IF(FIND("拾",O976,1)&lt;FIND("万",O976,1),IF(ISERROR(FIND("拾",O976,FIND("万",O976,1))),"零",(MID(O,FIND("拾",O976,FIND("万",O976,1))-1,1))),MID(O976,FIND("拾",O976,1)-1,1))),"",IF(FIND("拾",O976,1)&lt;FIND("万",O976,1),IF(ISERROR(FIND("拾",O976,FIND("万",O976,1))),"",(MID(O976,FIND("拾",O976,FIND("万",O976,1))-1,1))),MID(O976,FIND("拾",O976,1)-1,1)))</f>
        <v/>
      </c>
      <c r="AX976" s="12">
        <f>IF(O976="",0,IF(ISERROR(MIDB(O976,SEARCHB("?",O976),2*LEN(O976)-LENB(O976))),IF(AQ976="",0,INDEX([1]大小写对照表!A:B,MATCH(AQ976,[1]大小写对照表!A:A,0),2)*100000000)+IF(AR976="",0,INDEX([1]大小写对照表!A:B,MATCH(AR976,[1]大小写对照表!A:A,0),2)*1000000)+IF(AS976="",0,INDEX([1]大小写对照表!A:B,MATCH(AS976,[1]大小写对照表!A:A,0),2)*100000)+IF(AT976="",0,INDEX([1]大小写对照表!A:B,MATCH(AT976,[1]大小写对照表!A:A,0),2)*10000)+IF(AU976="",0,INDEX([1]大小写对照表!A:B,MATCH(AU976,[1]大小写对照表!A:A,0),2)*1000)+IF(AV976="",0,INDEX([1]大小写对照表!A:B,MATCH(AV976,[1]大小写对照表!A:A,0),2)*100)+IF(AW976="",0,INDEX([1]大小写对照表!A:B,MATCH(AW976,[1]大小写对照表!A:A,0),2)*10),IF(ISERROR(FIND("万",O976,1)),MIDB(O976,SEARCHB("?",O976),2*LEN(O976)-LENB(O976))*1,MIDB(O976,SEARCHB("?",O976),2*LEN(O976)-LENB(O976))*10000)))</f>
        <v>617600</v>
      </c>
      <c r="AY976" s="13" t="str">
        <f t="shared" si="189"/>
        <v>1月份</v>
      </c>
      <c r="AZ976" s="11" t="str">
        <f t="shared" si="190"/>
        <v>非编</v>
      </c>
      <c r="BA976" s="11" t="str">
        <f t="shared" si="191"/>
        <v/>
      </c>
    </row>
    <row r="977" spans="1:53">
      <c r="A977" s="14" t="s">
        <v>5879</v>
      </c>
      <c r="B977" s="14" t="s">
        <v>6018</v>
      </c>
      <c r="C977" s="14" t="s">
        <v>55</v>
      </c>
      <c r="D977" s="14"/>
      <c r="E977" s="14" t="s">
        <v>1427</v>
      </c>
      <c r="F977" s="14" t="s">
        <v>3849</v>
      </c>
      <c r="G977" s="14" t="s">
        <v>313</v>
      </c>
      <c r="H977" s="14"/>
      <c r="I977" s="14"/>
      <c r="J977" s="14"/>
      <c r="K977" s="14"/>
      <c r="L977" s="14"/>
      <c r="M977" s="14"/>
      <c r="N977" s="14"/>
      <c r="O977" s="14" t="s">
        <v>6019</v>
      </c>
      <c r="P977" s="14"/>
      <c r="Q977" s="14" t="s">
        <v>6020</v>
      </c>
      <c r="R977" s="14"/>
      <c r="S977" s="14"/>
      <c r="T977" s="14"/>
      <c r="U977" s="14"/>
      <c r="V977" s="14"/>
      <c r="W977" s="14"/>
      <c r="X977" s="14" t="s">
        <v>79</v>
      </c>
      <c r="Y977" s="14" t="s">
        <v>6021</v>
      </c>
      <c r="Z977" s="14">
        <v>2</v>
      </c>
      <c r="AA977" s="14">
        <v>14971</v>
      </c>
      <c r="AB977" s="14" t="s">
        <v>67</v>
      </c>
      <c r="AC977" s="14"/>
      <c r="AD977" s="14">
        <v>2019</v>
      </c>
      <c r="AE977" s="14" t="s">
        <v>68</v>
      </c>
      <c r="AF977" s="14" t="s">
        <v>5841</v>
      </c>
      <c r="AG977" s="14"/>
      <c r="AH977" s="14"/>
      <c r="AI977" s="14"/>
      <c r="AJ977" s="14"/>
      <c r="AK977" s="14"/>
      <c r="AL977" s="8" t="str">
        <f t="shared" si="180"/>
        <v/>
      </c>
      <c r="AM977" s="8" t="str">
        <f>IF(AL977="","",COUNTIFS(AL$1:AL977,AL977))</f>
        <v/>
      </c>
      <c r="AN977" s="8" t="str">
        <f t="shared" si="181"/>
        <v>广播电视设备采购中标（成交）结果公告@非编</v>
      </c>
      <c r="AO977" s="9">
        <f>IF(AN977="","",COUNTIFS(AN$1:AN977,AN977))</f>
        <v>1</v>
      </c>
      <c r="AP977" s="10" t="str">
        <f t="shared" si="182"/>
        <v>是</v>
      </c>
      <c r="AQ977" s="11" t="str">
        <f t="shared" si="183"/>
        <v/>
      </c>
      <c r="AR977" s="11" t="str">
        <f t="shared" si="184"/>
        <v/>
      </c>
      <c r="AS977" s="11" t="str">
        <f t="shared" si="185"/>
        <v/>
      </c>
      <c r="AT977" s="11" t="str">
        <f t="shared" si="186"/>
        <v/>
      </c>
      <c r="AU977" s="11" t="str">
        <f t="shared" si="187"/>
        <v/>
      </c>
      <c r="AV977" s="11" t="str">
        <f t="shared" si="188"/>
        <v/>
      </c>
      <c r="AW977" s="11" t="str">
        <f>IF(ISERROR(IF(FIND("拾",O977,1)&lt;FIND("万",O977,1),IF(ISERROR(FIND("拾",O977,FIND("万",O977,1))),"零",(MID(O,FIND("拾",O977,FIND("万",O977,1))-1,1))),MID(O977,FIND("拾",O977,1)-1,1))),"",IF(FIND("拾",O977,1)&lt;FIND("万",O977,1),IF(ISERROR(FIND("拾",O977,FIND("万",O977,1))),"",(MID(O977,FIND("拾",O977,FIND("万",O977,1))-1,1))),MID(O977,FIND("拾",O977,1)-1,1)))</f>
        <v/>
      </c>
      <c r="AX977" s="12">
        <f>IF(O977="",0,IF(ISERROR(MIDB(O977,SEARCHB("?",O977),2*LEN(O977)-LENB(O977))),IF(AQ977="",0,INDEX([1]大小写对照表!A:B,MATCH(AQ977,[1]大小写对照表!A:A,0),2)*100000000)+IF(AR977="",0,INDEX([1]大小写对照表!A:B,MATCH(AR977,[1]大小写对照表!A:A,0),2)*1000000)+IF(AS977="",0,INDEX([1]大小写对照表!A:B,MATCH(AS977,[1]大小写对照表!A:A,0),2)*100000)+IF(AT977="",0,INDEX([1]大小写对照表!A:B,MATCH(AT977,[1]大小写对照表!A:A,0),2)*10000)+IF(AU977="",0,INDEX([1]大小写对照表!A:B,MATCH(AU977,[1]大小写对照表!A:A,0),2)*1000)+IF(AV977="",0,INDEX([1]大小写对照表!A:B,MATCH(AV977,[1]大小写对照表!A:A,0),2)*100)+IF(AW977="",0,INDEX([1]大小写对照表!A:B,MATCH(AW977,[1]大小写对照表!A:A,0),2)*10),IF(ISERROR(FIND("万",O977,1)),MIDB(O977,SEARCHB("?",O977),2*LEN(O977)-LENB(O977))*1,MIDB(O977,SEARCHB("?",O977),2*LEN(O977)-LENB(O977))*10000)))</f>
        <v>377200</v>
      </c>
      <c r="AY977" s="13" t="str">
        <f t="shared" si="189"/>
        <v>1月份</v>
      </c>
      <c r="AZ977" s="11" t="str">
        <f t="shared" si="190"/>
        <v>非编</v>
      </c>
      <c r="BA977" s="11" t="str">
        <f t="shared" si="191"/>
        <v/>
      </c>
    </row>
    <row r="978" spans="1:53">
      <c r="A978" s="7" t="s">
        <v>5879</v>
      </c>
      <c r="B978" s="7" t="s">
        <v>329</v>
      </c>
      <c r="C978" s="7" t="s">
        <v>55</v>
      </c>
      <c r="D978" s="7"/>
      <c r="E978" s="7" t="s">
        <v>215</v>
      </c>
      <c r="F978" s="7" t="s">
        <v>330</v>
      </c>
      <c r="G978" s="7" t="s">
        <v>331</v>
      </c>
      <c r="H978" s="7"/>
      <c r="I978" s="7"/>
      <c r="J978" s="7"/>
      <c r="K978" s="7"/>
      <c r="L978" s="7"/>
      <c r="M978" s="7"/>
      <c r="N978" s="7" t="s">
        <v>332</v>
      </c>
      <c r="O978" s="7"/>
      <c r="P978" s="7"/>
      <c r="Q978" s="7" t="s">
        <v>2005</v>
      </c>
      <c r="R978" s="7" t="s">
        <v>334</v>
      </c>
      <c r="S978" s="7"/>
      <c r="T978" s="7"/>
      <c r="U978" s="7"/>
      <c r="V978" s="7"/>
      <c r="W978" s="7"/>
      <c r="X978" s="7" t="s">
        <v>65</v>
      </c>
      <c r="Y978" s="7" t="s">
        <v>335</v>
      </c>
      <c r="Z978" s="7">
        <v>12</v>
      </c>
      <c r="AA978" s="7">
        <v>14971</v>
      </c>
      <c r="AB978" s="7" t="s">
        <v>67</v>
      </c>
      <c r="AC978" s="7"/>
      <c r="AD978" s="7">
        <v>2019</v>
      </c>
      <c r="AE978" s="7" t="s">
        <v>68</v>
      </c>
      <c r="AF978" s="7" t="s">
        <v>129</v>
      </c>
      <c r="AG978" s="7"/>
      <c r="AH978" s="7"/>
      <c r="AI978" s="7"/>
      <c r="AJ978" s="7"/>
      <c r="AK978" s="7"/>
      <c r="AL978" s="8" t="str">
        <f t="shared" si="180"/>
        <v/>
      </c>
      <c r="AM978" s="8" t="str">
        <f>IF(AL978="","",COUNTIFS(AL$1:AL978,AL978))</f>
        <v/>
      </c>
      <c r="AN978" s="8" t="str">
        <f t="shared" si="181"/>
        <v>“宁夏路第二小学”设备采购项目（四）录播弱电设备等采购@非编</v>
      </c>
      <c r="AO978" s="9">
        <f>IF(AN978="","",COUNTIFS(AN$1:AN978,AN978))</f>
        <v>1</v>
      </c>
      <c r="AP978" s="10" t="str">
        <f t="shared" si="182"/>
        <v>是</v>
      </c>
      <c r="AQ978" s="11" t="str">
        <f t="shared" si="183"/>
        <v/>
      </c>
      <c r="AR978" s="11" t="str">
        <f t="shared" si="184"/>
        <v/>
      </c>
      <c r="AS978" s="11" t="str">
        <f t="shared" si="185"/>
        <v/>
      </c>
      <c r="AT978" s="11" t="str">
        <f t="shared" si="186"/>
        <v/>
      </c>
      <c r="AU978" s="11" t="str">
        <f t="shared" si="187"/>
        <v/>
      </c>
      <c r="AV978" s="11" t="str">
        <f t="shared" si="188"/>
        <v/>
      </c>
      <c r="AW978" s="11" t="str">
        <f>IF(ISERROR(IF(FIND("拾",O978,1)&lt;FIND("万",O978,1),IF(ISERROR(FIND("拾",O978,FIND("万",O978,1))),"零",(MID(O,FIND("拾",O978,FIND("万",O978,1))-1,1))),MID(O978,FIND("拾",O978,1)-1,1))),"",IF(FIND("拾",O978,1)&lt;FIND("万",O978,1),IF(ISERROR(FIND("拾",O978,FIND("万",O978,1))),"",(MID(O978,FIND("拾",O978,FIND("万",O978,1))-1,1))),MID(O978,FIND("拾",O978,1)-1,1)))</f>
        <v/>
      </c>
      <c r="AX978" s="12">
        <f>IF(O978="",0,IF(ISERROR(MIDB(O978,SEARCHB("?",O978),2*LEN(O978)-LENB(O978))),IF(AQ978="",0,INDEX([1]大小写对照表!A:B,MATCH(AQ978,[1]大小写对照表!A:A,0),2)*100000000)+IF(AR978="",0,INDEX([1]大小写对照表!A:B,MATCH(AR978,[1]大小写对照表!A:A,0),2)*1000000)+IF(AS978="",0,INDEX([1]大小写对照表!A:B,MATCH(AS978,[1]大小写对照表!A:A,0),2)*100000)+IF(AT978="",0,INDEX([1]大小写对照表!A:B,MATCH(AT978,[1]大小写对照表!A:A,0),2)*10000)+IF(AU978="",0,INDEX([1]大小写对照表!A:B,MATCH(AU978,[1]大小写对照表!A:A,0),2)*1000)+IF(AV978="",0,INDEX([1]大小写对照表!A:B,MATCH(AV978,[1]大小写对照表!A:A,0),2)*100)+IF(AW978="",0,INDEX([1]大小写对照表!A:B,MATCH(AW978,[1]大小写对照表!A:A,0),2)*10),IF(ISERROR(FIND("万",O978,1)),MIDB(O978,SEARCHB("?",O978),2*LEN(O978)-LENB(O978))*1,MIDB(O978,SEARCHB("?",O978),2*LEN(O978)-LENB(O978))*10000)))</f>
        <v>0</v>
      </c>
      <c r="AY978" s="13" t="str">
        <f t="shared" si="189"/>
        <v>1月份</v>
      </c>
      <c r="AZ978" s="11" t="str">
        <f t="shared" si="190"/>
        <v>非编</v>
      </c>
      <c r="BA978" s="11" t="str">
        <f t="shared" si="191"/>
        <v/>
      </c>
    </row>
    <row r="979" spans="1:53">
      <c r="A979" s="14" t="s">
        <v>5879</v>
      </c>
      <c r="B979" s="14" t="s">
        <v>6022</v>
      </c>
      <c r="C979" s="14" t="s">
        <v>55</v>
      </c>
      <c r="D979" s="14" t="s">
        <v>6023</v>
      </c>
      <c r="E979" s="14" t="s">
        <v>830</v>
      </c>
      <c r="F979" s="14" t="s">
        <v>6024</v>
      </c>
      <c r="G979" s="14" t="s">
        <v>331</v>
      </c>
      <c r="H979" s="14"/>
      <c r="I979" s="14"/>
      <c r="J979" s="14"/>
      <c r="K979" s="14"/>
      <c r="L979" s="14" t="s">
        <v>4782</v>
      </c>
      <c r="M979" s="14" t="s">
        <v>6025</v>
      </c>
      <c r="N979" s="14" t="s">
        <v>6026</v>
      </c>
      <c r="O979" s="14"/>
      <c r="P979" s="14"/>
      <c r="Q979" s="14" t="s">
        <v>6027</v>
      </c>
      <c r="R979" s="14" t="s">
        <v>6028</v>
      </c>
      <c r="S979" s="14"/>
      <c r="T979" s="14"/>
      <c r="U979" s="14"/>
      <c r="V979" s="14"/>
      <c r="W979" s="14"/>
      <c r="X979" s="14" t="s">
        <v>79</v>
      </c>
      <c r="Y979" s="14" t="s">
        <v>6029</v>
      </c>
      <c r="Z979" s="14">
        <v>1</v>
      </c>
      <c r="AA979" s="14">
        <v>1</v>
      </c>
      <c r="AB979" s="14" t="s">
        <v>67</v>
      </c>
      <c r="AC979" s="14"/>
      <c r="AD979" s="14">
        <v>2019</v>
      </c>
      <c r="AE979" s="14" t="s">
        <v>68</v>
      </c>
      <c r="AF979" s="14"/>
      <c r="AG979" s="14"/>
      <c r="AH979" s="14"/>
      <c r="AI979" s="14"/>
      <c r="AJ979" s="14"/>
      <c r="AK979" s="14"/>
      <c r="AL979" s="8" t="str">
        <f t="shared" si="180"/>
        <v>93-ZC2018-6-453号@非编</v>
      </c>
      <c r="AM979" s="8">
        <f>IF(AL979="","",COUNTIFS(AL$1:AL979,AL979))</f>
        <v>1</v>
      </c>
      <c r="AN979" s="8" t="str">
        <f t="shared" si="181"/>
        <v>毕节市城市环境整治ampldquo19456amprdquo工程ampmdashampmdash毕节市机场高速快速化改造工程（K5560ampmdashK6488.147下拉槽段）设计服务项目中标（成交）公告@非编</v>
      </c>
      <c r="AO979" s="9">
        <f>IF(AN979="","",COUNTIFS(AN$1:AN979,AN979))</f>
        <v>1</v>
      </c>
      <c r="AP979" s="10" t="str">
        <f t="shared" si="182"/>
        <v>是</v>
      </c>
      <c r="AQ979" s="11" t="str">
        <f t="shared" si="183"/>
        <v/>
      </c>
      <c r="AR979" s="11" t="str">
        <f t="shared" si="184"/>
        <v/>
      </c>
      <c r="AS979" s="11" t="str">
        <f t="shared" si="185"/>
        <v/>
      </c>
      <c r="AT979" s="11" t="str">
        <f t="shared" si="186"/>
        <v/>
      </c>
      <c r="AU979" s="11" t="str">
        <f t="shared" si="187"/>
        <v/>
      </c>
      <c r="AV979" s="11" t="str">
        <f t="shared" si="188"/>
        <v/>
      </c>
      <c r="AW979" s="11" t="str">
        <f>IF(ISERROR(IF(FIND("拾",O979,1)&lt;FIND("万",O979,1),IF(ISERROR(FIND("拾",O979,FIND("万",O979,1))),"零",(MID(O,FIND("拾",O979,FIND("万",O979,1))-1,1))),MID(O979,FIND("拾",O979,1)-1,1))),"",IF(FIND("拾",O979,1)&lt;FIND("万",O979,1),IF(ISERROR(FIND("拾",O979,FIND("万",O979,1))),"",(MID(O979,FIND("拾",O979,FIND("万",O979,1))-1,1))),MID(O979,FIND("拾",O979,1)-1,1)))</f>
        <v/>
      </c>
      <c r="AX979" s="12">
        <f>IF(O979="",0,IF(ISERROR(MIDB(O979,SEARCHB("?",O979),2*LEN(O979)-LENB(O979))),IF(AQ979="",0,INDEX([1]大小写对照表!A:B,MATCH(AQ979,[1]大小写对照表!A:A,0),2)*100000000)+IF(AR979="",0,INDEX([1]大小写对照表!A:B,MATCH(AR979,[1]大小写对照表!A:A,0),2)*1000000)+IF(AS979="",0,INDEX([1]大小写对照表!A:B,MATCH(AS979,[1]大小写对照表!A:A,0),2)*100000)+IF(AT979="",0,INDEX([1]大小写对照表!A:B,MATCH(AT979,[1]大小写对照表!A:A,0),2)*10000)+IF(AU979="",0,INDEX([1]大小写对照表!A:B,MATCH(AU979,[1]大小写对照表!A:A,0),2)*1000)+IF(AV979="",0,INDEX([1]大小写对照表!A:B,MATCH(AV979,[1]大小写对照表!A:A,0),2)*100)+IF(AW979="",0,INDEX([1]大小写对照表!A:B,MATCH(AW979,[1]大小写对照表!A:A,0),2)*10),IF(ISERROR(FIND("万",O979,1)),MIDB(O979,SEARCHB("?",O979),2*LEN(O979)-LENB(O979))*1,MIDB(O979,SEARCHB("?",O979),2*LEN(O979)-LENB(O979))*10000)))</f>
        <v>0</v>
      </c>
      <c r="AY979" s="13" t="str">
        <f t="shared" si="189"/>
        <v>1月份</v>
      </c>
      <c r="AZ979" s="11" t="str">
        <f t="shared" si="190"/>
        <v>非编</v>
      </c>
      <c r="BA979" s="11" t="str">
        <f t="shared" si="191"/>
        <v/>
      </c>
    </row>
    <row r="980" spans="1:53">
      <c r="A980" s="7" t="s">
        <v>5879</v>
      </c>
      <c r="B980" s="7" t="s">
        <v>349</v>
      </c>
      <c r="C980" s="7" t="s">
        <v>55</v>
      </c>
      <c r="D980" s="7" t="s">
        <v>350</v>
      </c>
      <c r="E980" s="7" t="s">
        <v>215</v>
      </c>
      <c r="F980" s="7" t="s">
        <v>330</v>
      </c>
      <c r="G980" s="7" t="s">
        <v>331</v>
      </c>
      <c r="H980" s="7"/>
      <c r="I980" s="7"/>
      <c r="J980" s="7"/>
      <c r="K980" s="7"/>
      <c r="L980" s="7" t="s">
        <v>2071</v>
      </c>
      <c r="M980" s="7" t="s">
        <v>2072</v>
      </c>
      <c r="N980" s="7" t="s">
        <v>353</v>
      </c>
      <c r="O980" s="7"/>
      <c r="P980" s="7"/>
      <c r="Q980" s="7" t="s">
        <v>2092</v>
      </c>
      <c r="R980" s="7" t="s">
        <v>334</v>
      </c>
      <c r="S980" s="7" t="s">
        <v>355</v>
      </c>
      <c r="T980" s="7" t="s">
        <v>356</v>
      </c>
      <c r="U980" s="7"/>
      <c r="V980" s="7"/>
      <c r="W980" s="7"/>
      <c r="X980" s="7" t="s">
        <v>79</v>
      </c>
      <c r="Y980" s="7" t="s">
        <v>357</v>
      </c>
      <c r="Z980" s="7">
        <v>12</v>
      </c>
      <c r="AA980" s="7">
        <v>8</v>
      </c>
      <c r="AB980" s="7" t="s">
        <v>67</v>
      </c>
      <c r="AC980" s="7"/>
      <c r="AD980" s="7">
        <v>2019</v>
      </c>
      <c r="AE980" s="7" t="s">
        <v>68</v>
      </c>
      <c r="AF980" s="7" t="s">
        <v>129</v>
      </c>
      <c r="AG980" s="7"/>
      <c r="AH980" s="7"/>
      <c r="AI980" s="7"/>
      <c r="AJ980" s="7"/>
      <c r="AK980" s="7"/>
      <c r="AL980" s="8" t="str">
        <f t="shared" si="180"/>
        <v>SNCG2018000151@非编</v>
      </c>
      <c r="AM980" s="8">
        <f>IF(AL980="","",COUNTIFS(AL$1:AL980,AL980))</f>
        <v>1</v>
      </c>
      <c r="AN980" s="8" t="str">
        <f t="shared" si="181"/>
        <v>“宁夏路第二小学”设备采购项目（四）录播弱电设备等采购中标公告@非编</v>
      </c>
      <c r="AO980" s="9">
        <f>IF(AN980="","",COUNTIFS(AN$1:AN980,AN980))</f>
        <v>1</v>
      </c>
      <c r="AP980" s="10" t="str">
        <f t="shared" si="182"/>
        <v>是</v>
      </c>
      <c r="AQ980" s="11" t="str">
        <f t="shared" si="183"/>
        <v/>
      </c>
      <c r="AR980" s="11" t="str">
        <f t="shared" si="184"/>
        <v/>
      </c>
      <c r="AS980" s="11" t="str">
        <f t="shared" si="185"/>
        <v/>
      </c>
      <c r="AT980" s="11" t="str">
        <f t="shared" si="186"/>
        <v/>
      </c>
      <c r="AU980" s="11" t="str">
        <f t="shared" si="187"/>
        <v/>
      </c>
      <c r="AV980" s="11" t="str">
        <f t="shared" si="188"/>
        <v/>
      </c>
      <c r="AW980" s="11" t="str">
        <f>IF(ISERROR(IF(FIND("拾",O980,1)&lt;FIND("万",O980,1),IF(ISERROR(FIND("拾",O980,FIND("万",O980,1))),"零",(MID(O,FIND("拾",O980,FIND("万",O980,1))-1,1))),MID(O980,FIND("拾",O980,1)-1,1))),"",IF(FIND("拾",O980,1)&lt;FIND("万",O980,1),IF(ISERROR(FIND("拾",O980,FIND("万",O980,1))),"",(MID(O980,FIND("拾",O980,FIND("万",O980,1))-1,1))),MID(O980,FIND("拾",O980,1)-1,1)))</f>
        <v/>
      </c>
      <c r="AX980" s="12">
        <f>IF(O980="",0,IF(ISERROR(MIDB(O980,SEARCHB("?",O980),2*LEN(O980)-LENB(O980))),IF(AQ980="",0,INDEX([1]大小写对照表!A:B,MATCH(AQ980,[1]大小写对照表!A:A,0),2)*100000000)+IF(AR980="",0,INDEX([1]大小写对照表!A:B,MATCH(AR980,[1]大小写对照表!A:A,0),2)*1000000)+IF(AS980="",0,INDEX([1]大小写对照表!A:B,MATCH(AS980,[1]大小写对照表!A:A,0),2)*100000)+IF(AT980="",0,INDEX([1]大小写对照表!A:B,MATCH(AT980,[1]大小写对照表!A:A,0),2)*10000)+IF(AU980="",0,INDEX([1]大小写对照表!A:B,MATCH(AU980,[1]大小写对照表!A:A,0),2)*1000)+IF(AV980="",0,INDEX([1]大小写对照表!A:B,MATCH(AV980,[1]大小写对照表!A:A,0),2)*100)+IF(AW980="",0,INDEX([1]大小写对照表!A:B,MATCH(AW980,[1]大小写对照表!A:A,0),2)*10),IF(ISERROR(FIND("万",O980,1)),MIDB(O980,SEARCHB("?",O980),2*LEN(O980)-LENB(O980))*1,MIDB(O980,SEARCHB("?",O980),2*LEN(O980)-LENB(O980))*10000)))</f>
        <v>0</v>
      </c>
      <c r="AY980" s="13" t="str">
        <f t="shared" si="189"/>
        <v>1月份</v>
      </c>
      <c r="AZ980" s="11" t="str">
        <f t="shared" si="190"/>
        <v>非编</v>
      </c>
      <c r="BA980" s="11" t="str">
        <f t="shared" si="191"/>
        <v/>
      </c>
    </row>
    <row r="981" spans="1:53">
      <c r="A981" s="14" t="s">
        <v>5879</v>
      </c>
      <c r="B981" s="14" t="s">
        <v>5836</v>
      </c>
      <c r="C981" s="14" t="s">
        <v>55</v>
      </c>
      <c r="D981" s="14"/>
      <c r="E981" s="14" t="s">
        <v>1427</v>
      </c>
      <c r="F981" s="14" t="s">
        <v>1428</v>
      </c>
      <c r="G981" s="14" t="s">
        <v>369</v>
      </c>
      <c r="H981" s="14"/>
      <c r="I981" s="14"/>
      <c r="J981" s="14"/>
      <c r="K981" s="14"/>
      <c r="L981" s="14"/>
      <c r="M981" s="14"/>
      <c r="N981" s="14" t="s">
        <v>5837</v>
      </c>
      <c r="O981" s="14">
        <v>288600</v>
      </c>
      <c r="P981" s="14"/>
      <c r="Q981" s="14" t="s">
        <v>5838</v>
      </c>
      <c r="R981" s="14" t="s">
        <v>5839</v>
      </c>
      <c r="S981" s="14"/>
      <c r="T981" s="14"/>
      <c r="U981" s="14"/>
      <c r="V981" s="14"/>
      <c r="W981" s="14"/>
      <c r="X981" s="14" t="s">
        <v>194</v>
      </c>
      <c r="Y981" s="14" t="s">
        <v>5840</v>
      </c>
      <c r="Z981" s="14">
        <v>2</v>
      </c>
      <c r="AA981" s="14">
        <v>14971</v>
      </c>
      <c r="AB981" s="14" t="s">
        <v>317</v>
      </c>
      <c r="AC981" s="14" t="s">
        <v>5879</v>
      </c>
      <c r="AD981" s="14">
        <v>2019</v>
      </c>
      <c r="AE981" s="14" t="s">
        <v>68</v>
      </c>
      <c r="AF981" s="14" t="s">
        <v>5841</v>
      </c>
      <c r="AG981" s="14"/>
      <c r="AH981" s="14"/>
      <c r="AI981" s="14"/>
      <c r="AJ981" s="14"/>
      <c r="AK981" s="14"/>
      <c r="AL981" s="8" t="str">
        <f t="shared" si="180"/>
        <v/>
      </c>
      <c r="AM981" s="8" t="str">
        <f>IF(AL981="","",COUNTIFS(AL$1:AL981,AL981))</f>
        <v/>
      </c>
      <c r="AN981" s="8" t="str">
        <f t="shared" si="181"/>
        <v>四川省南充市西充县西充县广播电视台新闻部高清非编制作网升级改造项目竞争性谈判成交公告@非编</v>
      </c>
      <c r="AO981" s="9">
        <f>IF(AN981="","",COUNTIFS(AN$1:AN981,AN981))</f>
        <v>1</v>
      </c>
      <c r="AP981" s="10" t="str">
        <f t="shared" si="182"/>
        <v>是</v>
      </c>
      <c r="AQ981" s="11" t="str">
        <f t="shared" si="183"/>
        <v/>
      </c>
      <c r="AR981" s="11" t="str">
        <f t="shared" si="184"/>
        <v/>
      </c>
      <c r="AS981" s="11" t="str">
        <f t="shared" si="185"/>
        <v/>
      </c>
      <c r="AT981" s="11" t="str">
        <f t="shared" si="186"/>
        <v/>
      </c>
      <c r="AU981" s="11" t="str">
        <f t="shared" si="187"/>
        <v/>
      </c>
      <c r="AV981" s="11" t="str">
        <f t="shared" si="188"/>
        <v/>
      </c>
      <c r="AW981" s="11" t="str">
        <f>IF(ISERROR(IF(FIND("拾",O981,1)&lt;FIND("万",O981,1),IF(ISERROR(FIND("拾",O981,FIND("万",O981,1))),"零",(MID(O,FIND("拾",O981,FIND("万",O981,1))-1,1))),MID(O981,FIND("拾",O981,1)-1,1))),"",IF(FIND("拾",O981,1)&lt;FIND("万",O981,1),IF(ISERROR(FIND("拾",O981,FIND("万",O981,1))),"",(MID(O981,FIND("拾",O981,FIND("万",O981,1))-1,1))),MID(O981,FIND("拾",O981,1)-1,1)))</f>
        <v/>
      </c>
      <c r="AX981" s="12">
        <f>IF(O981="",0,IF(ISERROR(MIDB(O981,SEARCHB("?",O981),2*LEN(O981)-LENB(O981))),IF(AQ981="",0,INDEX([1]大小写对照表!A:B,MATCH(AQ981,[1]大小写对照表!A:A,0),2)*100000000)+IF(AR981="",0,INDEX([1]大小写对照表!A:B,MATCH(AR981,[1]大小写对照表!A:A,0),2)*1000000)+IF(AS981="",0,INDEX([1]大小写对照表!A:B,MATCH(AS981,[1]大小写对照表!A:A,0),2)*100000)+IF(AT981="",0,INDEX([1]大小写对照表!A:B,MATCH(AT981,[1]大小写对照表!A:A,0),2)*10000)+IF(AU981="",0,INDEX([1]大小写对照表!A:B,MATCH(AU981,[1]大小写对照表!A:A,0),2)*1000)+IF(AV981="",0,INDEX([1]大小写对照表!A:B,MATCH(AV981,[1]大小写对照表!A:A,0),2)*100)+IF(AW981="",0,INDEX([1]大小写对照表!A:B,MATCH(AW981,[1]大小写对照表!A:A,0),2)*10),IF(ISERROR(FIND("万",O981,1)),MIDB(O981,SEARCHB("?",O981),2*LEN(O981)-LENB(O981))*1,MIDB(O981,SEARCHB("?",O981),2*LEN(O981)-LENB(O981))*10000)))</f>
        <v>288600</v>
      </c>
      <c r="AY981" s="13" t="str">
        <f t="shared" si="189"/>
        <v>1月份</v>
      </c>
      <c r="AZ981" s="11" t="str">
        <f t="shared" si="190"/>
        <v>非编</v>
      </c>
      <c r="BA981" s="11" t="str">
        <f t="shared" si="191"/>
        <v/>
      </c>
    </row>
    <row r="982" spans="1:53">
      <c r="A982" s="7" t="s">
        <v>5879</v>
      </c>
      <c r="B982" s="7" t="s">
        <v>6030</v>
      </c>
      <c r="C982" s="7" t="s">
        <v>55</v>
      </c>
      <c r="D982" s="7" t="s">
        <v>2770</v>
      </c>
      <c r="E982" s="7" t="s">
        <v>830</v>
      </c>
      <c r="F982" s="7" t="s">
        <v>2917</v>
      </c>
      <c r="G982" s="7" t="s">
        <v>369</v>
      </c>
      <c r="H982" s="7"/>
      <c r="I982" s="7"/>
      <c r="J982" s="7"/>
      <c r="K982" s="7"/>
      <c r="L982" s="7" t="s">
        <v>2773</v>
      </c>
      <c r="M982" s="7"/>
      <c r="N982" s="7" t="s">
        <v>6031</v>
      </c>
      <c r="O982" s="7">
        <v>3353960</v>
      </c>
      <c r="P982" s="7"/>
      <c r="Q982" s="7" t="s">
        <v>6032</v>
      </c>
      <c r="R982" s="7" t="s">
        <v>6033</v>
      </c>
      <c r="S982" s="7"/>
      <c r="T982" s="7"/>
      <c r="U982" s="7"/>
      <c r="V982" s="7"/>
      <c r="W982" s="7"/>
      <c r="X982" s="7" t="s">
        <v>79</v>
      </c>
      <c r="Y982" s="7" t="s">
        <v>6034</v>
      </c>
      <c r="Z982" s="7">
        <v>1</v>
      </c>
      <c r="AA982" s="7">
        <v>11</v>
      </c>
      <c r="AB982" s="7" t="s">
        <v>67</v>
      </c>
      <c r="AC982" s="7"/>
      <c r="AD982" s="7">
        <v>2019</v>
      </c>
      <c r="AE982" s="7" t="s">
        <v>68</v>
      </c>
      <c r="AF982" s="7"/>
      <c r="AG982" s="7"/>
      <c r="AH982" s="7"/>
      <c r="AI982" s="7"/>
      <c r="AJ982" s="7"/>
      <c r="AK982" s="7"/>
      <c r="AL982" s="8" t="str">
        <f t="shared" si="180"/>
        <v>GZEF（@非编</v>
      </c>
      <c r="AM982" s="8">
        <f>IF(AL982="","",COUNTIFS(AL$1:AL982,AL982))</f>
        <v>1</v>
      </c>
      <c r="AN982" s="8" t="str">
        <f t="shared" si="181"/>
        <v>医院信息化系统建设软件和硬件合同公告@非编</v>
      </c>
      <c r="AO982" s="9">
        <f>IF(AN982="","",COUNTIFS(AN$1:AN982,AN982))</f>
        <v>1</v>
      </c>
      <c r="AP982" s="10" t="str">
        <f t="shared" si="182"/>
        <v>是</v>
      </c>
      <c r="AQ982" s="11" t="str">
        <f t="shared" si="183"/>
        <v/>
      </c>
      <c r="AR982" s="11" t="str">
        <f t="shared" si="184"/>
        <v/>
      </c>
      <c r="AS982" s="11" t="str">
        <f t="shared" si="185"/>
        <v/>
      </c>
      <c r="AT982" s="11" t="str">
        <f t="shared" si="186"/>
        <v/>
      </c>
      <c r="AU982" s="11" t="str">
        <f t="shared" si="187"/>
        <v/>
      </c>
      <c r="AV982" s="11" t="str">
        <f t="shared" si="188"/>
        <v/>
      </c>
      <c r="AW982" s="11" t="str">
        <f>IF(ISERROR(IF(FIND("拾",O982,1)&lt;FIND("万",O982,1),IF(ISERROR(FIND("拾",O982,FIND("万",O982,1))),"零",(MID(O,FIND("拾",O982,FIND("万",O982,1))-1,1))),MID(O982,FIND("拾",O982,1)-1,1))),"",IF(FIND("拾",O982,1)&lt;FIND("万",O982,1),IF(ISERROR(FIND("拾",O982,FIND("万",O982,1))),"",(MID(O982,FIND("拾",O982,FIND("万",O982,1))-1,1))),MID(O982,FIND("拾",O982,1)-1,1)))</f>
        <v/>
      </c>
      <c r="AX982" s="12">
        <f>IF(O982="",0,IF(ISERROR(MIDB(O982,SEARCHB("?",O982),2*LEN(O982)-LENB(O982))),IF(AQ982="",0,INDEX([1]大小写对照表!A:B,MATCH(AQ982,[1]大小写对照表!A:A,0),2)*100000000)+IF(AR982="",0,INDEX([1]大小写对照表!A:B,MATCH(AR982,[1]大小写对照表!A:A,0),2)*1000000)+IF(AS982="",0,INDEX([1]大小写对照表!A:B,MATCH(AS982,[1]大小写对照表!A:A,0),2)*100000)+IF(AT982="",0,INDEX([1]大小写对照表!A:B,MATCH(AT982,[1]大小写对照表!A:A,0),2)*10000)+IF(AU982="",0,INDEX([1]大小写对照表!A:B,MATCH(AU982,[1]大小写对照表!A:A,0),2)*1000)+IF(AV982="",0,INDEX([1]大小写对照表!A:B,MATCH(AV982,[1]大小写对照表!A:A,0),2)*100)+IF(AW982="",0,INDEX([1]大小写对照表!A:B,MATCH(AW982,[1]大小写对照表!A:A,0),2)*10),IF(ISERROR(FIND("万",O982,1)),MIDB(O982,SEARCHB("?",O982),2*LEN(O982)-LENB(O982))*1,MIDB(O982,SEARCHB("?",O982),2*LEN(O982)-LENB(O982))*10000)))</f>
        <v>3353960</v>
      </c>
      <c r="AY982" s="13" t="str">
        <f t="shared" si="189"/>
        <v>1月份</v>
      </c>
      <c r="AZ982" s="11" t="str">
        <f t="shared" si="190"/>
        <v>非编</v>
      </c>
      <c r="BA982" s="11" t="str">
        <f t="shared" si="191"/>
        <v/>
      </c>
    </row>
    <row r="983" spans="1:53">
      <c r="A983" s="14" t="s">
        <v>5886</v>
      </c>
      <c r="B983" s="14" t="s">
        <v>6035</v>
      </c>
      <c r="C983" s="14" t="s">
        <v>55</v>
      </c>
      <c r="D983" s="14" t="s">
        <v>6036</v>
      </c>
      <c r="E983" s="14" t="s">
        <v>71</v>
      </c>
      <c r="F983" s="14" t="s">
        <v>72</v>
      </c>
      <c r="G983" s="14" t="s">
        <v>369</v>
      </c>
      <c r="H983" s="14"/>
      <c r="I983" s="14"/>
      <c r="J983" s="14"/>
      <c r="K983" s="14"/>
      <c r="L983" s="14" t="s">
        <v>6037</v>
      </c>
      <c r="M983" s="14" t="s">
        <v>732</v>
      </c>
      <c r="N983" s="14" t="s">
        <v>6038</v>
      </c>
      <c r="O983" s="14" t="s">
        <v>6039</v>
      </c>
      <c r="P983" s="14"/>
      <c r="Q983" s="14" t="s">
        <v>6040</v>
      </c>
      <c r="R983" s="14" t="s">
        <v>6041</v>
      </c>
      <c r="S983" s="14" t="s">
        <v>736</v>
      </c>
      <c r="T983" s="14"/>
      <c r="U983" s="14"/>
      <c r="V983" s="14"/>
      <c r="W983" s="14"/>
      <c r="X983" s="14" t="s">
        <v>326</v>
      </c>
      <c r="Y983" s="14" t="s">
        <v>6042</v>
      </c>
      <c r="Z983" s="14">
        <v>1</v>
      </c>
      <c r="AA983" s="14">
        <v>1</v>
      </c>
      <c r="AB983" s="14" t="s">
        <v>67</v>
      </c>
      <c r="AC983" s="14"/>
      <c r="AD983" s="14">
        <v>2019</v>
      </c>
      <c r="AE983" s="14" t="s">
        <v>68</v>
      </c>
      <c r="AF983" s="14" t="s">
        <v>130</v>
      </c>
      <c r="AG983" s="14"/>
      <c r="AH983" s="14"/>
      <c r="AI983" s="14"/>
      <c r="AJ983" s="14"/>
      <c r="AK983" s="14"/>
      <c r="AL983" s="8" t="str">
        <f t="shared" si="180"/>
        <v>GXZC2019-J1-22075-GXJH@非线性编辑</v>
      </c>
      <c r="AM983" s="8">
        <f>IF(AL983="","",COUNTIFS(AL$1:AL983,AL983))</f>
        <v>1</v>
      </c>
      <c r="AN983" s="8" t="str">
        <f t="shared" si="181"/>
        <v>广西嘉华建设项目管理咨询有限公司关于教学专用设备采购（GXZC2019-J1-22075-GXJH）成交公告@非线性编辑</v>
      </c>
      <c r="AO983" s="9">
        <f>IF(AN983="","",COUNTIFS(AN$1:AN983,AN983))</f>
        <v>1</v>
      </c>
      <c r="AP983" s="10" t="str">
        <f t="shared" si="182"/>
        <v>是</v>
      </c>
      <c r="AQ983" s="11" t="str">
        <f t="shared" si="183"/>
        <v/>
      </c>
      <c r="AR983" s="11" t="str">
        <f t="shared" si="184"/>
        <v/>
      </c>
      <c r="AS983" s="11" t="str">
        <f t="shared" si="185"/>
        <v>贰</v>
      </c>
      <c r="AT983" s="11" t="str">
        <f t="shared" si="186"/>
        <v>玖</v>
      </c>
      <c r="AU983" s="11" t="str">
        <f t="shared" si="187"/>
        <v>肆</v>
      </c>
      <c r="AV983" s="11" t="str">
        <f t="shared" si="188"/>
        <v>贰</v>
      </c>
      <c r="AW983" s="11" t="str">
        <f>IF(ISERROR(IF(FIND("拾",O983,1)&lt;FIND("万",O983,1),IF(ISERROR(FIND("拾",O983,FIND("万",O983,1))),"零",(MID(O,FIND("拾",O983,FIND("万",O983,1))-1,1))),MID(O983,FIND("拾",O983,1)-1,1))),"",IF(FIND("拾",O983,1)&lt;FIND("万",O983,1),IF(ISERROR(FIND("拾",O983,FIND("万",O983,1))),"",(MID(O983,FIND("拾",O983,FIND("万",O983,1))-1,1))),MID(O983,FIND("拾",O983,1)-1,1)))</f>
        <v/>
      </c>
      <c r="AX983" s="12">
        <f>IF(O983="",0,IF(ISERROR(MIDB(O983,SEARCHB("?",O983),2*LEN(O983)-LENB(O983))),IF(AQ983="",0,INDEX([1]大小写对照表!A:B,MATCH(AQ983,[1]大小写对照表!A:A,0),2)*100000000)+IF(AR983="",0,INDEX([1]大小写对照表!A:B,MATCH(AR983,[1]大小写对照表!A:A,0),2)*1000000)+IF(AS983="",0,INDEX([1]大小写对照表!A:B,MATCH(AS983,[1]大小写对照表!A:A,0),2)*100000)+IF(AT983="",0,INDEX([1]大小写对照表!A:B,MATCH(AT983,[1]大小写对照表!A:A,0),2)*10000)+IF(AU983="",0,INDEX([1]大小写对照表!A:B,MATCH(AU983,[1]大小写对照表!A:A,0),2)*1000)+IF(AV983="",0,INDEX([1]大小写对照表!A:B,MATCH(AV983,[1]大小写对照表!A:A,0),2)*100)+IF(AW983="",0,INDEX([1]大小写对照表!A:B,MATCH(AW983,[1]大小写对照表!A:A,0),2)*10),IF(ISERROR(FIND("万",O983,1)),MIDB(O983,SEARCHB("?",O983),2*LEN(O983)-LENB(O983))*1,MIDB(O983,SEARCHB("?",O983),2*LEN(O983)-LENB(O983))*10000)))</f>
        <v>294200</v>
      </c>
      <c r="AY983" s="13" t="str">
        <f t="shared" si="189"/>
        <v>1月份</v>
      </c>
      <c r="AZ983" s="11" t="str">
        <f t="shared" si="190"/>
        <v>非线性编辑</v>
      </c>
      <c r="BA983" s="11" t="str">
        <f t="shared" si="191"/>
        <v/>
      </c>
    </row>
    <row r="984" spans="1:53">
      <c r="A984" s="7" t="s">
        <v>5879</v>
      </c>
      <c r="B984" s="7" t="s">
        <v>6043</v>
      </c>
      <c r="C984" s="7" t="s">
        <v>55</v>
      </c>
      <c r="D984" s="7"/>
      <c r="E984" s="7" t="s">
        <v>592</v>
      </c>
      <c r="F984" s="7" t="s">
        <v>6044</v>
      </c>
      <c r="G984" s="7" t="s">
        <v>369</v>
      </c>
      <c r="H984" s="7"/>
      <c r="I984" s="7"/>
      <c r="J984" s="7"/>
      <c r="K984" s="7"/>
      <c r="L984" s="7"/>
      <c r="M984" s="7"/>
      <c r="N984" s="7" t="s">
        <v>6045</v>
      </c>
      <c r="O984" s="7" t="s">
        <v>6046</v>
      </c>
      <c r="P984" s="7"/>
      <c r="Q984" s="7" t="s">
        <v>6047</v>
      </c>
      <c r="R984" s="7" t="s">
        <v>6048</v>
      </c>
      <c r="S984" s="7"/>
      <c r="T984" s="7"/>
      <c r="U984" s="7"/>
      <c r="V984" s="7"/>
      <c r="W984" s="7"/>
      <c r="X984" s="7" t="s">
        <v>79</v>
      </c>
      <c r="Y984" s="7" t="s">
        <v>6049</v>
      </c>
      <c r="Z984" s="7">
        <v>1</v>
      </c>
      <c r="AA984" s="7">
        <v>14971</v>
      </c>
      <c r="AB984" s="7" t="s">
        <v>67</v>
      </c>
      <c r="AC984" s="7"/>
      <c r="AD984" s="7">
        <v>2019</v>
      </c>
      <c r="AE984" s="7" t="s">
        <v>68</v>
      </c>
      <c r="AF984" s="7"/>
      <c r="AG984" s="7"/>
      <c r="AH984" s="7"/>
      <c r="AI984" s="7"/>
      <c r="AJ984" s="7"/>
      <c r="AK984" s="7"/>
      <c r="AL984" s="8" t="str">
        <f t="shared" si="180"/>
        <v/>
      </c>
      <c r="AM984" s="8" t="str">
        <f>IF(AL984="","",COUNTIFS(AL$1:AL984,AL984))</f>
        <v/>
      </c>
      <c r="AN984" s="8" t="str">
        <f t="shared" si="181"/>
        <v>四平市公安局交通管理支队监管中心信息化系统中标公示@非编</v>
      </c>
      <c r="AO984" s="9">
        <f>IF(AN984="","",COUNTIFS(AN$1:AN984,AN984))</f>
        <v>1</v>
      </c>
      <c r="AP984" s="10" t="str">
        <f t="shared" si="182"/>
        <v>是</v>
      </c>
      <c r="AQ984" s="11" t="str">
        <f t="shared" si="183"/>
        <v/>
      </c>
      <c r="AR984" s="11" t="str">
        <f t="shared" si="184"/>
        <v/>
      </c>
      <c r="AS984" s="11" t="str">
        <f t="shared" si="185"/>
        <v/>
      </c>
      <c r="AT984" s="11" t="str">
        <f t="shared" si="186"/>
        <v/>
      </c>
      <c r="AU984" s="11" t="str">
        <f t="shared" si="187"/>
        <v/>
      </c>
      <c r="AV984" s="11" t="str">
        <f t="shared" si="188"/>
        <v/>
      </c>
      <c r="AW984" s="11" t="str">
        <f>IF(ISERROR(IF(FIND("拾",O984,1)&lt;FIND("万",O984,1),IF(ISERROR(FIND("拾",O984,FIND("万",O984,1))),"零",(MID(O,FIND("拾",O984,FIND("万",O984,1))-1,1))),MID(O984,FIND("拾",O984,1)-1,1))),"",IF(FIND("拾",O984,1)&lt;FIND("万",O984,1),IF(ISERROR(FIND("拾",O984,FIND("万",O984,1))),"",(MID(O984,FIND("拾",O984,FIND("万",O984,1))-1,1))),MID(O984,FIND("拾",O984,1)-1,1)))</f>
        <v/>
      </c>
      <c r="AX984" s="12">
        <f>IF(O984="",0,IF(ISERROR(MIDB(O984,SEARCHB("?",O984),2*LEN(O984)-LENB(O984))),IF(AQ984="",0,INDEX([1]大小写对照表!A:B,MATCH(AQ984,[1]大小写对照表!A:A,0),2)*100000000)+IF(AR984="",0,INDEX([1]大小写对照表!A:B,MATCH(AR984,[1]大小写对照表!A:A,0),2)*1000000)+IF(AS984="",0,INDEX([1]大小写对照表!A:B,MATCH(AS984,[1]大小写对照表!A:A,0),2)*100000)+IF(AT984="",0,INDEX([1]大小写对照表!A:B,MATCH(AT984,[1]大小写对照表!A:A,0),2)*10000)+IF(AU984="",0,INDEX([1]大小写对照表!A:B,MATCH(AU984,[1]大小写对照表!A:A,0),2)*1000)+IF(AV984="",0,INDEX([1]大小写对照表!A:B,MATCH(AV984,[1]大小写对照表!A:A,0),2)*100)+IF(AW984="",0,INDEX([1]大小写对照表!A:B,MATCH(AW984,[1]大小写对照表!A:A,0),2)*10),IF(ISERROR(FIND("万",O984,1)),MIDB(O984,SEARCHB("?",O984),2*LEN(O984)-LENB(O984))*1,MIDB(O984,SEARCHB("?",O984),2*LEN(O984)-LENB(O984))*10000)))</f>
        <v>1228000</v>
      </c>
      <c r="AY984" s="13" t="str">
        <f t="shared" si="189"/>
        <v>1月份</v>
      </c>
      <c r="AZ984" s="11" t="str">
        <f t="shared" si="190"/>
        <v>非编</v>
      </c>
      <c r="BA984" s="11" t="str">
        <f t="shared" si="191"/>
        <v/>
      </c>
    </row>
    <row r="985" spans="1:53">
      <c r="A985" s="14" t="s">
        <v>5886</v>
      </c>
      <c r="B985" s="14" t="s">
        <v>6050</v>
      </c>
      <c r="C985" s="14" t="s">
        <v>55</v>
      </c>
      <c r="D985" s="14"/>
      <c r="E985" s="14" t="s">
        <v>425</v>
      </c>
      <c r="F985" s="14" t="s">
        <v>1527</v>
      </c>
      <c r="G985" s="14" t="s">
        <v>369</v>
      </c>
      <c r="H985" s="14"/>
      <c r="I985" s="14"/>
      <c r="J985" s="14"/>
      <c r="K985" s="14"/>
      <c r="L985" s="14"/>
      <c r="M985" s="14"/>
      <c r="N985" s="14"/>
      <c r="O985" s="14"/>
      <c r="P985" s="14"/>
      <c r="Q985" s="14"/>
      <c r="R985" s="14"/>
      <c r="S985" s="14"/>
      <c r="T985" s="14"/>
      <c r="U985" s="14"/>
      <c r="V985" s="14"/>
      <c r="W985" s="14"/>
      <c r="X985" s="14" t="s">
        <v>315</v>
      </c>
      <c r="Y985" s="14" t="s">
        <v>6051</v>
      </c>
      <c r="Z985" s="14">
        <v>1</v>
      </c>
      <c r="AA985" s="14">
        <v>14971</v>
      </c>
      <c r="AB985" s="14" t="s">
        <v>317</v>
      </c>
      <c r="AC985" s="14" t="s">
        <v>5886</v>
      </c>
      <c r="AD985" s="14" t="s">
        <v>1746</v>
      </c>
      <c r="AE985" s="14"/>
      <c r="AF985" s="14"/>
      <c r="AG985" s="14"/>
      <c r="AH985" s="14"/>
      <c r="AI985" s="14"/>
      <c r="AJ985" s="14"/>
      <c r="AK985" s="14"/>
      <c r="AL985" s="8" t="str">
        <f t="shared" si="180"/>
        <v/>
      </c>
      <c r="AM985" s="8" t="str">
        <f>IF(AL985="","",COUNTIFS(AL$1:AL985,AL985))</f>
        <v/>
      </c>
      <c r="AN985" s="8" t="str">
        <f t="shared" si="181"/>
        <v>(物资)非线性编辑系统设备采购中标公告（2018-QB3-1014）@非线性编辑</v>
      </c>
      <c r="AO985" s="9">
        <f>IF(AN985="","",COUNTIFS(AN$1:AN985,AN985))</f>
        <v>1</v>
      </c>
      <c r="AP985" s="10" t="str">
        <f t="shared" si="182"/>
        <v>是</v>
      </c>
      <c r="AQ985" s="11" t="str">
        <f t="shared" si="183"/>
        <v/>
      </c>
      <c r="AR985" s="11" t="str">
        <f t="shared" si="184"/>
        <v/>
      </c>
      <c r="AS985" s="11" t="str">
        <f t="shared" si="185"/>
        <v/>
      </c>
      <c r="AT985" s="11" t="str">
        <f t="shared" si="186"/>
        <v/>
      </c>
      <c r="AU985" s="11" t="str">
        <f t="shared" si="187"/>
        <v/>
      </c>
      <c r="AV985" s="11" t="str">
        <f t="shared" si="188"/>
        <v/>
      </c>
      <c r="AW985" s="11" t="str">
        <f>IF(ISERROR(IF(FIND("拾",O985,1)&lt;FIND("万",O985,1),IF(ISERROR(FIND("拾",O985,FIND("万",O985,1))),"零",(MID(O,FIND("拾",O985,FIND("万",O985,1))-1,1))),MID(O985,FIND("拾",O985,1)-1,1))),"",IF(FIND("拾",O985,1)&lt;FIND("万",O985,1),IF(ISERROR(FIND("拾",O985,FIND("万",O985,1))),"",(MID(O985,FIND("拾",O985,FIND("万",O985,1))-1,1))),MID(O985,FIND("拾",O985,1)-1,1)))</f>
        <v/>
      </c>
      <c r="AX985" s="12">
        <f>IF(O985="",0,IF(ISERROR(MIDB(O985,SEARCHB("?",O985),2*LEN(O985)-LENB(O985))),IF(AQ985="",0,INDEX([1]大小写对照表!A:B,MATCH(AQ985,[1]大小写对照表!A:A,0),2)*100000000)+IF(AR985="",0,INDEX([1]大小写对照表!A:B,MATCH(AR985,[1]大小写对照表!A:A,0),2)*1000000)+IF(AS985="",0,INDEX([1]大小写对照表!A:B,MATCH(AS985,[1]大小写对照表!A:A,0),2)*100000)+IF(AT985="",0,INDEX([1]大小写对照表!A:B,MATCH(AT985,[1]大小写对照表!A:A,0),2)*10000)+IF(AU985="",0,INDEX([1]大小写对照表!A:B,MATCH(AU985,[1]大小写对照表!A:A,0),2)*1000)+IF(AV985="",0,INDEX([1]大小写对照表!A:B,MATCH(AV985,[1]大小写对照表!A:A,0),2)*100)+IF(AW985="",0,INDEX([1]大小写对照表!A:B,MATCH(AW985,[1]大小写对照表!A:A,0),2)*10),IF(ISERROR(FIND("万",O985,1)),MIDB(O985,SEARCHB("?",O985),2*LEN(O985)-LENB(O985))*1,MIDB(O985,SEARCHB("?",O985),2*LEN(O985)-LENB(O985))*10000)))</f>
        <v>0</v>
      </c>
      <c r="AY985" s="13" t="str">
        <f t="shared" si="189"/>
        <v>1月份</v>
      </c>
      <c r="AZ985" s="11" t="str">
        <f t="shared" si="190"/>
        <v>非线性编辑</v>
      </c>
      <c r="BA985" s="11" t="str">
        <f t="shared" si="191"/>
        <v/>
      </c>
    </row>
    <row r="986" spans="1:53">
      <c r="A986" s="7" t="s">
        <v>5879</v>
      </c>
      <c r="B986" s="7" t="s">
        <v>6052</v>
      </c>
      <c r="C986" s="7" t="s">
        <v>55</v>
      </c>
      <c r="D986" s="7" t="s">
        <v>6053</v>
      </c>
      <c r="E986" s="7" t="s">
        <v>168</v>
      </c>
      <c r="F986" s="7" t="s">
        <v>1824</v>
      </c>
      <c r="G986" s="7" t="s">
        <v>427</v>
      </c>
      <c r="H986" s="7"/>
      <c r="I986" s="7"/>
      <c r="J986" s="7"/>
      <c r="K986" s="7"/>
      <c r="L986" s="7" t="s">
        <v>6054</v>
      </c>
      <c r="M986" s="7" t="s">
        <v>6055</v>
      </c>
      <c r="N986" s="7" t="s">
        <v>6056</v>
      </c>
      <c r="O986" s="7" t="s">
        <v>6057</v>
      </c>
      <c r="P986" s="7"/>
      <c r="Q986" s="7" t="s">
        <v>6058</v>
      </c>
      <c r="R986" s="7" t="s">
        <v>6059</v>
      </c>
      <c r="S986" s="7" t="s">
        <v>6060</v>
      </c>
      <c r="T986" s="7"/>
      <c r="U986" s="7"/>
      <c r="V986" s="7"/>
      <c r="W986" s="7"/>
      <c r="X986" s="7" t="s">
        <v>65</v>
      </c>
      <c r="Y986" s="7" t="s">
        <v>6061</v>
      </c>
      <c r="Z986" s="7">
        <v>2</v>
      </c>
      <c r="AA986" s="7">
        <v>2</v>
      </c>
      <c r="AB986" s="7" t="s">
        <v>67</v>
      </c>
      <c r="AC986" s="7"/>
      <c r="AD986" s="7">
        <v>2019</v>
      </c>
      <c r="AE986" s="7" t="s">
        <v>68</v>
      </c>
      <c r="AF986" s="7"/>
      <c r="AG986" s="7"/>
      <c r="AH986" s="7"/>
      <c r="AI986" s="7"/>
      <c r="AJ986" s="7"/>
      <c r="AK986" s="7"/>
      <c r="AL986" s="8" t="str">
        <f t="shared" si="180"/>
        <v>[350300]PTHS[GK]2018068）@非编</v>
      </c>
      <c r="AM986" s="8">
        <f>IF(AL986="","",COUNTIFS(AL$1:AL986,AL986))</f>
        <v>1</v>
      </c>
      <c r="AN986" s="8" t="str">
        <f t="shared" si="181"/>
        <v>莆田学院文传学院2018实验教学设备采购货物类采购项目中标公告@非编</v>
      </c>
      <c r="AO986" s="9">
        <f>IF(AN986="","",COUNTIFS(AN$1:AN986,AN986))</f>
        <v>1</v>
      </c>
      <c r="AP986" s="10" t="str">
        <f t="shared" si="182"/>
        <v>是</v>
      </c>
      <c r="AQ986" s="11" t="str">
        <f t="shared" si="183"/>
        <v/>
      </c>
      <c r="AR986" s="11" t="str">
        <f t="shared" si="184"/>
        <v/>
      </c>
      <c r="AS986" s="11" t="str">
        <f t="shared" si="185"/>
        <v/>
      </c>
      <c r="AT986" s="11" t="str">
        <f t="shared" si="186"/>
        <v/>
      </c>
      <c r="AU986" s="11" t="str">
        <f t="shared" si="187"/>
        <v/>
      </c>
      <c r="AV986" s="11" t="str">
        <f t="shared" si="188"/>
        <v/>
      </c>
      <c r="AW986" s="11" t="str">
        <f>IF(ISERROR(IF(FIND("拾",O986,1)&lt;FIND("万",O986,1),IF(ISERROR(FIND("拾",O986,FIND("万",O986,1))),"零",(MID(O,FIND("拾",O986,FIND("万",O986,1))-1,1))),MID(O986,FIND("拾",O986,1)-1,1))),"",IF(FIND("拾",O986,1)&lt;FIND("万",O986,1),IF(ISERROR(FIND("拾",O986,FIND("万",O986,1))),"",(MID(O986,FIND("拾",O986,FIND("万",O986,1))-1,1))),MID(O986,FIND("拾",O986,1)-1,1)))</f>
        <v/>
      </c>
      <c r="AX986" s="12">
        <f>IF(O986="",0,IF(ISERROR(MIDB(O986,SEARCHB("?",O986),2*LEN(O986)-LENB(O986))),IF(AQ986="",0,INDEX([1]大小写对照表!A:B,MATCH(AQ986,[1]大小写对照表!A:A,0),2)*100000000)+IF(AR986="",0,INDEX([1]大小写对照表!A:B,MATCH(AR986,[1]大小写对照表!A:A,0),2)*1000000)+IF(AS986="",0,INDEX([1]大小写对照表!A:B,MATCH(AS986,[1]大小写对照表!A:A,0),2)*100000)+IF(AT986="",0,INDEX([1]大小写对照表!A:B,MATCH(AT986,[1]大小写对照表!A:A,0),2)*10000)+IF(AU986="",0,INDEX([1]大小写对照表!A:B,MATCH(AU986,[1]大小写对照表!A:A,0),2)*1000)+IF(AV986="",0,INDEX([1]大小写对照表!A:B,MATCH(AV986,[1]大小写对照表!A:A,0),2)*100)+IF(AW986="",0,INDEX([1]大小写对照表!A:B,MATCH(AW986,[1]大小写对照表!A:A,0),2)*10),IF(ISERROR(FIND("万",O986,1)),MIDB(O986,SEARCHB("?",O986),2*LEN(O986)-LENB(O986))*1,MIDB(O986,SEARCHB("?",O986),2*LEN(O986)-LENB(O986))*10000)))</f>
        <v>419902</v>
      </c>
      <c r="AY986" s="13" t="str">
        <f t="shared" si="189"/>
        <v>1月份</v>
      </c>
      <c r="AZ986" s="11" t="str">
        <f t="shared" si="190"/>
        <v>非编</v>
      </c>
      <c r="BA986" s="11" t="str">
        <f t="shared" si="191"/>
        <v/>
      </c>
    </row>
    <row r="987" spans="1:53">
      <c r="A987" s="14" t="s">
        <v>5879</v>
      </c>
      <c r="B987" s="14" t="s">
        <v>6062</v>
      </c>
      <c r="C987" s="14" t="s">
        <v>55</v>
      </c>
      <c r="D987" s="14"/>
      <c r="E987" s="14" t="s">
        <v>215</v>
      </c>
      <c r="F987" s="14" t="s">
        <v>1652</v>
      </c>
      <c r="G987" s="14" t="s">
        <v>444</v>
      </c>
      <c r="H987" s="14"/>
      <c r="I987" s="14"/>
      <c r="J987" s="14"/>
      <c r="K987" s="14"/>
      <c r="L987" s="14"/>
      <c r="M987" s="14"/>
      <c r="N987" s="14"/>
      <c r="O987" s="14" t="s">
        <v>6063</v>
      </c>
      <c r="P987" s="14"/>
      <c r="Q987" s="14" t="s">
        <v>6064</v>
      </c>
      <c r="R987" s="14"/>
      <c r="S987" s="14"/>
      <c r="T987" s="14"/>
      <c r="U987" s="14"/>
      <c r="V987" s="14"/>
      <c r="W987" s="14"/>
      <c r="X987" s="14" t="s">
        <v>194</v>
      </c>
      <c r="Y987" s="14" t="s">
        <v>6065</v>
      </c>
      <c r="Z987" s="14">
        <v>6</v>
      </c>
      <c r="AA987" s="14">
        <v>14971</v>
      </c>
      <c r="AB987" s="14" t="s">
        <v>317</v>
      </c>
      <c r="AC987" s="14" t="s">
        <v>5879</v>
      </c>
      <c r="AD987" s="14">
        <v>2019</v>
      </c>
      <c r="AE987" s="14" t="s">
        <v>68</v>
      </c>
      <c r="AF987" s="14"/>
      <c r="AG987" s="14"/>
      <c r="AH987" s="14"/>
      <c r="AI987" s="14"/>
      <c r="AJ987" s="14"/>
      <c r="AK987" s="14"/>
      <c r="AL987" s="8" t="str">
        <f t="shared" si="180"/>
        <v/>
      </c>
      <c r="AM987" s="8" t="str">
        <f>IF(AL987="","",COUNTIFS(AL$1:AL987,AL987))</f>
        <v/>
      </c>
      <c r="AN987" s="8" t="str">
        <f t="shared" si="181"/>
        <v>龙口广播电视台高清摄像机、航拍及播出高清升级、非编升级及4G传输系统采购验收公示@非编</v>
      </c>
      <c r="AO987" s="9">
        <f>IF(AN987="","",COUNTIFS(AN$1:AN987,AN987))</f>
        <v>1</v>
      </c>
      <c r="AP987" s="10" t="str">
        <f t="shared" si="182"/>
        <v>是</v>
      </c>
      <c r="AQ987" s="11" t="str">
        <f t="shared" si="183"/>
        <v/>
      </c>
      <c r="AR987" s="11" t="str">
        <f t="shared" si="184"/>
        <v/>
      </c>
      <c r="AS987" s="11" t="str">
        <f t="shared" si="185"/>
        <v/>
      </c>
      <c r="AT987" s="11" t="str">
        <f t="shared" si="186"/>
        <v/>
      </c>
      <c r="AU987" s="11" t="str">
        <f t="shared" si="187"/>
        <v/>
      </c>
      <c r="AV987" s="11" t="str">
        <f t="shared" si="188"/>
        <v/>
      </c>
      <c r="AW987" s="11" t="str">
        <f>IF(ISERROR(IF(FIND("拾",O987,1)&lt;FIND("万",O987,1),IF(ISERROR(FIND("拾",O987,FIND("万",O987,1))),"零",(MID(O,FIND("拾",O987,FIND("万",O987,1))-1,1))),MID(O987,FIND("拾",O987,1)-1,1))),"",IF(FIND("拾",O987,1)&lt;FIND("万",O987,1),IF(ISERROR(FIND("拾",O987,FIND("万",O987,1))),"",(MID(O987,FIND("拾",O987,FIND("万",O987,1))-1,1))),MID(O987,FIND("拾",O987,1)-1,1)))</f>
        <v/>
      </c>
      <c r="AX987" s="12">
        <f>IF(O987="",0,IF(ISERROR(MIDB(O987,SEARCHB("?",O987),2*LEN(O987)-LENB(O987))),IF(AQ987="",0,INDEX([1]大小写对照表!A:B,MATCH(AQ987,[1]大小写对照表!A:A,0),2)*100000000)+IF(AR987="",0,INDEX([1]大小写对照表!A:B,MATCH(AR987,[1]大小写对照表!A:A,0),2)*1000000)+IF(AS987="",0,INDEX([1]大小写对照表!A:B,MATCH(AS987,[1]大小写对照表!A:A,0),2)*100000)+IF(AT987="",0,INDEX([1]大小写对照表!A:B,MATCH(AT987,[1]大小写对照表!A:A,0),2)*10000)+IF(AU987="",0,INDEX([1]大小写对照表!A:B,MATCH(AU987,[1]大小写对照表!A:A,0),2)*1000)+IF(AV987="",0,INDEX([1]大小写对照表!A:B,MATCH(AV987,[1]大小写对照表!A:A,0),2)*100)+IF(AW987="",0,INDEX([1]大小写对照表!A:B,MATCH(AW987,[1]大小写对照表!A:A,0),2)*10),IF(ISERROR(FIND("万",O987,1)),MIDB(O987,SEARCHB("?",O987),2*LEN(O987)-LENB(O987))*1,MIDB(O987,SEARCHB("?",O987),2*LEN(O987)-LENB(O987))*10000)))</f>
        <v>649937.99999999988</v>
      </c>
      <c r="AY987" s="13" t="str">
        <f t="shared" si="189"/>
        <v>1月份</v>
      </c>
      <c r="AZ987" s="11" t="str">
        <f t="shared" si="190"/>
        <v>非编</v>
      </c>
      <c r="BA987" s="11" t="str">
        <f t="shared" si="191"/>
        <v/>
      </c>
    </row>
    <row r="988" spans="1:53">
      <c r="A988" s="7" t="s">
        <v>5879</v>
      </c>
      <c r="B988" s="7" t="s">
        <v>6066</v>
      </c>
      <c r="C988" s="7" t="s">
        <v>55</v>
      </c>
      <c r="D988" s="7"/>
      <c r="E988" s="7" t="s">
        <v>215</v>
      </c>
      <c r="F988" s="7" t="s">
        <v>1652</v>
      </c>
      <c r="G988" s="7" t="s">
        <v>444</v>
      </c>
      <c r="H988" s="7"/>
      <c r="I988" s="7"/>
      <c r="J988" s="7"/>
      <c r="K988" s="7"/>
      <c r="L988" s="7"/>
      <c r="M988" s="7"/>
      <c r="N988" s="7" t="s">
        <v>6067</v>
      </c>
      <c r="O988" s="7" t="s">
        <v>6068</v>
      </c>
      <c r="P988" s="7"/>
      <c r="Q988" s="7" t="s">
        <v>6069</v>
      </c>
      <c r="R988" s="7" t="s">
        <v>6070</v>
      </c>
      <c r="S988" s="7"/>
      <c r="T988" s="7"/>
      <c r="U988" s="7"/>
      <c r="V988" s="7"/>
      <c r="W988" s="7"/>
      <c r="X988" s="7" t="s">
        <v>194</v>
      </c>
      <c r="Y988" s="7" t="s">
        <v>6071</v>
      </c>
      <c r="Z988" s="7">
        <v>2</v>
      </c>
      <c r="AA988" s="7">
        <v>14971</v>
      </c>
      <c r="AB988" s="7" t="s">
        <v>317</v>
      </c>
      <c r="AC988" s="7" t="s">
        <v>5879</v>
      </c>
      <c r="AD988" s="7">
        <v>2019</v>
      </c>
      <c r="AE988" s="7" t="s">
        <v>68</v>
      </c>
      <c r="AF988" s="7"/>
      <c r="AG988" s="7"/>
      <c r="AH988" s="7"/>
      <c r="AI988" s="7"/>
      <c r="AJ988" s="7"/>
      <c r="AK988" s="7"/>
      <c r="AL988" s="8" t="str">
        <f t="shared" si="180"/>
        <v/>
      </c>
      <c r="AM988" s="8" t="str">
        <f>IF(AL988="","",COUNTIFS(AL$1:AL988,AL988))</f>
        <v/>
      </c>
      <c r="AN988" s="8" t="str">
        <f t="shared" si="181"/>
        <v>龙口广播电视台高清摄像机、航拍及播出高清升级、非编升级及4G传输系统采购（第二包）验收报告公示@非编</v>
      </c>
      <c r="AO988" s="9">
        <f>IF(AN988="","",COUNTIFS(AN$1:AN988,AN988))</f>
        <v>1</v>
      </c>
      <c r="AP988" s="10" t="str">
        <f t="shared" si="182"/>
        <v>是</v>
      </c>
      <c r="AQ988" s="11" t="str">
        <f t="shared" si="183"/>
        <v/>
      </c>
      <c r="AR988" s="11" t="str">
        <f t="shared" si="184"/>
        <v/>
      </c>
      <c r="AS988" s="11" t="str">
        <f t="shared" si="185"/>
        <v>陆</v>
      </c>
      <c r="AT988" s="11" t="str">
        <f t="shared" si="186"/>
        <v>肆</v>
      </c>
      <c r="AU988" s="11" t="str">
        <f t="shared" si="187"/>
        <v>玖</v>
      </c>
      <c r="AV988" s="11" t="str">
        <f t="shared" si="188"/>
        <v>玖</v>
      </c>
      <c r="AW988" s="11" t="str">
        <f>IF(ISERROR(IF(FIND("拾",O988,1)&lt;FIND("万",O988,1),IF(ISERROR(FIND("拾",O988,FIND("万",O988,1))),"零",(MID(O,FIND("拾",O988,FIND("万",O988,1))-1,1))),MID(O988,FIND("拾",O988,1)-1,1))),"",IF(FIND("拾",O988,1)&lt;FIND("万",O988,1),IF(ISERROR(FIND("拾",O988,FIND("万",O988,1))),"",(MID(O988,FIND("拾",O988,FIND("万",O988,1))-1,1))),MID(O988,FIND("拾",O988,1)-1,1)))</f>
        <v/>
      </c>
      <c r="AX988" s="12">
        <f>IF(O988="",0,IF(ISERROR(MIDB(O988,SEARCHB("?",O988),2*LEN(O988)-LENB(O988))),IF(AQ988="",0,INDEX([1]大小写对照表!A:B,MATCH(AQ988,[1]大小写对照表!A:A,0),2)*100000000)+IF(AR988="",0,INDEX([1]大小写对照表!A:B,MATCH(AR988,[1]大小写对照表!A:A,0),2)*1000000)+IF(AS988="",0,INDEX([1]大小写对照表!A:B,MATCH(AS988,[1]大小写对照表!A:A,0),2)*100000)+IF(AT988="",0,INDEX([1]大小写对照表!A:B,MATCH(AT988,[1]大小写对照表!A:A,0),2)*10000)+IF(AU988="",0,INDEX([1]大小写对照表!A:B,MATCH(AU988,[1]大小写对照表!A:A,0),2)*1000)+IF(AV988="",0,INDEX([1]大小写对照表!A:B,MATCH(AV988,[1]大小写对照表!A:A,0),2)*100)+IF(AW988="",0,INDEX([1]大小写对照表!A:B,MATCH(AW988,[1]大小写对照表!A:A,0),2)*10),IF(ISERROR(FIND("万",O988,1)),MIDB(O988,SEARCHB("?",O988),2*LEN(O988)-LENB(O988))*1,MIDB(O988,SEARCHB("?",O988),2*LEN(O988)-LENB(O988))*10000)))</f>
        <v>649900</v>
      </c>
      <c r="AY988" s="13" t="str">
        <f t="shared" si="189"/>
        <v>1月份</v>
      </c>
      <c r="AZ988" s="11" t="str">
        <f t="shared" si="190"/>
        <v>非编</v>
      </c>
      <c r="BA988" s="11" t="str">
        <f t="shared" si="191"/>
        <v/>
      </c>
    </row>
    <row r="989" spans="1:53">
      <c r="A989" s="14" t="s">
        <v>5879</v>
      </c>
      <c r="B989" s="14" t="s">
        <v>4971</v>
      </c>
      <c r="C989" s="14" t="s">
        <v>55</v>
      </c>
      <c r="D989" s="14" t="s">
        <v>4972</v>
      </c>
      <c r="E989" s="14" t="s">
        <v>311</v>
      </c>
      <c r="F989" s="14" t="s">
        <v>4973</v>
      </c>
      <c r="G989" s="14" t="s">
        <v>966</v>
      </c>
      <c r="H989" s="14"/>
      <c r="I989" s="14"/>
      <c r="J989" s="14"/>
      <c r="K989" s="14"/>
      <c r="L989" s="14" t="s">
        <v>4974</v>
      </c>
      <c r="M989" s="14"/>
      <c r="N989" s="14" t="s">
        <v>4975</v>
      </c>
      <c r="O989" s="14"/>
      <c r="P989" s="14"/>
      <c r="Q989" s="14" t="s">
        <v>4976</v>
      </c>
      <c r="R989" s="14" t="s">
        <v>401</v>
      </c>
      <c r="S989" s="14" t="s">
        <v>4977</v>
      </c>
      <c r="T989" s="14"/>
      <c r="U989" s="14"/>
      <c r="V989" s="14"/>
      <c r="W989" s="14"/>
      <c r="X989" s="14" t="s">
        <v>65</v>
      </c>
      <c r="Y989" s="14" t="s">
        <v>4978</v>
      </c>
      <c r="Z989" s="14">
        <v>4</v>
      </c>
      <c r="AA989" s="14">
        <v>4</v>
      </c>
      <c r="AB989" s="14" t="s">
        <v>67</v>
      </c>
      <c r="AC989" s="14"/>
      <c r="AD989" s="14">
        <v>2019</v>
      </c>
      <c r="AE989" s="14" t="s">
        <v>68</v>
      </c>
      <c r="AF989" s="14" t="s">
        <v>1233</v>
      </c>
      <c r="AG989" s="14" t="s">
        <v>284</v>
      </c>
      <c r="AH989" s="14"/>
      <c r="AI989" s="14"/>
      <c r="AJ989" s="14"/>
      <c r="AK989" s="14"/>
      <c r="AL989" s="8" t="str">
        <f t="shared" si="180"/>
        <v>JZZTBZH2018121701001-01@非编</v>
      </c>
      <c r="AM989" s="8">
        <f>IF(AL989="","",COUNTIFS(AL$1:AL989,AL989))</f>
        <v>1</v>
      </c>
      <c r="AN989" s="8" t="str">
        <f t="shared" si="181"/>
        <v>荆州广播电视台高清播出系统招标评标结果公示@非编</v>
      </c>
      <c r="AO989" s="9">
        <f>IF(AN989="","",COUNTIFS(AN$1:AN989,AN989))</f>
        <v>1</v>
      </c>
      <c r="AP989" s="10" t="str">
        <f t="shared" si="182"/>
        <v>是</v>
      </c>
      <c r="AQ989" s="11" t="str">
        <f t="shared" si="183"/>
        <v/>
      </c>
      <c r="AR989" s="11" t="str">
        <f t="shared" si="184"/>
        <v/>
      </c>
      <c r="AS989" s="11" t="str">
        <f t="shared" si="185"/>
        <v/>
      </c>
      <c r="AT989" s="11" t="str">
        <f t="shared" si="186"/>
        <v/>
      </c>
      <c r="AU989" s="11" t="str">
        <f t="shared" si="187"/>
        <v/>
      </c>
      <c r="AV989" s="11" t="str">
        <f t="shared" si="188"/>
        <v/>
      </c>
      <c r="AW989" s="11" t="str">
        <f>IF(ISERROR(IF(FIND("拾",O989,1)&lt;FIND("万",O989,1),IF(ISERROR(FIND("拾",O989,FIND("万",O989,1))),"零",(MID(O,FIND("拾",O989,FIND("万",O989,1))-1,1))),MID(O989,FIND("拾",O989,1)-1,1))),"",IF(FIND("拾",O989,1)&lt;FIND("万",O989,1),IF(ISERROR(FIND("拾",O989,FIND("万",O989,1))),"",(MID(O989,FIND("拾",O989,FIND("万",O989,1))-1,1))),MID(O989,FIND("拾",O989,1)-1,1)))</f>
        <v/>
      </c>
      <c r="AX989" s="12">
        <f>IF(O989="",0,IF(ISERROR(MIDB(O989,SEARCHB("?",O989),2*LEN(O989)-LENB(O989))),IF(AQ989="",0,INDEX([1]大小写对照表!A:B,MATCH(AQ989,[1]大小写对照表!A:A,0),2)*100000000)+IF(AR989="",0,INDEX([1]大小写对照表!A:B,MATCH(AR989,[1]大小写对照表!A:A,0),2)*1000000)+IF(AS989="",0,INDEX([1]大小写对照表!A:B,MATCH(AS989,[1]大小写对照表!A:A,0),2)*100000)+IF(AT989="",0,INDEX([1]大小写对照表!A:B,MATCH(AT989,[1]大小写对照表!A:A,0),2)*10000)+IF(AU989="",0,INDEX([1]大小写对照表!A:B,MATCH(AU989,[1]大小写对照表!A:A,0),2)*1000)+IF(AV989="",0,INDEX([1]大小写对照表!A:B,MATCH(AV989,[1]大小写对照表!A:A,0),2)*100)+IF(AW989="",0,INDEX([1]大小写对照表!A:B,MATCH(AW989,[1]大小写对照表!A:A,0),2)*10),IF(ISERROR(FIND("万",O989,1)),MIDB(O989,SEARCHB("?",O989),2*LEN(O989)-LENB(O989))*1,MIDB(O989,SEARCHB("?",O989),2*LEN(O989)-LENB(O989))*10000)))</f>
        <v>0</v>
      </c>
      <c r="AY989" s="13" t="str">
        <f t="shared" si="189"/>
        <v>1月份</v>
      </c>
      <c r="AZ989" s="11" t="str">
        <f t="shared" si="190"/>
        <v>非编</v>
      </c>
      <c r="BA989" s="11" t="str">
        <f t="shared" si="191"/>
        <v/>
      </c>
    </row>
    <row r="990" spans="1:53">
      <c r="A990" s="7" t="s">
        <v>5879</v>
      </c>
      <c r="B990" s="7" t="s">
        <v>6072</v>
      </c>
      <c r="C990" s="7" t="s">
        <v>55</v>
      </c>
      <c r="D990" s="7" t="s">
        <v>6073</v>
      </c>
      <c r="E990" s="7" t="s">
        <v>582</v>
      </c>
      <c r="F990" s="7" t="s">
        <v>2513</v>
      </c>
      <c r="G990" s="7" t="s">
        <v>2772</v>
      </c>
      <c r="H990" s="7"/>
      <c r="I990" s="7"/>
      <c r="J990" s="7"/>
      <c r="K990" s="7"/>
      <c r="L990" s="7" t="s">
        <v>6074</v>
      </c>
      <c r="M990" s="7" t="s">
        <v>6075</v>
      </c>
      <c r="N990" s="7" t="s">
        <v>6076</v>
      </c>
      <c r="O990" s="7" t="s">
        <v>6077</v>
      </c>
      <c r="P990" s="7"/>
      <c r="Q990" s="7" t="s">
        <v>6078</v>
      </c>
      <c r="R990" s="7" t="s">
        <v>6079</v>
      </c>
      <c r="S990" s="7"/>
      <c r="T990" s="7"/>
      <c r="U990" s="7"/>
      <c r="V990" s="7"/>
      <c r="W990" s="7"/>
      <c r="X990" s="7" t="s">
        <v>194</v>
      </c>
      <c r="Y990" s="7" t="s">
        <v>6080</v>
      </c>
      <c r="Z990" s="7">
        <v>1</v>
      </c>
      <c r="AA990" s="7">
        <v>1</v>
      </c>
      <c r="AB990" s="7" t="s">
        <v>317</v>
      </c>
      <c r="AC990" s="7" t="s">
        <v>5879</v>
      </c>
      <c r="AD990" s="7">
        <v>2019</v>
      </c>
      <c r="AE990" s="7" t="s">
        <v>68</v>
      </c>
      <c r="AF990" s="7"/>
      <c r="AG990" s="7"/>
      <c r="AH990" s="7"/>
      <c r="AI990" s="7"/>
      <c r="AJ990" s="7"/>
      <c r="AK990" s="7"/>
      <c r="AL990" s="8" t="str">
        <f t="shared" si="180"/>
        <v>ZJ-884148@非编</v>
      </c>
      <c r="AM990" s="8">
        <f>IF(AL990="","",COUNTIFS(AL$1:AL990,AL990))</f>
        <v>1</v>
      </c>
      <c r="AN990" s="8" t="str">
        <f t="shared" si="181"/>
        <v>浙江国际招（投）标公司关于浙江传媒学院后勤非编员工体检项目采购结果公告@非编</v>
      </c>
      <c r="AO990" s="9">
        <f>IF(AN990="","",COUNTIFS(AN$1:AN990,AN990))</f>
        <v>1</v>
      </c>
      <c r="AP990" s="10" t="str">
        <f t="shared" si="182"/>
        <v>是</v>
      </c>
      <c r="AQ990" s="11" t="str">
        <f t="shared" si="183"/>
        <v/>
      </c>
      <c r="AR990" s="11" t="str">
        <f t="shared" si="184"/>
        <v/>
      </c>
      <c r="AS990" s="11" t="str">
        <f t="shared" si="185"/>
        <v>壹</v>
      </c>
      <c r="AT990" s="11" t="str">
        <f t="shared" si="186"/>
        <v>肆</v>
      </c>
      <c r="AU990" s="11" t="str">
        <f t="shared" si="187"/>
        <v>壹</v>
      </c>
      <c r="AV990" s="11" t="str">
        <f t="shared" si="188"/>
        <v>柒</v>
      </c>
      <c r="AW990" s="11" t="str">
        <f>IF(ISERROR(IF(FIND("拾",O990,1)&lt;FIND("万",O990,1),IF(ISERROR(FIND("拾",O990,FIND("万",O990,1))),"零",(MID(O,FIND("拾",O990,FIND("万",O990,1))-1,1))),MID(O990,FIND("拾",O990,1)-1,1))),"",IF(FIND("拾",O990,1)&lt;FIND("万",O990,1),IF(ISERROR(FIND("拾",O990,FIND("万",O990,1))),"",(MID(O990,FIND("拾",O990,FIND("万",O990,1))-1,1))),MID(O990,FIND("拾",O990,1)-1,1)))</f>
        <v/>
      </c>
      <c r="AX990" s="12">
        <f>IF(O990="",0,IF(ISERROR(MIDB(O990,SEARCHB("?",O990),2*LEN(O990)-LENB(O990))),IF(AQ990="",0,INDEX([1]大小写对照表!A:B,MATCH(AQ990,[1]大小写对照表!A:A,0),2)*100000000)+IF(AR990="",0,INDEX([1]大小写对照表!A:B,MATCH(AR990,[1]大小写对照表!A:A,0),2)*1000000)+IF(AS990="",0,INDEX([1]大小写对照表!A:B,MATCH(AS990,[1]大小写对照表!A:A,0),2)*100000)+IF(AT990="",0,INDEX([1]大小写对照表!A:B,MATCH(AT990,[1]大小写对照表!A:A,0),2)*10000)+IF(AU990="",0,INDEX([1]大小写对照表!A:B,MATCH(AU990,[1]大小写对照表!A:A,0),2)*1000)+IF(AV990="",0,INDEX([1]大小写对照表!A:B,MATCH(AV990,[1]大小写对照表!A:A,0),2)*100)+IF(AW990="",0,INDEX([1]大小写对照表!A:B,MATCH(AW990,[1]大小写对照表!A:A,0),2)*10),IF(ISERROR(FIND("万",O990,1)),MIDB(O990,SEARCHB("?",O990),2*LEN(O990)-LENB(O990))*1,MIDB(O990,SEARCHB("?",O990),2*LEN(O990)-LENB(O990))*10000)))</f>
        <v>141700</v>
      </c>
      <c r="AY990" s="13" t="str">
        <f t="shared" si="189"/>
        <v>1月份</v>
      </c>
      <c r="AZ990" s="11" t="str">
        <f t="shared" si="190"/>
        <v>非编</v>
      </c>
      <c r="BA990" s="11" t="str">
        <f t="shared" si="191"/>
        <v/>
      </c>
    </row>
    <row r="991" spans="1:53">
      <c r="A991" s="14" t="s">
        <v>5879</v>
      </c>
      <c r="B991" s="14" t="s">
        <v>495</v>
      </c>
      <c r="C991" s="14" t="s">
        <v>55</v>
      </c>
      <c r="D991" s="14"/>
      <c r="E991" s="14" t="s">
        <v>215</v>
      </c>
      <c r="F991" s="14" t="s">
        <v>330</v>
      </c>
      <c r="G991" s="14" t="s">
        <v>487</v>
      </c>
      <c r="H991" s="14"/>
      <c r="I991" s="14"/>
      <c r="J991" s="14"/>
      <c r="K991" s="14"/>
      <c r="L991" s="14"/>
      <c r="M991" s="14"/>
      <c r="N991" s="14" t="s">
        <v>496</v>
      </c>
      <c r="O991" s="14"/>
      <c r="P991" s="14"/>
      <c r="Q991" s="14" t="s">
        <v>497</v>
      </c>
      <c r="R991" s="14" t="s">
        <v>498</v>
      </c>
      <c r="S991" s="14"/>
      <c r="T991" s="14"/>
      <c r="U991" s="14"/>
      <c r="V991" s="14"/>
      <c r="W991" s="14"/>
      <c r="X991" s="14" t="s">
        <v>315</v>
      </c>
      <c r="Y991" s="14" t="s">
        <v>499</v>
      </c>
      <c r="Z991" s="14">
        <v>10</v>
      </c>
      <c r="AA991" s="14">
        <v>14971</v>
      </c>
      <c r="AB991" s="14" t="s">
        <v>67</v>
      </c>
      <c r="AC991" s="14"/>
      <c r="AD991" s="14">
        <v>2019</v>
      </c>
      <c r="AE991" s="14" t="s">
        <v>68</v>
      </c>
      <c r="AF991" s="14"/>
      <c r="AG991" s="14"/>
      <c r="AH991" s="14"/>
      <c r="AI991" s="14"/>
      <c r="AJ991" s="14"/>
      <c r="AK991" s="14"/>
      <c r="AL991" s="8" t="str">
        <f t="shared" si="180"/>
        <v/>
      </c>
      <c r="AM991" s="8" t="str">
        <f>IF(AL991="","",COUNTIFS(AL$1:AL991,AL991))</f>
        <v/>
      </c>
      <c r="AN991" s="8" t="str">
        <f t="shared" si="181"/>
        <v>2018年李沧区高清播出设备采购项目高清录播设备@非编</v>
      </c>
      <c r="AO991" s="9">
        <f>IF(AN991="","",COUNTIFS(AN$1:AN991,AN991))</f>
        <v>1</v>
      </c>
      <c r="AP991" s="10" t="str">
        <f t="shared" si="182"/>
        <v>是</v>
      </c>
      <c r="AQ991" s="11" t="str">
        <f t="shared" si="183"/>
        <v/>
      </c>
      <c r="AR991" s="11" t="str">
        <f t="shared" si="184"/>
        <v/>
      </c>
      <c r="AS991" s="11" t="str">
        <f t="shared" si="185"/>
        <v/>
      </c>
      <c r="AT991" s="11" t="str">
        <f t="shared" si="186"/>
        <v/>
      </c>
      <c r="AU991" s="11" t="str">
        <f t="shared" si="187"/>
        <v/>
      </c>
      <c r="AV991" s="11" t="str">
        <f t="shared" si="188"/>
        <v/>
      </c>
      <c r="AW991" s="11" t="str">
        <f>IF(ISERROR(IF(FIND("拾",O991,1)&lt;FIND("万",O991,1),IF(ISERROR(FIND("拾",O991,FIND("万",O991,1))),"零",(MID(O,FIND("拾",O991,FIND("万",O991,1))-1,1))),MID(O991,FIND("拾",O991,1)-1,1))),"",IF(FIND("拾",O991,1)&lt;FIND("万",O991,1),IF(ISERROR(FIND("拾",O991,FIND("万",O991,1))),"",(MID(O991,FIND("拾",O991,FIND("万",O991,1))-1,1))),MID(O991,FIND("拾",O991,1)-1,1)))</f>
        <v/>
      </c>
      <c r="AX991" s="12">
        <f>IF(O991="",0,IF(ISERROR(MIDB(O991,SEARCHB("?",O991),2*LEN(O991)-LENB(O991))),IF(AQ991="",0,INDEX([1]大小写对照表!A:B,MATCH(AQ991,[1]大小写对照表!A:A,0),2)*100000000)+IF(AR991="",0,INDEX([1]大小写对照表!A:B,MATCH(AR991,[1]大小写对照表!A:A,0),2)*1000000)+IF(AS991="",0,INDEX([1]大小写对照表!A:B,MATCH(AS991,[1]大小写对照表!A:A,0),2)*100000)+IF(AT991="",0,INDEX([1]大小写对照表!A:B,MATCH(AT991,[1]大小写对照表!A:A,0),2)*10000)+IF(AU991="",0,INDEX([1]大小写对照表!A:B,MATCH(AU991,[1]大小写对照表!A:A,0),2)*1000)+IF(AV991="",0,INDEX([1]大小写对照表!A:B,MATCH(AV991,[1]大小写对照表!A:A,0),2)*100)+IF(AW991="",0,INDEX([1]大小写对照表!A:B,MATCH(AW991,[1]大小写对照表!A:A,0),2)*10),IF(ISERROR(FIND("万",O991,1)),MIDB(O991,SEARCHB("?",O991),2*LEN(O991)-LENB(O991))*1,MIDB(O991,SEARCHB("?",O991),2*LEN(O991)-LENB(O991))*10000)))</f>
        <v>0</v>
      </c>
      <c r="AY991" s="13" t="str">
        <f t="shared" si="189"/>
        <v>1月份</v>
      </c>
      <c r="AZ991" s="11" t="str">
        <f t="shared" si="190"/>
        <v>非编</v>
      </c>
      <c r="BA991" s="11" t="str">
        <f t="shared" si="191"/>
        <v/>
      </c>
    </row>
    <row r="992" spans="1:53">
      <c r="A992" s="7" t="s">
        <v>5879</v>
      </c>
      <c r="B992" s="7" t="s">
        <v>6081</v>
      </c>
      <c r="C992" s="7" t="s">
        <v>55</v>
      </c>
      <c r="D992" s="7" t="s">
        <v>6082</v>
      </c>
      <c r="E992" s="7" t="s">
        <v>1244</v>
      </c>
      <c r="F992" s="7" t="s">
        <v>6083</v>
      </c>
      <c r="G992" s="7" t="s">
        <v>487</v>
      </c>
      <c r="H992" s="7"/>
      <c r="I992" s="7"/>
      <c r="J992" s="7"/>
      <c r="K992" s="7"/>
      <c r="L992" s="7"/>
      <c r="M992" s="7" t="s">
        <v>6084</v>
      </c>
      <c r="N992" s="7" t="s">
        <v>6085</v>
      </c>
      <c r="O992" s="7"/>
      <c r="P992" s="7"/>
      <c r="Q992" s="7" t="s">
        <v>6086</v>
      </c>
      <c r="R992" s="7" t="s">
        <v>6087</v>
      </c>
      <c r="S992" s="7"/>
      <c r="T992" s="7"/>
      <c r="U992" s="7"/>
      <c r="V992" s="7"/>
      <c r="W992" s="7"/>
      <c r="X992" s="7" t="s">
        <v>326</v>
      </c>
      <c r="Y992" s="7" t="s">
        <v>6088</v>
      </c>
      <c r="Z992" s="7">
        <v>1</v>
      </c>
      <c r="AA992" s="7">
        <v>1</v>
      </c>
      <c r="AB992" s="7" t="s">
        <v>317</v>
      </c>
      <c r="AC992" s="7" t="s">
        <v>5879</v>
      </c>
      <c r="AD992" s="7">
        <v>2019</v>
      </c>
      <c r="AE992" s="7" t="s">
        <v>68</v>
      </c>
      <c r="AF992" s="7"/>
      <c r="AG992" s="7"/>
      <c r="AH992" s="7"/>
      <c r="AI992" s="7"/>
      <c r="AJ992" s="7"/>
      <c r="AK992" s="7"/>
      <c r="AL992" s="8" t="str">
        <f t="shared" si="180"/>
        <v>AXJ2018753）@非编</v>
      </c>
      <c r="AM992" s="8">
        <f>IF(AL992="","",COUNTIFS(AL$1:AL992,AL992))</f>
        <v>1</v>
      </c>
      <c r="AN992" s="8" t="str">
        <f t="shared" si="181"/>
        <v>(AXJ2018753)西南大学4K超高清非编系统采购磋商成交结果公告@非编</v>
      </c>
      <c r="AO992" s="9">
        <f>IF(AN992="","",COUNTIFS(AN$1:AN992,AN992))</f>
        <v>1</v>
      </c>
      <c r="AP992" s="10" t="str">
        <f t="shared" si="182"/>
        <v>是</v>
      </c>
      <c r="AQ992" s="11" t="str">
        <f t="shared" si="183"/>
        <v/>
      </c>
      <c r="AR992" s="11" t="str">
        <f t="shared" si="184"/>
        <v/>
      </c>
      <c r="AS992" s="11" t="str">
        <f t="shared" si="185"/>
        <v/>
      </c>
      <c r="AT992" s="11" t="str">
        <f t="shared" si="186"/>
        <v/>
      </c>
      <c r="AU992" s="11" t="str">
        <f t="shared" si="187"/>
        <v/>
      </c>
      <c r="AV992" s="11" t="str">
        <f t="shared" si="188"/>
        <v/>
      </c>
      <c r="AW992" s="11" t="str">
        <f>IF(ISERROR(IF(FIND("拾",O992,1)&lt;FIND("万",O992,1),IF(ISERROR(FIND("拾",O992,FIND("万",O992,1))),"零",(MID(O,FIND("拾",O992,FIND("万",O992,1))-1,1))),MID(O992,FIND("拾",O992,1)-1,1))),"",IF(FIND("拾",O992,1)&lt;FIND("万",O992,1),IF(ISERROR(FIND("拾",O992,FIND("万",O992,1))),"",(MID(O992,FIND("拾",O992,FIND("万",O992,1))-1,1))),MID(O992,FIND("拾",O992,1)-1,1)))</f>
        <v/>
      </c>
      <c r="AX992" s="12">
        <f>IF(O992="",0,IF(ISERROR(MIDB(O992,SEARCHB("?",O992),2*LEN(O992)-LENB(O992))),IF(AQ992="",0,INDEX([1]大小写对照表!A:B,MATCH(AQ992,[1]大小写对照表!A:A,0),2)*100000000)+IF(AR992="",0,INDEX([1]大小写对照表!A:B,MATCH(AR992,[1]大小写对照表!A:A,0),2)*1000000)+IF(AS992="",0,INDEX([1]大小写对照表!A:B,MATCH(AS992,[1]大小写对照表!A:A,0),2)*100000)+IF(AT992="",0,INDEX([1]大小写对照表!A:B,MATCH(AT992,[1]大小写对照表!A:A,0),2)*10000)+IF(AU992="",0,INDEX([1]大小写对照表!A:B,MATCH(AU992,[1]大小写对照表!A:A,0),2)*1000)+IF(AV992="",0,INDEX([1]大小写对照表!A:B,MATCH(AV992,[1]大小写对照表!A:A,0),2)*100)+IF(AW992="",0,INDEX([1]大小写对照表!A:B,MATCH(AW992,[1]大小写对照表!A:A,0),2)*10),IF(ISERROR(FIND("万",O992,1)),MIDB(O992,SEARCHB("?",O992),2*LEN(O992)-LENB(O992))*1,MIDB(O992,SEARCHB("?",O992),2*LEN(O992)-LENB(O992))*10000)))</f>
        <v>0</v>
      </c>
      <c r="AY992" s="13" t="str">
        <f t="shared" si="189"/>
        <v>1月份</v>
      </c>
      <c r="AZ992" s="11" t="str">
        <f t="shared" si="190"/>
        <v>非编</v>
      </c>
      <c r="BA992" s="11" t="str">
        <f t="shared" si="191"/>
        <v/>
      </c>
    </row>
    <row r="993" spans="1:53">
      <c r="A993" s="14" t="s">
        <v>5879</v>
      </c>
      <c r="B993" s="14" t="s">
        <v>500</v>
      </c>
      <c r="C993" s="14" t="s">
        <v>55</v>
      </c>
      <c r="D993" s="14" t="s">
        <v>501</v>
      </c>
      <c r="E993" s="14" t="s">
        <v>215</v>
      </c>
      <c r="F993" s="14" t="s">
        <v>330</v>
      </c>
      <c r="G993" s="14" t="s">
        <v>487</v>
      </c>
      <c r="H993" s="14"/>
      <c r="I993" s="14"/>
      <c r="J993" s="14"/>
      <c r="K993" s="14"/>
      <c r="L993" s="14" t="s">
        <v>502</v>
      </c>
      <c r="M993" s="14" t="s">
        <v>503</v>
      </c>
      <c r="N993" s="14" t="s">
        <v>504</v>
      </c>
      <c r="O993" s="14"/>
      <c r="P993" s="14"/>
      <c r="Q993" s="14" t="s">
        <v>505</v>
      </c>
      <c r="R993" s="14" t="s">
        <v>498</v>
      </c>
      <c r="S993" s="14" t="s">
        <v>506</v>
      </c>
      <c r="T993" s="14" t="s">
        <v>507</v>
      </c>
      <c r="U993" s="14"/>
      <c r="V993" s="14"/>
      <c r="W993" s="14"/>
      <c r="X993" s="14" t="s">
        <v>194</v>
      </c>
      <c r="Y993" s="14" t="s">
        <v>508</v>
      </c>
      <c r="Z993" s="14">
        <v>10</v>
      </c>
      <c r="AA993" s="14">
        <v>5</v>
      </c>
      <c r="AB993" s="14" t="s">
        <v>67</v>
      </c>
      <c r="AC993" s="14"/>
      <c r="AD993" s="14">
        <v>2019</v>
      </c>
      <c r="AE993" s="14" t="s">
        <v>68</v>
      </c>
      <c r="AF993" s="14"/>
      <c r="AG993" s="14"/>
      <c r="AH993" s="14"/>
      <c r="AI993" s="14"/>
      <c r="AJ993" s="14"/>
      <c r="AK993" s="14"/>
      <c r="AL993" s="8" t="str">
        <f t="shared" si="180"/>
        <v>LCCG2018000163@非编</v>
      </c>
      <c r="AM993" s="8">
        <f>IF(AL993="","",COUNTIFS(AL$1:AL993,AL993))</f>
        <v>1</v>
      </c>
      <c r="AN993" s="8" t="str">
        <f t="shared" si="181"/>
        <v>2018年李沧区高清播出设备采购项目高清录播设备中标公告@非编</v>
      </c>
      <c r="AO993" s="9">
        <f>IF(AN993="","",COUNTIFS(AN$1:AN993,AN993))</f>
        <v>1</v>
      </c>
      <c r="AP993" s="10" t="str">
        <f t="shared" si="182"/>
        <v>是</v>
      </c>
      <c r="AQ993" s="11" t="str">
        <f t="shared" si="183"/>
        <v/>
      </c>
      <c r="AR993" s="11" t="str">
        <f t="shared" si="184"/>
        <v/>
      </c>
      <c r="AS993" s="11" t="str">
        <f t="shared" si="185"/>
        <v/>
      </c>
      <c r="AT993" s="11" t="str">
        <f t="shared" si="186"/>
        <v/>
      </c>
      <c r="AU993" s="11" t="str">
        <f t="shared" si="187"/>
        <v/>
      </c>
      <c r="AV993" s="11" t="str">
        <f t="shared" si="188"/>
        <v/>
      </c>
      <c r="AW993" s="11" t="str">
        <f>IF(ISERROR(IF(FIND("拾",O993,1)&lt;FIND("万",O993,1),IF(ISERROR(FIND("拾",O993,FIND("万",O993,1))),"零",(MID(O,FIND("拾",O993,FIND("万",O993,1))-1,1))),MID(O993,FIND("拾",O993,1)-1,1))),"",IF(FIND("拾",O993,1)&lt;FIND("万",O993,1),IF(ISERROR(FIND("拾",O993,FIND("万",O993,1))),"",(MID(O993,FIND("拾",O993,FIND("万",O993,1))-1,1))),MID(O993,FIND("拾",O993,1)-1,1)))</f>
        <v/>
      </c>
      <c r="AX993" s="12">
        <f>IF(O993="",0,IF(ISERROR(MIDB(O993,SEARCHB("?",O993),2*LEN(O993)-LENB(O993))),IF(AQ993="",0,INDEX([1]大小写对照表!A:B,MATCH(AQ993,[1]大小写对照表!A:A,0),2)*100000000)+IF(AR993="",0,INDEX([1]大小写对照表!A:B,MATCH(AR993,[1]大小写对照表!A:A,0),2)*1000000)+IF(AS993="",0,INDEX([1]大小写对照表!A:B,MATCH(AS993,[1]大小写对照表!A:A,0),2)*100000)+IF(AT993="",0,INDEX([1]大小写对照表!A:B,MATCH(AT993,[1]大小写对照表!A:A,0),2)*10000)+IF(AU993="",0,INDEX([1]大小写对照表!A:B,MATCH(AU993,[1]大小写对照表!A:A,0),2)*1000)+IF(AV993="",0,INDEX([1]大小写对照表!A:B,MATCH(AV993,[1]大小写对照表!A:A,0),2)*100)+IF(AW993="",0,INDEX([1]大小写对照表!A:B,MATCH(AW993,[1]大小写对照表!A:A,0),2)*10),IF(ISERROR(FIND("万",O993,1)),MIDB(O993,SEARCHB("?",O993),2*LEN(O993)-LENB(O993))*1,MIDB(O993,SEARCHB("?",O993),2*LEN(O993)-LENB(O993))*10000)))</f>
        <v>0</v>
      </c>
      <c r="AY993" s="13" t="str">
        <f t="shared" si="189"/>
        <v>1月份</v>
      </c>
      <c r="AZ993" s="11" t="str">
        <f t="shared" si="190"/>
        <v>非编</v>
      </c>
      <c r="BA993" s="11" t="str">
        <f t="shared" si="191"/>
        <v/>
      </c>
    </row>
    <row r="994" spans="1:53">
      <c r="A994" s="7" t="s">
        <v>5879</v>
      </c>
      <c r="B994" s="7" t="s">
        <v>6089</v>
      </c>
      <c r="C994" s="7" t="s">
        <v>55</v>
      </c>
      <c r="D994" s="7"/>
      <c r="E994" s="7" t="s">
        <v>83</v>
      </c>
      <c r="F994" s="7" t="s">
        <v>6090</v>
      </c>
      <c r="G994" s="7" t="s">
        <v>487</v>
      </c>
      <c r="H994" s="7"/>
      <c r="I994" s="7"/>
      <c r="J994" s="7"/>
      <c r="K994" s="7"/>
      <c r="L994" s="7"/>
      <c r="M994" s="7"/>
      <c r="N994" s="7" t="s">
        <v>6091</v>
      </c>
      <c r="O994" s="7"/>
      <c r="P994" s="7"/>
      <c r="Q994" s="7" t="s">
        <v>6092</v>
      </c>
      <c r="R994" s="7" t="s">
        <v>6093</v>
      </c>
      <c r="S994" s="7" t="s">
        <v>985</v>
      </c>
      <c r="T994" s="7"/>
      <c r="U994" s="7"/>
      <c r="V994" s="7"/>
      <c r="W994" s="7"/>
      <c r="X994" s="7" t="s">
        <v>194</v>
      </c>
      <c r="Y994" s="7" t="s">
        <v>6094</v>
      </c>
      <c r="Z994" s="7">
        <v>1</v>
      </c>
      <c r="AA994" s="7">
        <v>14971</v>
      </c>
      <c r="AB994" s="7" t="s">
        <v>317</v>
      </c>
      <c r="AC994" s="7" t="s">
        <v>5879</v>
      </c>
      <c r="AD994" s="7">
        <v>2019</v>
      </c>
      <c r="AE994" s="7" t="s">
        <v>68</v>
      </c>
      <c r="AF994" s="7"/>
      <c r="AG994" s="7"/>
      <c r="AH994" s="7"/>
      <c r="AI994" s="7"/>
      <c r="AJ994" s="7"/>
      <c r="AK994" s="7"/>
      <c r="AL994" s="8" t="str">
        <f t="shared" si="180"/>
        <v/>
      </c>
      <c r="AM994" s="8" t="str">
        <f>IF(AL994="","",COUNTIFS(AL$1:AL994,AL994))</f>
        <v/>
      </c>
      <c r="AN994" s="8" t="str">
        <f t="shared" si="181"/>
        <v>上高县广播电视台非编网采编系统升级改造采购项目【合同】@非编</v>
      </c>
      <c r="AO994" s="9">
        <f>IF(AN994="","",COUNTIFS(AN$1:AN994,AN994))</f>
        <v>1</v>
      </c>
      <c r="AP994" s="10" t="str">
        <f t="shared" si="182"/>
        <v>是</v>
      </c>
      <c r="AQ994" s="11" t="str">
        <f t="shared" si="183"/>
        <v/>
      </c>
      <c r="AR994" s="11" t="str">
        <f t="shared" si="184"/>
        <v/>
      </c>
      <c r="AS994" s="11" t="str">
        <f t="shared" si="185"/>
        <v/>
      </c>
      <c r="AT994" s="11" t="str">
        <f t="shared" si="186"/>
        <v/>
      </c>
      <c r="AU994" s="11" t="str">
        <f t="shared" si="187"/>
        <v/>
      </c>
      <c r="AV994" s="11" t="str">
        <f t="shared" si="188"/>
        <v/>
      </c>
      <c r="AW994" s="11" t="str">
        <f>IF(ISERROR(IF(FIND("拾",O994,1)&lt;FIND("万",O994,1),IF(ISERROR(FIND("拾",O994,FIND("万",O994,1))),"零",(MID(O,FIND("拾",O994,FIND("万",O994,1))-1,1))),MID(O994,FIND("拾",O994,1)-1,1))),"",IF(FIND("拾",O994,1)&lt;FIND("万",O994,1),IF(ISERROR(FIND("拾",O994,FIND("万",O994,1))),"",(MID(O994,FIND("拾",O994,FIND("万",O994,1))-1,1))),MID(O994,FIND("拾",O994,1)-1,1)))</f>
        <v/>
      </c>
      <c r="AX994" s="12">
        <f>IF(O994="",0,IF(ISERROR(MIDB(O994,SEARCHB("?",O994),2*LEN(O994)-LENB(O994))),IF(AQ994="",0,INDEX([1]大小写对照表!A:B,MATCH(AQ994,[1]大小写对照表!A:A,0),2)*100000000)+IF(AR994="",0,INDEX([1]大小写对照表!A:B,MATCH(AR994,[1]大小写对照表!A:A,0),2)*1000000)+IF(AS994="",0,INDEX([1]大小写对照表!A:B,MATCH(AS994,[1]大小写对照表!A:A,0),2)*100000)+IF(AT994="",0,INDEX([1]大小写对照表!A:B,MATCH(AT994,[1]大小写对照表!A:A,0),2)*10000)+IF(AU994="",0,INDEX([1]大小写对照表!A:B,MATCH(AU994,[1]大小写对照表!A:A,0),2)*1000)+IF(AV994="",0,INDEX([1]大小写对照表!A:B,MATCH(AV994,[1]大小写对照表!A:A,0),2)*100)+IF(AW994="",0,INDEX([1]大小写对照表!A:B,MATCH(AW994,[1]大小写对照表!A:A,0),2)*10),IF(ISERROR(FIND("万",O994,1)),MIDB(O994,SEARCHB("?",O994),2*LEN(O994)-LENB(O994))*1,MIDB(O994,SEARCHB("?",O994),2*LEN(O994)-LENB(O994))*10000)))</f>
        <v>0</v>
      </c>
      <c r="AY994" s="13" t="str">
        <f t="shared" si="189"/>
        <v>1月份</v>
      </c>
      <c r="AZ994" s="11" t="str">
        <f t="shared" si="190"/>
        <v>非编</v>
      </c>
      <c r="BA994" s="11" t="str">
        <f t="shared" si="191"/>
        <v/>
      </c>
    </row>
    <row r="995" spans="1:53">
      <c r="A995" s="14" t="s">
        <v>5879</v>
      </c>
      <c r="B995" s="14" t="s">
        <v>6095</v>
      </c>
      <c r="C995" s="14" t="s">
        <v>55</v>
      </c>
      <c r="D995" s="14"/>
      <c r="E995" s="14" t="s">
        <v>582</v>
      </c>
      <c r="F995" s="14" t="s">
        <v>583</v>
      </c>
      <c r="G995" s="14" t="s">
        <v>528</v>
      </c>
      <c r="H995" s="14"/>
      <c r="I995" s="14"/>
      <c r="J995" s="14"/>
      <c r="K995" s="14"/>
      <c r="L995" s="14" t="s">
        <v>5859</v>
      </c>
      <c r="M995" s="14" t="s">
        <v>6096</v>
      </c>
      <c r="N995" s="14"/>
      <c r="O995" s="14" t="s">
        <v>6097</v>
      </c>
      <c r="P995" s="14"/>
      <c r="Q995" s="14" t="s">
        <v>6098</v>
      </c>
      <c r="R995" s="14"/>
      <c r="S995" s="14"/>
      <c r="T995" s="14"/>
      <c r="U995" s="14"/>
      <c r="V995" s="14"/>
      <c r="W995" s="14"/>
      <c r="X995" s="14" t="s">
        <v>194</v>
      </c>
      <c r="Y995" s="14" t="s">
        <v>6099</v>
      </c>
      <c r="Z995" s="14">
        <v>1</v>
      </c>
      <c r="AA995" s="14">
        <v>14971</v>
      </c>
      <c r="AB995" s="14" t="s">
        <v>317</v>
      </c>
      <c r="AC995" s="14" t="s">
        <v>5879</v>
      </c>
      <c r="AD995" s="14">
        <v>2019</v>
      </c>
      <c r="AE995" s="14" t="s">
        <v>68</v>
      </c>
      <c r="AF995" s="14"/>
      <c r="AG995" s="14"/>
      <c r="AH995" s="14"/>
      <c r="AI995" s="14"/>
      <c r="AJ995" s="14"/>
      <c r="AK995" s="14"/>
      <c r="AL995" s="8" t="str">
        <f t="shared" si="180"/>
        <v/>
      </c>
      <c r="AM995" s="8" t="str">
        <f>IF(AL995="","",COUNTIFS(AL$1:AL995,AL995))</f>
        <v/>
      </c>
      <c r="AN995" s="8" t="str">
        <f t="shared" si="181"/>
        <v>电视技术中心后期非编项目评标结果公示@非编</v>
      </c>
      <c r="AO995" s="9">
        <f>IF(AN995="","",COUNTIFS(AN$1:AN995,AN995))</f>
        <v>1</v>
      </c>
      <c r="AP995" s="10" t="str">
        <f t="shared" si="182"/>
        <v>是</v>
      </c>
      <c r="AQ995" s="11" t="str">
        <f t="shared" si="183"/>
        <v/>
      </c>
      <c r="AR995" s="11" t="str">
        <f t="shared" si="184"/>
        <v/>
      </c>
      <c r="AS995" s="11" t="str">
        <f t="shared" si="185"/>
        <v/>
      </c>
      <c r="AT995" s="11" t="str">
        <f t="shared" si="186"/>
        <v/>
      </c>
      <c r="AU995" s="11" t="str">
        <f t="shared" si="187"/>
        <v/>
      </c>
      <c r="AV995" s="11" t="str">
        <f t="shared" si="188"/>
        <v/>
      </c>
      <c r="AW995" s="11" t="str">
        <f>IF(ISERROR(IF(FIND("拾",O995,1)&lt;FIND("万",O995,1),IF(ISERROR(FIND("拾",O995,FIND("万",O995,1))),"零",(MID(O,FIND("拾",O995,FIND("万",O995,1))-1,1))),MID(O995,FIND("拾",O995,1)-1,1))),"",IF(FIND("拾",O995,1)&lt;FIND("万",O995,1),IF(ISERROR(FIND("拾",O995,FIND("万",O995,1))),"",(MID(O995,FIND("拾",O995,FIND("万",O995,1))-1,1))),MID(O995,FIND("拾",O995,1)-1,1)))</f>
        <v/>
      </c>
      <c r="AX995" s="12">
        <f>IF(O995="",0,IF(ISERROR(MIDB(O995,SEARCHB("?",O995),2*LEN(O995)-LENB(O995))),IF(AQ995="",0,INDEX([1]大小写对照表!A:B,MATCH(AQ995,[1]大小写对照表!A:A,0),2)*100000000)+IF(AR995="",0,INDEX([1]大小写对照表!A:B,MATCH(AR995,[1]大小写对照表!A:A,0),2)*1000000)+IF(AS995="",0,INDEX([1]大小写对照表!A:B,MATCH(AS995,[1]大小写对照表!A:A,0),2)*100000)+IF(AT995="",0,INDEX([1]大小写对照表!A:B,MATCH(AT995,[1]大小写对照表!A:A,0),2)*10000)+IF(AU995="",0,INDEX([1]大小写对照表!A:B,MATCH(AU995,[1]大小写对照表!A:A,0),2)*1000)+IF(AV995="",0,INDEX([1]大小写对照表!A:B,MATCH(AV995,[1]大小写对照表!A:A,0),2)*100)+IF(AW995="",0,INDEX([1]大小写对照表!A:B,MATCH(AW995,[1]大小写对照表!A:A,0),2)*10),IF(ISERROR(FIND("万",O995,1)),MIDB(O995,SEARCHB("?",O995),2*LEN(O995)-LENB(O995))*1,MIDB(O995,SEARCHB("?",O995),2*LEN(O995)-LENB(O995))*10000)))</f>
        <v>378000</v>
      </c>
      <c r="AY995" s="13" t="str">
        <f t="shared" si="189"/>
        <v>1月份</v>
      </c>
      <c r="AZ995" s="11" t="str">
        <f t="shared" si="190"/>
        <v>非编</v>
      </c>
      <c r="BA995" s="11" t="str">
        <f t="shared" si="191"/>
        <v/>
      </c>
    </row>
    <row r="996" spans="1:53">
      <c r="A996" s="7" t="s">
        <v>5886</v>
      </c>
      <c r="B996" s="7" t="s">
        <v>6100</v>
      </c>
      <c r="C996" s="7" t="s">
        <v>55</v>
      </c>
      <c r="D996" s="7" t="s">
        <v>6101</v>
      </c>
      <c r="E996" s="7" t="s">
        <v>133</v>
      </c>
      <c r="F996" s="7" t="s">
        <v>5665</v>
      </c>
      <c r="G996" s="7" t="s">
        <v>528</v>
      </c>
      <c r="H996" s="7"/>
      <c r="I996" s="7"/>
      <c r="J996" s="7"/>
      <c r="K996" s="7"/>
      <c r="L996" s="7"/>
      <c r="M996" s="7" t="s">
        <v>6102</v>
      </c>
      <c r="N996" s="7" t="s">
        <v>6103</v>
      </c>
      <c r="O996" s="7"/>
      <c r="P996" s="7"/>
      <c r="Q996" s="7" t="s">
        <v>6104</v>
      </c>
      <c r="R996" s="7" t="s">
        <v>6105</v>
      </c>
      <c r="S996" s="7"/>
      <c r="T996" s="7"/>
      <c r="U996" s="7"/>
      <c r="V996" s="7"/>
      <c r="W996" s="7"/>
      <c r="X996" s="7" t="s">
        <v>244</v>
      </c>
      <c r="Y996" s="7" t="s">
        <v>6106</v>
      </c>
      <c r="Z996" s="7">
        <v>2</v>
      </c>
      <c r="AA996" s="7">
        <v>1</v>
      </c>
      <c r="AB996" s="7" t="s">
        <v>317</v>
      </c>
      <c r="AC996" s="7" t="s">
        <v>5886</v>
      </c>
      <c r="AD996" s="7">
        <v>2019</v>
      </c>
      <c r="AE996" s="7" t="s">
        <v>68</v>
      </c>
      <c r="AF996" s="7"/>
      <c r="AG996" s="7"/>
      <c r="AH996" s="7"/>
      <c r="AI996" s="7"/>
      <c r="AJ996" s="7"/>
      <c r="AK996" s="7"/>
      <c r="AL996" s="8" t="str">
        <f t="shared" si="180"/>
        <v>2018001656）@非线性编辑</v>
      </c>
      <c r="AM996" s="8">
        <f>IF(AL996="","",COUNTIFS(AL$1:AL996,AL996))</f>
        <v>1</v>
      </c>
      <c r="AN996" s="8" t="str">
        <f t="shared" si="181"/>
        <v>非线性编辑系统等信息公司投（编号：2018001656）中标结果公告@非线性编辑</v>
      </c>
      <c r="AO996" s="9">
        <f>IF(AN996="","",COUNTIFS(AN$1:AN996,AN996))</f>
        <v>1</v>
      </c>
      <c r="AP996" s="10" t="str">
        <f t="shared" si="182"/>
        <v>是</v>
      </c>
      <c r="AQ996" s="11" t="str">
        <f t="shared" si="183"/>
        <v/>
      </c>
      <c r="AR996" s="11" t="str">
        <f t="shared" si="184"/>
        <v/>
      </c>
      <c r="AS996" s="11" t="str">
        <f t="shared" si="185"/>
        <v/>
      </c>
      <c r="AT996" s="11" t="str">
        <f t="shared" si="186"/>
        <v/>
      </c>
      <c r="AU996" s="11" t="str">
        <f t="shared" si="187"/>
        <v/>
      </c>
      <c r="AV996" s="11" t="str">
        <f t="shared" si="188"/>
        <v/>
      </c>
      <c r="AW996" s="11" t="str">
        <f>IF(ISERROR(IF(FIND("拾",O996,1)&lt;FIND("万",O996,1),IF(ISERROR(FIND("拾",O996,FIND("万",O996,1))),"零",(MID(O,FIND("拾",O996,FIND("万",O996,1))-1,1))),MID(O996,FIND("拾",O996,1)-1,1))),"",IF(FIND("拾",O996,1)&lt;FIND("万",O996,1),IF(ISERROR(FIND("拾",O996,FIND("万",O996,1))),"",(MID(O996,FIND("拾",O996,FIND("万",O996,1))-1,1))),MID(O996,FIND("拾",O996,1)-1,1)))</f>
        <v/>
      </c>
      <c r="AX996" s="12">
        <f>IF(O996="",0,IF(ISERROR(MIDB(O996,SEARCHB("?",O996),2*LEN(O996)-LENB(O996))),IF(AQ996="",0,INDEX([1]大小写对照表!A:B,MATCH(AQ996,[1]大小写对照表!A:A,0),2)*100000000)+IF(AR996="",0,INDEX([1]大小写对照表!A:B,MATCH(AR996,[1]大小写对照表!A:A,0),2)*1000000)+IF(AS996="",0,INDEX([1]大小写对照表!A:B,MATCH(AS996,[1]大小写对照表!A:A,0),2)*100000)+IF(AT996="",0,INDEX([1]大小写对照表!A:B,MATCH(AT996,[1]大小写对照表!A:A,0),2)*10000)+IF(AU996="",0,INDEX([1]大小写对照表!A:B,MATCH(AU996,[1]大小写对照表!A:A,0),2)*1000)+IF(AV996="",0,INDEX([1]大小写对照表!A:B,MATCH(AV996,[1]大小写对照表!A:A,0),2)*100)+IF(AW996="",0,INDEX([1]大小写对照表!A:B,MATCH(AW996,[1]大小写对照表!A:A,0),2)*10),IF(ISERROR(FIND("万",O996,1)),MIDB(O996,SEARCHB("?",O996),2*LEN(O996)-LENB(O996))*1,MIDB(O996,SEARCHB("?",O996),2*LEN(O996)-LENB(O996))*10000)))</f>
        <v>0</v>
      </c>
      <c r="AY996" s="13" t="str">
        <f t="shared" si="189"/>
        <v>1月份</v>
      </c>
      <c r="AZ996" s="11" t="str">
        <f t="shared" si="190"/>
        <v>非线性编辑</v>
      </c>
      <c r="BA996" s="11" t="str">
        <f t="shared" si="191"/>
        <v/>
      </c>
    </row>
    <row r="997" spans="1:53">
      <c r="A997" s="14" t="s">
        <v>5879</v>
      </c>
      <c r="B997" s="14" t="s">
        <v>6107</v>
      </c>
      <c r="C997" s="14" t="s">
        <v>55</v>
      </c>
      <c r="D997" s="14"/>
      <c r="E997" s="14" t="s">
        <v>582</v>
      </c>
      <c r="F997" s="14" t="s">
        <v>583</v>
      </c>
      <c r="G997" s="14" t="s">
        <v>528</v>
      </c>
      <c r="H997" s="14"/>
      <c r="I997" s="14"/>
      <c r="J997" s="14"/>
      <c r="K997" s="14"/>
      <c r="L997" s="14" t="s">
        <v>5859</v>
      </c>
      <c r="M997" s="14"/>
      <c r="N997" s="14" t="s">
        <v>5860</v>
      </c>
      <c r="O997" s="14" t="s">
        <v>6097</v>
      </c>
      <c r="P997" s="14"/>
      <c r="Q997" s="14" t="s">
        <v>6108</v>
      </c>
      <c r="R997" s="14" t="s">
        <v>5862</v>
      </c>
      <c r="S997" s="14"/>
      <c r="T997" s="14"/>
      <c r="U997" s="14"/>
      <c r="V997" s="14"/>
      <c r="W997" s="14"/>
      <c r="X997" s="14" t="s">
        <v>315</v>
      </c>
      <c r="Y997" s="14" t="s">
        <v>6109</v>
      </c>
      <c r="Z997" s="14">
        <v>1</v>
      </c>
      <c r="AA997" s="14">
        <v>14971</v>
      </c>
      <c r="AB997" s="14" t="s">
        <v>317</v>
      </c>
      <c r="AC997" s="14" t="s">
        <v>5879</v>
      </c>
      <c r="AD997" s="14">
        <v>2019</v>
      </c>
      <c r="AE997" s="14" t="s">
        <v>68</v>
      </c>
      <c r="AF997" s="14"/>
      <c r="AG997" s="14"/>
      <c r="AH997" s="14"/>
      <c r="AI997" s="14"/>
      <c r="AJ997" s="14"/>
      <c r="AK997" s="14"/>
      <c r="AL997" s="8" t="str">
        <f t="shared" si="180"/>
        <v/>
      </c>
      <c r="AM997" s="8" t="str">
        <f>IF(AL997="","",COUNTIFS(AL$1:AL997,AL997))</f>
        <v/>
      </c>
      <c r="AN997" s="8" t="str">
        <f t="shared" si="181"/>
        <v>宁波广播电视集团电视技术中心后期非编工作站项目的采购结果公告@非编</v>
      </c>
      <c r="AO997" s="9">
        <f>IF(AN997="","",COUNTIFS(AN$1:AN997,AN997))</f>
        <v>1</v>
      </c>
      <c r="AP997" s="10" t="str">
        <f t="shared" si="182"/>
        <v>是</v>
      </c>
      <c r="AQ997" s="11" t="str">
        <f t="shared" si="183"/>
        <v/>
      </c>
      <c r="AR997" s="11" t="str">
        <f t="shared" si="184"/>
        <v/>
      </c>
      <c r="AS997" s="11" t="str">
        <f t="shared" si="185"/>
        <v/>
      </c>
      <c r="AT997" s="11" t="str">
        <f t="shared" si="186"/>
        <v/>
      </c>
      <c r="AU997" s="11" t="str">
        <f t="shared" si="187"/>
        <v/>
      </c>
      <c r="AV997" s="11" t="str">
        <f t="shared" si="188"/>
        <v/>
      </c>
      <c r="AW997" s="11" t="str">
        <f>IF(ISERROR(IF(FIND("拾",O997,1)&lt;FIND("万",O997,1),IF(ISERROR(FIND("拾",O997,FIND("万",O997,1))),"零",(MID(O,FIND("拾",O997,FIND("万",O997,1))-1,1))),MID(O997,FIND("拾",O997,1)-1,1))),"",IF(FIND("拾",O997,1)&lt;FIND("万",O997,1),IF(ISERROR(FIND("拾",O997,FIND("万",O997,1))),"",(MID(O997,FIND("拾",O997,FIND("万",O997,1))-1,1))),MID(O997,FIND("拾",O997,1)-1,1)))</f>
        <v/>
      </c>
      <c r="AX997" s="12">
        <f>IF(O997="",0,IF(ISERROR(MIDB(O997,SEARCHB("?",O997),2*LEN(O997)-LENB(O997))),IF(AQ997="",0,INDEX([1]大小写对照表!A:B,MATCH(AQ997,[1]大小写对照表!A:A,0),2)*100000000)+IF(AR997="",0,INDEX([1]大小写对照表!A:B,MATCH(AR997,[1]大小写对照表!A:A,0),2)*1000000)+IF(AS997="",0,INDEX([1]大小写对照表!A:B,MATCH(AS997,[1]大小写对照表!A:A,0),2)*100000)+IF(AT997="",0,INDEX([1]大小写对照表!A:B,MATCH(AT997,[1]大小写对照表!A:A,0),2)*10000)+IF(AU997="",0,INDEX([1]大小写对照表!A:B,MATCH(AU997,[1]大小写对照表!A:A,0),2)*1000)+IF(AV997="",0,INDEX([1]大小写对照表!A:B,MATCH(AV997,[1]大小写对照表!A:A,0),2)*100)+IF(AW997="",0,INDEX([1]大小写对照表!A:B,MATCH(AW997,[1]大小写对照表!A:A,0),2)*10),IF(ISERROR(FIND("万",O997,1)),MIDB(O997,SEARCHB("?",O997),2*LEN(O997)-LENB(O997))*1,MIDB(O997,SEARCHB("?",O997),2*LEN(O997)-LENB(O997))*10000)))</f>
        <v>378000</v>
      </c>
      <c r="AY997" s="13" t="str">
        <f t="shared" si="189"/>
        <v>1月份</v>
      </c>
      <c r="AZ997" s="11" t="str">
        <f t="shared" si="190"/>
        <v>非编</v>
      </c>
      <c r="BA997" s="11" t="str">
        <f t="shared" si="191"/>
        <v/>
      </c>
    </row>
    <row r="998" spans="1:53">
      <c r="A998" s="7" t="s">
        <v>5879</v>
      </c>
      <c r="B998" s="7" t="s">
        <v>6110</v>
      </c>
      <c r="C998" s="7" t="s">
        <v>55</v>
      </c>
      <c r="D998" s="7"/>
      <c r="E998" s="7" t="s">
        <v>1308</v>
      </c>
      <c r="F998" s="7" t="s">
        <v>2875</v>
      </c>
      <c r="G998" s="7" t="s">
        <v>553</v>
      </c>
      <c r="H998" s="7"/>
      <c r="I998" s="7"/>
      <c r="J998" s="7"/>
      <c r="K998" s="7"/>
      <c r="L998" s="7"/>
      <c r="M998" s="7"/>
      <c r="N998" s="7" t="s">
        <v>6111</v>
      </c>
      <c r="O998" s="7"/>
      <c r="P998" s="7"/>
      <c r="Q998" s="7" t="s">
        <v>6112</v>
      </c>
      <c r="R998" s="7" t="s">
        <v>6113</v>
      </c>
      <c r="S998" s="7"/>
      <c r="T998" s="7"/>
      <c r="U998" s="7"/>
      <c r="V998" s="7"/>
      <c r="W998" s="7"/>
      <c r="X998" s="7" t="s">
        <v>194</v>
      </c>
      <c r="Y998" s="7" t="s">
        <v>6114</v>
      </c>
      <c r="Z998" s="7">
        <v>2</v>
      </c>
      <c r="AA998" s="7">
        <v>14971</v>
      </c>
      <c r="AB998" s="7" t="s">
        <v>317</v>
      </c>
      <c r="AC998" s="7" t="s">
        <v>5879</v>
      </c>
      <c r="AD998" s="7">
        <v>2019</v>
      </c>
      <c r="AE998" s="7" t="s">
        <v>68</v>
      </c>
      <c r="AF998" s="7"/>
      <c r="AG998" s="7"/>
      <c r="AH998" s="7"/>
      <c r="AI998" s="7"/>
      <c r="AJ998" s="7"/>
      <c r="AK998" s="7"/>
      <c r="AL998" s="8" t="str">
        <f t="shared" si="180"/>
        <v/>
      </c>
      <c r="AM998" s="8" t="str">
        <f>IF(AL998="","",COUNTIFS(AL$1:AL998,AL998))</f>
        <v/>
      </c>
      <c r="AN998" s="8" t="str">
        <f t="shared" si="181"/>
        <v>郎溪县广播电视台融媒体非编系统升级改造采购项目@非编</v>
      </c>
      <c r="AO998" s="9">
        <f>IF(AN998="","",COUNTIFS(AN$1:AN998,AN998))</f>
        <v>1</v>
      </c>
      <c r="AP998" s="10" t="str">
        <f t="shared" si="182"/>
        <v>是</v>
      </c>
      <c r="AQ998" s="11" t="str">
        <f t="shared" si="183"/>
        <v/>
      </c>
      <c r="AR998" s="11" t="str">
        <f t="shared" si="184"/>
        <v/>
      </c>
      <c r="AS998" s="11" t="str">
        <f t="shared" si="185"/>
        <v/>
      </c>
      <c r="AT998" s="11" t="str">
        <f t="shared" si="186"/>
        <v/>
      </c>
      <c r="AU998" s="11" t="str">
        <f t="shared" si="187"/>
        <v/>
      </c>
      <c r="AV998" s="11" t="str">
        <f t="shared" si="188"/>
        <v/>
      </c>
      <c r="AW998" s="11" t="str">
        <f>IF(ISERROR(IF(FIND("拾",O998,1)&lt;FIND("万",O998,1),IF(ISERROR(FIND("拾",O998,FIND("万",O998,1))),"零",(MID(O,FIND("拾",O998,FIND("万",O998,1))-1,1))),MID(O998,FIND("拾",O998,1)-1,1))),"",IF(FIND("拾",O998,1)&lt;FIND("万",O998,1),IF(ISERROR(FIND("拾",O998,FIND("万",O998,1))),"",(MID(O998,FIND("拾",O998,FIND("万",O998,1))-1,1))),MID(O998,FIND("拾",O998,1)-1,1)))</f>
        <v/>
      </c>
      <c r="AX998" s="12">
        <f>IF(O998="",0,IF(ISERROR(MIDB(O998,SEARCHB("?",O998),2*LEN(O998)-LENB(O998))),IF(AQ998="",0,INDEX([1]大小写对照表!A:B,MATCH(AQ998,[1]大小写对照表!A:A,0),2)*100000000)+IF(AR998="",0,INDEX([1]大小写对照表!A:B,MATCH(AR998,[1]大小写对照表!A:A,0),2)*1000000)+IF(AS998="",0,INDEX([1]大小写对照表!A:B,MATCH(AS998,[1]大小写对照表!A:A,0),2)*100000)+IF(AT998="",0,INDEX([1]大小写对照表!A:B,MATCH(AT998,[1]大小写对照表!A:A,0),2)*10000)+IF(AU998="",0,INDEX([1]大小写对照表!A:B,MATCH(AU998,[1]大小写对照表!A:A,0),2)*1000)+IF(AV998="",0,INDEX([1]大小写对照表!A:B,MATCH(AV998,[1]大小写对照表!A:A,0),2)*100)+IF(AW998="",0,INDEX([1]大小写对照表!A:B,MATCH(AW998,[1]大小写对照表!A:A,0),2)*10),IF(ISERROR(FIND("万",O998,1)),MIDB(O998,SEARCHB("?",O998),2*LEN(O998)-LENB(O998))*1,MIDB(O998,SEARCHB("?",O998),2*LEN(O998)-LENB(O998))*10000)))</f>
        <v>0</v>
      </c>
      <c r="AY998" s="13" t="str">
        <f t="shared" si="189"/>
        <v>1月份</v>
      </c>
      <c r="AZ998" s="11" t="str">
        <f t="shared" si="190"/>
        <v>非编</v>
      </c>
      <c r="BA998" s="11" t="str">
        <f t="shared" si="191"/>
        <v/>
      </c>
    </row>
    <row r="999" spans="1:53">
      <c r="A999" s="14" t="s">
        <v>5879</v>
      </c>
      <c r="B999" s="14" t="s">
        <v>6115</v>
      </c>
      <c r="C999" s="14" t="s">
        <v>55</v>
      </c>
      <c r="D999" s="14" t="s">
        <v>6116</v>
      </c>
      <c r="E999" s="14" t="s">
        <v>602</v>
      </c>
      <c r="F999" s="14" t="s">
        <v>1686</v>
      </c>
      <c r="G999" s="14" t="s">
        <v>553</v>
      </c>
      <c r="H999" s="14"/>
      <c r="I999" s="14"/>
      <c r="J999" s="14"/>
      <c r="K999" s="14"/>
      <c r="L999" s="14" t="s">
        <v>6117</v>
      </c>
      <c r="M999" s="14" t="s">
        <v>6118</v>
      </c>
      <c r="N999" s="14" t="s">
        <v>6119</v>
      </c>
      <c r="O999" s="14"/>
      <c r="P999" s="14"/>
      <c r="Q999" s="14" t="s">
        <v>6120</v>
      </c>
      <c r="R999" s="14" t="s">
        <v>6121</v>
      </c>
      <c r="S999" s="14"/>
      <c r="T999" s="14"/>
      <c r="U999" s="14"/>
      <c r="V999" s="14"/>
      <c r="W999" s="14"/>
      <c r="X999" s="14" t="s">
        <v>65</v>
      </c>
      <c r="Y999" s="14" t="s">
        <v>6122</v>
      </c>
      <c r="Z999" s="14">
        <v>1</v>
      </c>
      <c r="AA999" s="14">
        <v>1</v>
      </c>
      <c r="AB999" s="14" t="s">
        <v>67</v>
      </c>
      <c r="AC999" s="14"/>
      <c r="AD999" s="14">
        <v>2019</v>
      </c>
      <c r="AE999" s="14" t="s">
        <v>68</v>
      </c>
      <c r="AF999" s="14" t="s">
        <v>1233</v>
      </c>
      <c r="AG999" s="14"/>
      <c r="AH999" s="14"/>
      <c r="AI999" s="14"/>
      <c r="AJ999" s="14"/>
      <c r="AK999" s="14"/>
      <c r="AL999" s="8" t="str">
        <f t="shared" si="180"/>
        <v>SZYC2018-G-048@非编</v>
      </c>
      <c r="AM999" s="8">
        <f>IF(AL999="","",COUNTIFS(AL$1:AL999,AL999))</f>
        <v>1</v>
      </c>
      <c r="AN999" s="8" t="str">
        <f t="shared" si="181"/>
        <v>苏州市营财招投标咨询服务有限公司关于苏州建设(集团)有限责任公司(代建方)苏州第二图书馆信息化项目中标公告的补充更正@非编</v>
      </c>
      <c r="AO999" s="9">
        <f>IF(AN999="","",COUNTIFS(AN$1:AN999,AN999))</f>
        <v>1</v>
      </c>
      <c r="AP999" s="10" t="str">
        <f t="shared" si="182"/>
        <v>是</v>
      </c>
      <c r="AQ999" s="11" t="str">
        <f t="shared" si="183"/>
        <v/>
      </c>
      <c r="AR999" s="11" t="str">
        <f t="shared" si="184"/>
        <v/>
      </c>
      <c r="AS999" s="11" t="str">
        <f t="shared" si="185"/>
        <v/>
      </c>
      <c r="AT999" s="11" t="str">
        <f t="shared" si="186"/>
        <v/>
      </c>
      <c r="AU999" s="11" t="str">
        <f t="shared" si="187"/>
        <v/>
      </c>
      <c r="AV999" s="11" t="str">
        <f t="shared" si="188"/>
        <v/>
      </c>
      <c r="AW999" s="11" t="str">
        <f>IF(ISERROR(IF(FIND("拾",O999,1)&lt;FIND("万",O999,1),IF(ISERROR(FIND("拾",O999,FIND("万",O999,1))),"零",(MID(O,FIND("拾",O999,FIND("万",O999,1))-1,1))),MID(O999,FIND("拾",O999,1)-1,1))),"",IF(FIND("拾",O999,1)&lt;FIND("万",O999,1),IF(ISERROR(FIND("拾",O999,FIND("万",O999,1))),"",(MID(O999,FIND("拾",O999,FIND("万",O999,1))-1,1))),MID(O999,FIND("拾",O999,1)-1,1)))</f>
        <v/>
      </c>
      <c r="AX999" s="12">
        <f>IF(O999="",0,IF(ISERROR(MIDB(O999,SEARCHB("?",O999),2*LEN(O999)-LENB(O999))),IF(AQ999="",0,INDEX([1]大小写对照表!A:B,MATCH(AQ999,[1]大小写对照表!A:A,0),2)*100000000)+IF(AR999="",0,INDEX([1]大小写对照表!A:B,MATCH(AR999,[1]大小写对照表!A:A,0),2)*1000000)+IF(AS999="",0,INDEX([1]大小写对照表!A:B,MATCH(AS999,[1]大小写对照表!A:A,0),2)*100000)+IF(AT999="",0,INDEX([1]大小写对照表!A:B,MATCH(AT999,[1]大小写对照表!A:A,0),2)*10000)+IF(AU999="",0,INDEX([1]大小写对照表!A:B,MATCH(AU999,[1]大小写对照表!A:A,0),2)*1000)+IF(AV999="",0,INDEX([1]大小写对照表!A:B,MATCH(AV999,[1]大小写对照表!A:A,0),2)*100)+IF(AW999="",0,INDEX([1]大小写对照表!A:B,MATCH(AW999,[1]大小写对照表!A:A,0),2)*10),IF(ISERROR(FIND("万",O999,1)),MIDB(O999,SEARCHB("?",O999),2*LEN(O999)-LENB(O999))*1,MIDB(O999,SEARCHB("?",O999),2*LEN(O999)-LENB(O999))*10000)))</f>
        <v>0</v>
      </c>
      <c r="AY999" s="13" t="str">
        <f t="shared" si="189"/>
        <v>1月份</v>
      </c>
      <c r="AZ999" s="11" t="str">
        <f t="shared" si="190"/>
        <v>非编</v>
      </c>
      <c r="BA999" s="11" t="str">
        <f t="shared" si="191"/>
        <v/>
      </c>
    </row>
    <row r="1000" spans="1:53">
      <c r="A1000" s="7" t="s">
        <v>5879</v>
      </c>
      <c r="B1000" s="7" t="s">
        <v>6126</v>
      </c>
      <c r="C1000" s="7" t="s">
        <v>55</v>
      </c>
      <c r="D1000" s="7" t="s">
        <v>6123</v>
      </c>
      <c r="E1000" s="7" t="s">
        <v>1244</v>
      </c>
      <c r="F1000" s="7" t="s">
        <v>3641</v>
      </c>
      <c r="G1000" s="7" t="s">
        <v>584</v>
      </c>
      <c r="H1000" s="7"/>
      <c r="I1000" s="7"/>
      <c r="J1000" s="7"/>
      <c r="K1000" s="7"/>
      <c r="L1000" s="7"/>
      <c r="M1000" s="7"/>
      <c r="N1000" s="7"/>
      <c r="O1000" s="7">
        <v>181900</v>
      </c>
      <c r="P1000" s="7"/>
      <c r="Q1000" s="7" t="s">
        <v>6124</v>
      </c>
      <c r="R1000" s="7"/>
      <c r="S1000" s="7"/>
      <c r="T1000" s="7"/>
      <c r="U1000" s="7"/>
      <c r="V1000" s="7"/>
      <c r="W1000" s="7"/>
      <c r="X1000" s="7" t="s">
        <v>65</v>
      </c>
      <c r="Y1000" s="7" t="s">
        <v>6125</v>
      </c>
      <c r="Z1000" s="7">
        <v>1</v>
      </c>
      <c r="AA1000" s="7">
        <v>1</v>
      </c>
      <c r="AB1000" s="7" t="s">
        <v>317</v>
      </c>
      <c r="AC1000" s="7" t="s">
        <v>5879</v>
      </c>
      <c r="AD1000" s="7">
        <v>2019</v>
      </c>
      <c r="AE1000" s="7" t="s">
        <v>68</v>
      </c>
      <c r="AF1000" s="7"/>
      <c r="AG1000" s="7"/>
      <c r="AH1000" s="7"/>
      <c r="AI1000" s="7"/>
      <c r="AJ1000" s="7"/>
      <c r="AK1000" s="7"/>
      <c r="AL1000" s="8" t="str">
        <f t="shared" si="180"/>
        <v>18A5619@非编</v>
      </c>
      <c r="AM1000" s="8">
        <f>IF(AL1000="","",COUNTIFS(AL$1:AL1000,AL1000))</f>
        <v>1</v>
      </c>
      <c r="AN1000" s="8" t="str">
        <f t="shared" si="181"/>
        <v>重庆文理学院12月购4K/HD非编系统工作站成交公告@非编</v>
      </c>
      <c r="AO1000" s="9">
        <f>IF(AN1000="","",COUNTIFS(AN$1:AN1000,AN1000))</f>
        <v>1</v>
      </c>
      <c r="AP1000" s="10" t="str">
        <f t="shared" si="182"/>
        <v>是</v>
      </c>
      <c r="AQ1000" s="11" t="str">
        <f t="shared" si="183"/>
        <v/>
      </c>
      <c r="AR1000" s="11" t="str">
        <f t="shared" si="184"/>
        <v/>
      </c>
      <c r="AS1000" s="11" t="str">
        <f t="shared" si="185"/>
        <v/>
      </c>
      <c r="AT1000" s="11" t="str">
        <f t="shared" si="186"/>
        <v/>
      </c>
      <c r="AU1000" s="11" t="str">
        <f t="shared" si="187"/>
        <v/>
      </c>
      <c r="AV1000" s="11" t="str">
        <f t="shared" si="188"/>
        <v/>
      </c>
      <c r="AW1000" s="11" t="str">
        <f>IF(ISERROR(IF(FIND("拾",O1000,1)&lt;FIND("万",O1000,1),IF(ISERROR(FIND("拾",O1000,FIND("万",O1000,1))),"零",(MID(O,FIND("拾",O1000,FIND("万",O1000,1))-1,1))),MID(O1000,FIND("拾",O1000,1)-1,1))),"",IF(FIND("拾",O1000,1)&lt;FIND("万",O1000,1),IF(ISERROR(FIND("拾",O1000,FIND("万",O1000,1))),"",(MID(O1000,FIND("拾",O1000,FIND("万",O1000,1))-1,1))),MID(O1000,FIND("拾",O1000,1)-1,1)))</f>
        <v/>
      </c>
      <c r="AX1000" s="12">
        <f>IF(O1000="",0,IF(ISERROR(MIDB(O1000,SEARCHB("?",O1000),2*LEN(O1000)-LENB(O1000))),IF(AQ1000="",0,INDEX([1]大小写对照表!A:B,MATCH(AQ1000,[1]大小写对照表!A:A,0),2)*100000000)+IF(AR1000="",0,INDEX([1]大小写对照表!A:B,MATCH(AR1000,[1]大小写对照表!A:A,0),2)*1000000)+IF(AS1000="",0,INDEX([1]大小写对照表!A:B,MATCH(AS1000,[1]大小写对照表!A:A,0),2)*100000)+IF(AT1000="",0,INDEX([1]大小写对照表!A:B,MATCH(AT1000,[1]大小写对照表!A:A,0),2)*10000)+IF(AU1000="",0,INDEX([1]大小写对照表!A:B,MATCH(AU1000,[1]大小写对照表!A:A,0),2)*1000)+IF(AV1000="",0,INDEX([1]大小写对照表!A:B,MATCH(AV1000,[1]大小写对照表!A:A,0),2)*100)+IF(AW1000="",0,INDEX([1]大小写对照表!A:B,MATCH(AW1000,[1]大小写对照表!A:A,0),2)*10),IF(ISERROR(FIND("万",O1000,1)),MIDB(O1000,SEARCHB("?",O1000),2*LEN(O1000)-LENB(O1000))*1,MIDB(O1000,SEARCHB("?",O1000),2*LEN(O1000)-LENB(O1000))*10000)))</f>
        <v>181900</v>
      </c>
      <c r="AY1000" s="13" t="str">
        <f t="shared" si="189"/>
        <v>1月份</v>
      </c>
      <c r="AZ1000" s="11" t="str">
        <f t="shared" si="190"/>
        <v>非编</v>
      </c>
      <c r="BA1000" s="11" t="str">
        <f t="shared" si="191"/>
        <v/>
      </c>
    </row>
    <row r="1001" spans="1:53">
      <c r="A1001" s="14" t="s">
        <v>5879</v>
      </c>
      <c r="B1001" s="14" t="s">
        <v>6128</v>
      </c>
      <c r="C1001" s="14" t="s">
        <v>55</v>
      </c>
      <c r="D1001" s="14" t="s">
        <v>6129</v>
      </c>
      <c r="E1001" s="14" t="s">
        <v>830</v>
      </c>
      <c r="F1001" s="14" t="s">
        <v>6130</v>
      </c>
      <c r="G1001" s="14" t="s">
        <v>584</v>
      </c>
      <c r="H1001" s="14"/>
      <c r="I1001" s="14"/>
      <c r="J1001" s="14"/>
      <c r="K1001" s="14"/>
      <c r="L1001" s="14" t="s">
        <v>6131</v>
      </c>
      <c r="M1001" s="14"/>
      <c r="N1001" s="14" t="s">
        <v>6132</v>
      </c>
      <c r="O1001" s="14">
        <v>2188000</v>
      </c>
      <c r="P1001" s="14"/>
      <c r="Q1001" s="14" t="s">
        <v>6133</v>
      </c>
      <c r="R1001" s="14"/>
      <c r="S1001" s="14"/>
      <c r="T1001" s="14"/>
      <c r="U1001" s="14"/>
      <c r="V1001" s="14"/>
      <c r="W1001" s="14" t="s">
        <v>65</v>
      </c>
      <c r="X1001" s="14" t="s">
        <v>6134</v>
      </c>
      <c r="Y1001" s="14">
        <v>1</v>
      </c>
      <c r="Z1001" s="14">
        <v>1</v>
      </c>
      <c r="AA1001" s="14">
        <v>2019</v>
      </c>
      <c r="AB1001" s="14" t="s">
        <v>68</v>
      </c>
      <c r="AC1001" s="14"/>
      <c r="AD1001" s="14"/>
      <c r="AE1001" s="14"/>
      <c r="AF1001" s="14"/>
      <c r="AG1001" s="14"/>
      <c r="AH1001" s="14"/>
      <c r="AI1001" s="8" t="str">
        <f t="shared" ref="AI1001:AI1064" si="192">IF(D1001="NA","",IF(D1001="","",D1001&amp;"@"&amp;A1001))</f>
        <v>GZQYH[2018]170号@非编</v>
      </c>
      <c r="AJ1001" s="8">
        <f>IF(AI1001="","",COUNTIFS(AI$1:AI1001,AI1001))</f>
        <v>1</v>
      </c>
      <c r="AK1001" s="8" t="str">
        <f t="shared" ref="AK1001:AK1064" si="193">IF(B1001="NA","",B1001&amp;"@"&amp;A1001)</f>
        <v>丹寨民族高级中学2018年度新增理化生教学实验仪器设备合同@非编</v>
      </c>
      <c r="AL1001" s="9">
        <f>IF(AK1001="","",COUNTIFS(AK$1:AK1001,AK1001))</f>
        <v>1</v>
      </c>
      <c r="AM1001" s="10" t="str">
        <f t="shared" ref="AM1001:AM1064" si="194">IF(AJ1001="",IF(AL1001=1,"是",""),IF(AJ1001=1,"是",""))</f>
        <v>是</v>
      </c>
      <c r="AN1001" s="12">
        <v>2188000</v>
      </c>
    </row>
    <row r="1002" spans="1:53">
      <c r="A1002" s="7" t="s">
        <v>5896</v>
      </c>
      <c r="B1002" s="7" t="s">
        <v>6135</v>
      </c>
      <c r="C1002" s="7" t="s">
        <v>55</v>
      </c>
      <c r="D1002" s="7"/>
      <c r="E1002" s="7" t="s">
        <v>425</v>
      </c>
      <c r="F1002" s="7" t="s">
        <v>459</v>
      </c>
      <c r="G1002" s="7" t="s">
        <v>584</v>
      </c>
      <c r="H1002" s="7"/>
      <c r="I1002" s="7"/>
      <c r="J1002" s="7"/>
      <c r="K1002" s="7"/>
      <c r="L1002" s="7" t="s">
        <v>6136</v>
      </c>
      <c r="M1002" s="7" t="s">
        <v>6137</v>
      </c>
      <c r="N1002" s="7" t="s">
        <v>6138</v>
      </c>
      <c r="O1002" s="7" t="s">
        <v>6139</v>
      </c>
      <c r="P1002" s="7"/>
      <c r="Q1002" s="7" t="s">
        <v>6140</v>
      </c>
      <c r="R1002" s="7"/>
      <c r="S1002" s="7"/>
      <c r="T1002" s="7"/>
      <c r="U1002" s="7"/>
      <c r="V1002" s="7"/>
      <c r="W1002" s="7" t="s">
        <v>944</v>
      </c>
      <c r="X1002" s="7" t="s">
        <v>6141</v>
      </c>
      <c r="Y1002" s="7">
        <v>1</v>
      </c>
      <c r="Z1002" s="7">
        <v>14971</v>
      </c>
      <c r="AA1002" s="7">
        <v>2019</v>
      </c>
      <c r="AB1002" s="7" t="s">
        <v>68</v>
      </c>
      <c r="AC1002" s="7" t="s">
        <v>795</v>
      </c>
      <c r="AD1002" s="7"/>
      <c r="AE1002" s="7"/>
      <c r="AF1002" s="7"/>
      <c r="AG1002" s="7"/>
      <c r="AH1002" s="7" t="s">
        <v>652</v>
      </c>
      <c r="AI1002" s="8" t="str">
        <f t="shared" si="192"/>
        <v/>
      </c>
      <c r="AJ1002" s="8" t="str">
        <f>IF(AI1002="","",COUNTIFS(AI$1:AI1002,AI1002))</f>
        <v/>
      </c>
      <c r="AK1002" s="8" t="str">
        <f t="shared" si="193"/>
        <v>定西日报社演播室项目中标公告@非编,非线性编辑</v>
      </c>
      <c r="AL1002" s="9">
        <f>IF(AK1002="","",COUNTIFS(AK$1:AK1002,AK1002))</f>
        <v>1</v>
      </c>
      <c r="AM1002" s="10" t="str">
        <f t="shared" si="194"/>
        <v>是</v>
      </c>
      <c r="AN1002" s="12">
        <v>485105.99999999994</v>
      </c>
    </row>
    <row r="1003" spans="1:53">
      <c r="A1003" s="14" t="s">
        <v>5879</v>
      </c>
      <c r="B1003" s="14" t="s">
        <v>6142</v>
      </c>
      <c r="C1003" s="14" t="s">
        <v>55</v>
      </c>
      <c r="D1003" s="14" t="s">
        <v>6143</v>
      </c>
      <c r="E1003" s="14" t="s">
        <v>1125</v>
      </c>
      <c r="F1003" s="14" t="s">
        <v>6144</v>
      </c>
      <c r="G1003" s="14" t="s">
        <v>584</v>
      </c>
      <c r="H1003" s="14"/>
      <c r="I1003" s="14"/>
      <c r="J1003" s="14"/>
      <c r="K1003" s="14"/>
      <c r="L1003" s="14" t="s">
        <v>6145</v>
      </c>
      <c r="M1003" s="14"/>
      <c r="N1003" s="14" t="s">
        <v>6146</v>
      </c>
      <c r="O1003" s="14" t="s">
        <v>6147</v>
      </c>
      <c r="P1003" s="14"/>
      <c r="Q1003" s="14" t="s">
        <v>6148</v>
      </c>
      <c r="R1003" s="14"/>
      <c r="S1003" s="14"/>
      <c r="T1003" s="14"/>
      <c r="U1003" s="14"/>
      <c r="V1003" s="14"/>
      <c r="W1003" s="14" t="s">
        <v>79</v>
      </c>
      <c r="X1003" s="14" t="s">
        <v>6149</v>
      </c>
      <c r="Y1003" s="14">
        <v>1</v>
      </c>
      <c r="Z1003" s="14">
        <v>1</v>
      </c>
      <c r="AA1003" s="14">
        <v>2019</v>
      </c>
      <c r="AB1003" s="14" t="s">
        <v>68</v>
      </c>
      <c r="AC1003" s="14"/>
      <c r="AD1003" s="14"/>
      <c r="AE1003" s="14"/>
      <c r="AF1003" s="14"/>
      <c r="AG1003" s="14"/>
      <c r="AH1003" s="14"/>
      <c r="AI1003" s="8" t="str">
        <f t="shared" si="192"/>
        <v>SXLT2018-108@非编</v>
      </c>
      <c r="AJ1003" s="8">
        <f>IF(AI1003="","",COUNTIFS(AI$1:AI1003,AI1003))</f>
        <v>1</v>
      </c>
      <c r="AK1003" s="8" t="str">
        <f t="shared" si="193"/>
        <v>关于子长县广播电视台关于高清非编及摄像机采购项目的采购结果公告@非编</v>
      </c>
      <c r="AL1003" s="9">
        <f>IF(AK1003="","",COUNTIFS(AK$1:AK1003,AK1003))</f>
        <v>1</v>
      </c>
      <c r="AM1003" s="10" t="str">
        <f t="shared" si="194"/>
        <v>是</v>
      </c>
      <c r="AN1003" s="12">
        <v>698000</v>
      </c>
    </row>
    <row r="1004" spans="1:53">
      <c r="A1004" s="7" t="s">
        <v>5879</v>
      </c>
      <c r="B1004" s="7" t="s">
        <v>6150</v>
      </c>
      <c r="C1004" s="7" t="s">
        <v>55</v>
      </c>
      <c r="D1004" s="7" t="s">
        <v>6151</v>
      </c>
      <c r="E1004" s="7" t="s">
        <v>168</v>
      </c>
      <c r="F1004" s="7" t="s">
        <v>225</v>
      </c>
      <c r="G1004" s="7" t="s">
        <v>584</v>
      </c>
      <c r="H1004" s="7"/>
      <c r="I1004" s="7"/>
      <c r="J1004" s="7"/>
      <c r="K1004" s="7"/>
      <c r="L1004" s="7" t="s">
        <v>6152</v>
      </c>
      <c r="M1004" s="7"/>
      <c r="N1004" s="7" t="s">
        <v>6153</v>
      </c>
      <c r="O1004" s="7">
        <v>10</v>
      </c>
      <c r="P1004" s="7"/>
      <c r="Q1004" s="7" t="s">
        <v>6154</v>
      </c>
      <c r="R1004" s="7" t="s">
        <v>6155</v>
      </c>
      <c r="S1004" s="7" t="s">
        <v>6156</v>
      </c>
      <c r="T1004" s="7" t="s">
        <v>6157</v>
      </c>
      <c r="U1004" s="7"/>
      <c r="V1004" s="7"/>
      <c r="W1004" s="7" t="s">
        <v>79</v>
      </c>
      <c r="X1004" s="7" t="s">
        <v>6158</v>
      </c>
      <c r="Y1004" s="7">
        <v>2</v>
      </c>
      <c r="Z1004" s="7">
        <v>2</v>
      </c>
      <c r="AA1004" s="7">
        <v>2019</v>
      </c>
      <c r="AB1004" s="7" t="s">
        <v>68</v>
      </c>
      <c r="AC1004" s="7"/>
      <c r="AD1004" s="7"/>
      <c r="AE1004" s="7"/>
      <c r="AF1004" s="7"/>
      <c r="AG1004" s="7"/>
      <c r="AH1004" s="7"/>
      <c r="AI1004" s="8" t="str">
        <f t="shared" si="192"/>
        <v>HSYB-WZJT1820-HSGK-01@非编</v>
      </c>
      <c r="AJ1004" s="8">
        <f>IF(AI1004="","",COUNTIFS(AI$1:AI1004,AI1004))</f>
        <v>1</v>
      </c>
      <c r="AK1004" s="8" t="str">
        <f t="shared" si="193"/>
        <v>福建亿力集团有限公司2018年第二十批物资类竞争性谈判采购项目的中标结果公告@非编</v>
      </c>
      <c r="AL1004" s="9">
        <f>IF(AK1004="","",COUNTIFS(AK$1:AK1004,AK1004))</f>
        <v>1</v>
      </c>
      <c r="AM1004" s="10" t="str">
        <f t="shared" si="194"/>
        <v>是</v>
      </c>
      <c r="AN1004" s="12">
        <v>10</v>
      </c>
    </row>
    <row r="1005" spans="1:53">
      <c r="A1005" s="14" t="s">
        <v>5879</v>
      </c>
      <c r="B1005" s="14" t="s">
        <v>6159</v>
      </c>
      <c r="C1005" s="14" t="s">
        <v>55</v>
      </c>
      <c r="D1005" s="14" t="s">
        <v>6160</v>
      </c>
      <c r="E1005" s="14" t="s">
        <v>627</v>
      </c>
      <c r="F1005" s="14" t="s">
        <v>6161</v>
      </c>
      <c r="G1005" s="14" t="s">
        <v>640</v>
      </c>
      <c r="H1005" s="14"/>
      <c r="I1005" s="14"/>
      <c r="J1005" s="14"/>
      <c r="K1005" s="14"/>
      <c r="L1005" s="14" t="s">
        <v>6162</v>
      </c>
      <c r="M1005" s="14"/>
      <c r="N1005" s="14" t="s">
        <v>6163</v>
      </c>
      <c r="O1005" s="14" t="s">
        <v>6164</v>
      </c>
      <c r="P1005" s="14"/>
      <c r="Q1005" s="14" t="s">
        <v>6165</v>
      </c>
      <c r="R1005" s="14"/>
      <c r="S1005" s="14"/>
      <c r="T1005" s="14"/>
      <c r="U1005" s="14"/>
      <c r="V1005" s="14"/>
      <c r="W1005" s="14" t="s">
        <v>79</v>
      </c>
      <c r="X1005" s="14" t="s">
        <v>6166</v>
      </c>
      <c r="Y1005" s="14">
        <v>2</v>
      </c>
      <c r="Z1005" s="14">
        <v>2</v>
      </c>
      <c r="AA1005" s="14">
        <v>2019</v>
      </c>
      <c r="AB1005" s="14" t="s">
        <v>68</v>
      </c>
      <c r="AC1005" s="14"/>
      <c r="AD1005" s="14"/>
      <c r="AE1005" s="14"/>
      <c r="AF1005" s="14"/>
      <c r="AG1005" s="14"/>
      <c r="AH1005" s="14"/>
      <c r="AI1005" s="8" t="str">
        <f t="shared" si="192"/>
        <v>EPGK2018-8044@非编</v>
      </c>
      <c r="AJ1005" s="8">
        <f>IF(AI1005="","",COUNTIFS(AI$1:AI1005,AI1005))</f>
        <v>1</v>
      </c>
      <c r="AK1005" s="8" t="str">
        <f t="shared" si="193"/>
        <v>恩平广播电视台高清改造一期项目中标结果公告@非编</v>
      </c>
      <c r="AL1005" s="9">
        <f>IF(AK1005="","",COUNTIFS(AK$1:AK1005,AK1005))</f>
        <v>1</v>
      </c>
      <c r="AM1005" s="10" t="str">
        <f t="shared" si="194"/>
        <v>是</v>
      </c>
      <c r="AN1005" s="12">
        <v>1083857</v>
      </c>
    </row>
    <row r="1006" spans="1:53">
      <c r="A1006" s="7" t="s">
        <v>5879</v>
      </c>
      <c r="B1006" s="7" t="s">
        <v>639</v>
      </c>
      <c r="C1006" s="7" t="s">
        <v>55</v>
      </c>
      <c r="D1006" s="7"/>
      <c r="E1006" s="7" t="s">
        <v>276</v>
      </c>
      <c r="F1006" s="7" t="s">
        <v>277</v>
      </c>
      <c r="G1006" s="7" t="s">
        <v>640</v>
      </c>
      <c r="H1006" s="7"/>
      <c r="I1006" s="7"/>
      <c r="J1006" s="7"/>
      <c r="K1006" s="7"/>
      <c r="L1006" s="7"/>
      <c r="M1006" s="7" t="s">
        <v>641</v>
      </c>
      <c r="N1006" s="7"/>
      <c r="O1006" s="7"/>
      <c r="P1006" s="7"/>
      <c r="Q1006" s="7"/>
      <c r="R1006" s="7"/>
      <c r="S1006" s="7"/>
      <c r="T1006" s="7"/>
      <c r="U1006" s="7"/>
      <c r="V1006" s="7"/>
      <c r="W1006" s="7" t="s">
        <v>65</v>
      </c>
      <c r="X1006" s="7" t="s">
        <v>639</v>
      </c>
      <c r="Y1006" s="7">
        <v>14</v>
      </c>
      <c r="Z1006" s="7">
        <v>14971</v>
      </c>
      <c r="AA1006" s="7">
        <v>2018</v>
      </c>
      <c r="AB1006" s="7" t="s">
        <v>643</v>
      </c>
      <c r="AC1006" s="7" t="s">
        <v>128</v>
      </c>
      <c r="AD1006" s="7" t="s">
        <v>129</v>
      </c>
      <c r="AE1006" s="7"/>
      <c r="AF1006" s="7"/>
      <c r="AG1006" s="7"/>
      <c r="AH1006" s="7"/>
      <c r="AI1006" s="8" t="str">
        <f t="shared" si="192"/>
        <v/>
      </c>
      <c r="AJ1006" s="8" t="str">
        <f>IF(AI1006="","",COUNTIFS(AI$1:AI1006,AI1006))</f>
        <v/>
      </c>
      <c r="AK1006" s="8" t="str">
        <f t="shared" si="193"/>
        <v>录播教室、教室多媒体等@非编</v>
      </c>
      <c r="AL1006" s="9">
        <f>IF(AK1006="","",COUNTIFS(AK$1:AK1006,AK1006))</f>
        <v>1</v>
      </c>
      <c r="AM1006" s="10" t="str">
        <f t="shared" si="194"/>
        <v>是</v>
      </c>
      <c r="AN1006" s="12">
        <v>0</v>
      </c>
    </row>
    <row r="1007" spans="1:53">
      <c r="A1007" s="14" t="s">
        <v>5886</v>
      </c>
      <c r="B1007" s="14" t="s">
        <v>6167</v>
      </c>
      <c r="C1007" s="14" t="s">
        <v>55</v>
      </c>
      <c r="D1007" s="14"/>
      <c r="E1007" s="14" t="s">
        <v>2982</v>
      </c>
      <c r="F1007" s="14" t="s">
        <v>6168</v>
      </c>
      <c r="G1007" s="14" t="s">
        <v>640</v>
      </c>
      <c r="H1007" s="14"/>
      <c r="I1007" s="14"/>
      <c r="J1007" s="14"/>
      <c r="K1007" s="14"/>
      <c r="L1007" s="14" t="s">
        <v>6169</v>
      </c>
      <c r="M1007" s="14" t="s">
        <v>6170</v>
      </c>
      <c r="N1007" s="14" t="s">
        <v>6171</v>
      </c>
      <c r="O1007" s="14" t="s">
        <v>6172</v>
      </c>
      <c r="P1007" s="14"/>
      <c r="Q1007" s="14" t="s">
        <v>6173</v>
      </c>
      <c r="R1007" s="14"/>
      <c r="S1007" s="14"/>
      <c r="T1007" s="14"/>
      <c r="U1007" s="14"/>
      <c r="V1007" s="14"/>
      <c r="W1007" s="14" t="s">
        <v>79</v>
      </c>
      <c r="X1007" s="14" t="s">
        <v>6174</v>
      </c>
      <c r="Y1007" s="14">
        <v>3</v>
      </c>
      <c r="Z1007" s="14">
        <v>14971</v>
      </c>
      <c r="AA1007" s="14">
        <v>2019</v>
      </c>
      <c r="AB1007" s="14" t="s">
        <v>68</v>
      </c>
      <c r="AC1007" s="14"/>
      <c r="AD1007" s="14"/>
      <c r="AE1007" s="14"/>
      <c r="AF1007" s="14"/>
      <c r="AG1007" s="14"/>
      <c r="AH1007" s="14"/>
      <c r="AI1007" s="8" t="str">
        <f t="shared" si="192"/>
        <v/>
      </c>
      <c r="AJ1007" s="8" t="str">
        <f>IF(AI1007="","",COUNTIFS(AI$1:AI1007,AI1007))</f>
        <v/>
      </c>
      <c r="AK1007" s="8" t="str">
        <f t="shared" si="193"/>
        <v>非线性编辑机项目（第四次）成交结果公告@非线性编辑</v>
      </c>
      <c r="AL1007" s="9">
        <f>IF(AK1007="","",COUNTIFS(AK$1:AK1007,AK1007))</f>
        <v>1</v>
      </c>
      <c r="AM1007" s="10" t="str">
        <f t="shared" si="194"/>
        <v>是</v>
      </c>
      <c r="AN1007" s="12">
        <v>248000</v>
      </c>
    </row>
    <row r="1008" spans="1:53">
      <c r="A1008" s="7" t="s">
        <v>5886</v>
      </c>
      <c r="B1008" s="7" t="s">
        <v>6175</v>
      </c>
      <c r="C1008" s="7" t="s">
        <v>55</v>
      </c>
      <c r="D1008" s="7"/>
      <c r="E1008" s="7" t="s">
        <v>56</v>
      </c>
      <c r="F1008" s="7" t="s">
        <v>6176</v>
      </c>
      <c r="G1008" s="7" t="s">
        <v>640</v>
      </c>
      <c r="H1008" s="7"/>
      <c r="I1008" s="7"/>
      <c r="J1008" s="7"/>
      <c r="K1008" s="7"/>
      <c r="L1008" s="7" t="s">
        <v>6177</v>
      </c>
      <c r="M1008" s="7" t="s">
        <v>6178</v>
      </c>
      <c r="N1008" s="7" t="s">
        <v>6179</v>
      </c>
      <c r="O1008" s="7"/>
      <c r="P1008" s="7"/>
      <c r="Q1008" s="7" t="s">
        <v>6180</v>
      </c>
      <c r="R1008" s="7"/>
      <c r="S1008" s="7"/>
      <c r="T1008" s="7"/>
      <c r="U1008" s="7"/>
      <c r="V1008" s="7"/>
      <c r="W1008" s="7" t="s">
        <v>65</v>
      </c>
      <c r="X1008" s="7" t="s">
        <v>6181</v>
      </c>
      <c r="Y1008" s="7">
        <v>4</v>
      </c>
      <c r="Z1008" s="7">
        <v>14971</v>
      </c>
      <c r="AA1008" s="7">
        <v>2018</v>
      </c>
      <c r="AB1008" s="7" t="s">
        <v>643</v>
      </c>
      <c r="AC1008" s="7"/>
      <c r="AD1008" s="7"/>
      <c r="AE1008" s="7"/>
      <c r="AF1008" s="7"/>
      <c r="AG1008" s="7"/>
      <c r="AH1008" s="7"/>
      <c r="AI1008" s="8" t="str">
        <f t="shared" si="192"/>
        <v/>
      </c>
      <c r="AJ1008" s="8" t="str">
        <f>IF(AI1008="","",COUNTIFS(AI$1:AI1008,AI1008))</f>
        <v/>
      </c>
      <c r="AK1008" s="8" t="str">
        <f t="shared" si="193"/>
        <v>洛阳市实验小学恒大分校校园高清三维虚拟电视台设备采购项目（二次）成交结果公告@非线性编辑</v>
      </c>
      <c r="AL1008" s="9">
        <f>IF(AK1008="","",COUNTIFS(AK$1:AK1008,AK1008))</f>
        <v>1</v>
      </c>
      <c r="AM1008" s="10" t="str">
        <f t="shared" si="194"/>
        <v>是</v>
      </c>
      <c r="AN1008" s="12">
        <v>0</v>
      </c>
    </row>
    <row r="1009" spans="1:40">
      <c r="A1009" s="14" t="s">
        <v>5879</v>
      </c>
      <c r="B1009" s="14" t="s">
        <v>6182</v>
      </c>
      <c r="C1009" s="14" t="s">
        <v>55</v>
      </c>
      <c r="D1009" s="14" t="s">
        <v>6183</v>
      </c>
      <c r="E1009" s="14" t="s">
        <v>118</v>
      </c>
      <c r="F1009" s="14" t="s">
        <v>360</v>
      </c>
      <c r="G1009" s="14" t="s">
        <v>640</v>
      </c>
      <c r="H1009" s="14"/>
      <c r="I1009" s="14"/>
      <c r="J1009" s="14"/>
      <c r="K1009" s="14"/>
      <c r="L1009" s="14" t="s">
        <v>1867</v>
      </c>
      <c r="M1009" s="14" t="s">
        <v>6184</v>
      </c>
      <c r="N1009" s="14" t="s">
        <v>6185</v>
      </c>
      <c r="O1009" s="14"/>
      <c r="P1009" s="14"/>
      <c r="Q1009" s="14" t="s">
        <v>6186</v>
      </c>
      <c r="R1009" s="14"/>
      <c r="S1009" s="14"/>
      <c r="T1009" s="14"/>
      <c r="U1009" s="14"/>
      <c r="V1009" s="14"/>
      <c r="W1009" s="14" t="s">
        <v>326</v>
      </c>
      <c r="X1009" s="14" t="s">
        <v>6187</v>
      </c>
      <c r="Y1009" s="14">
        <v>1</v>
      </c>
      <c r="Z1009" s="14">
        <v>1</v>
      </c>
      <c r="AA1009" s="14">
        <v>2019</v>
      </c>
      <c r="AB1009" s="14" t="s">
        <v>68</v>
      </c>
      <c r="AC1009" s="14"/>
      <c r="AD1009" s="14"/>
      <c r="AE1009" s="14"/>
      <c r="AF1009" s="14"/>
      <c r="AG1009" s="14"/>
      <c r="AH1009" s="14"/>
      <c r="AI1009" s="8" t="str">
        <f t="shared" si="192"/>
        <v>CEITCL-NX-CZHW-181201@非编</v>
      </c>
      <c r="AJ1009" s="8">
        <f>IF(AI1009="","",COUNTIFS(AI$1:AI1009,AI1009))</f>
        <v>1</v>
      </c>
      <c r="AK1009" s="8" t="str">
        <f t="shared" si="193"/>
        <v>宁夏大学新华学院学前教育专业教室建设项目中标公告@非编</v>
      </c>
      <c r="AL1009" s="9">
        <f>IF(AK1009="","",COUNTIFS(AK$1:AK1009,AK1009))</f>
        <v>1</v>
      </c>
      <c r="AM1009" s="10" t="str">
        <f t="shared" si="194"/>
        <v>是</v>
      </c>
      <c r="AN1009" s="12">
        <v>0</v>
      </c>
    </row>
    <row r="1010" spans="1:40">
      <c r="A1010" s="7" t="s">
        <v>5879</v>
      </c>
      <c r="B1010" s="7" t="s">
        <v>644</v>
      </c>
      <c r="C1010" s="7" t="s">
        <v>55</v>
      </c>
      <c r="D1010" s="7"/>
      <c r="E1010" s="7" t="s">
        <v>94</v>
      </c>
      <c r="F1010" s="7" t="s">
        <v>319</v>
      </c>
      <c r="G1010" s="7" t="s">
        <v>640</v>
      </c>
      <c r="H1010" s="7"/>
      <c r="I1010" s="7"/>
      <c r="J1010" s="7"/>
      <c r="K1010" s="7"/>
      <c r="L1010" s="7" t="s">
        <v>645</v>
      </c>
      <c r="M1010" s="7" t="s">
        <v>646</v>
      </c>
      <c r="N1010" s="7" t="s">
        <v>647</v>
      </c>
      <c r="O1010" s="7" t="s">
        <v>648</v>
      </c>
      <c r="P1010" s="7"/>
      <c r="Q1010" s="7" t="s">
        <v>650</v>
      </c>
      <c r="R1010" s="7"/>
      <c r="S1010" s="7"/>
      <c r="T1010" s="7"/>
      <c r="U1010" s="7"/>
      <c r="V1010" s="7"/>
      <c r="W1010" s="7" t="s">
        <v>65</v>
      </c>
      <c r="X1010" s="7" t="s">
        <v>651</v>
      </c>
      <c r="Y1010" s="7">
        <v>5</v>
      </c>
      <c r="Z1010" s="7">
        <v>14971</v>
      </c>
      <c r="AA1010" s="7">
        <v>2019</v>
      </c>
      <c r="AB1010" s="7" t="s">
        <v>68</v>
      </c>
      <c r="AC1010" s="7"/>
      <c r="AD1010" s="7"/>
      <c r="AE1010" s="7"/>
      <c r="AF1010" s="7"/>
      <c r="AG1010" s="7"/>
      <c r="AH1010" s="7" t="s">
        <v>652</v>
      </c>
      <c r="AI1010" s="8" t="str">
        <f t="shared" si="192"/>
        <v/>
      </c>
      <c r="AJ1010" s="8" t="str">
        <f>IF(AI1010="","",COUNTIFS(AI$1:AI1010,AI1010))</f>
        <v/>
      </c>
      <c r="AK1010" s="8" t="str">
        <f t="shared" si="193"/>
        <v>山西财贸职业技术学院三个系内涵建设方案中标公告@非编</v>
      </c>
      <c r="AL1010" s="9">
        <f>IF(AK1010="","",COUNTIFS(AK$1:AK1010,AK1010))</f>
        <v>1</v>
      </c>
      <c r="AM1010" s="10" t="str">
        <f t="shared" si="194"/>
        <v>是</v>
      </c>
      <c r="AN1010" s="12">
        <v>1107890</v>
      </c>
    </row>
    <row r="1011" spans="1:40">
      <c r="A1011" s="14" t="s">
        <v>5886</v>
      </c>
      <c r="B1011" s="14" t="s">
        <v>6188</v>
      </c>
      <c r="C1011" s="14" t="s">
        <v>55</v>
      </c>
      <c r="D1011" s="14"/>
      <c r="E1011" s="14" t="s">
        <v>2982</v>
      </c>
      <c r="F1011" s="14" t="s">
        <v>6189</v>
      </c>
      <c r="G1011" s="14" t="s">
        <v>640</v>
      </c>
      <c r="H1011" s="14"/>
      <c r="I1011" s="14"/>
      <c r="J1011" s="14"/>
      <c r="K1011" s="14"/>
      <c r="L1011" s="14" t="s">
        <v>6190</v>
      </c>
      <c r="M1011" s="14" t="s">
        <v>6170</v>
      </c>
      <c r="N1011" s="14" t="s">
        <v>6171</v>
      </c>
      <c r="O1011" s="14" t="s">
        <v>6172</v>
      </c>
      <c r="P1011" s="14"/>
      <c r="Q1011" s="14" t="s">
        <v>6173</v>
      </c>
      <c r="R1011" s="14"/>
      <c r="S1011" s="14"/>
      <c r="T1011" s="14"/>
      <c r="U1011" s="14"/>
      <c r="V1011" s="14"/>
      <c r="W1011" s="14" t="s">
        <v>79</v>
      </c>
      <c r="X1011" s="14" t="s">
        <v>6191</v>
      </c>
      <c r="Y1011" s="14">
        <v>3</v>
      </c>
      <c r="Z1011" s="14">
        <v>14971</v>
      </c>
      <c r="AA1011" s="14">
        <v>2019</v>
      </c>
      <c r="AB1011" s="14" t="s">
        <v>68</v>
      </c>
      <c r="AC1011" s="14"/>
      <c r="AD1011" s="14"/>
      <c r="AE1011" s="14"/>
      <c r="AF1011" s="14"/>
      <c r="AG1011" s="14"/>
      <c r="AH1011" s="14"/>
      <c r="AI1011" s="8" t="str">
        <f t="shared" si="192"/>
        <v/>
      </c>
      <c r="AJ1011" s="8" t="str">
        <f>IF(AI1011="","",COUNTIFS(AI$1:AI1011,AI1011))</f>
        <v/>
      </c>
      <c r="AK1011" s="8" t="str">
        <f t="shared" si="193"/>
        <v>非线性编辑机项目（第四次）中标公告@非线性编辑</v>
      </c>
      <c r="AL1011" s="9">
        <f>IF(AK1011="","",COUNTIFS(AK$1:AK1011,AK1011))</f>
        <v>1</v>
      </c>
      <c r="AM1011" s="10" t="str">
        <f t="shared" si="194"/>
        <v>是</v>
      </c>
      <c r="AN1011" s="12">
        <v>248000</v>
      </c>
    </row>
    <row r="1012" spans="1:40">
      <c r="A1012" s="7" t="s">
        <v>5886</v>
      </c>
      <c r="B1012" s="7" t="s">
        <v>653</v>
      </c>
      <c r="C1012" s="7" t="s">
        <v>55</v>
      </c>
      <c r="D1012" s="7" t="s">
        <v>654</v>
      </c>
      <c r="E1012" s="7" t="s">
        <v>83</v>
      </c>
      <c r="F1012" s="7" t="s">
        <v>655</v>
      </c>
      <c r="G1012" s="7" t="s">
        <v>640</v>
      </c>
      <c r="H1012" s="7"/>
      <c r="I1012" s="7"/>
      <c r="J1012" s="7"/>
      <c r="K1012" s="7"/>
      <c r="L1012" s="7" t="s">
        <v>656</v>
      </c>
      <c r="M1012" s="7" t="s">
        <v>657</v>
      </c>
      <c r="N1012" s="7" t="s">
        <v>658</v>
      </c>
      <c r="O1012" s="7" t="s">
        <v>659</v>
      </c>
      <c r="P1012" s="7"/>
      <c r="Q1012" s="7" t="s">
        <v>661</v>
      </c>
      <c r="R1012" s="7"/>
      <c r="S1012" s="7"/>
      <c r="T1012" s="7"/>
      <c r="U1012" s="7"/>
      <c r="V1012" s="7"/>
      <c r="W1012" s="7" t="s">
        <v>65</v>
      </c>
      <c r="X1012" s="7" t="s">
        <v>662</v>
      </c>
      <c r="Y1012" s="7">
        <v>4</v>
      </c>
      <c r="Z1012" s="7">
        <v>4</v>
      </c>
      <c r="AA1012" s="7">
        <v>2019</v>
      </c>
      <c r="AB1012" s="7" t="s">
        <v>68</v>
      </c>
      <c r="AC1012" s="7"/>
      <c r="AD1012" s="7"/>
      <c r="AE1012" s="7"/>
      <c r="AF1012" s="7"/>
      <c r="AG1012" s="7"/>
      <c r="AH1012" s="7" t="s">
        <v>652</v>
      </c>
      <c r="AI1012" s="8" t="str">
        <f t="shared" si="192"/>
        <v>【JXABXZC29201802027】）@非线性编辑</v>
      </c>
      <c r="AJ1012" s="8">
        <f>IF(AI1012="","",COUNTIFS(AI$1:AI1012,AI1012))</f>
        <v>1</v>
      </c>
      <c r="AK1012" s="8" t="str">
        <f t="shared" si="193"/>
        <v>[吉安县]吉安县现代教育技术中心中小学录播教室设备采购项目结果公示@非线性编辑</v>
      </c>
      <c r="AL1012" s="9">
        <f>IF(AK1012="","",COUNTIFS(AK$1:AK1012,AK1012))</f>
        <v>1</v>
      </c>
      <c r="AM1012" s="10" t="str">
        <f t="shared" si="194"/>
        <v>是</v>
      </c>
      <c r="AN1012" s="12">
        <v>1007724</v>
      </c>
    </row>
    <row r="1013" spans="1:40">
      <c r="A1013" s="14" t="s">
        <v>5886</v>
      </c>
      <c r="B1013" s="14" t="s">
        <v>6192</v>
      </c>
      <c r="C1013" s="14" t="s">
        <v>55</v>
      </c>
      <c r="D1013" s="14">
        <v>2018001656</v>
      </c>
      <c r="E1013" s="14" t="s">
        <v>133</v>
      </c>
      <c r="F1013" s="14" t="s">
        <v>6193</v>
      </c>
      <c r="G1013" s="14" t="s">
        <v>640</v>
      </c>
      <c r="H1013" s="14"/>
      <c r="I1013" s="14"/>
      <c r="J1013" s="14"/>
      <c r="K1013" s="14"/>
      <c r="L1013" s="14" t="s">
        <v>6102</v>
      </c>
      <c r="M1013" s="14" t="s">
        <v>6194</v>
      </c>
      <c r="N1013" s="14"/>
      <c r="O1013" s="14"/>
      <c r="P1013" s="14"/>
      <c r="Q1013" s="14"/>
      <c r="R1013" s="14"/>
      <c r="S1013" s="14"/>
      <c r="T1013" s="14"/>
      <c r="U1013" s="14"/>
      <c r="V1013" s="14"/>
      <c r="W1013" s="14" t="s">
        <v>244</v>
      </c>
      <c r="X1013" s="14" t="s">
        <v>6195</v>
      </c>
      <c r="Y1013" s="14">
        <v>2</v>
      </c>
      <c r="Z1013" s="14">
        <v>1</v>
      </c>
      <c r="AA1013" s="14">
        <v>2019</v>
      </c>
      <c r="AB1013" s="14" t="s">
        <v>68</v>
      </c>
      <c r="AC1013" s="14"/>
      <c r="AD1013" s="14"/>
      <c r="AE1013" s="14"/>
      <c r="AF1013" s="14"/>
      <c r="AG1013" s="14"/>
      <c r="AH1013" s="14"/>
      <c r="AI1013" s="8" t="str">
        <f t="shared" si="192"/>
        <v>2018001656@非线性编辑</v>
      </c>
      <c r="AJ1013" s="8">
        <f>IF(AI1013="","",COUNTIFS(AI$1:AI1013,AI1013))</f>
        <v>1</v>
      </c>
      <c r="AK1013" s="8" t="str">
        <f t="shared" si="193"/>
        <v>非线性编辑系统等信息公司投（编号：2018001656）中标候选人公示@非线性编辑</v>
      </c>
      <c r="AL1013" s="9">
        <f>IF(AK1013="","",COUNTIFS(AK$1:AK1013,AK1013))</f>
        <v>1</v>
      </c>
      <c r="AM1013" s="10" t="str">
        <f t="shared" si="194"/>
        <v>是</v>
      </c>
      <c r="AN1013" s="12">
        <v>0</v>
      </c>
    </row>
    <row r="1014" spans="1:40">
      <c r="A1014" s="7" t="s">
        <v>5886</v>
      </c>
      <c r="B1014" s="7" t="s">
        <v>6196</v>
      </c>
      <c r="C1014" s="7" t="s">
        <v>55</v>
      </c>
      <c r="D1014" s="7"/>
      <c r="E1014" s="7" t="s">
        <v>2982</v>
      </c>
      <c r="F1014" s="7" t="s">
        <v>6168</v>
      </c>
      <c r="G1014" s="7" t="s">
        <v>640</v>
      </c>
      <c r="H1014" s="7"/>
      <c r="I1014" s="7"/>
      <c r="J1014" s="7"/>
      <c r="K1014" s="7"/>
      <c r="L1014" s="7" t="s">
        <v>6169</v>
      </c>
      <c r="M1014" s="7" t="s">
        <v>6170</v>
      </c>
      <c r="N1014" s="7" t="s">
        <v>6171</v>
      </c>
      <c r="O1014" s="7" t="s">
        <v>6172</v>
      </c>
      <c r="P1014" s="7"/>
      <c r="Q1014" s="7" t="s">
        <v>6173</v>
      </c>
      <c r="R1014" s="7"/>
      <c r="S1014" s="7"/>
      <c r="T1014" s="7"/>
      <c r="U1014" s="7"/>
      <c r="V1014" s="7"/>
      <c r="W1014" s="7" t="s">
        <v>79</v>
      </c>
      <c r="X1014" s="7" t="s">
        <v>6197</v>
      </c>
      <c r="Y1014" s="7">
        <v>1</v>
      </c>
      <c r="Z1014" s="7">
        <v>14971</v>
      </c>
      <c r="AA1014" s="7">
        <v>2019</v>
      </c>
      <c r="AB1014" s="7" t="s">
        <v>68</v>
      </c>
      <c r="AC1014" s="7"/>
      <c r="AD1014" s="7"/>
      <c r="AE1014" s="7"/>
      <c r="AF1014" s="7"/>
      <c r="AG1014" s="7"/>
      <c r="AH1014" s="7"/>
      <c r="AI1014" s="8" t="str">
        <f t="shared" si="192"/>
        <v/>
      </c>
      <c r="AJ1014" s="8" t="str">
        <f>IF(AI1014="","",COUNTIFS(AI$1:AI1014,AI1014))</f>
        <v/>
      </c>
      <c r="AK1014" s="8" t="str">
        <f t="shared" si="193"/>
        <v>青海胜亚招标代理有限公司(非线性编辑机项目（第四次）)中标公告@非线性编辑</v>
      </c>
      <c r="AL1014" s="9">
        <f>IF(AK1014="","",COUNTIFS(AK$1:AK1014,AK1014))</f>
        <v>1</v>
      </c>
      <c r="AM1014" s="10" t="str">
        <f t="shared" si="194"/>
        <v>是</v>
      </c>
      <c r="AN1014" s="12">
        <v>248000</v>
      </c>
    </row>
    <row r="1015" spans="1:40">
      <c r="A1015" s="14" t="s">
        <v>5879</v>
      </c>
      <c r="B1015" s="14" t="s">
        <v>663</v>
      </c>
      <c r="C1015" s="14" t="s">
        <v>55</v>
      </c>
      <c r="D1015" s="14"/>
      <c r="E1015" s="14" t="s">
        <v>276</v>
      </c>
      <c r="F1015" s="14" t="s">
        <v>277</v>
      </c>
      <c r="G1015" s="14" t="s">
        <v>640</v>
      </c>
      <c r="H1015" s="14"/>
      <c r="I1015" s="14"/>
      <c r="J1015" s="14"/>
      <c r="K1015" s="14"/>
      <c r="L1015" s="14"/>
      <c r="M1015" s="14"/>
      <c r="N1015" s="14"/>
      <c r="O1015" s="14"/>
      <c r="P1015" s="14"/>
      <c r="Q1015" s="14"/>
      <c r="R1015" s="14"/>
      <c r="S1015" s="14"/>
      <c r="T1015" s="14"/>
      <c r="U1015" s="14"/>
      <c r="V1015" s="14"/>
      <c r="W1015" s="14" t="s">
        <v>65</v>
      </c>
      <c r="X1015" s="14" t="s">
        <v>665</v>
      </c>
      <c r="Y1015" s="14">
        <v>8</v>
      </c>
      <c r="Z1015" s="14">
        <v>14971</v>
      </c>
      <c r="AA1015" s="14">
        <v>2018</v>
      </c>
      <c r="AB1015" s="14" t="s">
        <v>643</v>
      </c>
      <c r="AC1015" s="14" t="s">
        <v>128</v>
      </c>
      <c r="AD1015" s="14" t="s">
        <v>129</v>
      </c>
      <c r="AE1015" s="14"/>
      <c r="AF1015" s="14"/>
      <c r="AG1015" s="14"/>
      <c r="AH1015" s="14"/>
      <c r="AI1015" s="8" t="str">
        <f t="shared" si="192"/>
        <v/>
      </c>
      <c r="AJ1015" s="8" t="str">
        <f>IF(AI1015="","",COUNTIFS(AI$1:AI1015,AI1015))</f>
        <v/>
      </c>
      <c r="AK1015" s="8" t="str">
        <f t="shared" si="193"/>
        <v>录播教室、教室多媒体等(LPG201811197)中标公告@非编</v>
      </c>
      <c r="AL1015" s="9">
        <f>IF(AK1015="","",COUNTIFS(AK$1:AK1015,AK1015))</f>
        <v>1</v>
      </c>
      <c r="AM1015" s="10" t="str">
        <f t="shared" si="194"/>
        <v>是</v>
      </c>
      <c r="AN1015" s="12">
        <v>0</v>
      </c>
    </row>
    <row r="1016" spans="1:40">
      <c r="A1016" s="7" t="s">
        <v>5879</v>
      </c>
      <c r="B1016" s="7" t="s">
        <v>5548</v>
      </c>
      <c r="C1016" s="7" t="s">
        <v>55</v>
      </c>
      <c r="D1016" s="7" t="s">
        <v>5549</v>
      </c>
      <c r="E1016" s="7" t="s">
        <v>1308</v>
      </c>
      <c r="F1016" s="7" t="s">
        <v>4915</v>
      </c>
      <c r="G1016" s="7" t="s">
        <v>669</v>
      </c>
      <c r="H1016" s="7"/>
      <c r="I1016" s="7"/>
      <c r="J1016" s="7"/>
      <c r="K1016" s="7"/>
      <c r="L1016" s="7"/>
      <c r="M1016" s="7"/>
      <c r="N1016" s="7" t="s">
        <v>5550</v>
      </c>
      <c r="O1016" s="7"/>
      <c r="P1016" s="7"/>
      <c r="Q1016" s="7" t="s">
        <v>4033</v>
      </c>
      <c r="R1016" s="7"/>
      <c r="S1016" s="7"/>
      <c r="T1016" s="7"/>
      <c r="U1016" s="7"/>
      <c r="V1016" s="7"/>
      <c r="W1016" s="7" t="s">
        <v>315</v>
      </c>
      <c r="X1016" s="7" t="s">
        <v>5552</v>
      </c>
      <c r="Y1016" s="7">
        <v>6</v>
      </c>
      <c r="Z1016" s="7">
        <v>6</v>
      </c>
      <c r="AA1016" s="7">
        <v>2019</v>
      </c>
      <c r="AB1016" s="7" t="s">
        <v>68</v>
      </c>
      <c r="AC1016" s="7"/>
      <c r="AD1016" s="7"/>
      <c r="AE1016" s="7"/>
      <c r="AF1016" s="7"/>
      <c r="AG1016" s="7"/>
      <c r="AH1016" s="7"/>
      <c r="AI1016" s="8" t="str">
        <f t="shared" si="192"/>
        <v>20181227150935611@非编</v>
      </c>
      <c r="AJ1016" s="8">
        <f>IF(AI1016="","",COUNTIFS(AI$1:AI1016,AI1016))</f>
        <v>1</v>
      </c>
      <c r="AK1016" s="8" t="str">
        <f t="shared" si="193"/>
        <v>融媒体中心非编器材设备采购结果公示@非编</v>
      </c>
      <c r="AL1016" s="9">
        <f>IF(AK1016="","",COUNTIFS(AK$1:AK1016,AK1016))</f>
        <v>1</v>
      </c>
      <c r="AM1016" s="10" t="str">
        <f t="shared" si="194"/>
        <v>是</v>
      </c>
      <c r="AN1016" s="12">
        <v>0</v>
      </c>
    </row>
    <row r="1017" spans="1:40">
      <c r="A1017" s="14" t="s">
        <v>5879</v>
      </c>
      <c r="B1017" s="14" t="s">
        <v>5555</v>
      </c>
      <c r="C1017" s="14" t="s">
        <v>55</v>
      </c>
      <c r="D1017" s="14" t="s">
        <v>5549</v>
      </c>
      <c r="E1017" s="14" t="s">
        <v>1308</v>
      </c>
      <c r="F1017" s="14" t="s">
        <v>2875</v>
      </c>
      <c r="G1017" s="14" t="s">
        <v>669</v>
      </c>
      <c r="H1017" s="14"/>
      <c r="I1017" s="14"/>
      <c r="J1017" s="14"/>
      <c r="K1017" s="14"/>
      <c r="L1017" s="14"/>
      <c r="M1017" s="14"/>
      <c r="N1017" s="14" t="s">
        <v>5556</v>
      </c>
      <c r="O1017" s="14"/>
      <c r="P1017" s="14"/>
      <c r="Q1017" s="14" t="s">
        <v>4033</v>
      </c>
      <c r="R1017" s="14" t="s">
        <v>4034</v>
      </c>
      <c r="S1017" s="14" t="s">
        <v>5558</v>
      </c>
      <c r="T1017" s="14"/>
      <c r="U1017" s="14"/>
      <c r="V1017" s="14"/>
      <c r="W1017" s="14" t="s">
        <v>315</v>
      </c>
      <c r="X1017" s="14" t="s">
        <v>5559</v>
      </c>
      <c r="Y1017" s="14">
        <v>3</v>
      </c>
      <c r="Z1017" s="14">
        <v>6</v>
      </c>
      <c r="AA1017" s="14">
        <v>2019</v>
      </c>
      <c r="AB1017" s="14" t="s">
        <v>68</v>
      </c>
      <c r="AC1017" s="14"/>
      <c r="AD1017" s="14"/>
      <c r="AE1017" s="14"/>
      <c r="AF1017" s="14"/>
      <c r="AG1017" s="14"/>
      <c r="AH1017" s="14"/>
      <c r="AI1017" s="8" t="str">
        <f t="shared" si="192"/>
        <v>20181227150935611@非编</v>
      </c>
      <c r="AJ1017" s="8">
        <f>IF(AI1017="","",COUNTIFS(AI$1:AI1017,AI1017))</f>
        <v>2</v>
      </c>
      <c r="AK1017" s="8" t="str">
        <f t="shared" si="193"/>
        <v>20181227150935611融媒体中心非编器材设备采购结果公示@非编</v>
      </c>
      <c r="AL1017" s="9">
        <f>IF(AK1017="","",COUNTIFS(AK$1:AK1017,AK1017))</f>
        <v>1</v>
      </c>
      <c r="AM1017" s="10" t="str">
        <f t="shared" si="194"/>
        <v/>
      </c>
      <c r="AN1017" s="12">
        <v>0</v>
      </c>
    </row>
    <row r="1018" spans="1:40">
      <c r="A1018" s="7" t="s">
        <v>5879</v>
      </c>
      <c r="B1018" s="7" t="s">
        <v>6198</v>
      </c>
      <c r="C1018" s="7" t="s">
        <v>55</v>
      </c>
      <c r="D1018" s="7"/>
      <c r="E1018" s="7" t="s">
        <v>133</v>
      </c>
      <c r="F1018" s="7" t="s">
        <v>6199</v>
      </c>
      <c r="G1018" s="7" t="s">
        <v>669</v>
      </c>
      <c r="H1018" s="7"/>
      <c r="I1018" s="7"/>
      <c r="J1018" s="7"/>
      <c r="K1018" s="7"/>
      <c r="L1018" s="7" t="s">
        <v>6200</v>
      </c>
      <c r="M1018" s="7" t="s">
        <v>6201</v>
      </c>
      <c r="N1018" s="7" t="s">
        <v>6202</v>
      </c>
      <c r="O1018" s="7"/>
      <c r="P1018" s="7"/>
      <c r="Q1018" s="7" t="s">
        <v>6203</v>
      </c>
      <c r="R1018" s="7"/>
      <c r="S1018" s="7"/>
      <c r="T1018" s="7"/>
      <c r="U1018" s="7"/>
      <c r="V1018" s="7"/>
      <c r="W1018" s="7" t="s">
        <v>194</v>
      </c>
      <c r="X1018" s="7" t="s">
        <v>6204</v>
      </c>
      <c r="Y1018" s="7">
        <v>1</v>
      </c>
      <c r="Z1018" s="7">
        <v>14971</v>
      </c>
      <c r="AA1018" s="7">
        <v>2019</v>
      </c>
      <c r="AB1018" s="7" t="s">
        <v>68</v>
      </c>
      <c r="AC1018" s="7"/>
      <c r="AD1018" s="7"/>
      <c r="AE1018" s="7"/>
      <c r="AF1018" s="7"/>
      <c r="AG1018" s="7"/>
      <c r="AH1018" s="7"/>
      <c r="AI1018" s="8" t="str">
        <f t="shared" si="192"/>
        <v/>
      </c>
      <c r="AJ1018" s="8" t="str">
        <f>IF(AI1018="","",COUNTIFS(AI$1:AI1018,AI1018))</f>
        <v/>
      </c>
      <c r="AK1018" s="8" t="str">
        <f t="shared" si="193"/>
        <v>第一师某单位电视台设备配置采购项目中标公示@非编</v>
      </c>
      <c r="AL1018" s="9">
        <f>IF(AK1018="","",COUNTIFS(AK$1:AK1018,AK1018))</f>
        <v>1</v>
      </c>
      <c r="AM1018" s="10" t="str">
        <f t="shared" si="194"/>
        <v>是</v>
      </c>
      <c r="AN1018" s="12">
        <v>0</v>
      </c>
    </row>
    <row r="1019" spans="1:40">
      <c r="A1019" s="14" t="s">
        <v>5879</v>
      </c>
      <c r="B1019" s="14" t="s">
        <v>6205</v>
      </c>
      <c r="C1019" s="14" t="s">
        <v>55</v>
      </c>
      <c r="D1019" s="14"/>
      <c r="E1019" s="14" t="s">
        <v>133</v>
      </c>
      <c r="F1019" s="14" t="s">
        <v>6199</v>
      </c>
      <c r="G1019" s="14" t="s">
        <v>717</v>
      </c>
      <c r="H1019" s="14"/>
      <c r="I1019" s="14"/>
      <c r="J1019" s="14"/>
      <c r="K1019" s="14"/>
      <c r="L1019" s="14" t="s">
        <v>6200</v>
      </c>
      <c r="M1019" s="14" t="s">
        <v>6201</v>
      </c>
      <c r="N1019" s="14" t="s">
        <v>6202</v>
      </c>
      <c r="O1019" s="14"/>
      <c r="P1019" s="14"/>
      <c r="Q1019" s="14" t="s">
        <v>6203</v>
      </c>
      <c r="R1019" s="14"/>
      <c r="S1019" s="14"/>
      <c r="T1019" s="14"/>
      <c r="U1019" s="14"/>
      <c r="V1019" s="14"/>
      <c r="W1019" s="14" t="s">
        <v>65</v>
      </c>
      <c r="X1019" s="14" t="s">
        <v>6206</v>
      </c>
      <c r="Y1019" s="14">
        <v>1</v>
      </c>
      <c r="Z1019" s="14">
        <v>14971</v>
      </c>
      <c r="AA1019" s="14">
        <v>2019</v>
      </c>
      <c r="AB1019" s="14" t="s">
        <v>68</v>
      </c>
      <c r="AC1019" s="14"/>
      <c r="AD1019" s="14"/>
      <c r="AE1019" s="14"/>
      <c r="AF1019" s="14"/>
      <c r="AG1019" s="14"/>
      <c r="AH1019" s="14"/>
      <c r="AI1019" s="8" t="str">
        <f t="shared" si="192"/>
        <v/>
      </c>
      <c r="AJ1019" s="8" t="str">
        <f>IF(AI1019="","",COUNTIFS(AI$1:AI1019,AI1019))</f>
        <v/>
      </c>
      <c r="AK1019" s="8" t="str">
        <f t="shared" si="193"/>
        <v>第一师某单位电视教育器材采购项目中标公示@非编</v>
      </c>
      <c r="AL1019" s="9">
        <f>IF(AK1019="","",COUNTIFS(AK$1:AK1019,AK1019))</f>
        <v>1</v>
      </c>
      <c r="AM1019" s="10" t="str">
        <f t="shared" si="194"/>
        <v>是</v>
      </c>
      <c r="AN1019" s="12">
        <v>0</v>
      </c>
    </row>
    <row r="1020" spans="1:40">
      <c r="A1020" s="7" t="s">
        <v>5879</v>
      </c>
      <c r="B1020" s="7" t="s">
        <v>6207</v>
      </c>
      <c r="C1020" s="7" t="s">
        <v>55</v>
      </c>
      <c r="D1020" s="7" t="s">
        <v>6208</v>
      </c>
      <c r="E1020" s="7" t="s">
        <v>1009</v>
      </c>
      <c r="F1020" s="7" t="s">
        <v>6209</v>
      </c>
      <c r="G1020" s="7" t="s">
        <v>717</v>
      </c>
      <c r="H1020" s="7"/>
      <c r="I1020" s="7"/>
      <c r="J1020" s="7"/>
      <c r="K1020" s="7"/>
      <c r="L1020" s="7" t="s">
        <v>6210</v>
      </c>
      <c r="M1020" s="7"/>
      <c r="N1020" s="7" t="s">
        <v>6211</v>
      </c>
      <c r="O1020" s="7" t="s">
        <v>6212</v>
      </c>
      <c r="P1020" s="7"/>
      <c r="Q1020" s="7" t="s">
        <v>6213</v>
      </c>
      <c r="R1020" s="7"/>
      <c r="S1020" s="7"/>
      <c r="T1020" s="7"/>
      <c r="U1020" s="7"/>
      <c r="V1020" s="7"/>
      <c r="W1020" s="7" t="s">
        <v>65</v>
      </c>
      <c r="X1020" s="7" t="s">
        <v>6214</v>
      </c>
      <c r="Y1020" s="7">
        <v>1</v>
      </c>
      <c r="Z1020" s="7">
        <v>1</v>
      </c>
      <c r="AA1020" s="7">
        <v>2019</v>
      </c>
      <c r="AB1020" s="7" t="s">
        <v>68</v>
      </c>
      <c r="AC1020" s="7"/>
      <c r="AD1020" s="7"/>
      <c r="AE1020" s="7"/>
      <c r="AF1020" s="7"/>
      <c r="AG1020" s="7"/>
      <c r="AH1020" s="7"/>
      <c r="AI1020" s="8" t="str">
        <f t="shared" si="192"/>
        <v>SHXM-00-20181221-2235@非编</v>
      </c>
      <c r="AJ1020" s="8">
        <f>IF(AI1020="","",COUNTIFS(AI$1:AI1020,AI1020))</f>
        <v>1</v>
      </c>
      <c r="AK1020" s="8" t="str">
        <f t="shared" si="193"/>
        <v>成交公告：2019年青东强戒所教育基地维护的成交公告@非编</v>
      </c>
      <c r="AL1020" s="9">
        <f>IF(AK1020="","",COUNTIFS(AK$1:AK1020,AK1020))</f>
        <v>1</v>
      </c>
      <c r="AM1020" s="10" t="str">
        <f t="shared" si="194"/>
        <v>是</v>
      </c>
      <c r="AN1020" s="12">
        <v>611100</v>
      </c>
    </row>
    <row r="1021" spans="1:40">
      <c r="A1021" s="14" t="s">
        <v>5886</v>
      </c>
      <c r="B1021" s="14" t="s">
        <v>6215</v>
      </c>
      <c r="C1021" s="14" t="s">
        <v>55</v>
      </c>
      <c r="D1021" s="14"/>
      <c r="E1021" s="14" t="s">
        <v>94</v>
      </c>
      <c r="F1021" s="14" t="s">
        <v>319</v>
      </c>
      <c r="G1021" s="14" t="s">
        <v>778</v>
      </c>
      <c r="H1021" s="14"/>
      <c r="I1021" s="14"/>
      <c r="J1021" s="14"/>
      <c r="K1021" s="14"/>
      <c r="L1021" s="14" t="s">
        <v>645</v>
      </c>
      <c r="M1021" s="14" t="s">
        <v>6216</v>
      </c>
      <c r="N1021" s="14" t="s">
        <v>6217</v>
      </c>
      <c r="O1021" s="14" t="s">
        <v>6218</v>
      </c>
      <c r="P1021" s="14"/>
      <c r="Q1021" s="14" t="s">
        <v>6219</v>
      </c>
      <c r="R1021" s="14"/>
      <c r="S1021" s="14"/>
      <c r="T1021" s="14"/>
      <c r="U1021" s="14"/>
      <c r="V1021" s="14"/>
      <c r="W1021" s="14" t="s">
        <v>65</v>
      </c>
      <c r="X1021" s="14" t="s">
        <v>6220</v>
      </c>
      <c r="Y1021" s="14">
        <v>6</v>
      </c>
      <c r="Z1021" s="14">
        <v>14971</v>
      </c>
      <c r="AA1021" s="14">
        <v>2018</v>
      </c>
      <c r="AB1021" s="14" t="s">
        <v>643</v>
      </c>
      <c r="AC1021" s="14"/>
      <c r="AD1021" s="14"/>
      <c r="AE1021" s="14"/>
      <c r="AF1021" s="14"/>
      <c r="AG1021" s="14"/>
      <c r="AH1021" s="14"/>
      <c r="AI1021" s="8" t="str">
        <f t="shared" si="192"/>
        <v/>
      </c>
      <c r="AJ1021" s="8" t="str">
        <f>IF(AI1021="","",COUNTIFS(AI$1:AI1021,AI1021))</f>
        <v/>
      </c>
      <c r="AK1021" s="8" t="str">
        <f t="shared" si="193"/>
        <v>山西戏剧职业学院校园网络基础建设项目中标公告@非线性编辑</v>
      </c>
      <c r="AL1021" s="9">
        <f>IF(AK1021="","",COUNTIFS(AK$1:AK1021,AK1021))</f>
        <v>1</v>
      </c>
      <c r="AM1021" s="10" t="str">
        <f t="shared" si="194"/>
        <v>是</v>
      </c>
      <c r="AN1021" s="12">
        <v>1932980</v>
      </c>
    </row>
    <row r="1022" spans="1:40">
      <c r="A1022" s="7" t="s">
        <v>5879</v>
      </c>
      <c r="B1022" s="7" t="s">
        <v>6221</v>
      </c>
      <c r="C1022" s="7" t="s">
        <v>55</v>
      </c>
      <c r="D1022" s="7" t="s">
        <v>6151</v>
      </c>
      <c r="E1022" s="7" t="s">
        <v>168</v>
      </c>
      <c r="F1022" s="7" t="s">
        <v>225</v>
      </c>
      <c r="G1022" s="7" t="s">
        <v>778</v>
      </c>
      <c r="H1022" s="7"/>
      <c r="I1022" s="7"/>
      <c r="J1022" s="7"/>
      <c r="K1022" s="7"/>
      <c r="L1022" s="7" t="s">
        <v>6152</v>
      </c>
      <c r="M1022" s="7"/>
      <c r="N1022" s="7" t="s">
        <v>6153</v>
      </c>
      <c r="O1022" s="7">
        <v>10</v>
      </c>
      <c r="P1022" s="7"/>
      <c r="Q1022" s="7" t="s">
        <v>6154</v>
      </c>
      <c r="R1022" s="7" t="s">
        <v>6155</v>
      </c>
      <c r="S1022" s="7" t="s">
        <v>6156</v>
      </c>
      <c r="T1022" s="7" t="s">
        <v>6157</v>
      </c>
      <c r="U1022" s="7"/>
      <c r="V1022" s="7"/>
      <c r="W1022" s="7" t="s">
        <v>79</v>
      </c>
      <c r="X1022" s="7" t="s">
        <v>6222</v>
      </c>
      <c r="Y1022" s="7">
        <v>2</v>
      </c>
      <c r="Z1022" s="7">
        <v>2</v>
      </c>
      <c r="AA1022" s="7">
        <v>2019</v>
      </c>
      <c r="AB1022" s="7" t="s">
        <v>68</v>
      </c>
      <c r="AC1022" s="7"/>
      <c r="AD1022" s="7"/>
      <c r="AE1022" s="7"/>
      <c r="AF1022" s="7"/>
      <c r="AG1022" s="7"/>
      <c r="AH1022" s="7"/>
      <c r="AI1022" s="8" t="str">
        <f t="shared" si="192"/>
        <v>HSYB-WZJT1820-HSGK-01@非编</v>
      </c>
      <c r="AJ1022" s="8">
        <f>IF(AI1022="","",COUNTIFS(AI$1:AI1022,AI1022))</f>
        <v>2</v>
      </c>
      <c r="AK1022" s="8" t="str">
        <f t="shared" si="193"/>
        <v>福建亿力集团有限公司2018年第二十批物资类竞争性谈判采购项目的中标候选人公示@非编</v>
      </c>
      <c r="AL1022" s="9">
        <f>IF(AK1022="","",COUNTIFS(AK$1:AK1022,AK1022))</f>
        <v>1</v>
      </c>
      <c r="AM1022" s="10" t="str">
        <f t="shared" si="194"/>
        <v/>
      </c>
      <c r="AN1022" s="12">
        <v>10</v>
      </c>
    </row>
    <row r="1023" spans="1:40">
      <c r="A1023" s="14" t="s">
        <v>5879</v>
      </c>
      <c r="B1023" s="14" t="s">
        <v>6223</v>
      </c>
      <c r="C1023" s="14" t="s">
        <v>55</v>
      </c>
      <c r="D1023" s="14" t="s">
        <v>6224</v>
      </c>
      <c r="E1023" s="14" t="s">
        <v>83</v>
      </c>
      <c r="F1023" s="14" t="s">
        <v>3233</v>
      </c>
      <c r="G1023" s="14" t="s">
        <v>778</v>
      </c>
      <c r="H1023" s="14"/>
      <c r="I1023" s="14"/>
      <c r="J1023" s="14"/>
      <c r="K1023" s="14"/>
      <c r="L1023" s="14" t="s">
        <v>6225</v>
      </c>
      <c r="M1023" s="14"/>
      <c r="N1023" s="14" t="s">
        <v>6226</v>
      </c>
      <c r="O1023" s="14"/>
      <c r="P1023" s="14"/>
      <c r="Q1023" s="14" t="s">
        <v>5884</v>
      </c>
      <c r="R1023" s="14" t="s">
        <v>6227</v>
      </c>
      <c r="S1023" s="14"/>
      <c r="T1023" s="14"/>
      <c r="U1023" s="14"/>
      <c r="V1023" s="14"/>
      <c r="W1023" s="14" t="s">
        <v>79</v>
      </c>
      <c r="X1023" s="14" t="s">
        <v>6228</v>
      </c>
      <c r="Y1023" s="14">
        <v>1</v>
      </c>
      <c r="Z1023" s="14">
        <v>1</v>
      </c>
      <c r="AA1023" s="14">
        <v>2019</v>
      </c>
      <c r="AB1023" s="14" t="s">
        <v>68</v>
      </c>
      <c r="AC1023" s="14"/>
      <c r="AD1023" s="14"/>
      <c r="AE1023" s="14"/>
      <c r="AF1023" s="14"/>
      <c r="AG1023" s="14"/>
      <c r="AH1023" s="14"/>
      <c r="AI1023" s="8" t="str">
        <f t="shared" si="192"/>
        <v>JXFT2018-NF-070-2@非编</v>
      </c>
      <c r="AJ1023" s="8">
        <f>IF(AI1023="","",COUNTIFS(AI$1:AI1023,AI1023))</f>
        <v>1</v>
      </c>
      <c r="AK1023" s="8" t="str">
        <f t="shared" si="193"/>
        <v>[南丰县]江西方泰工程项目咨询管理有限公司关于南丰县广播电视台摄像机、现场直播、高清非编等设备采购项目（招标编号:JXFT2018-NF-070-2）竞争性谈判预成交公告@非编</v>
      </c>
      <c r="AL1023" s="9">
        <f>IF(AK1023="","",COUNTIFS(AK$1:AK1023,AK1023))</f>
        <v>1</v>
      </c>
      <c r="AM1023" s="10" t="str">
        <f t="shared" si="194"/>
        <v>是</v>
      </c>
      <c r="AN1023" s="12">
        <v>0</v>
      </c>
    </row>
    <row r="1024" spans="1:40">
      <c r="A1024" s="7" t="s">
        <v>5886</v>
      </c>
      <c r="B1024" s="7" t="s">
        <v>6229</v>
      </c>
      <c r="C1024" s="7" t="s">
        <v>55</v>
      </c>
      <c r="D1024" s="7" t="s">
        <v>6230</v>
      </c>
      <c r="E1024" s="7" t="s">
        <v>56</v>
      </c>
      <c r="F1024" s="7" t="s">
        <v>302</v>
      </c>
      <c r="G1024" s="7" t="s">
        <v>778</v>
      </c>
      <c r="H1024" s="7"/>
      <c r="I1024" s="7"/>
      <c r="J1024" s="7"/>
      <c r="K1024" s="7"/>
      <c r="L1024" s="7" t="s">
        <v>2063</v>
      </c>
      <c r="M1024" s="7"/>
      <c r="N1024" s="7" t="s">
        <v>6231</v>
      </c>
      <c r="O1024" s="7" t="s">
        <v>6232</v>
      </c>
      <c r="P1024" s="7"/>
      <c r="Q1024" s="7" t="s">
        <v>6233</v>
      </c>
      <c r="R1024" s="7"/>
      <c r="S1024" s="7"/>
      <c r="T1024" s="7"/>
      <c r="U1024" s="7"/>
      <c r="V1024" s="7"/>
      <c r="W1024" s="7" t="s">
        <v>79</v>
      </c>
      <c r="X1024" s="7" t="s">
        <v>6234</v>
      </c>
      <c r="Y1024" s="7">
        <v>1</v>
      </c>
      <c r="Z1024" s="7">
        <v>1</v>
      </c>
      <c r="AA1024" s="7">
        <v>2019</v>
      </c>
      <c r="AB1024" s="7" t="s">
        <v>68</v>
      </c>
      <c r="AC1024" s="7"/>
      <c r="AD1024" s="7"/>
      <c r="AE1024" s="7"/>
      <c r="AF1024" s="7"/>
      <c r="AG1024" s="7"/>
      <c r="AH1024" s="7"/>
      <c r="AI1024" s="8" t="str">
        <f t="shared" si="192"/>
        <v>CG-2018-342@非线性编辑</v>
      </c>
      <c r="AJ1024" s="8">
        <f>IF(AI1024="","",COUNTIFS(AI$1:AI1024,AI1024))</f>
        <v>1</v>
      </c>
      <c r="AK1024" s="8" t="str">
        <f t="shared" si="193"/>
        <v>林州市广播电视总台非线编及音响采购项目中标结果公告@非线性编辑</v>
      </c>
      <c r="AL1024" s="9">
        <f>IF(AK1024="","",COUNTIFS(AK$1:AK1024,AK1024))</f>
        <v>1</v>
      </c>
      <c r="AM1024" s="10" t="str">
        <f t="shared" si="194"/>
        <v>是</v>
      </c>
      <c r="AN1024" s="12">
        <v>396000</v>
      </c>
    </row>
    <row r="1025" spans="1:40">
      <c r="A1025" s="14" t="s">
        <v>5886</v>
      </c>
      <c r="B1025" s="14" t="s">
        <v>808</v>
      </c>
      <c r="C1025" s="14" t="s">
        <v>55</v>
      </c>
      <c r="D1025" s="14"/>
      <c r="E1025" s="14" t="s">
        <v>809</v>
      </c>
      <c r="F1025" s="14" t="s">
        <v>810</v>
      </c>
      <c r="G1025" s="14" t="s">
        <v>778</v>
      </c>
      <c r="H1025" s="14"/>
      <c r="I1025" s="14"/>
      <c r="J1025" s="14"/>
      <c r="K1025" s="14"/>
      <c r="L1025" s="14" t="s">
        <v>811</v>
      </c>
      <c r="M1025" s="14"/>
      <c r="N1025" s="14" t="s">
        <v>812</v>
      </c>
      <c r="O1025" s="14">
        <v>305160</v>
      </c>
      <c r="P1025" s="14"/>
      <c r="Q1025" s="14" t="s">
        <v>814</v>
      </c>
      <c r="R1025" s="14"/>
      <c r="S1025" s="14"/>
      <c r="T1025" s="14"/>
      <c r="U1025" s="14"/>
      <c r="V1025" s="14"/>
      <c r="W1025" s="14" t="s">
        <v>79</v>
      </c>
      <c r="X1025" s="14" t="s">
        <v>815</v>
      </c>
      <c r="Y1025" s="14">
        <v>2</v>
      </c>
      <c r="Z1025" s="14">
        <v>14971</v>
      </c>
      <c r="AA1025" s="14">
        <v>2018</v>
      </c>
      <c r="AB1025" s="14" t="s">
        <v>643</v>
      </c>
      <c r="AC1025" s="14"/>
      <c r="AD1025" s="14"/>
      <c r="AE1025" s="14"/>
      <c r="AF1025" s="14"/>
      <c r="AG1025" s="14"/>
      <c r="AH1025" s="14"/>
      <c r="AI1025" s="8" t="str">
        <f t="shared" si="192"/>
        <v/>
      </c>
      <c r="AJ1025" s="8" t="str">
        <f>IF(AI1025="","",COUNTIFS(AI$1:AI1025,AI1025))</f>
        <v/>
      </c>
      <c r="AK1025" s="8" t="str">
        <f t="shared" si="193"/>
        <v>非线性编辑机及导播设备采购中标公告@非线性编辑</v>
      </c>
      <c r="AL1025" s="9">
        <f>IF(AK1025="","",COUNTIFS(AK$1:AK1025,AK1025))</f>
        <v>1</v>
      </c>
      <c r="AM1025" s="10" t="str">
        <f t="shared" si="194"/>
        <v>是</v>
      </c>
      <c r="AN1025" s="12">
        <v>305160</v>
      </c>
    </row>
    <row r="1026" spans="1:40">
      <c r="A1026" s="7" t="s">
        <v>6235</v>
      </c>
      <c r="B1026" s="7" t="s">
        <v>5805</v>
      </c>
      <c r="C1026" s="7" t="s">
        <v>55</v>
      </c>
      <c r="D1026" s="7" t="s">
        <v>5806</v>
      </c>
      <c r="E1026" s="7" t="s">
        <v>1192</v>
      </c>
      <c r="F1026" s="7" t="s">
        <v>5807</v>
      </c>
      <c r="G1026" s="7" t="s">
        <v>252</v>
      </c>
      <c r="H1026" s="7"/>
      <c r="I1026" s="7"/>
      <c r="J1026" s="7"/>
      <c r="K1026" s="7"/>
      <c r="L1026" s="7" t="s">
        <v>5808</v>
      </c>
      <c r="M1026" s="7"/>
      <c r="N1026" s="7" t="s">
        <v>5809</v>
      </c>
      <c r="O1026" s="7"/>
      <c r="P1026" s="7"/>
      <c r="Q1026" s="7" t="s">
        <v>5811</v>
      </c>
      <c r="R1026" s="7"/>
      <c r="S1026" s="7"/>
      <c r="T1026" s="7"/>
      <c r="U1026" s="7"/>
      <c r="V1026" s="7"/>
      <c r="W1026" s="7" t="s">
        <v>79</v>
      </c>
      <c r="X1026" s="7" t="s">
        <v>5812</v>
      </c>
      <c r="Y1026" s="7">
        <v>4</v>
      </c>
      <c r="Z1026" s="7">
        <v>4</v>
      </c>
      <c r="AA1026" s="7">
        <v>2019</v>
      </c>
      <c r="AB1026" s="7" t="s">
        <v>68</v>
      </c>
      <c r="AC1026" s="7"/>
      <c r="AD1026" s="7"/>
      <c r="AE1026" s="7"/>
      <c r="AF1026" s="7"/>
      <c r="AG1026" s="7"/>
      <c r="AH1026" s="7"/>
      <c r="AI1026" s="8" t="str">
        <f t="shared" si="192"/>
        <v>2018CG12XS0463@在线包装</v>
      </c>
      <c r="AJ1026" s="8">
        <f>IF(AI1026="","",COUNTIFS(AI$1:AI1026,AI1026))</f>
        <v>1</v>
      </c>
      <c r="AK1026" s="8" t="str">
        <f t="shared" si="193"/>
        <v>新邵县广播电视台高清设备改造项目公开招标中标公示@在线包装</v>
      </c>
      <c r="AL1026" s="9">
        <f>IF(AK1026="","",COUNTIFS(AK$1:AK1026,AK1026))</f>
        <v>1</v>
      </c>
      <c r="AM1026" s="10" t="str">
        <f t="shared" si="194"/>
        <v>是</v>
      </c>
      <c r="AN1026" s="12">
        <v>0</v>
      </c>
    </row>
    <row r="1027" spans="1:40">
      <c r="A1027" s="14" t="s">
        <v>6236</v>
      </c>
      <c r="B1027" s="14" t="s">
        <v>5988</v>
      </c>
      <c r="C1027" s="14" t="s">
        <v>55</v>
      </c>
      <c r="D1027" s="14"/>
      <c r="E1027" s="14" t="s">
        <v>276</v>
      </c>
      <c r="F1027" s="14" t="s">
        <v>277</v>
      </c>
      <c r="G1027" s="14" t="s">
        <v>278</v>
      </c>
      <c r="H1027" s="14"/>
      <c r="I1027" s="14"/>
      <c r="J1027" s="14"/>
      <c r="K1027" s="14"/>
      <c r="L1027" s="14"/>
      <c r="M1027" s="14" t="s">
        <v>279</v>
      </c>
      <c r="N1027" s="14" t="s">
        <v>280</v>
      </c>
      <c r="O1027" s="14"/>
      <c r="P1027" s="14"/>
      <c r="Q1027" s="14" t="s">
        <v>282</v>
      </c>
      <c r="R1027" s="14"/>
      <c r="S1027" s="14"/>
      <c r="T1027" s="14"/>
      <c r="U1027" s="14"/>
      <c r="V1027" s="14"/>
      <c r="W1027" s="14" t="s">
        <v>79</v>
      </c>
      <c r="X1027" s="14" t="s">
        <v>283</v>
      </c>
      <c r="Y1027" s="14">
        <v>13</v>
      </c>
      <c r="Z1027" s="14">
        <v>14971</v>
      </c>
      <c r="AA1027" s="14">
        <v>2019</v>
      </c>
      <c r="AB1027" s="14" t="s">
        <v>68</v>
      </c>
      <c r="AC1027" s="14" t="s">
        <v>284</v>
      </c>
      <c r="AD1027" s="14" t="s">
        <v>285</v>
      </c>
      <c r="AE1027" s="14"/>
      <c r="AF1027" s="14"/>
      <c r="AG1027" s="14"/>
      <c r="AH1027" s="14"/>
      <c r="AI1027" s="8" t="str">
        <f t="shared" si="192"/>
        <v/>
      </c>
      <c r="AJ1027" s="8" t="str">
        <f>IF(AI1027="","",COUNTIFS(AI$1:AI1027,AI1027))</f>
        <v/>
      </c>
      <c r="AK1027" s="8" t="str">
        <f t="shared" si="193"/>
        <v>盘山县融媒体发展中心采编播高清改造@图文包装</v>
      </c>
      <c r="AL1027" s="9">
        <f>IF(AK1027="","",COUNTIFS(AK$1:AK1027,AK1027))</f>
        <v>1</v>
      </c>
      <c r="AM1027" s="10" t="str">
        <f t="shared" si="194"/>
        <v>是</v>
      </c>
      <c r="AN1027" s="12">
        <v>0</v>
      </c>
    </row>
    <row r="1028" spans="1:40">
      <c r="A1028" s="7" t="s">
        <v>6236</v>
      </c>
      <c r="B1028" s="7" t="s">
        <v>6011</v>
      </c>
      <c r="C1028" s="7" t="s">
        <v>55</v>
      </c>
      <c r="D1028" s="7"/>
      <c r="E1028" s="7" t="s">
        <v>276</v>
      </c>
      <c r="F1028" s="7" t="s">
        <v>277</v>
      </c>
      <c r="G1028" s="7" t="s">
        <v>278</v>
      </c>
      <c r="H1028" s="7"/>
      <c r="I1028" s="7"/>
      <c r="J1028" s="7"/>
      <c r="K1028" s="7"/>
      <c r="L1028" s="7"/>
      <c r="M1028" s="7" t="s">
        <v>279</v>
      </c>
      <c r="N1028" s="7" t="s">
        <v>280</v>
      </c>
      <c r="O1028" s="7"/>
      <c r="P1028" s="7"/>
      <c r="Q1028" s="7" t="s">
        <v>282</v>
      </c>
      <c r="R1028" s="7"/>
      <c r="S1028" s="7"/>
      <c r="T1028" s="7"/>
      <c r="U1028" s="7"/>
      <c r="V1028" s="7"/>
      <c r="W1028" s="7" t="s">
        <v>79</v>
      </c>
      <c r="X1028" s="7" t="s">
        <v>288</v>
      </c>
      <c r="Y1028" s="7">
        <v>7</v>
      </c>
      <c r="Z1028" s="7">
        <v>14971</v>
      </c>
      <c r="AA1028" s="7">
        <v>2019</v>
      </c>
      <c r="AB1028" s="7" t="s">
        <v>68</v>
      </c>
      <c r="AC1028" s="7" t="s">
        <v>284</v>
      </c>
      <c r="AD1028" s="7" t="s">
        <v>285</v>
      </c>
      <c r="AE1028" s="7"/>
      <c r="AF1028" s="7"/>
      <c r="AG1028" s="7"/>
      <c r="AH1028" s="7"/>
      <c r="AI1028" s="8" t="str">
        <f t="shared" si="192"/>
        <v/>
      </c>
      <c r="AJ1028" s="8" t="str">
        <f>IF(AI1028="","",COUNTIFS(AI$1:AI1028,AI1028))</f>
        <v/>
      </c>
      <c r="AK1028" s="8" t="str">
        <f t="shared" si="193"/>
        <v>盘山县融媒体发展中心采编播高清改造(LPGp201812059)中标公告@图文包装</v>
      </c>
      <c r="AL1028" s="9">
        <f>IF(AK1028="","",COUNTIFS(AK$1:AK1028,AK1028))</f>
        <v>1</v>
      </c>
      <c r="AM1028" s="10" t="str">
        <f t="shared" si="194"/>
        <v>是</v>
      </c>
      <c r="AN1028" s="12">
        <v>0</v>
      </c>
    </row>
    <row r="1029" spans="1:40">
      <c r="A1029" s="14" t="s">
        <v>6237</v>
      </c>
      <c r="B1029" s="14" t="s">
        <v>6238</v>
      </c>
      <c r="C1029" s="14" t="s">
        <v>55</v>
      </c>
      <c r="D1029" s="14" t="s">
        <v>6239</v>
      </c>
      <c r="E1029" s="14" t="s">
        <v>1125</v>
      </c>
      <c r="F1029" s="14" t="s">
        <v>6240</v>
      </c>
      <c r="G1029" s="14" t="s">
        <v>58</v>
      </c>
      <c r="H1029" s="14"/>
      <c r="I1029" s="14"/>
      <c r="J1029" s="14"/>
      <c r="K1029" s="14"/>
      <c r="L1029" s="14" t="s">
        <v>4782</v>
      </c>
      <c r="M1029" s="14"/>
      <c r="N1029" s="14" t="s">
        <v>6241</v>
      </c>
      <c r="O1029" s="14" t="s">
        <v>6242</v>
      </c>
      <c r="P1029" s="14"/>
      <c r="Q1029" s="14" t="s">
        <v>6243</v>
      </c>
      <c r="R1029" s="14"/>
      <c r="S1029" s="14"/>
      <c r="T1029" s="14"/>
      <c r="U1029" s="14"/>
      <c r="V1029" s="14"/>
      <c r="W1029" s="14" t="s">
        <v>79</v>
      </c>
      <c r="X1029" s="14" t="s">
        <v>6244</v>
      </c>
      <c r="Y1029" s="14">
        <v>1</v>
      </c>
      <c r="Z1029" s="14">
        <v>2</v>
      </c>
      <c r="AA1029" s="14">
        <v>2019</v>
      </c>
      <c r="AB1029" s="14" t="s">
        <v>68</v>
      </c>
      <c r="AC1029" s="14"/>
      <c r="AD1029" s="14"/>
      <c r="AE1029" s="14"/>
      <c r="AF1029" s="14"/>
      <c r="AG1029" s="14"/>
      <c r="AH1029" s="14"/>
      <c r="AI1029" s="8" t="str">
        <f t="shared" si="192"/>
        <v>YMD-2019018F@融媒体</v>
      </c>
      <c r="AJ1029" s="8">
        <f>IF(AI1029="","",COUNTIFS(AI$1:AI1029,AI1029))</f>
        <v>1</v>
      </c>
      <c r="AK1029" s="8" t="str">
        <f t="shared" si="193"/>
        <v>关于融媒体中心装修改造工程的采购结果公告@融媒体</v>
      </c>
      <c r="AL1029" s="9">
        <f>IF(AK1029="","",COUNTIFS(AK$1:AK1029,AK1029))</f>
        <v>1</v>
      </c>
      <c r="AM1029" s="10" t="str">
        <f t="shared" si="194"/>
        <v>是</v>
      </c>
      <c r="AN1029" s="12">
        <v>1478800</v>
      </c>
    </row>
    <row r="1030" spans="1:40">
      <c r="A1030" s="7" t="s">
        <v>6237</v>
      </c>
      <c r="B1030" s="7" t="s">
        <v>6245</v>
      </c>
      <c r="C1030" s="7" t="s">
        <v>55</v>
      </c>
      <c r="D1030" s="7" t="s">
        <v>6246</v>
      </c>
      <c r="E1030" s="7" t="s">
        <v>168</v>
      </c>
      <c r="F1030" s="7" t="s">
        <v>225</v>
      </c>
      <c r="G1030" s="7" t="s">
        <v>58</v>
      </c>
      <c r="H1030" s="7"/>
      <c r="I1030" s="7"/>
      <c r="J1030" s="7"/>
      <c r="K1030" s="7"/>
      <c r="L1030" s="7" t="s">
        <v>6247</v>
      </c>
      <c r="M1030" s="7" t="s">
        <v>6248</v>
      </c>
      <c r="N1030" s="7"/>
      <c r="O1030" s="7"/>
      <c r="P1030" s="7"/>
      <c r="Q1030" s="7"/>
      <c r="R1030" s="7"/>
      <c r="S1030" s="7"/>
      <c r="T1030" s="7"/>
      <c r="U1030" s="7"/>
      <c r="V1030" s="7"/>
      <c r="W1030" s="7" t="s">
        <v>244</v>
      </c>
      <c r="X1030" s="7" t="s">
        <v>6249</v>
      </c>
      <c r="Y1030" s="7">
        <v>5</v>
      </c>
      <c r="Z1030" s="7">
        <v>5</v>
      </c>
      <c r="AA1030" s="7">
        <v>2019</v>
      </c>
      <c r="AB1030" s="7" t="s">
        <v>68</v>
      </c>
      <c r="AC1030" s="7"/>
      <c r="AD1030" s="7"/>
      <c r="AE1030" s="7"/>
      <c r="AF1030" s="7"/>
      <c r="AG1030" s="7"/>
      <c r="AH1030" s="7"/>
      <c r="AI1030" s="8" t="str">
        <f t="shared" si="192"/>
        <v>[3500]FJYS[GK]2018144@融媒体</v>
      </c>
      <c r="AJ1030" s="8">
        <f>IF(AI1030="","",COUNTIFS(AI$1:AI1030,AI1030))</f>
        <v>1</v>
      </c>
      <c r="AK1030" s="8" t="str">
        <f t="shared" si="193"/>
        <v>融媒体资讯中心媒体报道指挥系统和指挥展示平台采购项目结果公告@融媒体</v>
      </c>
      <c r="AL1030" s="9">
        <f>IF(AK1030="","",COUNTIFS(AK$1:AK1030,AK1030))</f>
        <v>1</v>
      </c>
      <c r="AM1030" s="10" t="str">
        <f t="shared" si="194"/>
        <v>是</v>
      </c>
      <c r="AN1030" s="12">
        <v>0</v>
      </c>
    </row>
    <row r="1031" spans="1:40">
      <c r="A1031" s="14" t="s">
        <v>6237</v>
      </c>
      <c r="B1031" s="14" t="s">
        <v>6250</v>
      </c>
      <c r="C1031" s="14" t="s">
        <v>55</v>
      </c>
      <c r="D1031" s="14" t="s">
        <v>6251</v>
      </c>
      <c r="E1031" s="14" t="s">
        <v>1427</v>
      </c>
      <c r="F1031" s="14" t="s">
        <v>6252</v>
      </c>
      <c r="G1031" s="14" t="s">
        <v>58</v>
      </c>
      <c r="H1031" s="14"/>
      <c r="I1031" s="14"/>
      <c r="J1031" s="14"/>
      <c r="K1031" s="14"/>
      <c r="L1031" s="14"/>
      <c r="M1031" s="14"/>
      <c r="N1031" s="14" t="s">
        <v>6253</v>
      </c>
      <c r="O1031" s="14" t="s">
        <v>6254</v>
      </c>
      <c r="P1031" s="14"/>
      <c r="Q1031" s="14" t="s">
        <v>6255</v>
      </c>
      <c r="R1031" s="14"/>
      <c r="S1031" s="14"/>
      <c r="T1031" s="14"/>
      <c r="U1031" s="14"/>
      <c r="V1031" s="14"/>
      <c r="W1031" s="14" t="s">
        <v>79</v>
      </c>
      <c r="X1031" s="14" t="s">
        <v>6256</v>
      </c>
      <c r="Y1031" s="14">
        <v>1</v>
      </c>
      <c r="Z1031" s="14">
        <v>1</v>
      </c>
      <c r="AA1031" s="14">
        <v>2019</v>
      </c>
      <c r="AB1031" s="14" t="s">
        <v>68</v>
      </c>
      <c r="AC1031" s="14"/>
      <c r="AD1031" s="14"/>
      <c r="AE1031" s="14"/>
      <c r="AF1031" s="14"/>
      <c r="AG1031" s="14"/>
      <c r="AH1031" s="14"/>
      <c r="AI1031" s="8" t="str">
        <f t="shared" si="192"/>
        <v>5105252019000019@融媒体</v>
      </c>
      <c r="AJ1031" s="8">
        <f>IF(AI1031="","",COUNTIFS(AI$1:AI1031,AI1031))</f>
        <v>1</v>
      </c>
      <c r="AK1031" s="8" t="str">
        <f t="shared" si="193"/>
        <v>四川省泸州市古蔺县中国共产党古蔺县委员会宣传部购买设备及软件使用权（第二次）竞争性磋商成交公告@融媒体</v>
      </c>
      <c r="AL1031" s="9">
        <f>IF(AK1031="","",COUNTIFS(AK$1:AK1031,AK1031))</f>
        <v>1</v>
      </c>
      <c r="AM1031" s="10" t="str">
        <f t="shared" si="194"/>
        <v>是</v>
      </c>
      <c r="AN1031" s="12">
        <v>770000</v>
      </c>
    </row>
    <row r="1032" spans="1:40">
      <c r="A1032" s="7" t="s">
        <v>6237</v>
      </c>
      <c r="B1032" s="7" t="s">
        <v>6257</v>
      </c>
      <c r="C1032" s="7" t="s">
        <v>55</v>
      </c>
      <c r="D1032" s="7" t="s">
        <v>6258</v>
      </c>
      <c r="E1032" s="7" t="s">
        <v>1427</v>
      </c>
      <c r="F1032" s="7" t="s">
        <v>6259</v>
      </c>
      <c r="G1032" s="7" t="s">
        <v>58</v>
      </c>
      <c r="H1032" s="7"/>
      <c r="I1032" s="7"/>
      <c r="J1032" s="7"/>
      <c r="K1032" s="7"/>
      <c r="L1032" s="7"/>
      <c r="M1032" s="7"/>
      <c r="N1032" s="7" t="s">
        <v>6260</v>
      </c>
      <c r="O1032" s="7">
        <v>841889</v>
      </c>
      <c r="P1032" s="7"/>
      <c r="Q1032" s="7" t="s">
        <v>6261</v>
      </c>
      <c r="R1032" s="7"/>
      <c r="S1032" s="7"/>
      <c r="T1032" s="7"/>
      <c r="U1032" s="7"/>
      <c r="V1032" s="7"/>
      <c r="W1032" s="7" t="s">
        <v>315</v>
      </c>
      <c r="X1032" s="7" t="s">
        <v>6262</v>
      </c>
      <c r="Y1032" s="7">
        <v>2</v>
      </c>
      <c r="Z1032" s="7">
        <v>2</v>
      </c>
      <c r="AA1032" s="7">
        <v>2019</v>
      </c>
      <c r="AB1032" s="7" t="s">
        <v>68</v>
      </c>
      <c r="AC1032" s="7"/>
      <c r="AD1032" s="7"/>
      <c r="AE1032" s="7"/>
      <c r="AF1032" s="7"/>
      <c r="AG1032" s="7"/>
      <c r="AH1032" s="7"/>
      <c r="AI1032" s="8" t="str">
        <f t="shared" si="192"/>
        <v>5104212019000004@融媒体</v>
      </c>
      <c r="AJ1032" s="8">
        <f>IF(AI1032="","",COUNTIFS(AI$1:AI1032,AI1032))</f>
        <v>1</v>
      </c>
      <c r="AK1032" s="8" t="str">
        <f t="shared" si="193"/>
        <v>四川省攀枝花市米易县文化广电新闻出版局米易县融媒体中心多功能厅视频系统采购项目公开招标中标公告@融媒体</v>
      </c>
      <c r="AL1032" s="9">
        <f>IF(AK1032="","",COUNTIFS(AK$1:AK1032,AK1032))</f>
        <v>1</v>
      </c>
      <c r="AM1032" s="10" t="str">
        <f t="shared" si="194"/>
        <v>是</v>
      </c>
      <c r="AN1032" s="12">
        <v>841889</v>
      </c>
    </row>
    <row r="1033" spans="1:40">
      <c r="A1033" s="14" t="s">
        <v>6237</v>
      </c>
      <c r="B1033" s="14" t="s">
        <v>6263</v>
      </c>
      <c r="C1033" s="14" t="s">
        <v>55</v>
      </c>
      <c r="D1033" s="14" t="s">
        <v>6264</v>
      </c>
      <c r="E1033" s="14" t="s">
        <v>809</v>
      </c>
      <c r="F1033" s="14" t="s">
        <v>2925</v>
      </c>
      <c r="G1033" s="14" t="s">
        <v>58</v>
      </c>
      <c r="H1033" s="14"/>
      <c r="I1033" s="14"/>
      <c r="J1033" s="14"/>
      <c r="K1033" s="14"/>
      <c r="L1033" s="14" t="s">
        <v>6265</v>
      </c>
      <c r="M1033" s="14"/>
      <c r="N1033" s="14" t="s">
        <v>5707</v>
      </c>
      <c r="O1033" s="14" t="s">
        <v>6266</v>
      </c>
      <c r="P1033" s="14"/>
      <c r="Q1033" s="14" t="s">
        <v>5709</v>
      </c>
      <c r="R1033" s="14"/>
      <c r="S1033" s="14"/>
      <c r="T1033" s="14"/>
      <c r="U1033" s="14"/>
      <c r="V1033" s="14"/>
      <c r="W1033" s="14" t="s">
        <v>194</v>
      </c>
      <c r="X1033" s="14" t="s">
        <v>6267</v>
      </c>
      <c r="Y1033" s="14">
        <v>6</v>
      </c>
      <c r="Z1033" s="14">
        <v>2</v>
      </c>
      <c r="AA1033" s="14">
        <v>2019</v>
      </c>
      <c r="AB1033" s="14" t="s">
        <v>68</v>
      </c>
      <c r="AC1033" s="14"/>
      <c r="AD1033" s="14"/>
      <c r="AE1033" s="14"/>
      <c r="AF1033" s="14"/>
      <c r="AG1033" s="14"/>
      <c r="AH1033" s="14"/>
      <c r="AI1033" s="8" t="str">
        <f t="shared" si="192"/>
        <v>HB2019013590020001@融媒体</v>
      </c>
      <c r="AJ1033" s="8">
        <f>IF(AI1033="","",COUNTIFS(AI$1:AI1033,AI1033))</f>
        <v>1</v>
      </c>
      <c r="AK1033" s="8" t="str">
        <f t="shared" si="193"/>
        <v>双滦区融媒体中心工程媒体融合软件及设备中标公告@融媒体</v>
      </c>
      <c r="AL1033" s="9">
        <f>IF(AK1033="","",COUNTIFS(AK$1:AK1033,AK1033))</f>
        <v>1</v>
      </c>
      <c r="AM1033" s="10" t="str">
        <f t="shared" si="194"/>
        <v>是</v>
      </c>
      <c r="AN1033" s="12">
        <v>2568000</v>
      </c>
    </row>
    <row r="1034" spans="1:40">
      <c r="A1034" s="7" t="s">
        <v>6237</v>
      </c>
      <c r="B1034" s="7" t="s">
        <v>6268</v>
      </c>
      <c r="C1034" s="7" t="s">
        <v>55</v>
      </c>
      <c r="D1034" s="7"/>
      <c r="E1034" s="7" t="s">
        <v>809</v>
      </c>
      <c r="F1034" s="7" t="s">
        <v>6269</v>
      </c>
      <c r="G1034" s="7" t="s">
        <v>58</v>
      </c>
      <c r="H1034" s="7"/>
      <c r="I1034" s="7"/>
      <c r="J1034" s="7"/>
      <c r="K1034" s="7"/>
      <c r="L1034" s="7" t="s">
        <v>6265</v>
      </c>
      <c r="M1034" s="7"/>
      <c r="N1034" s="7" t="s">
        <v>5707</v>
      </c>
      <c r="O1034" s="7"/>
      <c r="P1034" s="7"/>
      <c r="Q1034" s="7" t="s">
        <v>5709</v>
      </c>
      <c r="R1034" s="7"/>
      <c r="S1034" s="7"/>
      <c r="T1034" s="7"/>
      <c r="U1034" s="7"/>
      <c r="V1034" s="7"/>
      <c r="W1034" s="7" t="s">
        <v>194</v>
      </c>
      <c r="X1034" s="7" t="s">
        <v>6270</v>
      </c>
      <c r="Y1034" s="7">
        <v>6</v>
      </c>
      <c r="Z1034" s="7">
        <v>14971</v>
      </c>
      <c r="AA1034" s="7">
        <v>2019</v>
      </c>
      <c r="AB1034" s="7" t="s">
        <v>68</v>
      </c>
      <c r="AC1034" s="7"/>
      <c r="AD1034" s="7"/>
      <c r="AE1034" s="7"/>
      <c r="AF1034" s="7"/>
      <c r="AG1034" s="7"/>
      <c r="AH1034" s="7"/>
      <c r="AI1034" s="8" t="str">
        <f t="shared" si="192"/>
        <v/>
      </c>
      <c r="AJ1034" s="8" t="str">
        <f>IF(AI1034="","",COUNTIFS(AI$1:AI1034,AI1034))</f>
        <v/>
      </c>
      <c r="AK1034" s="8" t="str">
        <f t="shared" si="193"/>
        <v>双滦区融媒体中心工程媒体融合软件及设备成交结果公告@融媒体</v>
      </c>
      <c r="AL1034" s="9">
        <f>IF(AK1034="","",COUNTIFS(AK$1:AK1034,AK1034))</f>
        <v>1</v>
      </c>
      <c r="AM1034" s="10" t="str">
        <f t="shared" si="194"/>
        <v>是</v>
      </c>
      <c r="AN1034" s="12">
        <v>0</v>
      </c>
    </row>
    <row r="1035" spans="1:40">
      <c r="A1035" s="14" t="s">
        <v>6237</v>
      </c>
      <c r="B1035" s="14" t="s">
        <v>6271</v>
      </c>
      <c r="C1035" s="14" t="s">
        <v>55</v>
      </c>
      <c r="D1035" s="14"/>
      <c r="E1035" s="14" t="s">
        <v>56</v>
      </c>
      <c r="F1035" s="14" t="s">
        <v>6272</v>
      </c>
      <c r="G1035" s="14" t="s">
        <v>58</v>
      </c>
      <c r="H1035" s="14"/>
      <c r="I1035" s="14"/>
      <c r="J1035" s="14"/>
      <c r="K1035" s="14"/>
      <c r="L1035" s="14"/>
      <c r="M1035" s="14"/>
      <c r="N1035" s="14" t="s">
        <v>6273</v>
      </c>
      <c r="O1035" s="14" t="s">
        <v>6274</v>
      </c>
      <c r="P1035" s="14"/>
      <c r="Q1035" s="14" t="s">
        <v>6275</v>
      </c>
      <c r="R1035" s="14"/>
      <c r="S1035" s="14"/>
      <c r="T1035" s="14"/>
      <c r="U1035" s="14"/>
      <c r="V1035" s="14"/>
      <c r="W1035" s="14" t="s">
        <v>315</v>
      </c>
      <c r="X1035" s="14" t="s">
        <v>6276</v>
      </c>
      <c r="Y1035" s="14">
        <v>1</v>
      </c>
      <c r="Z1035" s="14">
        <v>14971</v>
      </c>
      <c r="AA1035" s="14">
        <v>2019</v>
      </c>
      <c r="AB1035" s="14" t="s">
        <v>68</v>
      </c>
      <c r="AC1035" s="14"/>
      <c r="AD1035" s="14"/>
      <c r="AE1035" s="14"/>
      <c r="AF1035" s="14"/>
      <c r="AG1035" s="14"/>
      <c r="AH1035" s="14"/>
      <c r="AI1035" s="8" t="str">
        <f t="shared" si="192"/>
        <v/>
      </c>
      <c r="AJ1035" s="8" t="str">
        <f>IF(AI1035="","",COUNTIFS(AI$1:AI1035,AI1035))</f>
        <v/>
      </c>
      <c r="AK1035" s="8" t="str">
        <f t="shared" si="193"/>
        <v>商丘车站商丘南民权宁陵站春运氛围营造设计制作采购询价中标公示@融媒体</v>
      </c>
      <c r="AL1035" s="9">
        <f>IF(AK1035="","",COUNTIFS(AK$1:AK1035,AK1035))</f>
        <v>1</v>
      </c>
      <c r="AM1035" s="10" t="str">
        <f t="shared" si="194"/>
        <v>是</v>
      </c>
      <c r="AN1035" s="12">
        <v>69000</v>
      </c>
    </row>
    <row r="1036" spans="1:40">
      <c r="A1036" s="7" t="s">
        <v>6237</v>
      </c>
      <c r="B1036" s="7" t="s">
        <v>6277</v>
      </c>
      <c r="C1036" s="7" t="s">
        <v>55</v>
      </c>
      <c r="D1036" s="7" t="s">
        <v>6278</v>
      </c>
      <c r="E1036" s="7" t="s">
        <v>56</v>
      </c>
      <c r="F1036" s="7" t="s">
        <v>302</v>
      </c>
      <c r="G1036" s="7" t="s">
        <v>108</v>
      </c>
      <c r="H1036" s="7"/>
      <c r="I1036" s="7"/>
      <c r="J1036" s="7"/>
      <c r="K1036" s="7"/>
      <c r="L1036" s="7" t="s">
        <v>6279</v>
      </c>
      <c r="M1036" s="7" t="s">
        <v>6280</v>
      </c>
      <c r="N1036" s="7" t="s">
        <v>6231</v>
      </c>
      <c r="O1036" s="7">
        <v>1315620</v>
      </c>
      <c r="P1036" s="7"/>
      <c r="Q1036" s="7" t="s">
        <v>6233</v>
      </c>
      <c r="R1036" s="7"/>
      <c r="S1036" s="7"/>
      <c r="T1036" s="7"/>
      <c r="U1036" s="7"/>
      <c r="V1036" s="7"/>
      <c r="W1036" s="7" t="s">
        <v>244</v>
      </c>
      <c r="X1036" s="7" t="s">
        <v>6281</v>
      </c>
      <c r="Y1036" s="7">
        <v>2</v>
      </c>
      <c r="Z1036" s="7">
        <v>5</v>
      </c>
      <c r="AA1036" s="7">
        <v>2019</v>
      </c>
      <c r="AB1036" s="7" t="s">
        <v>68</v>
      </c>
      <c r="AC1036" s="7"/>
      <c r="AD1036" s="7"/>
      <c r="AE1036" s="7"/>
      <c r="AF1036" s="7"/>
      <c r="AG1036" s="7"/>
      <c r="AH1036" s="7"/>
      <c r="AI1036" s="8" t="str">
        <f t="shared" si="192"/>
        <v>HNGD-2018-1202@融媒体</v>
      </c>
      <c r="AJ1036" s="8">
        <f>IF(AI1036="","",COUNTIFS(AI$1:AI1036,AI1036))</f>
        <v>1</v>
      </c>
      <c r="AK1036" s="8" t="str">
        <f t="shared" si="193"/>
        <v>河南大象融媒体集团有限公司“刀片服务器采购”项目单一来源采购成交公告@融媒体</v>
      </c>
      <c r="AL1036" s="9">
        <f>IF(AK1036="","",COUNTIFS(AK$1:AK1036,AK1036))</f>
        <v>1</v>
      </c>
      <c r="AM1036" s="10" t="str">
        <f t="shared" si="194"/>
        <v>是</v>
      </c>
      <c r="AN1036" s="12">
        <v>1315620</v>
      </c>
    </row>
    <row r="1037" spans="1:40">
      <c r="A1037" s="14" t="s">
        <v>6237</v>
      </c>
      <c r="B1037" s="14" t="s">
        <v>6282</v>
      </c>
      <c r="C1037" s="14" t="s">
        <v>55</v>
      </c>
      <c r="D1037" s="14" t="s">
        <v>6283</v>
      </c>
      <c r="E1037" s="14" t="s">
        <v>582</v>
      </c>
      <c r="F1037" s="14" t="s">
        <v>2513</v>
      </c>
      <c r="G1037" s="14" t="s">
        <v>108</v>
      </c>
      <c r="H1037" s="14"/>
      <c r="I1037" s="14"/>
      <c r="J1037" s="14"/>
      <c r="K1037" s="14"/>
      <c r="L1037" s="14" t="s">
        <v>3398</v>
      </c>
      <c r="M1037" s="14"/>
      <c r="N1037" s="14" t="s">
        <v>6284</v>
      </c>
      <c r="O1037" s="14"/>
      <c r="P1037" s="14"/>
      <c r="Q1037" s="14" t="s">
        <v>6285</v>
      </c>
      <c r="R1037" s="14"/>
      <c r="S1037" s="14"/>
      <c r="T1037" s="14"/>
      <c r="U1037" s="14"/>
      <c r="V1037" s="14"/>
      <c r="W1037" s="14" t="s">
        <v>79</v>
      </c>
      <c r="X1037" s="14" t="s">
        <v>6286</v>
      </c>
      <c r="Y1037" s="14">
        <v>2</v>
      </c>
      <c r="Z1037" s="14">
        <v>2</v>
      </c>
      <c r="AA1037" s="14">
        <v>2019</v>
      </c>
      <c r="AB1037" s="14" t="s">
        <v>68</v>
      </c>
      <c r="AC1037" s="14"/>
      <c r="AD1037" s="14"/>
      <c r="AE1037" s="14"/>
      <c r="AF1037" s="14"/>
      <c r="AG1037" s="14"/>
      <c r="AH1037" s="14"/>
      <c r="AI1037" s="8" t="str">
        <f t="shared" si="192"/>
        <v>CTZB-F181217CWZ@融媒体</v>
      </c>
      <c r="AJ1037" s="8">
        <f>IF(AI1037="","",COUNTIFS(AI$1:AI1037,AI1037))</f>
        <v>1</v>
      </c>
      <c r="AK1037" s="8" t="str">
        <f t="shared" si="193"/>
        <v>上城区融媒体中心系统集成项目的合同公示@融媒体</v>
      </c>
      <c r="AL1037" s="9">
        <f>IF(AK1037="","",COUNTIFS(AK$1:AK1037,AK1037))</f>
        <v>1</v>
      </c>
      <c r="AM1037" s="10" t="str">
        <f t="shared" si="194"/>
        <v>是</v>
      </c>
      <c r="AN1037" s="12">
        <v>0</v>
      </c>
    </row>
    <row r="1038" spans="1:40">
      <c r="A1038" s="7" t="s">
        <v>6237</v>
      </c>
      <c r="B1038" s="7" t="s">
        <v>6287</v>
      </c>
      <c r="C1038" s="7" t="s">
        <v>55</v>
      </c>
      <c r="D1038" s="7" t="s">
        <v>6278</v>
      </c>
      <c r="E1038" s="7" t="s">
        <v>56</v>
      </c>
      <c r="F1038" s="7" t="s">
        <v>302</v>
      </c>
      <c r="G1038" s="7" t="s">
        <v>108</v>
      </c>
      <c r="H1038" s="7"/>
      <c r="I1038" s="7"/>
      <c r="J1038" s="7"/>
      <c r="K1038" s="7"/>
      <c r="L1038" s="7" t="s">
        <v>6279</v>
      </c>
      <c r="M1038" s="7" t="s">
        <v>6280</v>
      </c>
      <c r="N1038" s="7" t="s">
        <v>6231</v>
      </c>
      <c r="O1038" s="7" t="s">
        <v>6288</v>
      </c>
      <c r="P1038" s="7"/>
      <c r="Q1038" s="7" t="s">
        <v>6233</v>
      </c>
      <c r="R1038" s="7"/>
      <c r="S1038" s="7"/>
      <c r="T1038" s="7"/>
      <c r="U1038" s="7"/>
      <c r="V1038" s="7"/>
      <c r="W1038" s="7" t="s">
        <v>244</v>
      </c>
      <c r="X1038" s="7" t="s">
        <v>6289</v>
      </c>
      <c r="Y1038" s="7">
        <v>2</v>
      </c>
      <c r="Z1038" s="7">
        <v>5</v>
      </c>
      <c r="AA1038" s="7">
        <v>2019</v>
      </c>
      <c r="AB1038" s="7" t="s">
        <v>68</v>
      </c>
      <c r="AC1038" s="7"/>
      <c r="AD1038" s="7"/>
      <c r="AE1038" s="7"/>
      <c r="AF1038" s="7"/>
      <c r="AG1038" s="7"/>
      <c r="AH1038" s="7"/>
      <c r="AI1038" s="8" t="str">
        <f t="shared" si="192"/>
        <v>HNGD-2018-1202@融媒体</v>
      </c>
      <c r="AJ1038" s="8">
        <f>IF(AI1038="","",COUNTIFS(AI$1:AI1038,AI1038))</f>
        <v>2</v>
      </c>
      <c r="AK1038" s="8" t="str">
        <f t="shared" si="193"/>
        <v>河南大象融媒体集团有限公司“刀片服务器采购”项目单一来源采购的成交公告@融媒体</v>
      </c>
      <c r="AL1038" s="9">
        <f>IF(AK1038="","",COUNTIFS(AK$1:AK1038,AK1038))</f>
        <v>1</v>
      </c>
      <c r="AM1038" s="10" t="str">
        <f t="shared" si="194"/>
        <v/>
      </c>
      <c r="AN1038" s="12">
        <v>13156200000</v>
      </c>
    </row>
    <row r="1039" spans="1:40">
      <c r="A1039" s="14" t="s">
        <v>6237</v>
      </c>
      <c r="B1039" s="14" t="s">
        <v>6290</v>
      </c>
      <c r="C1039" s="14" t="s">
        <v>55</v>
      </c>
      <c r="D1039" s="14" t="s">
        <v>6291</v>
      </c>
      <c r="E1039" s="14" t="s">
        <v>56</v>
      </c>
      <c r="F1039" s="14" t="s">
        <v>302</v>
      </c>
      <c r="G1039" s="14" t="s">
        <v>108</v>
      </c>
      <c r="H1039" s="14"/>
      <c r="I1039" s="14"/>
      <c r="J1039" s="14"/>
      <c r="K1039" s="14"/>
      <c r="L1039" s="14" t="s">
        <v>6279</v>
      </c>
      <c r="M1039" s="14" t="s">
        <v>6280</v>
      </c>
      <c r="N1039" s="14" t="s">
        <v>6292</v>
      </c>
      <c r="O1039" s="14" t="s">
        <v>6293</v>
      </c>
      <c r="P1039" s="14"/>
      <c r="Q1039" s="14" t="s">
        <v>6294</v>
      </c>
      <c r="R1039" s="14"/>
      <c r="S1039" s="14"/>
      <c r="T1039" s="14"/>
      <c r="U1039" s="14"/>
      <c r="V1039" s="14"/>
      <c r="W1039" s="14" t="s">
        <v>244</v>
      </c>
      <c r="X1039" s="14" t="s">
        <v>6295</v>
      </c>
      <c r="Y1039" s="14">
        <v>2</v>
      </c>
      <c r="Z1039" s="14">
        <v>5</v>
      </c>
      <c r="AA1039" s="14">
        <v>2019</v>
      </c>
      <c r="AB1039" s="14" t="s">
        <v>68</v>
      </c>
      <c r="AC1039" s="14"/>
      <c r="AD1039" s="14"/>
      <c r="AE1039" s="14"/>
      <c r="AF1039" s="14"/>
      <c r="AG1039" s="14"/>
      <c r="AH1039" s="14"/>
      <c r="AI1039" s="8" t="str">
        <f t="shared" si="192"/>
        <v>HNGD-2018-1203@融媒体</v>
      </c>
      <c r="AJ1039" s="8">
        <f>IF(AI1039="","",COUNTIFS(AI$1:AI1039,AI1039))</f>
        <v>1</v>
      </c>
      <c r="AK1039" s="8" t="str">
        <f t="shared" si="193"/>
        <v>河南大象融媒体集团有限公司“主控板采购”项目单一来源采购的成交公告@融媒体</v>
      </c>
      <c r="AL1039" s="9">
        <f>IF(AK1039="","",COUNTIFS(AK$1:AK1039,AK1039))</f>
        <v>1</v>
      </c>
      <c r="AM1039" s="10" t="str">
        <f t="shared" si="194"/>
        <v>是</v>
      </c>
      <c r="AN1039" s="12">
        <v>1091900000</v>
      </c>
    </row>
    <row r="1040" spans="1:40">
      <c r="A1040" s="7" t="s">
        <v>6237</v>
      </c>
      <c r="B1040" s="7" t="s">
        <v>6296</v>
      </c>
      <c r="C1040" s="7" t="s">
        <v>55</v>
      </c>
      <c r="D1040" s="7" t="s">
        <v>6291</v>
      </c>
      <c r="E1040" s="7" t="s">
        <v>56</v>
      </c>
      <c r="F1040" s="7" t="s">
        <v>302</v>
      </c>
      <c r="G1040" s="7" t="s">
        <v>108</v>
      </c>
      <c r="H1040" s="7"/>
      <c r="I1040" s="7"/>
      <c r="J1040" s="7"/>
      <c r="K1040" s="7"/>
      <c r="L1040" s="7" t="s">
        <v>6279</v>
      </c>
      <c r="M1040" s="7" t="s">
        <v>6280</v>
      </c>
      <c r="N1040" s="7" t="s">
        <v>6292</v>
      </c>
      <c r="O1040" s="7">
        <v>109190</v>
      </c>
      <c r="P1040" s="7"/>
      <c r="Q1040" s="7" t="s">
        <v>6294</v>
      </c>
      <c r="R1040" s="7"/>
      <c r="S1040" s="7"/>
      <c r="T1040" s="7"/>
      <c r="U1040" s="7"/>
      <c r="V1040" s="7"/>
      <c r="W1040" s="7" t="s">
        <v>244</v>
      </c>
      <c r="X1040" s="7" t="s">
        <v>6297</v>
      </c>
      <c r="Y1040" s="7">
        <v>2</v>
      </c>
      <c r="Z1040" s="7">
        <v>5</v>
      </c>
      <c r="AA1040" s="7">
        <v>2019</v>
      </c>
      <c r="AB1040" s="7" t="s">
        <v>68</v>
      </c>
      <c r="AC1040" s="7"/>
      <c r="AD1040" s="7"/>
      <c r="AE1040" s="7"/>
      <c r="AF1040" s="7"/>
      <c r="AG1040" s="7"/>
      <c r="AH1040" s="7"/>
      <c r="AI1040" s="8" t="str">
        <f t="shared" si="192"/>
        <v>HNGD-2018-1203@融媒体</v>
      </c>
      <c r="AJ1040" s="8">
        <f>IF(AI1040="","",COUNTIFS(AI$1:AI1040,AI1040))</f>
        <v>2</v>
      </c>
      <c r="AK1040" s="8" t="str">
        <f t="shared" si="193"/>
        <v>河南大象融媒体集团有限公司“主控板采购”项目单一来源采购成交公告@融媒体</v>
      </c>
      <c r="AL1040" s="9">
        <f>IF(AK1040="","",COUNTIFS(AK$1:AK1040,AK1040))</f>
        <v>1</v>
      </c>
      <c r="AM1040" s="10" t="str">
        <f t="shared" si="194"/>
        <v/>
      </c>
      <c r="AN1040" s="12">
        <v>109190</v>
      </c>
    </row>
    <row r="1041" spans="1:40">
      <c r="A1041" s="14" t="s">
        <v>6237</v>
      </c>
      <c r="B1041" s="14" t="s">
        <v>6298</v>
      </c>
      <c r="C1041" s="14" t="s">
        <v>55</v>
      </c>
      <c r="D1041" s="14" t="s">
        <v>6299</v>
      </c>
      <c r="E1041" s="14" t="s">
        <v>1427</v>
      </c>
      <c r="F1041" s="14" t="s">
        <v>5746</v>
      </c>
      <c r="G1041" s="14" t="s">
        <v>108</v>
      </c>
      <c r="H1041" s="14"/>
      <c r="I1041" s="14"/>
      <c r="J1041" s="14"/>
      <c r="K1041" s="14"/>
      <c r="L1041" s="14"/>
      <c r="M1041" s="14"/>
      <c r="N1041" s="14" t="s">
        <v>6300</v>
      </c>
      <c r="O1041" s="14">
        <v>590760</v>
      </c>
      <c r="P1041" s="14"/>
      <c r="Q1041" s="14" t="s">
        <v>6301</v>
      </c>
      <c r="R1041" s="14"/>
      <c r="S1041" s="14"/>
      <c r="T1041" s="14"/>
      <c r="U1041" s="14"/>
      <c r="V1041" s="14"/>
      <c r="W1041" s="14" t="s">
        <v>194</v>
      </c>
      <c r="X1041" s="14" t="s">
        <v>6302</v>
      </c>
      <c r="Y1041" s="14">
        <v>3</v>
      </c>
      <c r="Z1041" s="14">
        <v>3</v>
      </c>
      <c r="AA1041" s="14">
        <v>2019</v>
      </c>
      <c r="AB1041" s="14" t="s">
        <v>68</v>
      </c>
      <c r="AC1041" s="14"/>
      <c r="AD1041" s="14"/>
      <c r="AE1041" s="14"/>
      <c r="AF1041" s="14"/>
      <c r="AG1041" s="14"/>
      <c r="AH1041" s="14"/>
      <c r="AI1041" s="8" t="str">
        <f t="shared" si="192"/>
        <v>5103212019000024@融媒体</v>
      </c>
      <c r="AJ1041" s="8">
        <f>IF(AI1041="","",COUNTIFS(AI$1:AI1041,AI1041))</f>
        <v>1</v>
      </c>
      <c r="AK1041" s="8" t="str">
        <f t="shared" si="193"/>
        <v>四川省自贡市荣县广播电视台荣县融媒体中心建设场地维修工程竞争性磋商成交公告@融媒体</v>
      </c>
      <c r="AL1041" s="9">
        <f>IF(AK1041="","",COUNTIFS(AK$1:AK1041,AK1041))</f>
        <v>1</v>
      </c>
      <c r="AM1041" s="10" t="str">
        <f t="shared" si="194"/>
        <v>是</v>
      </c>
      <c r="AN1041" s="12">
        <v>590760</v>
      </c>
    </row>
    <row r="1042" spans="1:40">
      <c r="A1042" s="7" t="s">
        <v>6303</v>
      </c>
      <c r="B1042" s="7" t="s">
        <v>6304</v>
      </c>
      <c r="C1042" s="7" t="s">
        <v>55</v>
      </c>
      <c r="D1042" s="7" t="s">
        <v>6305</v>
      </c>
      <c r="E1042" s="7" t="s">
        <v>155</v>
      </c>
      <c r="F1042" s="7" t="s">
        <v>6306</v>
      </c>
      <c r="G1042" s="7" t="s">
        <v>108</v>
      </c>
      <c r="H1042" s="7"/>
      <c r="I1042" s="7"/>
      <c r="J1042" s="7"/>
      <c r="K1042" s="7"/>
      <c r="L1042" s="7" t="s">
        <v>6307</v>
      </c>
      <c r="M1042" s="7" t="s">
        <v>6308</v>
      </c>
      <c r="N1042" s="7" t="s">
        <v>6309</v>
      </c>
      <c r="O1042" s="7" t="s">
        <v>6310</v>
      </c>
      <c r="P1042" s="7"/>
      <c r="Q1042" s="7" t="s">
        <v>6311</v>
      </c>
      <c r="R1042" s="7"/>
      <c r="S1042" s="7"/>
      <c r="T1042" s="7"/>
      <c r="U1042" s="7"/>
      <c r="V1042" s="7"/>
      <c r="W1042" s="7" t="s">
        <v>79</v>
      </c>
      <c r="X1042" s="7" t="s">
        <v>6312</v>
      </c>
      <c r="Y1042" s="7">
        <v>1</v>
      </c>
      <c r="Z1042" s="7">
        <v>1</v>
      </c>
      <c r="AA1042" s="7">
        <v>2019</v>
      </c>
      <c r="AB1042" s="7" t="s">
        <v>68</v>
      </c>
      <c r="AC1042" s="7"/>
      <c r="AD1042" s="7"/>
      <c r="AE1042" s="7"/>
      <c r="AF1042" s="7"/>
      <c r="AG1042" s="7"/>
      <c r="AH1042" s="7"/>
      <c r="AI1042" s="8" t="str">
        <f t="shared" si="192"/>
        <v>DHHCFW-2018-176@融合平台</v>
      </c>
      <c r="AJ1042" s="8">
        <f>IF(AI1042="","",COUNTIFS(AI$1:AI1042,AI1042))</f>
        <v>1</v>
      </c>
      <c r="AK1042" s="8" t="str">
        <f t="shared" si="193"/>
        <v>盈江县武警中队“智慧磐石”建设项目（二次）竞争性谈判成交结果公告@融合平台</v>
      </c>
      <c r="AL1042" s="9">
        <f>IF(AK1042="","",COUNTIFS(AK$1:AK1042,AK1042))</f>
        <v>1</v>
      </c>
      <c r="AM1042" s="10" t="str">
        <f t="shared" si="194"/>
        <v>是</v>
      </c>
      <c r="AN1042" s="12">
        <v>689980</v>
      </c>
    </row>
    <row r="1043" spans="1:40">
      <c r="A1043" s="14" t="s">
        <v>6237</v>
      </c>
      <c r="B1043" s="14" t="s">
        <v>6313</v>
      </c>
      <c r="C1043" s="14" t="s">
        <v>55</v>
      </c>
      <c r="D1043" s="14"/>
      <c r="E1043" s="14" t="s">
        <v>155</v>
      </c>
      <c r="F1043" s="14" t="s">
        <v>1997</v>
      </c>
      <c r="G1043" s="14" t="s">
        <v>108</v>
      </c>
      <c r="H1043" s="14"/>
      <c r="I1043" s="14"/>
      <c r="J1043" s="14"/>
      <c r="K1043" s="14"/>
      <c r="L1043" s="14" t="s">
        <v>6314</v>
      </c>
      <c r="M1043" s="14"/>
      <c r="N1043" s="14" t="s">
        <v>6315</v>
      </c>
      <c r="O1043" s="14" t="s">
        <v>6316</v>
      </c>
      <c r="P1043" s="14"/>
      <c r="Q1043" s="14" t="s">
        <v>6317</v>
      </c>
      <c r="R1043" s="14"/>
      <c r="S1043" s="14"/>
      <c r="T1043" s="14"/>
      <c r="U1043" s="14"/>
      <c r="V1043" s="14"/>
      <c r="W1043" s="14" t="s">
        <v>79</v>
      </c>
      <c r="X1043" s="14" t="s">
        <v>6318</v>
      </c>
      <c r="Y1043" s="14">
        <v>1</v>
      </c>
      <c r="Z1043" s="14">
        <v>14971</v>
      </c>
      <c r="AA1043" s="14">
        <v>2019</v>
      </c>
      <c r="AB1043" s="14" t="s">
        <v>68</v>
      </c>
      <c r="AC1043" s="14"/>
      <c r="AD1043" s="14"/>
      <c r="AE1043" s="14"/>
      <c r="AF1043" s="14"/>
      <c r="AG1043" s="14"/>
      <c r="AH1043" s="14"/>
      <c r="AI1043" s="8" t="str">
        <f t="shared" si="192"/>
        <v/>
      </c>
      <c r="AJ1043" s="8" t="str">
        <f>IF(AI1043="","",COUNTIFS(AI$1:AI1043,AI1043))</f>
        <v/>
      </c>
      <c r="AK1043" s="8" t="str">
        <f t="shared" si="193"/>
        <v>会泽县融媒体中心新闻生产、制播、传播系统建设项目单一来源成交结果公告@融媒体</v>
      </c>
      <c r="AL1043" s="9">
        <f>IF(AK1043="","",COUNTIFS(AK$1:AK1043,AK1043))</f>
        <v>1</v>
      </c>
      <c r="AM1043" s="10" t="str">
        <f t="shared" si="194"/>
        <v>是</v>
      </c>
      <c r="AN1043" s="12">
        <v>3412400</v>
      </c>
    </row>
    <row r="1044" spans="1:40">
      <c r="A1044" s="7" t="s">
        <v>6237</v>
      </c>
      <c r="B1044" s="7" t="s">
        <v>6319</v>
      </c>
      <c r="C1044" s="7" t="s">
        <v>55</v>
      </c>
      <c r="D1044" s="7" t="s">
        <v>6320</v>
      </c>
      <c r="E1044" s="7" t="s">
        <v>1308</v>
      </c>
      <c r="F1044" s="7" t="s">
        <v>6321</v>
      </c>
      <c r="G1044" s="7" t="s">
        <v>108</v>
      </c>
      <c r="H1044" s="7"/>
      <c r="I1044" s="7"/>
      <c r="J1044" s="7"/>
      <c r="K1044" s="7"/>
      <c r="L1044" s="7" t="s">
        <v>6322</v>
      </c>
      <c r="M1044" s="7" t="s">
        <v>6323</v>
      </c>
      <c r="N1044" s="7" t="s">
        <v>6324</v>
      </c>
      <c r="O1044" s="7"/>
      <c r="P1044" s="7"/>
      <c r="Q1044" s="7" t="s">
        <v>6325</v>
      </c>
      <c r="R1044" s="7"/>
      <c r="S1044" s="7"/>
      <c r="T1044" s="7"/>
      <c r="U1044" s="7"/>
      <c r="V1044" s="7"/>
      <c r="W1044" s="7" t="s">
        <v>944</v>
      </c>
      <c r="X1044" s="7" t="s">
        <v>6326</v>
      </c>
      <c r="Y1044" s="7">
        <v>3</v>
      </c>
      <c r="Z1044" s="7">
        <v>1</v>
      </c>
      <c r="AA1044" s="7">
        <v>2019</v>
      </c>
      <c r="AB1044" s="7" t="s">
        <v>68</v>
      </c>
      <c r="AC1044" s="7"/>
      <c r="AD1044" s="7"/>
      <c r="AE1044" s="7"/>
      <c r="AF1044" s="7"/>
      <c r="AG1044" s="7"/>
      <c r="AH1044" s="7"/>
      <c r="AI1044" s="8" t="str">
        <f t="shared" si="192"/>
        <v>2019CGSH011@融媒体</v>
      </c>
      <c r="AJ1044" s="8">
        <f>IF(AI1044="","",COUNTIFS(AI$1:AI1044,AI1044))</f>
        <v>1</v>
      </c>
      <c r="AK1044" s="8" t="str">
        <f t="shared" si="193"/>
        <v>铜陵日报社铜陵市融媒体中心建设项目成交公告@融媒体</v>
      </c>
      <c r="AL1044" s="9">
        <f>IF(AK1044="","",COUNTIFS(AK$1:AK1044,AK1044))</f>
        <v>1</v>
      </c>
      <c r="AM1044" s="10" t="str">
        <f t="shared" si="194"/>
        <v>是</v>
      </c>
      <c r="AN1044" s="12">
        <v>0</v>
      </c>
    </row>
    <row r="1045" spans="1:40">
      <c r="A1045" s="14" t="s">
        <v>6237</v>
      </c>
      <c r="B1045" s="14" t="s">
        <v>6327</v>
      </c>
      <c r="C1045" s="14" t="s">
        <v>55</v>
      </c>
      <c r="D1045" s="14"/>
      <c r="E1045" s="14" t="s">
        <v>56</v>
      </c>
      <c r="F1045" s="14" t="s">
        <v>6272</v>
      </c>
      <c r="G1045" s="14" t="s">
        <v>108</v>
      </c>
      <c r="H1045" s="14"/>
      <c r="I1045" s="14"/>
      <c r="J1045" s="14"/>
      <c r="K1045" s="14"/>
      <c r="L1045" s="14"/>
      <c r="M1045" s="14"/>
      <c r="N1045" s="14" t="s">
        <v>6328</v>
      </c>
      <c r="O1045" s="14" t="s">
        <v>6329</v>
      </c>
      <c r="P1045" s="14"/>
      <c r="Q1045" s="14" t="s">
        <v>6330</v>
      </c>
      <c r="R1045" s="14"/>
      <c r="S1045" s="14"/>
      <c r="T1045" s="14"/>
      <c r="U1045" s="14"/>
      <c r="V1045" s="14"/>
      <c r="W1045" s="14" t="s">
        <v>315</v>
      </c>
      <c r="X1045" s="14" t="s">
        <v>6331</v>
      </c>
      <c r="Y1045" s="14">
        <v>1</v>
      </c>
      <c r="Z1045" s="14">
        <v>14971</v>
      </c>
      <c r="AA1045" s="14">
        <v>2019</v>
      </c>
      <c r="AB1045" s="14" t="s">
        <v>68</v>
      </c>
      <c r="AC1045" s="14"/>
      <c r="AD1045" s="14"/>
      <c r="AE1045" s="14"/>
      <c r="AF1045" s="14"/>
      <c r="AG1045" s="14"/>
      <c r="AH1045" s="14"/>
      <c r="AI1045" s="8" t="str">
        <f t="shared" si="192"/>
        <v/>
      </c>
      <c r="AJ1045" s="8" t="str">
        <f>IF(AI1045="","",COUNTIFS(AI$1:AI1045,AI1045))</f>
        <v/>
      </c>
      <c r="AK1045" s="8" t="str">
        <f t="shared" si="193"/>
        <v>[招标]商丘车站客运高铁春运宣传氛围营造设计制作采购项目中标公示@融媒体</v>
      </c>
      <c r="AL1045" s="9">
        <f>IF(AK1045="","",COUNTIFS(AK$1:AK1045,AK1045))</f>
        <v>1</v>
      </c>
      <c r="AM1045" s="10" t="str">
        <f t="shared" si="194"/>
        <v>是</v>
      </c>
      <c r="AN1045" s="12">
        <v>127000</v>
      </c>
    </row>
    <row r="1046" spans="1:40">
      <c r="A1046" s="7" t="s">
        <v>6237</v>
      </c>
      <c r="B1046" s="7" t="s">
        <v>6332</v>
      </c>
      <c r="C1046" s="7" t="s">
        <v>55</v>
      </c>
      <c r="D1046" s="7" t="s">
        <v>6333</v>
      </c>
      <c r="E1046" s="7" t="s">
        <v>83</v>
      </c>
      <c r="F1046" s="7" t="s">
        <v>6334</v>
      </c>
      <c r="G1046" s="7" t="s">
        <v>120</v>
      </c>
      <c r="H1046" s="7"/>
      <c r="I1046" s="7"/>
      <c r="J1046" s="7"/>
      <c r="K1046" s="7"/>
      <c r="L1046" s="7" t="s">
        <v>6335</v>
      </c>
      <c r="M1046" s="7"/>
      <c r="N1046" s="7"/>
      <c r="O1046" s="7"/>
      <c r="P1046" s="7"/>
      <c r="Q1046" s="7"/>
      <c r="R1046" s="7"/>
      <c r="S1046" s="7"/>
      <c r="T1046" s="7"/>
      <c r="U1046" s="7"/>
      <c r="V1046" s="7"/>
      <c r="W1046" s="7" t="s">
        <v>79</v>
      </c>
      <c r="X1046" s="7" t="s">
        <v>6336</v>
      </c>
      <c r="Y1046" s="7">
        <v>5</v>
      </c>
      <c r="Z1046" s="7">
        <v>4</v>
      </c>
      <c r="AA1046" s="7">
        <v>2019</v>
      </c>
      <c r="AB1046" s="7" t="s">
        <v>68</v>
      </c>
      <c r="AC1046" s="7"/>
      <c r="AD1046" s="7"/>
      <c r="AE1046" s="7"/>
      <c r="AF1046" s="7"/>
      <c r="AG1046" s="7"/>
      <c r="AH1046" s="7"/>
      <c r="AI1046" s="8" t="str">
        <f t="shared" si="192"/>
        <v>JXJD-PX-2019-01）@融媒体</v>
      </c>
      <c r="AJ1046" s="8">
        <f>IF(AI1046="","",COUNTIFS(AI$1:AI1046,AI1046))</f>
        <v>1</v>
      </c>
      <c r="AK1046" s="8" t="str">
        <f t="shared" si="193"/>
        <v>上栗县电视台融媒体中心改造采购项目中标公示@融媒体</v>
      </c>
      <c r="AL1046" s="9">
        <f>IF(AK1046="","",COUNTIFS(AK$1:AK1046,AK1046))</f>
        <v>1</v>
      </c>
      <c r="AM1046" s="10" t="str">
        <f t="shared" si="194"/>
        <v>是</v>
      </c>
      <c r="AN1046" s="12">
        <v>0</v>
      </c>
    </row>
    <row r="1047" spans="1:40">
      <c r="A1047" s="14" t="s">
        <v>6337</v>
      </c>
      <c r="B1047" s="14" t="s">
        <v>6338</v>
      </c>
      <c r="C1047" s="14" t="s">
        <v>55</v>
      </c>
      <c r="D1047" s="14"/>
      <c r="E1047" s="14" t="s">
        <v>311</v>
      </c>
      <c r="F1047" s="14" t="s">
        <v>6339</v>
      </c>
      <c r="G1047" s="14" t="s">
        <v>120</v>
      </c>
      <c r="H1047" s="14"/>
      <c r="I1047" s="14"/>
      <c r="J1047" s="14"/>
      <c r="K1047" s="14"/>
      <c r="L1047" s="14"/>
      <c r="M1047" s="14"/>
      <c r="N1047" s="14" t="s">
        <v>4521</v>
      </c>
      <c r="O1047" s="14"/>
      <c r="P1047" s="14"/>
      <c r="Q1047" s="14" t="s">
        <v>401</v>
      </c>
      <c r="R1047" s="14"/>
      <c r="S1047" s="14"/>
      <c r="T1047" s="14"/>
      <c r="U1047" s="14"/>
      <c r="V1047" s="14"/>
      <c r="W1047" s="14" t="s">
        <v>194</v>
      </c>
      <c r="X1047" s="14" t="s">
        <v>6340</v>
      </c>
      <c r="Y1047" s="14">
        <v>1</v>
      </c>
      <c r="Z1047" s="14">
        <v>14971</v>
      </c>
      <c r="AA1047" s="14">
        <v>2019</v>
      </c>
      <c r="AB1047" s="14" t="s">
        <v>68</v>
      </c>
      <c r="AC1047" s="14" t="s">
        <v>284</v>
      </c>
      <c r="AD1047" s="14"/>
      <c r="AE1047" s="14"/>
      <c r="AF1047" s="14"/>
      <c r="AG1047" s="14"/>
      <c r="AH1047" s="14"/>
      <c r="AI1047" s="8" t="str">
        <f t="shared" si="192"/>
        <v/>
      </c>
      <c r="AJ1047" s="8" t="str">
        <f>IF(AI1047="","",COUNTIFS(AI$1:AI1047,AI1047))</f>
        <v/>
      </c>
      <c r="AK1047" s="8" t="str">
        <f t="shared" si="193"/>
        <v>秭归县广播电视台融合媒体平台一期建设项目-供应商成都索贝数码科技股份有限公司@融合媒体,融媒体</v>
      </c>
      <c r="AL1047" s="9">
        <f>IF(AK1047="","",COUNTIFS(AK$1:AK1047,AK1047))</f>
        <v>1</v>
      </c>
      <c r="AM1047" s="10" t="str">
        <f t="shared" si="194"/>
        <v>是</v>
      </c>
      <c r="AN1047" s="12">
        <v>0</v>
      </c>
    </row>
    <row r="1048" spans="1:40">
      <c r="A1048" s="7" t="s">
        <v>6237</v>
      </c>
      <c r="B1048" s="7" t="s">
        <v>6341</v>
      </c>
      <c r="C1048" s="7" t="s">
        <v>55</v>
      </c>
      <c r="D1048" s="7" t="s">
        <v>6342</v>
      </c>
      <c r="E1048" s="7" t="s">
        <v>830</v>
      </c>
      <c r="F1048" s="7" t="s">
        <v>1475</v>
      </c>
      <c r="G1048" s="7" t="s">
        <v>120</v>
      </c>
      <c r="H1048" s="7"/>
      <c r="I1048" s="7"/>
      <c r="J1048" s="7"/>
      <c r="K1048" s="7"/>
      <c r="L1048" s="7" t="s">
        <v>2918</v>
      </c>
      <c r="M1048" s="7" t="s">
        <v>6343</v>
      </c>
      <c r="N1048" s="7"/>
      <c r="O1048" s="7"/>
      <c r="P1048" s="7"/>
      <c r="Q1048" s="7"/>
      <c r="R1048" s="7"/>
      <c r="S1048" s="7"/>
      <c r="T1048" s="7"/>
      <c r="U1048" s="7"/>
      <c r="V1048" s="7"/>
      <c r="W1048" s="7" t="s">
        <v>244</v>
      </c>
      <c r="X1048" s="7" t="s">
        <v>6344</v>
      </c>
      <c r="Y1048" s="7">
        <v>1</v>
      </c>
      <c r="Z1048" s="7">
        <v>6</v>
      </c>
      <c r="AA1048" s="7">
        <v>2019</v>
      </c>
      <c r="AB1048" s="7" t="s">
        <v>68</v>
      </c>
      <c r="AC1048" s="7" t="s">
        <v>284</v>
      </c>
      <c r="AD1048" s="7"/>
      <c r="AE1048" s="7"/>
      <c r="AF1048" s="7"/>
      <c r="AG1048" s="7"/>
      <c r="AH1048" s="7"/>
      <c r="AI1048" s="8" t="str">
        <f t="shared" si="192"/>
        <v>YGZC-GKZB-ZXG-2019-001@融媒体</v>
      </c>
      <c r="AJ1048" s="8">
        <f>IF(AI1048="","",COUNTIFS(AI$1:AI1048,AI1048))</f>
        <v>1</v>
      </c>
      <c r="AK1048" s="8" t="str">
        <f t="shared" si="193"/>
        <v>当代贵州县级融媒体建设供应商入围项目(更正中标公示)@融媒体</v>
      </c>
      <c r="AL1048" s="9">
        <f>IF(AK1048="","",COUNTIFS(AK$1:AK1048,AK1048))</f>
        <v>1</v>
      </c>
      <c r="AM1048" s="10" t="str">
        <f t="shared" si="194"/>
        <v>是</v>
      </c>
      <c r="AN1048" s="12">
        <v>0</v>
      </c>
    </row>
    <row r="1049" spans="1:40">
      <c r="A1049" s="14" t="s">
        <v>6345</v>
      </c>
      <c r="B1049" s="14" t="s">
        <v>6346</v>
      </c>
      <c r="C1049" s="14" t="s">
        <v>55</v>
      </c>
      <c r="D1049" s="14" t="s">
        <v>6347</v>
      </c>
      <c r="E1049" s="14" t="s">
        <v>236</v>
      </c>
      <c r="F1049" s="14" t="s">
        <v>237</v>
      </c>
      <c r="G1049" s="14" t="s">
        <v>120</v>
      </c>
      <c r="H1049" s="14"/>
      <c r="I1049" s="14"/>
      <c r="J1049" s="14"/>
      <c r="K1049" s="14"/>
      <c r="L1049" s="14" t="s">
        <v>445</v>
      </c>
      <c r="M1049" s="14" t="s">
        <v>6348</v>
      </c>
      <c r="N1049" s="14" t="s">
        <v>6349</v>
      </c>
      <c r="O1049" s="14"/>
      <c r="P1049" s="14"/>
      <c r="Q1049" s="14" t="s">
        <v>6350</v>
      </c>
      <c r="R1049" s="14"/>
      <c r="S1049" s="14"/>
      <c r="T1049" s="14"/>
      <c r="U1049" s="14"/>
      <c r="V1049" s="14"/>
      <c r="W1049" s="14" t="s">
        <v>65</v>
      </c>
      <c r="X1049" s="14" t="s">
        <v>6351</v>
      </c>
      <c r="Y1049" s="14">
        <v>1</v>
      </c>
      <c r="Z1049" s="14">
        <v>1</v>
      </c>
      <c r="AA1049" s="14">
        <v>2019</v>
      </c>
      <c r="AB1049" s="14" t="s">
        <v>68</v>
      </c>
      <c r="AC1049" s="14"/>
      <c r="AD1049" s="14"/>
      <c r="AE1049" s="14"/>
      <c r="AF1049" s="14"/>
      <c r="AG1049" s="14"/>
      <c r="AH1049" s="14"/>
      <c r="AI1049" s="8" t="str">
        <f t="shared" si="192"/>
        <v>011318Z-06-01-C02@融合媒体</v>
      </c>
      <c r="AJ1049" s="8">
        <f>IF(AI1049="","",COUNTIFS(AI$1:AI1049,AI1049))</f>
        <v>1</v>
      </c>
      <c r="AK1049" s="8" t="str">
        <f t="shared" si="193"/>
        <v>北京经济管理职业学院2018年促进高校内涵发展定额-现代学徒制玉雕专业实训工作室建设）合同公告@融合媒体</v>
      </c>
      <c r="AL1049" s="9">
        <f>IF(AK1049="","",COUNTIFS(AK$1:AK1049,AK1049))</f>
        <v>1</v>
      </c>
      <c r="AM1049" s="10" t="str">
        <f t="shared" si="194"/>
        <v>是</v>
      </c>
      <c r="AN1049" s="12">
        <v>0</v>
      </c>
    </row>
    <row r="1050" spans="1:40">
      <c r="A1050" s="7" t="s">
        <v>6237</v>
      </c>
      <c r="B1050" s="7" t="s">
        <v>6352</v>
      </c>
      <c r="C1050" s="7" t="s">
        <v>55</v>
      </c>
      <c r="D1050" s="7"/>
      <c r="E1050" s="7" t="s">
        <v>83</v>
      </c>
      <c r="F1050" s="7" t="s">
        <v>141</v>
      </c>
      <c r="G1050" s="7" t="s">
        <v>120</v>
      </c>
      <c r="H1050" s="7"/>
      <c r="I1050" s="7"/>
      <c r="J1050" s="7"/>
      <c r="K1050" s="7"/>
      <c r="L1050" s="7"/>
      <c r="M1050" s="7"/>
      <c r="N1050" s="7" t="s">
        <v>6353</v>
      </c>
      <c r="O1050" s="7"/>
      <c r="P1050" s="7"/>
      <c r="Q1050" s="7" t="s">
        <v>961</v>
      </c>
      <c r="R1050" s="7" t="s">
        <v>985</v>
      </c>
      <c r="S1050" s="7"/>
      <c r="T1050" s="7"/>
      <c r="U1050" s="7"/>
      <c r="V1050" s="7"/>
      <c r="W1050" s="7" t="s">
        <v>315</v>
      </c>
      <c r="X1050" s="7" t="s">
        <v>6354</v>
      </c>
      <c r="Y1050" s="7">
        <v>2</v>
      </c>
      <c r="Z1050" s="7">
        <v>14971</v>
      </c>
      <c r="AA1050" s="7">
        <v>2019</v>
      </c>
      <c r="AB1050" s="7" t="s">
        <v>68</v>
      </c>
      <c r="AC1050" s="7"/>
      <c r="AD1050" s="7"/>
      <c r="AE1050" s="7"/>
      <c r="AF1050" s="7"/>
      <c r="AG1050" s="7"/>
      <c r="AH1050" s="7"/>
      <c r="AI1050" s="8" t="str">
        <f t="shared" si="192"/>
        <v/>
      </c>
      <c r="AJ1050" s="8" t="str">
        <f>IF(AI1050="","",COUNTIFS(AI$1:AI1050,AI1050))</f>
        <v/>
      </c>
      <c r="AK1050" s="8" t="str">
        <f t="shared" si="193"/>
        <v>南康区融媒体中心建设项目【合同】@融媒体</v>
      </c>
      <c r="AL1050" s="9">
        <f>IF(AK1050="","",COUNTIFS(AK$1:AK1050,AK1050))</f>
        <v>1</v>
      </c>
      <c r="AM1050" s="10" t="str">
        <f t="shared" si="194"/>
        <v>是</v>
      </c>
      <c r="AN1050" s="12">
        <v>0</v>
      </c>
    </row>
    <row r="1051" spans="1:40">
      <c r="A1051" s="14" t="s">
        <v>6337</v>
      </c>
      <c r="B1051" s="14" t="s">
        <v>177</v>
      </c>
      <c r="C1051" s="14" t="s">
        <v>55</v>
      </c>
      <c r="D1051" s="14" t="s">
        <v>178</v>
      </c>
      <c r="E1051" s="14" t="s">
        <v>71</v>
      </c>
      <c r="F1051" s="14" t="s">
        <v>72</v>
      </c>
      <c r="G1051" s="14" t="s">
        <v>120</v>
      </c>
      <c r="H1051" s="14"/>
      <c r="I1051" s="14"/>
      <c r="J1051" s="14"/>
      <c r="K1051" s="14"/>
      <c r="L1051" s="14" t="s">
        <v>179</v>
      </c>
      <c r="M1051" s="14"/>
      <c r="N1051" s="14" t="s">
        <v>180</v>
      </c>
      <c r="O1051" s="14"/>
      <c r="P1051" s="14"/>
      <c r="Q1051" s="14" t="s">
        <v>182</v>
      </c>
      <c r="R1051" s="14" t="s">
        <v>183</v>
      </c>
      <c r="S1051" s="14"/>
      <c r="T1051" s="14"/>
      <c r="U1051" s="14"/>
      <c r="V1051" s="14"/>
      <c r="W1051" s="14" t="s">
        <v>79</v>
      </c>
      <c r="X1051" s="14" t="s">
        <v>184</v>
      </c>
      <c r="Y1051" s="14">
        <v>12</v>
      </c>
      <c r="Z1051" s="14">
        <v>16</v>
      </c>
      <c r="AA1051" s="14">
        <v>2019</v>
      </c>
      <c r="AB1051" s="14" t="s">
        <v>68</v>
      </c>
      <c r="AC1051" s="14"/>
      <c r="AD1051" s="14"/>
      <c r="AE1051" s="14"/>
      <c r="AF1051" s="14"/>
      <c r="AG1051" s="14"/>
      <c r="AH1051" s="14"/>
      <c r="AI1051" s="8" t="str">
        <f t="shared" si="192"/>
        <v>GLZC2019-J1-15005-GXYL）@融合媒体,融媒体</v>
      </c>
      <c r="AJ1051" s="8">
        <f>IF(AI1051="","",COUNTIFS(AI$1:AI1051,AI1051))</f>
        <v>1</v>
      </c>
      <c r="AK1051" s="8" t="str">
        <f t="shared" si="193"/>
        <v>云之龙招标集团有限公司关于融媒体中心中央厨房硬件及设备采购（项目编号：GLZC2019-J1-15005-GXYL）成交结果公告@融合媒体,融媒体</v>
      </c>
      <c r="AL1051" s="9">
        <f>IF(AK1051="","",COUNTIFS(AK$1:AK1051,AK1051))</f>
        <v>1</v>
      </c>
      <c r="AM1051" s="10" t="str">
        <f t="shared" si="194"/>
        <v>是</v>
      </c>
      <c r="AN1051" s="12">
        <v>0</v>
      </c>
    </row>
    <row r="1052" spans="1:40">
      <c r="A1052" s="7" t="s">
        <v>6237</v>
      </c>
      <c r="B1052" s="7" t="s">
        <v>4177</v>
      </c>
      <c r="C1052" s="7" t="s">
        <v>55</v>
      </c>
      <c r="D1052" s="7" t="s">
        <v>4178</v>
      </c>
      <c r="E1052" s="7" t="s">
        <v>1427</v>
      </c>
      <c r="F1052" s="7" t="s">
        <v>4179</v>
      </c>
      <c r="G1052" s="7" t="s">
        <v>120</v>
      </c>
      <c r="H1052" s="7"/>
      <c r="I1052" s="7"/>
      <c r="J1052" s="7"/>
      <c r="K1052" s="7"/>
      <c r="L1052" s="7" t="s">
        <v>4180</v>
      </c>
      <c r="M1052" s="7"/>
      <c r="N1052" s="7" t="s">
        <v>4181</v>
      </c>
      <c r="O1052" s="7" t="s">
        <v>4182</v>
      </c>
      <c r="P1052" s="7"/>
      <c r="Q1052" s="7" t="s">
        <v>4184</v>
      </c>
      <c r="R1052" s="7" t="s">
        <v>4185</v>
      </c>
      <c r="S1052" s="7"/>
      <c r="T1052" s="7"/>
      <c r="U1052" s="7"/>
      <c r="V1052" s="7"/>
      <c r="W1052" s="7" t="s">
        <v>65</v>
      </c>
      <c r="X1052" s="7" t="s">
        <v>4186</v>
      </c>
      <c r="Y1052" s="7">
        <v>4</v>
      </c>
      <c r="Z1052" s="7">
        <v>2</v>
      </c>
      <c r="AA1052" s="7">
        <v>2019</v>
      </c>
      <c r="AB1052" s="7" t="s">
        <v>68</v>
      </c>
      <c r="AC1052" s="7"/>
      <c r="AD1052" s="7"/>
      <c r="AE1052" s="7"/>
      <c r="AF1052" s="7"/>
      <c r="AG1052" s="7"/>
      <c r="AH1052" s="7"/>
      <c r="AI1052" s="8" t="str">
        <f t="shared" si="192"/>
        <v>HHYT2019003）@融媒体</v>
      </c>
      <c r="AJ1052" s="8">
        <f>IF(AI1052="","",COUNTIFS(AI$1:AI1052,AI1052))</f>
        <v>1</v>
      </c>
      <c r="AK1052" s="8" t="str">
        <f t="shared" si="193"/>
        <v>四川教育电视台融媒体平台2019年新媒体大数据分析（管理）服务采购项目成交公告@融媒体</v>
      </c>
      <c r="AL1052" s="9">
        <f>IF(AK1052="","",COUNTIFS(AK$1:AK1052,AK1052))</f>
        <v>1</v>
      </c>
      <c r="AM1052" s="10" t="str">
        <f t="shared" si="194"/>
        <v>是</v>
      </c>
      <c r="AN1052" s="12">
        <v>200000</v>
      </c>
    </row>
    <row r="1053" spans="1:40">
      <c r="A1053" s="14" t="s">
        <v>6237</v>
      </c>
      <c r="B1053" s="14" t="s">
        <v>6355</v>
      </c>
      <c r="C1053" s="14" t="s">
        <v>55</v>
      </c>
      <c r="D1053" s="14"/>
      <c r="E1053" s="14" t="s">
        <v>56</v>
      </c>
      <c r="F1053" s="14" t="s">
        <v>1955</v>
      </c>
      <c r="G1053" s="14" t="s">
        <v>120</v>
      </c>
      <c r="H1053" s="14"/>
      <c r="I1053" s="14"/>
      <c r="J1053" s="14"/>
      <c r="K1053" s="14"/>
      <c r="L1053" s="14"/>
      <c r="M1053" s="14"/>
      <c r="N1053" s="14"/>
      <c r="O1053" s="14"/>
      <c r="P1053" s="14"/>
      <c r="Q1053" s="14"/>
      <c r="R1053" s="14"/>
      <c r="S1053" s="14"/>
      <c r="T1053" s="14"/>
      <c r="U1053" s="14"/>
      <c r="V1053" s="14"/>
      <c r="W1053" s="14" t="s">
        <v>65</v>
      </c>
      <c r="X1053" s="14" t="s">
        <v>6356</v>
      </c>
      <c r="Y1053" s="14">
        <v>1</v>
      </c>
      <c r="Z1053" s="14">
        <v>14971</v>
      </c>
      <c r="AA1053" s="14">
        <v>2019</v>
      </c>
      <c r="AB1053" s="14" t="s">
        <v>68</v>
      </c>
      <c r="AC1053" s="14"/>
      <c r="AD1053" s="14"/>
      <c r="AE1053" s="14"/>
      <c r="AF1053" s="14"/>
      <c r="AG1053" s="14"/>
      <c r="AH1053" s="14"/>
      <c r="AI1053" s="8" t="str">
        <f t="shared" si="192"/>
        <v/>
      </c>
      <c r="AJ1053" s="8" t="str">
        <f>IF(AI1053="","",COUNTIFS(AI$1:AI1053,AI1053))</f>
        <v/>
      </c>
      <c r="AK1053" s="8" t="str">
        <f t="shared" si="193"/>
        <v>人防融媒体宣传教育模块研发项目合同公示合同公告@融媒体</v>
      </c>
      <c r="AL1053" s="9">
        <f>IF(AK1053="","",COUNTIFS(AK$1:AK1053,AK1053))</f>
        <v>1</v>
      </c>
      <c r="AM1053" s="10" t="str">
        <f t="shared" si="194"/>
        <v>是</v>
      </c>
      <c r="AN1053" s="12">
        <v>0</v>
      </c>
    </row>
    <row r="1054" spans="1:40">
      <c r="A1054" s="7" t="s">
        <v>6337</v>
      </c>
      <c r="B1054" s="7" t="s">
        <v>209</v>
      </c>
      <c r="C1054" s="7" t="s">
        <v>55</v>
      </c>
      <c r="D1054" s="7" t="s">
        <v>178</v>
      </c>
      <c r="E1054" s="7" t="s">
        <v>71</v>
      </c>
      <c r="F1054" s="7" t="s">
        <v>72</v>
      </c>
      <c r="G1054" s="7" t="s">
        <v>120</v>
      </c>
      <c r="H1054" s="7"/>
      <c r="I1054" s="7"/>
      <c r="J1054" s="7"/>
      <c r="K1054" s="7"/>
      <c r="L1054" s="7" t="s">
        <v>179</v>
      </c>
      <c r="M1054" s="7"/>
      <c r="N1054" s="7" t="s">
        <v>180</v>
      </c>
      <c r="O1054" s="7" t="s">
        <v>210</v>
      </c>
      <c r="P1054" s="7"/>
      <c r="Q1054" s="7" t="s">
        <v>182</v>
      </c>
      <c r="R1054" s="7" t="s">
        <v>183</v>
      </c>
      <c r="S1054" s="7"/>
      <c r="T1054" s="7"/>
      <c r="U1054" s="7"/>
      <c r="V1054" s="7"/>
      <c r="W1054" s="7" t="s">
        <v>79</v>
      </c>
      <c r="X1054" s="7" t="s">
        <v>212</v>
      </c>
      <c r="Y1054" s="7">
        <v>8</v>
      </c>
      <c r="Z1054" s="7">
        <v>16</v>
      </c>
      <c r="AA1054" s="7">
        <v>2019</v>
      </c>
      <c r="AB1054" s="7" t="s">
        <v>68</v>
      </c>
      <c r="AC1054" s="7"/>
      <c r="AD1054" s="7"/>
      <c r="AE1054" s="7"/>
      <c r="AF1054" s="7"/>
      <c r="AG1054" s="7"/>
      <c r="AH1054" s="7"/>
      <c r="AI1054" s="8" t="str">
        <f t="shared" si="192"/>
        <v>GLZC2019-J1-15005-GXYL）@融合媒体,融媒体</v>
      </c>
      <c r="AJ1054" s="8">
        <f>IF(AI1054="","",COUNTIFS(AI$1:AI1054,AI1054))</f>
        <v>2</v>
      </c>
      <c r="AK1054" s="8" t="str">
        <f t="shared" si="193"/>
        <v>云之龙招标集团有限公司资源县融媒体中心融媒体运营中心中央厨房硬件及设备采购GLZC2019-J1-15005-GXYL成交结果公告@融合媒体,融媒体</v>
      </c>
      <c r="AL1054" s="9">
        <f>IF(AK1054="","",COUNTIFS(AK$1:AK1054,AK1054))</f>
        <v>1</v>
      </c>
      <c r="AM1054" s="10" t="str">
        <f t="shared" si="194"/>
        <v/>
      </c>
      <c r="AN1054" s="12">
        <v>1092800</v>
      </c>
    </row>
    <row r="1055" spans="1:40">
      <c r="A1055" s="14" t="s">
        <v>6237</v>
      </c>
      <c r="B1055" s="14" t="s">
        <v>6357</v>
      </c>
      <c r="C1055" s="14" t="s">
        <v>55</v>
      </c>
      <c r="D1055" s="14" t="s">
        <v>6358</v>
      </c>
      <c r="E1055" s="14" t="s">
        <v>627</v>
      </c>
      <c r="F1055" s="14" t="s">
        <v>6359</v>
      </c>
      <c r="G1055" s="14" t="s">
        <v>120</v>
      </c>
      <c r="H1055" s="14"/>
      <c r="I1055" s="14"/>
      <c r="J1055" s="14"/>
      <c r="K1055" s="14"/>
      <c r="L1055" s="14" t="s">
        <v>6360</v>
      </c>
      <c r="M1055" s="14"/>
      <c r="N1055" s="14" t="s">
        <v>6361</v>
      </c>
      <c r="O1055" s="14" t="s">
        <v>6362</v>
      </c>
      <c r="P1055" s="14"/>
      <c r="Q1055" s="14" t="s">
        <v>6363</v>
      </c>
      <c r="R1055" s="14" t="s">
        <v>6364</v>
      </c>
      <c r="S1055" s="14"/>
      <c r="T1055" s="14"/>
      <c r="U1055" s="14"/>
      <c r="V1055" s="14"/>
      <c r="W1055" s="14" t="s">
        <v>79</v>
      </c>
      <c r="X1055" s="14" t="s">
        <v>6365</v>
      </c>
      <c r="Y1055" s="14">
        <v>1</v>
      </c>
      <c r="Z1055" s="14">
        <v>10</v>
      </c>
      <c r="AA1055" s="14">
        <v>2019</v>
      </c>
      <c r="AB1055" s="14" t="s">
        <v>68</v>
      </c>
      <c r="AC1055" s="14" t="s">
        <v>284</v>
      </c>
      <c r="AD1055" s="14"/>
      <c r="AE1055" s="14"/>
      <c r="AF1055" s="14"/>
      <c r="AG1055" s="14"/>
      <c r="AH1055" s="14"/>
      <c r="AI1055" s="8" t="str">
        <f t="shared" si="192"/>
        <v>445321-201901-445321359002-000@融媒体</v>
      </c>
      <c r="AJ1055" s="8">
        <f>IF(AI1055="","",COUNTIFS(AI$1:AI1055,AI1055))</f>
        <v>1</v>
      </c>
      <c r="AK1055" s="8" t="str">
        <f t="shared" si="193"/>
        <v>新兴县融媒体中心平台设备（新闻采编）采购项目的中标、成交公告@融媒体</v>
      </c>
      <c r="AL1055" s="9">
        <f>IF(AK1055="","",COUNTIFS(AK$1:AK1055,AK1055))</f>
        <v>1</v>
      </c>
      <c r="AM1055" s="10" t="str">
        <f t="shared" si="194"/>
        <v>是</v>
      </c>
      <c r="AN1055" s="12">
        <v>2059800</v>
      </c>
    </row>
    <row r="1056" spans="1:40">
      <c r="A1056" s="7" t="s">
        <v>6303</v>
      </c>
      <c r="B1056" s="7" t="s">
        <v>6366</v>
      </c>
      <c r="C1056" s="7" t="s">
        <v>55</v>
      </c>
      <c r="D1056" s="7"/>
      <c r="E1056" s="7" t="s">
        <v>1427</v>
      </c>
      <c r="F1056" s="7" t="s">
        <v>6367</v>
      </c>
      <c r="G1056" s="7" t="s">
        <v>120</v>
      </c>
      <c r="H1056" s="7"/>
      <c r="I1056" s="7"/>
      <c r="J1056" s="7"/>
      <c r="K1056" s="7"/>
      <c r="L1056" s="7" t="s">
        <v>6368</v>
      </c>
      <c r="M1056" s="7"/>
      <c r="N1056" s="7"/>
      <c r="O1056" s="7"/>
      <c r="P1056" s="7"/>
      <c r="Q1056" s="7"/>
      <c r="R1056" s="7"/>
      <c r="S1056" s="7"/>
      <c r="T1056" s="7"/>
      <c r="U1056" s="7"/>
      <c r="V1056" s="7"/>
      <c r="W1056" s="7" t="s">
        <v>315</v>
      </c>
      <c r="X1056" s="7" t="s">
        <v>6366</v>
      </c>
      <c r="Y1056" s="7">
        <v>1</v>
      </c>
      <c r="Z1056" s="7">
        <v>14971</v>
      </c>
      <c r="AA1056" s="7">
        <v>2019</v>
      </c>
      <c r="AB1056" s="7" t="s">
        <v>68</v>
      </c>
      <c r="AC1056" s="7"/>
      <c r="AD1056" s="7"/>
      <c r="AE1056" s="7"/>
      <c r="AF1056" s="7"/>
      <c r="AG1056" s="7"/>
      <c r="AH1056" s="7"/>
      <c r="AI1056" s="8" t="str">
        <f t="shared" si="192"/>
        <v/>
      </c>
      <c r="AJ1056" s="8" t="str">
        <f>IF(AI1056="","",COUNTIFS(AI$1:AI1056,AI1056))</f>
        <v/>
      </c>
      <c r="AK1056" s="8" t="str">
        <f t="shared" si="193"/>
        <v>客运融合平台招标结果公告@融合平台</v>
      </c>
      <c r="AL1056" s="9">
        <f>IF(AK1056="","",COUNTIFS(AK$1:AK1056,AK1056))</f>
        <v>1</v>
      </c>
      <c r="AM1056" s="10" t="str">
        <f t="shared" si="194"/>
        <v>是</v>
      </c>
      <c r="AN1056" s="12">
        <v>0</v>
      </c>
    </row>
    <row r="1057" spans="1:40">
      <c r="A1057" s="14" t="s">
        <v>6237</v>
      </c>
      <c r="B1057" s="14" t="s">
        <v>6369</v>
      </c>
      <c r="C1057" s="14" t="s">
        <v>55</v>
      </c>
      <c r="D1057" s="14" t="s">
        <v>6370</v>
      </c>
      <c r="E1057" s="14" t="s">
        <v>311</v>
      </c>
      <c r="F1057" s="14" t="s">
        <v>6371</v>
      </c>
      <c r="G1057" s="14" t="s">
        <v>226</v>
      </c>
      <c r="H1057" s="14"/>
      <c r="I1057" s="14"/>
      <c r="J1057" s="14"/>
      <c r="K1057" s="14"/>
      <c r="L1057" s="14"/>
      <c r="M1057" s="14"/>
      <c r="N1057" s="14" t="s">
        <v>6372</v>
      </c>
      <c r="O1057" s="14"/>
      <c r="P1057" s="14"/>
      <c r="Q1057" s="14" t="s">
        <v>6373</v>
      </c>
      <c r="R1057" s="14"/>
      <c r="S1057" s="14"/>
      <c r="T1057" s="14"/>
      <c r="U1057" s="14"/>
      <c r="V1057" s="14"/>
      <c r="W1057" s="14" t="s">
        <v>79</v>
      </c>
      <c r="X1057" s="14" t="s">
        <v>6369</v>
      </c>
      <c r="Y1057" s="14">
        <v>6</v>
      </c>
      <c r="Z1057" s="14">
        <v>3</v>
      </c>
      <c r="AA1057" s="14">
        <v>2019</v>
      </c>
      <c r="AB1057" s="14" t="s">
        <v>68</v>
      </c>
      <c r="AC1057" s="14"/>
      <c r="AD1057" s="14"/>
      <c r="AE1057" s="14"/>
      <c r="AF1057" s="14"/>
      <c r="AG1057" s="14"/>
      <c r="AH1057" s="14"/>
      <c r="AI1057" s="8" t="str">
        <f t="shared" si="192"/>
        <v>HBSZ-201901QT-002001001@融媒体</v>
      </c>
      <c r="AJ1057" s="8">
        <f>IF(AI1057="","",COUNTIFS(AI$1:AI1057,AI1057))</f>
        <v>1</v>
      </c>
      <c r="AK1057" s="8" t="str">
        <f t="shared" si="193"/>
        <v>松滋市融媒体中心项目设计@融媒体</v>
      </c>
      <c r="AL1057" s="9">
        <f>IF(AK1057="","",COUNTIFS(AK$1:AK1057,AK1057))</f>
        <v>1</v>
      </c>
      <c r="AM1057" s="10" t="str">
        <f t="shared" si="194"/>
        <v>是</v>
      </c>
      <c r="AN1057" s="12">
        <v>0</v>
      </c>
    </row>
    <row r="1058" spans="1:40">
      <c r="A1058" s="7" t="s">
        <v>6237</v>
      </c>
      <c r="B1058" s="7" t="s">
        <v>6374</v>
      </c>
      <c r="C1058" s="7" t="s">
        <v>55</v>
      </c>
      <c r="D1058" s="7"/>
      <c r="E1058" s="7" t="s">
        <v>276</v>
      </c>
      <c r="F1058" s="7" t="s">
        <v>277</v>
      </c>
      <c r="G1058" s="7" t="s">
        <v>226</v>
      </c>
      <c r="H1058" s="7"/>
      <c r="I1058" s="7"/>
      <c r="J1058" s="7"/>
      <c r="K1058" s="7"/>
      <c r="L1058" s="7" t="s">
        <v>6375</v>
      </c>
      <c r="M1058" s="7" t="s">
        <v>279</v>
      </c>
      <c r="N1058" s="7"/>
      <c r="O1058" s="7"/>
      <c r="P1058" s="7"/>
      <c r="Q1058" s="7"/>
      <c r="R1058" s="7"/>
      <c r="S1058" s="7"/>
      <c r="T1058" s="7"/>
      <c r="U1058" s="7"/>
      <c r="V1058" s="7"/>
      <c r="W1058" s="7" t="s">
        <v>79</v>
      </c>
      <c r="X1058" s="7" t="s">
        <v>6376</v>
      </c>
      <c r="Y1058" s="7">
        <v>5</v>
      </c>
      <c r="Z1058" s="7">
        <v>14971</v>
      </c>
      <c r="AA1058" s="7">
        <v>2019</v>
      </c>
      <c r="AB1058" s="7" t="s">
        <v>68</v>
      </c>
      <c r="AC1058" s="7"/>
      <c r="AD1058" s="7"/>
      <c r="AE1058" s="7"/>
      <c r="AF1058" s="7"/>
      <c r="AG1058" s="7"/>
      <c r="AH1058" s="7"/>
      <c r="AI1058" s="8" t="str">
        <f t="shared" si="192"/>
        <v/>
      </c>
      <c r="AJ1058" s="8" t="str">
        <f>IF(AI1058="","",COUNTIFS(AI$1:AI1058,AI1058))</f>
        <v/>
      </c>
      <c r="AK1058" s="8" t="str">
        <f t="shared" si="193"/>
        <v>盘山广播电视台广播电视无线发射台站基础设施建设工程中标结果公示@融媒体</v>
      </c>
      <c r="AL1058" s="9">
        <f>IF(AK1058="","",COUNTIFS(AK$1:AK1058,AK1058))</f>
        <v>1</v>
      </c>
      <c r="AM1058" s="10" t="str">
        <f t="shared" si="194"/>
        <v>是</v>
      </c>
      <c r="AN1058" s="12">
        <v>0</v>
      </c>
    </row>
    <row r="1059" spans="1:40">
      <c r="A1059" s="14" t="s">
        <v>6237</v>
      </c>
      <c r="B1059" s="14" t="s">
        <v>6377</v>
      </c>
      <c r="C1059" s="14" t="s">
        <v>55</v>
      </c>
      <c r="D1059" s="14"/>
      <c r="E1059" s="14" t="s">
        <v>1427</v>
      </c>
      <c r="F1059" s="14" t="s">
        <v>5746</v>
      </c>
      <c r="G1059" s="14" t="s">
        <v>226</v>
      </c>
      <c r="H1059" s="14"/>
      <c r="I1059" s="14"/>
      <c r="J1059" s="14"/>
      <c r="K1059" s="14"/>
      <c r="L1059" s="14"/>
      <c r="M1059" s="14"/>
      <c r="N1059" s="14" t="s">
        <v>6253</v>
      </c>
      <c r="O1059" s="14">
        <v>2402105.5</v>
      </c>
      <c r="P1059" s="14"/>
      <c r="Q1059" s="14" t="s">
        <v>6255</v>
      </c>
      <c r="R1059" s="14"/>
      <c r="S1059" s="14"/>
      <c r="T1059" s="14"/>
      <c r="U1059" s="14"/>
      <c r="V1059" s="14"/>
      <c r="W1059" s="14" t="s">
        <v>79</v>
      </c>
      <c r="X1059" s="14" t="s">
        <v>6378</v>
      </c>
      <c r="Y1059" s="14">
        <v>2</v>
      </c>
      <c r="Z1059" s="14">
        <v>14971</v>
      </c>
      <c r="AA1059" s="14">
        <v>2019</v>
      </c>
      <c r="AB1059" s="14" t="s">
        <v>68</v>
      </c>
      <c r="AC1059" s="14"/>
      <c r="AD1059" s="14"/>
      <c r="AE1059" s="14"/>
      <c r="AF1059" s="14"/>
      <c r="AG1059" s="14"/>
      <c r="AH1059" s="14"/>
      <c r="AI1059" s="8" t="str">
        <f t="shared" si="192"/>
        <v/>
      </c>
      <c r="AJ1059" s="8" t="str">
        <f>IF(AI1059="","",COUNTIFS(AI$1:AI1059,AI1059))</f>
        <v/>
      </c>
      <c r="AK1059" s="8" t="str">
        <f t="shared" si="193"/>
        <v>四川省自贡市荣县广播电视台荣县融媒体中心第一期平台建设项目公开招标中标公告@融媒体</v>
      </c>
      <c r="AL1059" s="9">
        <f>IF(AK1059="","",COUNTIFS(AK$1:AK1059,AK1059))</f>
        <v>1</v>
      </c>
      <c r="AM1059" s="10" t="str">
        <f t="shared" si="194"/>
        <v>是</v>
      </c>
      <c r="AN1059" s="12">
        <v>2402105.5</v>
      </c>
    </row>
    <row r="1060" spans="1:40">
      <c r="A1060" s="7" t="s">
        <v>6237</v>
      </c>
      <c r="B1060" s="7" t="s">
        <v>6379</v>
      </c>
      <c r="C1060" s="7" t="s">
        <v>55</v>
      </c>
      <c r="D1060" s="7" t="s">
        <v>6380</v>
      </c>
      <c r="E1060" s="7" t="s">
        <v>602</v>
      </c>
      <c r="F1060" s="7" t="s">
        <v>668</v>
      </c>
      <c r="G1060" s="7" t="s">
        <v>226</v>
      </c>
      <c r="H1060" s="7"/>
      <c r="I1060" s="7"/>
      <c r="J1060" s="7"/>
      <c r="K1060" s="7"/>
      <c r="L1060" s="7" t="s">
        <v>6381</v>
      </c>
      <c r="M1060" s="7" t="s">
        <v>6382</v>
      </c>
      <c r="N1060" s="7" t="s">
        <v>6383</v>
      </c>
      <c r="O1060" s="7" t="s">
        <v>6384</v>
      </c>
      <c r="P1060" s="7"/>
      <c r="Q1060" s="7" t="s">
        <v>4717</v>
      </c>
      <c r="R1060" s="7" t="s">
        <v>6385</v>
      </c>
      <c r="S1060" s="7" t="s">
        <v>403</v>
      </c>
      <c r="T1060" s="7"/>
      <c r="U1060" s="7"/>
      <c r="V1060" s="7"/>
      <c r="W1060" s="7" t="s">
        <v>244</v>
      </c>
      <c r="X1060" s="7" t="s">
        <v>6386</v>
      </c>
      <c r="Y1060" s="7">
        <v>4</v>
      </c>
      <c r="Z1060" s="7">
        <v>2</v>
      </c>
      <c r="AA1060" s="7">
        <v>2019</v>
      </c>
      <c r="AB1060" s="7" t="s">
        <v>68</v>
      </c>
      <c r="AC1060" s="7" t="s">
        <v>4372</v>
      </c>
      <c r="AD1060" s="7" t="s">
        <v>408</v>
      </c>
      <c r="AE1060" s="7" t="s">
        <v>6387</v>
      </c>
      <c r="AF1060" s="7"/>
      <c r="AG1060" s="7"/>
      <c r="AH1060" s="7"/>
      <c r="AI1060" s="8" t="str">
        <f t="shared" si="192"/>
        <v>JITC-1805AI2977@融媒体</v>
      </c>
      <c r="AJ1060" s="8">
        <f>IF(AI1060="","",COUNTIFS(AI$1:AI1060,AI1060))</f>
        <v>1</v>
      </c>
      <c r="AK1060" s="8" t="str">
        <f t="shared" si="193"/>
        <v>南京广电1600平米融媒体演播厅大屏包装播控系统改造项目采购结果公告@融媒体</v>
      </c>
      <c r="AL1060" s="9">
        <f>IF(AK1060="","",COUNTIFS(AK$1:AK1060,AK1060))</f>
        <v>1</v>
      </c>
      <c r="AM1060" s="10" t="str">
        <f t="shared" si="194"/>
        <v>是</v>
      </c>
      <c r="AN1060" s="12">
        <v>822000</v>
      </c>
    </row>
    <row r="1061" spans="1:40">
      <c r="A1061" s="14" t="s">
        <v>6237</v>
      </c>
      <c r="B1061" s="14" t="s">
        <v>6388</v>
      </c>
      <c r="C1061" s="14" t="s">
        <v>55</v>
      </c>
      <c r="D1061" s="14"/>
      <c r="E1061" s="14" t="s">
        <v>1125</v>
      </c>
      <c r="F1061" s="14" t="s">
        <v>1568</v>
      </c>
      <c r="G1061" s="14" t="s">
        <v>226</v>
      </c>
      <c r="H1061" s="14"/>
      <c r="I1061" s="14"/>
      <c r="J1061" s="14"/>
      <c r="K1061" s="14"/>
      <c r="L1061" s="14"/>
      <c r="M1061" s="14"/>
      <c r="N1061" s="14"/>
      <c r="O1061" s="14"/>
      <c r="P1061" s="14"/>
      <c r="Q1061" s="14"/>
      <c r="R1061" s="14"/>
      <c r="S1061" s="14"/>
      <c r="T1061" s="14"/>
      <c r="U1061" s="14"/>
      <c r="V1061" s="14"/>
      <c r="W1061" s="14" t="s">
        <v>315</v>
      </c>
      <c r="X1061" s="14" t="s">
        <v>6389</v>
      </c>
      <c r="Y1061" s="14">
        <v>1</v>
      </c>
      <c r="Z1061" s="14">
        <v>14971</v>
      </c>
      <c r="AA1061" s="14">
        <v>2019</v>
      </c>
      <c r="AB1061" s="14" t="s">
        <v>68</v>
      </c>
      <c r="AC1061" s="14"/>
      <c r="AD1061" s="14"/>
      <c r="AE1061" s="14"/>
      <c r="AF1061" s="14"/>
      <c r="AG1061" s="14"/>
      <c r="AH1061" s="14"/>
      <c r="AI1061" s="8" t="str">
        <f t="shared" si="192"/>
        <v/>
      </c>
      <c r="AJ1061" s="8" t="str">
        <f>IF(AI1061="","",COUNTIFS(AI$1:AI1061,AI1061))</f>
        <v/>
      </c>
      <c r="AK1061" s="8" t="str">
        <f t="shared" si="193"/>
        <v>陕西陕西日报社统一网站融媒体平台项目（第2包）中标结果公示@融媒体</v>
      </c>
      <c r="AL1061" s="9">
        <f>IF(AK1061="","",COUNTIFS(AK$1:AK1061,AK1061))</f>
        <v>1</v>
      </c>
      <c r="AM1061" s="10" t="str">
        <f t="shared" si="194"/>
        <v>是</v>
      </c>
      <c r="AN1061" s="12">
        <v>0</v>
      </c>
    </row>
    <row r="1062" spans="1:40">
      <c r="A1062" s="7" t="s">
        <v>6237</v>
      </c>
      <c r="B1062" s="7" t="s">
        <v>6390</v>
      </c>
      <c r="C1062" s="7" t="s">
        <v>55</v>
      </c>
      <c r="D1062" s="7"/>
      <c r="E1062" s="7" t="s">
        <v>236</v>
      </c>
      <c r="F1062" s="7" t="s">
        <v>6391</v>
      </c>
      <c r="G1062" s="7" t="s">
        <v>226</v>
      </c>
      <c r="H1062" s="7"/>
      <c r="I1062" s="7"/>
      <c r="J1062" s="7"/>
      <c r="K1062" s="7"/>
      <c r="L1062" s="7" t="s">
        <v>6392</v>
      </c>
      <c r="M1062" s="7" t="s">
        <v>6393</v>
      </c>
      <c r="N1062" s="7" t="s">
        <v>6394</v>
      </c>
      <c r="O1062" s="7" t="s">
        <v>6395</v>
      </c>
      <c r="P1062" s="7"/>
      <c r="Q1062" s="7" t="s">
        <v>6396</v>
      </c>
      <c r="R1062" s="7" t="s">
        <v>5263</v>
      </c>
      <c r="S1062" s="7"/>
      <c r="T1062" s="7"/>
      <c r="U1062" s="7"/>
      <c r="V1062" s="7"/>
      <c r="W1062" s="7" t="s">
        <v>194</v>
      </c>
      <c r="X1062" s="7" t="s">
        <v>6397</v>
      </c>
      <c r="Y1062" s="7">
        <v>2</v>
      </c>
      <c r="Z1062" s="7">
        <v>14971</v>
      </c>
      <c r="AA1062" s="7">
        <v>2019</v>
      </c>
      <c r="AB1062" s="7" t="s">
        <v>68</v>
      </c>
      <c r="AC1062" s="7"/>
      <c r="AD1062" s="7"/>
      <c r="AE1062" s="7"/>
      <c r="AF1062" s="7"/>
      <c r="AG1062" s="7"/>
      <c r="AH1062" s="7"/>
      <c r="AI1062" s="8" t="str">
        <f t="shared" si="192"/>
        <v/>
      </c>
      <c r="AJ1062" s="8" t="str">
        <f>IF(AI1062="","",COUNTIFS(AI$1:AI1062,AI1062))</f>
        <v/>
      </c>
      <c r="AK1062" s="8" t="str">
        <f t="shared" si="193"/>
        <v>北京市延庆区广播电视中心延庆区融媒体中心技术平台建设(一包)中标公告@融媒体</v>
      </c>
      <c r="AL1062" s="9">
        <f>IF(AK1062="","",COUNTIFS(AK$1:AK1062,AK1062))</f>
        <v>1</v>
      </c>
      <c r="AM1062" s="10" t="str">
        <f t="shared" si="194"/>
        <v>是</v>
      </c>
      <c r="AN1062" s="12">
        <v>4600000</v>
      </c>
    </row>
    <row r="1063" spans="1:40">
      <c r="A1063" s="14" t="s">
        <v>6237</v>
      </c>
      <c r="B1063" s="14" t="s">
        <v>6398</v>
      </c>
      <c r="C1063" s="14" t="s">
        <v>55</v>
      </c>
      <c r="D1063" s="14"/>
      <c r="E1063" s="14" t="s">
        <v>83</v>
      </c>
      <c r="F1063" s="14" t="s">
        <v>6399</v>
      </c>
      <c r="G1063" s="14" t="s">
        <v>226</v>
      </c>
      <c r="H1063" s="14"/>
      <c r="I1063" s="14"/>
      <c r="J1063" s="14"/>
      <c r="K1063" s="14"/>
      <c r="L1063" s="14"/>
      <c r="M1063" s="14"/>
      <c r="N1063" s="14" t="s">
        <v>6400</v>
      </c>
      <c r="O1063" s="14"/>
      <c r="P1063" s="14"/>
      <c r="Q1063" s="14" t="s">
        <v>6401</v>
      </c>
      <c r="R1063" s="14" t="s">
        <v>985</v>
      </c>
      <c r="S1063" s="14"/>
      <c r="T1063" s="14"/>
      <c r="U1063" s="14"/>
      <c r="V1063" s="14"/>
      <c r="W1063" s="14" t="s">
        <v>194</v>
      </c>
      <c r="X1063" s="14" t="s">
        <v>6402</v>
      </c>
      <c r="Y1063" s="14">
        <v>3</v>
      </c>
      <c r="Z1063" s="14">
        <v>14971</v>
      </c>
      <c r="AA1063" s="14">
        <v>2019</v>
      </c>
      <c r="AB1063" s="14" t="s">
        <v>68</v>
      </c>
      <c r="AC1063" s="14"/>
      <c r="AD1063" s="14"/>
      <c r="AE1063" s="14"/>
      <c r="AF1063" s="14"/>
      <c r="AG1063" s="14"/>
      <c r="AH1063" s="14"/>
      <c r="AI1063" s="8" t="str">
        <f t="shared" si="192"/>
        <v/>
      </c>
      <c r="AJ1063" s="8" t="str">
        <f>IF(AI1063="","",COUNTIFS(AI$1:AI1063,AI1063))</f>
        <v/>
      </c>
      <c r="AK1063" s="8" t="str">
        <f t="shared" si="193"/>
        <v>铅山县广播电视台融媒体中心设备项目融媒体中心设备项目【合同】@融媒体</v>
      </c>
      <c r="AL1063" s="9">
        <f>IF(AK1063="","",COUNTIFS(AK$1:AK1063,AK1063))</f>
        <v>1</v>
      </c>
      <c r="AM1063" s="10" t="str">
        <f t="shared" si="194"/>
        <v>是</v>
      </c>
      <c r="AN1063" s="12">
        <v>0</v>
      </c>
    </row>
    <row r="1064" spans="1:40">
      <c r="A1064" s="7" t="s">
        <v>6237</v>
      </c>
      <c r="B1064" s="7" t="s">
        <v>6403</v>
      </c>
      <c r="C1064" s="7" t="s">
        <v>55</v>
      </c>
      <c r="D1064" s="7"/>
      <c r="E1064" s="7" t="s">
        <v>236</v>
      </c>
      <c r="F1064" s="7" t="s">
        <v>6391</v>
      </c>
      <c r="G1064" s="7" t="s">
        <v>226</v>
      </c>
      <c r="H1064" s="7"/>
      <c r="I1064" s="7"/>
      <c r="J1064" s="7"/>
      <c r="K1064" s="7"/>
      <c r="L1064" s="7" t="s">
        <v>6392</v>
      </c>
      <c r="M1064" s="7" t="s">
        <v>6393</v>
      </c>
      <c r="N1064" s="7" t="s">
        <v>6404</v>
      </c>
      <c r="O1064" s="7" t="s">
        <v>6405</v>
      </c>
      <c r="P1064" s="7"/>
      <c r="Q1064" s="7" t="s">
        <v>4302</v>
      </c>
      <c r="R1064" s="7" t="s">
        <v>5263</v>
      </c>
      <c r="S1064" s="7"/>
      <c r="T1064" s="7"/>
      <c r="U1064" s="7"/>
      <c r="V1064" s="7"/>
      <c r="W1064" s="7" t="s">
        <v>194</v>
      </c>
      <c r="X1064" s="7" t="s">
        <v>6406</v>
      </c>
      <c r="Y1064" s="7">
        <v>2</v>
      </c>
      <c r="Z1064" s="7">
        <v>14971</v>
      </c>
      <c r="AA1064" s="7">
        <v>2019</v>
      </c>
      <c r="AB1064" s="7" t="s">
        <v>68</v>
      </c>
      <c r="AC1064" s="7"/>
      <c r="AD1064" s="7"/>
      <c r="AE1064" s="7"/>
      <c r="AF1064" s="7"/>
      <c r="AG1064" s="7"/>
      <c r="AH1064" s="7"/>
      <c r="AI1064" s="8" t="str">
        <f t="shared" si="192"/>
        <v/>
      </c>
      <c r="AJ1064" s="8" t="str">
        <f>IF(AI1064="","",COUNTIFS(AI$1:AI1064,AI1064))</f>
        <v/>
      </c>
      <c r="AK1064" s="8" t="str">
        <f t="shared" si="193"/>
        <v>北京市延庆区广播电视中心延庆区融媒体中心技术平台建设(二包)中标公告@融媒体</v>
      </c>
      <c r="AL1064" s="9">
        <f>IF(AK1064="","",COUNTIFS(AK$1:AK1064,AK1064))</f>
        <v>1</v>
      </c>
      <c r="AM1064" s="10" t="str">
        <f t="shared" si="194"/>
        <v>是</v>
      </c>
      <c r="AN1064" s="12">
        <v>1469007</v>
      </c>
    </row>
    <row r="1065" spans="1:40">
      <c r="A1065" s="14" t="s">
        <v>6237</v>
      </c>
      <c r="B1065" s="14" t="s">
        <v>6407</v>
      </c>
      <c r="C1065" s="14" t="s">
        <v>55</v>
      </c>
      <c r="D1065" s="14" t="s">
        <v>6408</v>
      </c>
      <c r="E1065" s="14" t="s">
        <v>1308</v>
      </c>
      <c r="F1065" s="14" t="s">
        <v>2875</v>
      </c>
      <c r="G1065" s="14" t="s">
        <v>226</v>
      </c>
      <c r="H1065" s="14"/>
      <c r="I1065" s="14"/>
      <c r="J1065" s="14"/>
      <c r="K1065" s="14"/>
      <c r="L1065" s="14" t="s">
        <v>6409</v>
      </c>
      <c r="M1065" s="14" t="s">
        <v>6410</v>
      </c>
      <c r="N1065" s="14" t="s">
        <v>6324</v>
      </c>
      <c r="O1065" s="14"/>
      <c r="P1065" s="14"/>
      <c r="Q1065" s="14" t="s">
        <v>6325</v>
      </c>
      <c r="R1065" s="14"/>
      <c r="S1065" s="14"/>
      <c r="T1065" s="14"/>
      <c r="U1065" s="14"/>
      <c r="V1065" s="14"/>
      <c r="W1065" s="14" t="s">
        <v>79</v>
      </c>
      <c r="X1065" s="14" t="s">
        <v>6411</v>
      </c>
      <c r="Y1065" s="14">
        <v>2</v>
      </c>
      <c r="Z1065" s="14">
        <v>2</v>
      </c>
      <c r="AA1065" s="14">
        <v>2019</v>
      </c>
      <c r="AB1065" s="14" t="s">
        <v>68</v>
      </c>
      <c r="AC1065" s="14"/>
      <c r="AD1065" s="14"/>
      <c r="AE1065" s="14"/>
      <c r="AF1065" s="14"/>
      <c r="AG1065" s="14"/>
      <c r="AH1065" s="14"/>
      <c r="AI1065" s="8" t="str">
        <f t="shared" ref="AI1065:AI1128" si="195">IF(D1065="NA","",IF(D1065="","",D1065&amp;"@"&amp;A1065))</f>
        <v>SXZC-HDY19001@融媒体</v>
      </c>
      <c r="AJ1065" s="8">
        <f>IF(AI1065="","",COUNTIFS(AI$1:AI1065,AI1065))</f>
        <v>1</v>
      </c>
      <c r="AK1065" s="8" t="str">
        <f t="shared" ref="AK1065:AK1128" si="196">IF(B1065="NA","",B1065&amp;"@"&amp;A1065)</f>
        <v>濉溪县融媒体中心核心平台二期项目中标公告@融媒体</v>
      </c>
      <c r="AL1065" s="9">
        <f>IF(AK1065="","",COUNTIFS(AK$1:AK1065,AK1065))</f>
        <v>1</v>
      </c>
      <c r="AM1065" s="10" t="str">
        <f t="shared" ref="AM1065:AM1128" si="197">IF(AJ1065="",IF(AL1065=1,"是",""),IF(AJ1065=1,"是",""))</f>
        <v>是</v>
      </c>
      <c r="AN1065" s="12">
        <v>0</v>
      </c>
    </row>
    <row r="1066" spans="1:40">
      <c r="A1066" s="7" t="s">
        <v>6237</v>
      </c>
      <c r="B1066" s="7" t="s">
        <v>6412</v>
      </c>
      <c r="C1066" s="7" t="s">
        <v>55</v>
      </c>
      <c r="D1066" s="7"/>
      <c r="E1066" s="7" t="s">
        <v>551</v>
      </c>
      <c r="F1066" s="7" t="s">
        <v>3219</v>
      </c>
      <c r="G1066" s="7" t="s">
        <v>226</v>
      </c>
      <c r="H1066" s="7"/>
      <c r="I1066" s="7"/>
      <c r="J1066" s="7"/>
      <c r="K1066" s="7"/>
      <c r="L1066" s="7"/>
      <c r="M1066" s="7"/>
      <c r="N1066" s="7"/>
      <c r="O1066" s="7"/>
      <c r="P1066" s="7"/>
      <c r="Q1066" s="7"/>
      <c r="R1066" s="7"/>
      <c r="S1066" s="7"/>
      <c r="T1066" s="7"/>
      <c r="U1066" s="7"/>
      <c r="V1066" s="7"/>
      <c r="W1066" s="7" t="s">
        <v>315</v>
      </c>
      <c r="X1066" s="7" t="s">
        <v>6413</v>
      </c>
      <c r="Y1066" s="7">
        <v>3</v>
      </c>
      <c r="Z1066" s="7">
        <v>14971</v>
      </c>
      <c r="AA1066" s="7">
        <v>2019</v>
      </c>
      <c r="AB1066" s="7" t="s">
        <v>68</v>
      </c>
      <c r="AC1066" s="7"/>
      <c r="AD1066" s="7"/>
      <c r="AE1066" s="7"/>
      <c r="AF1066" s="7"/>
      <c r="AG1066" s="7"/>
      <c r="AH1066" s="7"/>
      <c r="AI1066" s="8" t="str">
        <f t="shared" si="195"/>
        <v/>
      </c>
      <c r="AJ1066" s="8" t="str">
        <f>IF(AI1066="","",COUNTIFS(AI$1:AI1066,AI1066))</f>
        <v/>
      </c>
      <c r="AK1066" s="8" t="str">
        <f t="shared" si="196"/>
        <v>天津天津网络广播电视台有限公司县域融媒体转码器采购项目中标结果公示@融媒体</v>
      </c>
      <c r="AL1066" s="9">
        <f>IF(AK1066="","",COUNTIFS(AK$1:AK1066,AK1066))</f>
        <v>1</v>
      </c>
      <c r="AM1066" s="10" t="str">
        <f t="shared" si="197"/>
        <v>是</v>
      </c>
      <c r="AN1066" s="12">
        <v>0</v>
      </c>
    </row>
    <row r="1067" spans="1:40">
      <c r="A1067" s="14" t="s">
        <v>6237</v>
      </c>
      <c r="B1067" s="14" t="s">
        <v>6414</v>
      </c>
      <c r="C1067" s="14" t="s">
        <v>55</v>
      </c>
      <c r="D1067" s="14" t="s">
        <v>6370</v>
      </c>
      <c r="E1067" s="14" t="s">
        <v>311</v>
      </c>
      <c r="F1067" s="14" t="s">
        <v>6371</v>
      </c>
      <c r="G1067" s="14" t="s">
        <v>226</v>
      </c>
      <c r="H1067" s="14"/>
      <c r="I1067" s="14"/>
      <c r="J1067" s="14"/>
      <c r="K1067" s="14"/>
      <c r="L1067" s="14" t="s">
        <v>879</v>
      </c>
      <c r="M1067" s="14"/>
      <c r="N1067" s="14" t="s">
        <v>6415</v>
      </c>
      <c r="O1067" s="14"/>
      <c r="P1067" s="14"/>
      <c r="Q1067" s="14" t="s">
        <v>6373</v>
      </c>
      <c r="R1067" s="14" t="s">
        <v>6416</v>
      </c>
      <c r="S1067" s="14"/>
      <c r="T1067" s="14"/>
      <c r="U1067" s="14"/>
      <c r="V1067" s="14"/>
      <c r="W1067" s="14" t="s">
        <v>79</v>
      </c>
      <c r="X1067" s="14" t="s">
        <v>6417</v>
      </c>
      <c r="Y1067" s="14">
        <v>1</v>
      </c>
      <c r="Z1067" s="14">
        <v>3</v>
      </c>
      <c r="AA1067" s="14">
        <v>2019</v>
      </c>
      <c r="AB1067" s="14" t="s">
        <v>68</v>
      </c>
      <c r="AC1067" s="14"/>
      <c r="AD1067" s="14"/>
      <c r="AE1067" s="14"/>
      <c r="AF1067" s="14"/>
      <c r="AG1067" s="14"/>
      <c r="AH1067" s="14"/>
      <c r="AI1067" s="8" t="str">
        <f t="shared" si="195"/>
        <v>HBSZ-201901QT-002001001@融媒体</v>
      </c>
      <c r="AJ1067" s="8">
        <f>IF(AI1067="","",COUNTIFS(AI$1:AI1067,AI1067))</f>
        <v>2</v>
      </c>
      <c r="AK1067" s="8" t="str">
        <f t="shared" si="196"/>
        <v>【松滋市】松滋市融媒体中心项目设计中标结果公告(标段编号HBSZ-201901QT-002001001)@融媒体</v>
      </c>
      <c r="AL1067" s="9">
        <f>IF(AK1067="","",COUNTIFS(AK$1:AK1067,AK1067))</f>
        <v>1</v>
      </c>
      <c r="AM1067" s="10" t="str">
        <f t="shared" si="197"/>
        <v/>
      </c>
      <c r="AN1067" s="12">
        <v>0</v>
      </c>
    </row>
    <row r="1068" spans="1:40">
      <c r="A1068" s="7" t="s">
        <v>6237</v>
      </c>
      <c r="B1068" s="7" t="s">
        <v>6418</v>
      </c>
      <c r="C1068" s="7" t="s">
        <v>55</v>
      </c>
      <c r="D1068" s="7"/>
      <c r="E1068" s="7" t="s">
        <v>602</v>
      </c>
      <c r="F1068" s="7" t="s">
        <v>1188</v>
      </c>
      <c r="G1068" s="7" t="s">
        <v>226</v>
      </c>
      <c r="H1068" s="7"/>
      <c r="I1068" s="7"/>
      <c r="J1068" s="7"/>
      <c r="K1068" s="7"/>
      <c r="L1068" s="7"/>
      <c r="M1068" s="7"/>
      <c r="N1068" s="7"/>
      <c r="O1068" s="7"/>
      <c r="P1068" s="7"/>
      <c r="Q1068" s="7"/>
      <c r="R1068" s="7"/>
      <c r="S1068" s="7"/>
      <c r="T1068" s="7"/>
      <c r="U1068" s="7"/>
      <c r="V1068" s="7"/>
      <c r="W1068" s="7" t="s">
        <v>315</v>
      </c>
      <c r="X1068" s="7" t="s">
        <v>6419</v>
      </c>
      <c r="Y1068" s="7">
        <v>2</v>
      </c>
      <c r="Z1068" s="7">
        <v>14971</v>
      </c>
      <c r="AA1068" s="7">
        <v>2019</v>
      </c>
      <c r="AB1068" s="7" t="s">
        <v>68</v>
      </c>
      <c r="AC1068" s="7"/>
      <c r="AD1068" s="7"/>
      <c r="AE1068" s="7"/>
      <c r="AF1068" s="7"/>
      <c r="AG1068" s="7"/>
      <c r="AH1068" s="7"/>
      <c r="AI1068" s="8" t="str">
        <f t="shared" si="195"/>
        <v/>
      </c>
      <c r="AJ1068" s="8" t="str">
        <f>IF(AI1068="","",COUNTIFS(AI$1:AI1068,AI1068))</f>
        <v/>
      </c>
      <c r="AK1068" s="8" t="str">
        <f t="shared" si="196"/>
        <v>江苏南京广电1600平米融媒体演播厅大屏包装播控系统改造项目中标公告@融媒体</v>
      </c>
      <c r="AL1068" s="9">
        <f>IF(AK1068="","",COUNTIFS(AK$1:AK1068,AK1068))</f>
        <v>1</v>
      </c>
      <c r="AM1068" s="10" t="str">
        <f t="shared" si="197"/>
        <v>是</v>
      </c>
      <c r="AN1068" s="12">
        <v>0</v>
      </c>
    </row>
    <row r="1069" spans="1:40">
      <c r="A1069" s="14" t="s">
        <v>6237</v>
      </c>
      <c r="B1069" s="14" t="s">
        <v>4294</v>
      </c>
      <c r="C1069" s="14" t="s">
        <v>55</v>
      </c>
      <c r="D1069" s="14" t="s">
        <v>4295</v>
      </c>
      <c r="E1069" s="14" t="s">
        <v>236</v>
      </c>
      <c r="F1069" s="14" t="s">
        <v>4296</v>
      </c>
      <c r="G1069" s="14" t="s">
        <v>226</v>
      </c>
      <c r="H1069" s="14"/>
      <c r="I1069" s="14"/>
      <c r="J1069" s="14"/>
      <c r="K1069" s="14"/>
      <c r="L1069" s="14" t="s">
        <v>4297</v>
      </c>
      <c r="M1069" s="14" t="s">
        <v>4298</v>
      </c>
      <c r="N1069" s="14" t="s">
        <v>4299</v>
      </c>
      <c r="O1069" s="14" t="s">
        <v>4300</v>
      </c>
      <c r="P1069" s="14"/>
      <c r="Q1069" s="14" t="s">
        <v>4302</v>
      </c>
      <c r="R1069" s="14"/>
      <c r="S1069" s="14"/>
      <c r="T1069" s="14"/>
      <c r="U1069" s="14"/>
      <c r="V1069" s="14"/>
      <c r="W1069" s="14" t="s">
        <v>194</v>
      </c>
      <c r="X1069" s="14" t="s">
        <v>4303</v>
      </c>
      <c r="Y1069" s="14">
        <v>4</v>
      </c>
      <c r="Z1069" s="14">
        <v>2</v>
      </c>
      <c r="AA1069" s="14">
        <v>2019</v>
      </c>
      <c r="AB1069" s="14" t="s">
        <v>68</v>
      </c>
      <c r="AC1069" s="14"/>
      <c r="AD1069" s="14"/>
      <c r="AE1069" s="14"/>
      <c r="AF1069" s="14"/>
      <c r="AG1069" s="14"/>
      <c r="AH1069" s="14"/>
      <c r="AI1069" s="8" t="str">
        <f t="shared" si="195"/>
        <v>MTGXM-201812043312）@融媒体</v>
      </c>
      <c r="AJ1069" s="8">
        <f>IF(AI1069="","",COUNTIFS(AI$1:AI1069,AI1069))</f>
        <v>1</v>
      </c>
      <c r="AK1069" s="8" t="str">
        <f t="shared" si="196"/>
        <v>门头沟区融媒体云平台建设项目中标公告@融媒体</v>
      </c>
      <c r="AL1069" s="9">
        <f>IF(AK1069="","",COUNTIFS(AK$1:AK1069,AK1069))</f>
        <v>1</v>
      </c>
      <c r="AM1069" s="10" t="str">
        <f t="shared" si="197"/>
        <v>是</v>
      </c>
      <c r="AN1069" s="12">
        <v>5623158</v>
      </c>
    </row>
    <row r="1070" spans="1:40">
      <c r="A1070" s="7" t="s">
        <v>6237</v>
      </c>
      <c r="B1070" s="7" t="s">
        <v>6420</v>
      </c>
      <c r="C1070" s="7" t="s">
        <v>55</v>
      </c>
      <c r="D1070" s="7"/>
      <c r="E1070" s="7" t="s">
        <v>276</v>
      </c>
      <c r="F1070" s="7" t="s">
        <v>277</v>
      </c>
      <c r="G1070" s="7" t="s">
        <v>252</v>
      </c>
      <c r="H1070" s="7"/>
      <c r="I1070" s="7"/>
      <c r="J1070" s="7"/>
      <c r="K1070" s="7"/>
      <c r="L1070" s="7" t="s">
        <v>6375</v>
      </c>
      <c r="M1070" s="7" t="s">
        <v>279</v>
      </c>
      <c r="N1070" s="7"/>
      <c r="O1070" s="7" t="s">
        <v>6421</v>
      </c>
      <c r="P1070" s="7"/>
      <c r="Q1070" s="7"/>
      <c r="R1070" s="7"/>
      <c r="S1070" s="7"/>
      <c r="T1070" s="7"/>
      <c r="U1070" s="7"/>
      <c r="V1070" s="7"/>
      <c r="W1070" s="7" t="s">
        <v>79</v>
      </c>
      <c r="X1070" s="7" t="s">
        <v>6422</v>
      </c>
      <c r="Y1070" s="7">
        <v>2</v>
      </c>
      <c r="Z1070" s="7">
        <v>14971</v>
      </c>
      <c r="AA1070" s="7">
        <v>2019</v>
      </c>
      <c r="AB1070" s="7" t="s">
        <v>68</v>
      </c>
      <c r="AC1070" s="7"/>
      <c r="AD1070" s="7"/>
      <c r="AE1070" s="7"/>
      <c r="AF1070" s="7"/>
      <c r="AG1070" s="7"/>
      <c r="AH1070" s="7"/>
      <c r="AI1070" s="8" t="str">
        <f t="shared" si="195"/>
        <v/>
      </c>
      <c r="AJ1070" s="8" t="str">
        <f>IF(AI1070="","",COUNTIFS(AI$1:AI1070,AI1070))</f>
        <v/>
      </c>
      <c r="AK1070" s="8" t="str">
        <f t="shared" si="196"/>
        <v>盘山广播电视台广播电视无线发射台站基础设施建设工程中标候选人公示@融媒体</v>
      </c>
      <c r="AL1070" s="9">
        <f>IF(AK1070="","",COUNTIFS(AK$1:AK1070,AK1070))</f>
        <v>1</v>
      </c>
      <c r="AM1070" s="10" t="str">
        <f t="shared" si="197"/>
        <v>是</v>
      </c>
      <c r="AN1070" s="12">
        <v>1846926.89</v>
      </c>
    </row>
    <row r="1071" spans="1:40">
      <c r="A1071" s="14" t="s">
        <v>6237</v>
      </c>
      <c r="B1071" s="14" t="s">
        <v>6423</v>
      </c>
      <c r="C1071" s="14" t="s">
        <v>55</v>
      </c>
      <c r="D1071" s="14" t="s">
        <v>6342</v>
      </c>
      <c r="E1071" s="14" t="s">
        <v>830</v>
      </c>
      <c r="F1071" s="14" t="s">
        <v>1475</v>
      </c>
      <c r="G1071" s="14" t="s">
        <v>252</v>
      </c>
      <c r="H1071" s="14"/>
      <c r="I1071" s="14"/>
      <c r="J1071" s="14"/>
      <c r="K1071" s="14"/>
      <c r="L1071" s="14" t="s">
        <v>2918</v>
      </c>
      <c r="M1071" s="14" t="s">
        <v>6343</v>
      </c>
      <c r="N1071" s="14" t="s">
        <v>6424</v>
      </c>
      <c r="O1071" s="14"/>
      <c r="P1071" s="14"/>
      <c r="Q1071" s="14" t="s">
        <v>6425</v>
      </c>
      <c r="R1071" s="14"/>
      <c r="S1071" s="14"/>
      <c r="T1071" s="14"/>
      <c r="U1071" s="14"/>
      <c r="V1071" s="14"/>
      <c r="W1071" s="14" t="s">
        <v>244</v>
      </c>
      <c r="X1071" s="14" t="s">
        <v>6426</v>
      </c>
      <c r="Y1071" s="14">
        <v>6</v>
      </c>
      <c r="Z1071" s="14">
        <v>6</v>
      </c>
      <c r="AA1071" s="14">
        <v>2019</v>
      </c>
      <c r="AB1071" s="14" t="s">
        <v>68</v>
      </c>
      <c r="AC1071" s="14" t="s">
        <v>284</v>
      </c>
      <c r="AD1071" s="14"/>
      <c r="AE1071" s="14"/>
      <c r="AF1071" s="14"/>
      <c r="AG1071" s="14"/>
      <c r="AH1071" s="14"/>
      <c r="AI1071" s="8" t="str">
        <f t="shared" si="195"/>
        <v>YGZC-GKZB-ZXG-2019-001@融媒体</v>
      </c>
      <c r="AJ1071" s="8">
        <f>IF(AI1071="","",COUNTIFS(AI$1:AI1071,AI1071))</f>
        <v>2</v>
      </c>
      <c r="AK1071" s="8" t="str">
        <f t="shared" si="196"/>
        <v>当代贵州县级融媒体建设供应商入围项目@融媒体</v>
      </c>
      <c r="AL1071" s="9">
        <f>IF(AK1071="","",COUNTIFS(AK$1:AK1071,AK1071))</f>
        <v>1</v>
      </c>
      <c r="AM1071" s="10" t="str">
        <f t="shared" si="197"/>
        <v/>
      </c>
      <c r="AN1071" s="12">
        <v>0</v>
      </c>
    </row>
    <row r="1072" spans="1:40">
      <c r="A1072" s="7" t="s">
        <v>6237</v>
      </c>
      <c r="B1072" s="7" t="s">
        <v>6427</v>
      </c>
      <c r="C1072" s="7" t="s">
        <v>55</v>
      </c>
      <c r="D1072" s="7"/>
      <c r="E1072" s="7" t="s">
        <v>311</v>
      </c>
      <c r="F1072" s="7" t="s">
        <v>6371</v>
      </c>
      <c r="G1072" s="7" t="s">
        <v>252</v>
      </c>
      <c r="H1072" s="7"/>
      <c r="I1072" s="7"/>
      <c r="J1072" s="7"/>
      <c r="K1072" s="7"/>
      <c r="L1072" s="7" t="s">
        <v>879</v>
      </c>
      <c r="M1072" s="7" t="s">
        <v>6428</v>
      </c>
      <c r="N1072" s="7" t="s">
        <v>6429</v>
      </c>
      <c r="O1072" s="7"/>
      <c r="P1072" s="7"/>
      <c r="Q1072" s="7" t="s">
        <v>6373</v>
      </c>
      <c r="R1072" s="7" t="s">
        <v>6430</v>
      </c>
      <c r="S1072" s="7" t="s">
        <v>6431</v>
      </c>
      <c r="T1072" s="7"/>
      <c r="U1072" s="7"/>
      <c r="V1072" s="7"/>
      <c r="W1072" s="7" t="s">
        <v>244</v>
      </c>
      <c r="X1072" s="7" t="s">
        <v>6432</v>
      </c>
      <c r="Y1072" s="7">
        <v>2</v>
      </c>
      <c r="Z1072" s="7">
        <v>14971</v>
      </c>
      <c r="AA1072" s="7">
        <v>2019</v>
      </c>
      <c r="AB1072" s="7" t="s">
        <v>68</v>
      </c>
      <c r="AC1072" s="7"/>
      <c r="AD1072" s="7"/>
      <c r="AE1072" s="7"/>
      <c r="AF1072" s="7"/>
      <c r="AG1072" s="7"/>
      <c r="AH1072" s="7"/>
      <c r="AI1072" s="8" t="str">
        <f t="shared" si="195"/>
        <v/>
      </c>
      <c r="AJ1072" s="8" t="str">
        <f>IF(AI1072="","",COUNTIFS(AI$1:AI1072,AI1072))</f>
        <v/>
      </c>
      <c r="AK1072" s="8" t="str">
        <f t="shared" si="196"/>
        <v>松滋市融媒体中心项目设计中标候选人公示@融媒体</v>
      </c>
      <c r="AL1072" s="9">
        <f>IF(AK1072="","",COUNTIFS(AK$1:AK1072,AK1072))</f>
        <v>1</v>
      </c>
      <c r="AM1072" s="10" t="str">
        <f t="shared" si="197"/>
        <v>是</v>
      </c>
      <c r="AN1072" s="12">
        <v>0</v>
      </c>
    </row>
    <row r="1073" spans="1:40">
      <c r="A1073" s="14" t="s">
        <v>6237</v>
      </c>
      <c r="B1073" s="14" t="s">
        <v>6433</v>
      </c>
      <c r="C1073" s="14" t="s">
        <v>55</v>
      </c>
      <c r="D1073" s="14" t="s">
        <v>6370</v>
      </c>
      <c r="E1073" s="14" t="s">
        <v>311</v>
      </c>
      <c r="F1073" s="14" t="s">
        <v>6371</v>
      </c>
      <c r="G1073" s="14" t="s">
        <v>252</v>
      </c>
      <c r="H1073" s="14"/>
      <c r="I1073" s="14"/>
      <c r="J1073" s="14"/>
      <c r="K1073" s="14"/>
      <c r="L1073" s="14" t="s">
        <v>879</v>
      </c>
      <c r="M1073" s="14" t="s">
        <v>6428</v>
      </c>
      <c r="N1073" s="14" t="s">
        <v>6372</v>
      </c>
      <c r="O1073" s="14"/>
      <c r="P1073" s="14"/>
      <c r="Q1073" s="14" t="s">
        <v>6373</v>
      </c>
      <c r="R1073" s="14"/>
      <c r="S1073" s="14"/>
      <c r="T1073" s="14"/>
      <c r="U1073" s="14"/>
      <c r="V1073" s="14"/>
      <c r="W1073" s="14" t="s">
        <v>244</v>
      </c>
      <c r="X1073" s="14" t="s">
        <v>6434</v>
      </c>
      <c r="Y1073" s="14">
        <v>1</v>
      </c>
      <c r="Z1073" s="14">
        <v>3</v>
      </c>
      <c r="AA1073" s="14">
        <v>2019</v>
      </c>
      <c r="AB1073" s="14" t="s">
        <v>68</v>
      </c>
      <c r="AC1073" s="14"/>
      <c r="AD1073" s="14"/>
      <c r="AE1073" s="14"/>
      <c r="AF1073" s="14"/>
      <c r="AG1073" s="14"/>
      <c r="AH1073" s="14"/>
      <c r="AI1073" s="8" t="str">
        <f t="shared" si="195"/>
        <v>HBSZ-201901QT-002001001@融媒体</v>
      </c>
      <c r="AJ1073" s="8">
        <f>IF(AI1073="","",COUNTIFS(AI$1:AI1073,AI1073))</f>
        <v>3</v>
      </c>
      <c r="AK1073" s="8" t="str">
        <f t="shared" si="196"/>
        <v>【松滋市】松滋市融媒体中心项目设计评标结果公示(标段编号HBSZ-201901QT-002001001)@融媒体</v>
      </c>
      <c r="AL1073" s="9">
        <f>IF(AK1073="","",COUNTIFS(AK$1:AK1073,AK1073))</f>
        <v>1</v>
      </c>
      <c r="AM1073" s="10" t="str">
        <f t="shared" si="197"/>
        <v/>
      </c>
      <c r="AN1073" s="12">
        <v>0</v>
      </c>
    </row>
    <row r="1074" spans="1:40">
      <c r="A1074" s="7" t="s">
        <v>6303</v>
      </c>
      <c r="B1074" s="7" t="s">
        <v>6435</v>
      </c>
      <c r="C1074" s="7" t="s">
        <v>55</v>
      </c>
      <c r="D1074" s="7"/>
      <c r="E1074" s="7" t="s">
        <v>1192</v>
      </c>
      <c r="F1074" s="7" t="s">
        <v>3966</v>
      </c>
      <c r="G1074" s="7" t="s">
        <v>252</v>
      </c>
      <c r="H1074" s="7"/>
      <c r="I1074" s="7"/>
      <c r="J1074" s="7"/>
      <c r="K1074" s="7"/>
      <c r="L1074" s="7"/>
      <c r="M1074" s="7"/>
      <c r="N1074" s="7" t="s">
        <v>6436</v>
      </c>
      <c r="O1074" s="7"/>
      <c r="P1074" s="7"/>
      <c r="Q1074" s="7" t="s">
        <v>6437</v>
      </c>
      <c r="R1074" s="7" t="s">
        <v>6438</v>
      </c>
      <c r="S1074" s="7"/>
      <c r="T1074" s="7"/>
      <c r="U1074" s="7"/>
      <c r="V1074" s="7"/>
      <c r="W1074" s="7" t="s">
        <v>65</v>
      </c>
      <c r="X1074" s="7" t="s">
        <v>6439</v>
      </c>
      <c r="Y1074" s="7">
        <v>2</v>
      </c>
      <c r="Z1074" s="7">
        <v>14971</v>
      </c>
      <c r="AA1074" s="7">
        <v>2019</v>
      </c>
      <c r="AB1074" s="7" t="s">
        <v>68</v>
      </c>
      <c r="AC1074" s="7"/>
      <c r="AD1074" s="7"/>
      <c r="AE1074" s="7"/>
      <c r="AF1074" s="7"/>
      <c r="AG1074" s="7"/>
      <c r="AH1074" s="7"/>
      <c r="AI1074" s="8" t="str">
        <f t="shared" si="195"/>
        <v/>
      </c>
      <c r="AJ1074" s="8" t="str">
        <f>IF(AI1074="","",COUNTIFS(AI$1:AI1074,AI1074))</f>
        <v/>
      </c>
      <c r="AK1074" s="8" t="str">
        <f t="shared" si="196"/>
        <v>常德职业技术学院诊改工作超融合平台建设项目-合同公告@融合平台</v>
      </c>
      <c r="AL1074" s="9">
        <f>IF(AK1074="","",COUNTIFS(AK$1:AK1074,AK1074))</f>
        <v>1</v>
      </c>
      <c r="AM1074" s="10" t="str">
        <f t="shared" si="197"/>
        <v>是</v>
      </c>
      <c r="AN1074" s="12">
        <v>0</v>
      </c>
    </row>
    <row r="1075" spans="1:40">
      <c r="A1075" s="14" t="s">
        <v>6303</v>
      </c>
      <c r="B1075" s="14" t="s">
        <v>6440</v>
      </c>
      <c r="C1075" s="14" t="s">
        <v>55</v>
      </c>
      <c r="D1075" s="14"/>
      <c r="E1075" s="14" t="s">
        <v>311</v>
      </c>
      <c r="F1075" s="14" t="s">
        <v>2118</v>
      </c>
      <c r="G1075" s="14" t="s">
        <v>252</v>
      </c>
      <c r="H1075" s="14"/>
      <c r="I1075" s="14"/>
      <c r="J1075" s="14"/>
      <c r="K1075" s="14"/>
      <c r="L1075" s="14"/>
      <c r="M1075" s="14" t="s">
        <v>6441</v>
      </c>
      <c r="N1075" s="14"/>
      <c r="O1075" s="14"/>
      <c r="P1075" s="14"/>
      <c r="Q1075" s="14"/>
      <c r="R1075" s="14"/>
      <c r="S1075" s="14"/>
      <c r="T1075" s="14"/>
      <c r="U1075" s="14"/>
      <c r="V1075" s="14"/>
      <c r="W1075" s="14" t="s">
        <v>244</v>
      </c>
      <c r="X1075" s="14" t="s">
        <v>6442</v>
      </c>
      <c r="Y1075" s="14">
        <v>4</v>
      </c>
      <c r="Z1075" s="14">
        <v>14971</v>
      </c>
      <c r="AA1075" s="14">
        <v>2019</v>
      </c>
      <c r="AB1075" s="14" t="s">
        <v>68</v>
      </c>
      <c r="AC1075" s="14"/>
      <c r="AD1075" s="14"/>
      <c r="AE1075" s="14"/>
      <c r="AF1075" s="14"/>
      <c r="AG1075" s="14"/>
      <c r="AH1075" s="14"/>
      <c r="AI1075" s="8" t="str">
        <f t="shared" si="195"/>
        <v/>
      </c>
      <c r="AJ1075" s="8" t="str">
        <f>IF(AI1075="","",COUNTIFS(AI$1:AI1075,AI1075))</f>
        <v/>
      </c>
      <c r="AK1075" s="8" t="str">
        <f t="shared" si="196"/>
        <v>中国电信系统集成公司河南分公司超云融合平台采购项目预中标公示@融合平台</v>
      </c>
      <c r="AL1075" s="9">
        <f>IF(AK1075="","",COUNTIFS(AK$1:AK1075,AK1075))</f>
        <v>1</v>
      </c>
      <c r="AM1075" s="10" t="str">
        <f t="shared" si="197"/>
        <v>是</v>
      </c>
      <c r="AN1075" s="12">
        <v>0</v>
      </c>
    </row>
    <row r="1076" spans="1:40">
      <c r="A1076" s="7" t="s">
        <v>6237</v>
      </c>
      <c r="B1076" s="7" t="s">
        <v>6443</v>
      </c>
      <c r="C1076" s="7" t="s">
        <v>55</v>
      </c>
      <c r="D1076" s="7" t="s">
        <v>6444</v>
      </c>
      <c r="E1076" s="7" t="s">
        <v>276</v>
      </c>
      <c r="F1076" s="7" t="s">
        <v>277</v>
      </c>
      <c r="G1076" s="7" t="s">
        <v>252</v>
      </c>
      <c r="H1076" s="7"/>
      <c r="I1076" s="7"/>
      <c r="J1076" s="7"/>
      <c r="K1076" s="7"/>
      <c r="L1076" s="7"/>
      <c r="M1076" s="7" t="s">
        <v>279</v>
      </c>
      <c r="N1076" s="7" t="s">
        <v>6445</v>
      </c>
      <c r="O1076" s="7">
        <v>1846926.89</v>
      </c>
      <c r="P1076" s="7"/>
      <c r="Q1076" s="7" t="s">
        <v>6446</v>
      </c>
      <c r="R1076" s="7" t="s">
        <v>6447</v>
      </c>
      <c r="S1076" s="7" t="s">
        <v>6448</v>
      </c>
      <c r="T1076" s="7"/>
      <c r="U1076" s="7"/>
      <c r="V1076" s="7"/>
      <c r="W1076" s="7" t="s">
        <v>194</v>
      </c>
      <c r="X1076" s="7" t="s">
        <v>6449</v>
      </c>
      <c r="Y1076" s="7">
        <v>5</v>
      </c>
      <c r="Z1076" s="7">
        <v>1</v>
      </c>
      <c r="AA1076" s="7">
        <v>2019</v>
      </c>
      <c r="AB1076" s="7" t="s">
        <v>68</v>
      </c>
      <c r="AC1076" s="7"/>
      <c r="AD1076" s="7"/>
      <c r="AE1076" s="7"/>
      <c r="AF1076" s="7"/>
      <c r="AG1076" s="7"/>
      <c r="AH1076" s="7"/>
      <c r="AI1076" s="8" t="str">
        <f t="shared" si="195"/>
        <v>21112220181122368@融媒体</v>
      </c>
      <c r="AJ1076" s="8">
        <f>IF(AI1076="","",COUNTIFS(AI$1:AI1076,AI1076))</f>
        <v>1</v>
      </c>
      <c r="AK1076" s="8" t="str">
        <f t="shared" si="196"/>
        <v>盘山广播电视台广播电视无线发射台站基础设施建设工程项目@融媒体</v>
      </c>
      <c r="AL1076" s="9">
        <f>IF(AK1076="","",COUNTIFS(AK$1:AK1076,AK1076))</f>
        <v>1</v>
      </c>
      <c r="AM1076" s="10" t="str">
        <f t="shared" si="197"/>
        <v>是</v>
      </c>
      <c r="AN1076" s="12">
        <v>1846926.89</v>
      </c>
    </row>
    <row r="1077" spans="1:40">
      <c r="A1077" s="14" t="s">
        <v>6345</v>
      </c>
      <c r="B1077" s="14" t="s">
        <v>6450</v>
      </c>
      <c r="C1077" s="14" t="s">
        <v>55</v>
      </c>
      <c r="D1077" s="14" t="s">
        <v>6451</v>
      </c>
      <c r="E1077" s="14" t="s">
        <v>83</v>
      </c>
      <c r="F1077" s="14" t="s">
        <v>291</v>
      </c>
      <c r="G1077" s="14" t="s">
        <v>252</v>
      </c>
      <c r="H1077" s="14"/>
      <c r="I1077" s="14"/>
      <c r="J1077" s="14"/>
      <c r="K1077" s="14"/>
      <c r="L1077" s="14" t="s">
        <v>6452</v>
      </c>
      <c r="M1077" s="14" t="s">
        <v>6453</v>
      </c>
      <c r="N1077" s="14" t="s">
        <v>6454</v>
      </c>
      <c r="O1077" s="14"/>
      <c r="P1077" s="14"/>
      <c r="Q1077" s="14" t="s">
        <v>6455</v>
      </c>
      <c r="R1077" s="14"/>
      <c r="S1077" s="14"/>
      <c r="T1077" s="14"/>
      <c r="U1077" s="14"/>
      <c r="V1077" s="14"/>
      <c r="W1077" s="14" t="s">
        <v>79</v>
      </c>
      <c r="X1077" s="14" t="s">
        <v>6456</v>
      </c>
      <c r="Y1077" s="14">
        <v>1</v>
      </c>
      <c r="Z1077" s="14">
        <v>1</v>
      </c>
      <c r="AA1077" s="14">
        <v>2019</v>
      </c>
      <c r="AB1077" s="14" t="s">
        <v>68</v>
      </c>
      <c r="AC1077" s="14"/>
      <c r="AD1077" s="14"/>
      <c r="AE1077" s="14"/>
      <c r="AF1077" s="14"/>
      <c r="AG1077" s="14"/>
      <c r="AH1077" s="14"/>
      <c r="AI1077" s="8" t="str">
        <f t="shared" si="195"/>
        <v>ZZJX-2018ZC-006）@融合媒体</v>
      </c>
      <c r="AJ1077" s="8">
        <f>IF(AI1077="","",COUNTIFS(AI$1:AI1077,AI1077))</f>
        <v>1</v>
      </c>
      <c r="AK1077" s="8" t="str">
        <f t="shared" si="196"/>
        <v>[省本级]中咨江西工程有限公司关于江西省综合交通运输运行协调和应急指挥系统工程(采购编号：ZZJX-2018ZC-006)电子化公开招标中标结果公示@融合媒体</v>
      </c>
      <c r="AL1077" s="9">
        <f>IF(AK1077="","",COUNTIFS(AK$1:AK1077,AK1077))</f>
        <v>1</v>
      </c>
      <c r="AM1077" s="10" t="str">
        <f t="shared" si="197"/>
        <v>是</v>
      </c>
      <c r="AN1077" s="12">
        <v>0</v>
      </c>
    </row>
    <row r="1078" spans="1:40">
      <c r="A1078" s="7" t="s">
        <v>6337</v>
      </c>
      <c r="B1078" s="7" t="s">
        <v>271</v>
      </c>
      <c r="C1078" s="7" t="s">
        <v>55</v>
      </c>
      <c r="D1078" s="7" t="s">
        <v>178</v>
      </c>
      <c r="E1078" s="7" t="s">
        <v>71</v>
      </c>
      <c r="F1078" s="7" t="s">
        <v>72</v>
      </c>
      <c r="G1078" s="7" t="s">
        <v>252</v>
      </c>
      <c r="H1078" s="7"/>
      <c r="I1078" s="7"/>
      <c r="J1078" s="7"/>
      <c r="K1078" s="7"/>
      <c r="L1078" s="7" t="s">
        <v>179</v>
      </c>
      <c r="M1078" s="7"/>
      <c r="N1078" s="7" t="s">
        <v>180</v>
      </c>
      <c r="O1078" s="7"/>
      <c r="P1078" s="7"/>
      <c r="Q1078" s="7" t="s">
        <v>182</v>
      </c>
      <c r="R1078" s="7" t="s">
        <v>183</v>
      </c>
      <c r="S1078" s="7"/>
      <c r="T1078" s="7"/>
      <c r="U1078" s="7"/>
      <c r="V1078" s="7"/>
      <c r="W1078" s="7" t="s">
        <v>79</v>
      </c>
      <c r="X1078" s="7" t="s">
        <v>273</v>
      </c>
      <c r="Y1078" s="7">
        <v>16</v>
      </c>
      <c r="Z1078" s="7">
        <v>16</v>
      </c>
      <c r="AA1078" s="7">
        <v>2019</v>
      </c>
      <c r="AB1078" s="7" t="s">
        <v>68</v>
      </c>
      <c r="AC1078" s="7"/>
      <c r="AD1078" s="7"/>
      <c r="AE1078" s="7"/>
      <c r="AF1078" s="7"/>
      <c r="AG1078" s="7"/>
      <c r="AH1078" s="7"/>
      <c r="AI1078" s="8" t="str">
        <f t="shared" si="195"/>
        <v>GLZC2019-J1-15005-GXYL）@融合媒体,融媒体</v>
      </c>
      <c r="AJ1078" s="8">
        <f>IF(AI1078="","",COUNTIFS(AI$1:AI1078,AI1078))</f>
        <v>3</v>
      </c>
      <c r="AK1078" s="8" t="str">
        <f t="shared" si="196"/>
        <v>资源县融媒体中心融媒体运营中心中央厨房硬件及设备采购成交结果公告@融合媒体,融媒体</v>
      </c>
      <c r="AL1078" s="9">
        <f>IF(AK1078="","",COUNTIFS(AK$1:AK1078,AK1078))</f>
        <v>1</v>
      </c>
      <c r="AM1078" s="10" t="str">
        <f t="shared" si="197"/>
        <v/>
      </c>
      <c r="AN1078" s="12">
        <v>0</v>
      </c>
    </row>
    <row r="1079" spans="1:40">
      <c r="A1079" s="14" t="s">
        <v>6237</v>
      </c>
      <c r="B1079" s="14" t="s">
        <v>5988</v>
      </c>
      <c r="C1079" s="14" t="s">
        <v>55</v>
      </c>
      <c r="D1079" s="14"/>
      <c r="E1079" s="14" t="s">
        <v>276</v>
      </c>
      <c r="F1079" s="14" t="s">
        <v>277</v>
      </c>
      <c r="G1079" s="14" t="s">
        <v>278</v>
      </c>
      <c r="H1079" s="14"/>
      <c r="I1079" s="14"/>
      <c r="J1079" s="14"/>
      <c r="K1079" s="14"/>
      <c r="L1079" s="14"/>
      <c r="M1079" s="14" t="s">
        <v>279</v>
      </c>
      <c r="N1079" s="14" t="s">
        <v>280</v>
      </c>
      <c r="O1079" s="14"/>
      <c r="P1079" s="14"/>
      <c r="Q1079" s="14" t="s">
        <v>282</v>
      </c>
      <c r="R1079" s="14"/>
      <c r="S1079" s="14"/>
      <c r="T1079" s="14"/>
      <c r="U1079" s="14"/>
      <c r="V1079" s="14"/>
      <c r="W1079" s="14" t="s">
        <v>79</v>
      </c>
      <c r="X1079" s="14" t="s">
        <v>283</v>
      </c>
      <c r="Y1079" s="14">
        <v>13</v>
      </c>
      <c r="Z1079" s="14">
        <v>14971</v>
      </c>
      <c r="AA1079" s="14">
        <v>2019</v>
      </c>
      <c r="AB1079" s="14" t="s">
        <v>68</v>
      </c>
      <c r="AC1079" s="14" t="s">
        <v>284</v>
      </c>
      <c r="AD1079" s="14" t="s">
        <v>285</v>
      </c>
      <c r="AE1079" s="14"/>
      <c r="AF1079" s="14"/>
      <c r="AG1079" s="14"/>
      <c r="AH1079" s="14"/>
      <c r="AI1079" s="8" t="str">
        <f t="shared" si="195"/>
        <v/>
      </c>
      <c r="AJ1079" s="8" t="str">
        <f>IF(AI1079="","",COUNTIFS(AI$1:AI1079,AI1079))</f>
        <v/>
      </c>
      <c r="AK1079" s="8" t="str">
        <f t="shared" si="196"/>
        <v>盘山县融媒体发展中心采编播高清改造@融媒体</v>
      </c>
      <c r="AL1079" s="9">
        <f>IF(AK1079="","",COUNTIFS(AK$1:AK1079,AK1079))</f>
        <v>1</v>
      </c>
      <c r="AM1079" s="10" t="str">
        <f t="shared" si="197"/>
        <v>是</v>
      </c>
      <c r="AN1079" s="12">
        <v>0</v>
      </c>
    </row>
    <row r="1080" spans="1:40">
      <c r="A1080" s="7" t="s">
        <v>6237</v>
      </c>
      <c r="B1080" s="7" t="s">
        <v>6457</v>
      </c>
      <c r="C1080" s="7" t="s">
        <v>55</v>
      </c>
      <c r="D1080" s="7" t="s">
        <v>6458</v>
      </c>
      <c r="E1080" s="7" t="s">
        <v>83</v>
      </c>
      <c r="F1080" s="7" t="s">
        <v>6399</v>
      </c>
      <c r="G1080" s="7" t="s">
        <v>278</v>
      </c>
      <c r="H1080" s="7"/>
      <c r="I1080" s="7"/>
      <c r="J1080" s="7"/>
      <c r="K1080" s="7"/>
      <c r="L1080" s="7" t="s">
        <v>1458</v>
      </c>
      <c r="M1080" s="7"/>
      <c r="N1080" s="7"/>
      <c r="O1080" s="7"/>
      <c r="P1080" s="7"/>
      <c r="Q1080" s="7"/>
      <c r="R1080" s="7"/>
      <c r="S1080" s="7"/>
      <c r="T1080" s="7"/>
      <c r="U1080" s="7"/>
      <c r="V1080" s="7"/>
      <c r="W1080" s="7" t="s">
        <v>79</v>
      </c>
      <c r="X1080" s="7" t="s">
        <v>6459</v>
      </c>
      <c r="Y1080" s="7">
        <v>2</v>
      </c>
      <c r="Z1080" s="7">
        <v>2</v>
      </c>
      <c r="AA1080" s="7">
        <v>2019</v>
      </c>
      <c r="AB1080" s="7" t="s">
        <v>68</v>
      </c>
      <c r="AC1080" s="7"/>
      <c r="AD1080" s="7"/>
      <c r="AE1080" s="7"/>
      <c r="AF1080" s="7"/>
      <c r="AG1080" s="7"/>
      <c r="AH1080" s="7"/>
      <c r="AI1080" s="8" t="str">
        <f t="shared" si="195"/>
        <v>DHZFCG2019-01-09@融媒体</v>
      </c>
      <c r="AJ1080" s="8">
        <f>IF(AI1080="","",COUNTIFS(AI$1:AI1080,AI1080))</f>
        <v>1</v>
      </c>
      <c r="AK1080" s="8" t="str">
        <f t="shared" si="196"/>
        <v>[铅山县]铅山县广播电视台融媒体中心设备项目融媒体中心设备项目结果公示@融媒体</v>
      </c>
      <c r="AL1080" s="9">
        <f>IF(AK1080="","",COUNTIFS(AK$1:AK1080,AK1080))</f>
        <v>1</v>
      </c>
      <c r="AM1080" s="10" t="str">
        <f t="shared" si="197"/>
        <v>是</v>
      </c>
      <c r="AN1080" s="12">
        <v>0</v>
      </c>
    </row>
    <row r="1081" spans="1:40">
      <c r="A1081" s="14" t="s">
        <v>6303</v>
      </c>
      <c r="B1081" s="14" t="s">
        <v>6460</v>
      </c>
      <c r="C1081" s="14" t="s">
        <v>55</v>
      </c>
      <c r="D1081" s="14"/>
      <c r="E1081" s="14" t="s">
        <v>56</v>
      </c>
      <c r="F1081" s="14" t="s">
        <v>1955</v>
      </c>
      <c r="G1081" s="14" t="s">
        <v>278</v>
      </c>
      <c r="H1081" s="14"/>
      <c r="I1081" s="14"/>
      <c r="J1081" s="14"/>
      <c r="K1081" s="14"/>
      <c r="L1081" s="14"/>
      <c r="M1081" s="14" t="s">
        <v>6441</v>
      </c>
      <c r="N1081" s="14"/>
      <c r="O1081" s="14"/>
      <c r="P1081" s="14"/>
      <c r="Q1081" s="14"/>
      <c r="R1081" s="14"/>
      <c r="S1081" s="14"/>
      <c r="T1081" s="14"/>
      <c r="U1081" s="14"/>
      <c r="V1081" s="14"/>
      <c r="W1081" s="14" t="s">
        <v>244</v>
      </c>
      <c r="X1081" s="14" t="s">
        <v>6461</v>
      </c>
      <c r="Y1081" s="14">
        <v>2</v>
      </c>
      <c r="Z1081" s="14">
        <v>14971</v>
      </c>
      <c r="AA1081" s="14">
        <v>2019</v>
      </c>
      <c r="AB1081" s="14" t="s">
        <v>68</v>
      </c>
      <c r="AC1081" s="14"/>
      <c r="AD1081" s="14"/>
      <c r="AE1081" s="14"/>
      <c r="AF1081" s="14"/>
      <c r="AG1081" s="14"/>
      <c r="AH1081" s="14"/>
      <c r="AI1081" s="8" t="str">
        <f t="shared" si="195"/>
        <v/>
      </c>
      <c r="AJ1081" s="8" t="str">
        <f>IF(AI1081="","",COUNTIFS(AI$1:AI1081,AI1081))</f>
        <v/>
      </c>
      <c r="AK1081" s="8" t="str">
        <f t="shared" si="196"/>
        <v>中国电信系统集成公司河南分公司超云融合平台采购项目竞争性谈判失败公示@融合平台</v>
      </c>
      <c r="AL1081" s="9">
        <f>IF(AK1081="","",COUNTIFS(AK$1:AK1081,AK1081))</f>
        <v>1</v>
      </c>
      <c r="AM1081" s="10" t="str">
        <f t="shared" si="197"/>
        <v>是</v>
      </c>
      <c r="AN1081" s="12">
        <v>0</v>
      </c>
    </row>
    <row r="1082" spans="1:40">
      <c r="A1082" s="7" t="s">
        <v>6237</v>
      </c>
      <c r="B1082" s="7" t="s">
        <v>6462</v>
      </c>
      <c r="C1082" s="7" t="s">
        <v>55</v>
      </c>
      <c r="D1082" s="7" t="s">
        <v>6463</v>
      </c>
      <c r="E1082" s="7" t="s">
        <v>71</v>
      </c>
      <c r="F1082" s="7" t="s">
        <v>3353</v>
      </c>
      <c r="G1082" s="7" t="s">
        <v>278</v>
      </c>
      <c r="H1082" s="7"/>
      <c r="I1082" s="7"/>
      <c r="J1082" s="7"/>
      <c r="K1082" s="7"/>
      <c r="L1082" s="7"/>
      <c r="M1082" s="7"/>
      <c r="N1082" s="7" t="s">
        <v>6464</v>
      </c>
      <c r="O1082" s="7"/>
      <c r="P1082" s="7"/>
      <c r="Q1082" s="7" t="s">
        <v>6465</v>
      </c>
      <c r="R1082" s="7"/>
      <c r="S1082" s="7"/>
      <c r="T1082" s="7"/>
      <c r="U1082" s="7"/>
      <c r="V1082" s="7"/>
      <c r="W1082" s="7" t="s">
        <v>79</v>
      </c>
      <c r="X1082" s="7" t="s">
        <v>6466</v>
      </c>
      <c r="Y1082" s="7">
        <v>3</v>
      </c>
      <c r="Z1082" s="7">
        <v>2</v>
      </c>
      <c r="AA1082" s="7">
        <v>2019</v>
      </c>
      <c r="AB1082" s="7" t="s">
        <v>68</v>
      </c>
      <c r="AC1082" s="7"/>
      <c r="AD1082" s="7"/>
      <c r="AE1082" s="7"/>
      <c r="AF1082" s="7"/>
      <c r="AG1082" s="7"/>
      <c r="AH1082" s="7"/>
      <c r="AI1082" s="8" t="str">
        <f t="shared" si="195"/>
        <v>MSZC2018-J3-00061-GXHL@融媒体</v>
      </c>
      <c r="AJ1082" s="8">
        <f>IF(AI1082="","",COUNTIFS(AI$1:AI1082,AI1082))</f>
        <v>1</v>
      </c>
      <c r="AK1082" s="8" t="str">
        <f t="shared" si="196"/>
        <v>马山县融媒体中心建设及推广服务合同公示@融媒体</v>
      </c>
      <c r="AL1082" s="9">
        <f>IF(AK1082="","",COUNTIFS(AK$1:AK1082,AK1082))</f>
        <v>1</v>
      </c>
      <c r="AM1082" s="10" t="str">
        <f t="shared" si="197"/>
        <v>是</v>
      </c>
      <c r="AN1082" s="12">
        <v>0</v>
      </c>
    </row>
    <row r="1083" spans="1:40">
      <c r="A1083" s="14" t="s">
        <v>6237</v>
      </c>
      <c r="B1083" s="14" t="s">
        <v>6467</v>
      </c>
      <c r="C1083" s="14" t="s">
        <v>55</v>
      </c>
      <c r="D1083" s="14"/>
      <c r="E1083" s="14" t="s">
        <v>215</v>
      </c>
      <c r="F1083" s="14" t="s">
        <v>6468</v>
      </c>
      <c r="G1083" s="14" t="s">
        <v>278</v>
      </c>
      <c r="H1083" s="14"/>
      <c r="I1083" s="14"/>
      <c r="J1083" s="14"/>
      <c r="K1083" s="14"/>
      <c r="L1083" s="14" t="s">
        <v>6469</v>
      </c>
      <c r="M1083" s="14" t="s">
        <v>6470</v>
      </c>
      <c r="N1083" s="14" t="s">
        <v>6471</v>
      </c>
      <c r="O1083" s="14"/>
      <c r="P1083" s="14"/>
      <c r="Q1083" s="14" t="s">
        <v>6472</v>
      </c>
      <c r="R1083" s="14" t="s">
        <v>6473</v>
      </c>
      <c r="S1083" s="14" t="s">
        <v>6474</v>
      </c>
      <c r="T1083" s="14" t="s">
        <v>6475</v>
      </c>
      <c r="U1083" s="14"/>
      <c r="V1083" s="14"/>
      <c r="W1083" s="14" t="s">
        <v>65</v>
      </c>
      <c r="X1083" s="14" t="s">
        <v>6476</v>
      </c>
      <c r="Y1083" s="14">
        <v>2</v>
      </c>
      <c r="Z1083" s="14">
        <v>14971</v>
      </c>
      <c r="AA1083" s="14">
        <v>2019</v>
      </c>
      <c r="AB1083" s="14" t="s">
        <v>68</v>
      </c>
      <c r="AC1083" s="14"/>
      <c r="AD1083" s="14"/>
      <c r="AE1083" s="14"/>
      <c r="AF1083" s="14"/>
      <c r="AG1083" s="14"/>
      <c r="AH1083" s="14"/>
      <c r="AI1083" s="8" t="str">
        <f t="shared" si="195"/>
        <v/>
      </c>
      <c r="AJ1083" s="8" t="str">
        <f>IF(AI1083="","",COUNTIFS(AI$1:AI1083,AI1083))</f>
        <v/>
      </c>
      <c r="AK1083" s="8" t="str">
        <f t="shared" si="196"/>
        <v>山东省本级济宁医学院智慧校园平台及相关配套设备采购采购项目中标公告@融媒体</v>
      </c>
      <c r="AL1083" s="9">
        <f>IF(AK1083="","",COUNTIFS(AK$1:AK1083,AK1083))</f>
        <v>1</v>
      </c>
      <c r="AM1083" s="10" t="str">
        <f t="shared" si="197"/>
        <v>是</v>
      </c>
      <c r="AN1083" s="12">
        <v>0</v>
      </c>
    </row>
    <row r="1084" spans="1:40">
      <c r="A1084" s="7" t="s">
        <v>6237</v>
      </c>
      <c r="B1084" s="7" t="s">
        <v>6011</v>
      </c>
      <c r="C1084" s="7" t="s">
        <v>55</v>
      </c>
      <c r="D1084" s="7"/>
      <c r="E1084" s="7" t="s">
        <v>276</v>
      </c>
      <c r="F1084" s="7" t="s">
        <v>277</v>
      </c>
      <c r="G1084" s="7" t="s">
        <v>278</v>
      </c>
      <c r="H1084" s="7"/>
      <c r="I1084" s="7"/>
      <c r="J1084" s="7"/>
      <c r="K1084" s="7"/>
      <c r="L1084" s="7"/>
      <c r="M1084" s="7" t="s">
        <v>279</v>
      </c>
      <c r="N1084" s="7" t="s">
        <v>280</v>
      </c>
      <c r="O1084" s="7"/>
      <c r="P1084" s="7"/>
      <c r="Q1084" s="7" t="s">
        <v>282</v>
      </c>
      <c r="R1084" s="7"/>
      <c r="S1084" s="7"/>
      <c r="T1084" s="7"/>
      <c r="U1084" s="7"/>
      <c r="V1084" s="7"/>
      <c r="W1084" s="7" t="s">
        <v>79</v>
      </c>
      <c r="X1084" s="7" t="s">
        <v>288</v>
      </c>
      <c r="Y1084" s="7">
        <v>7</v>
      </c>
      <c r="Z1084" s="7">
        <v>14971</v>
      </c>
      <c r="AA1084" s="7">
        <v>2019</v>
      </c>
      <c r="AB1084" s="7" t="s">
        <v>68</v>
      </c>
      <c r="AC1084" s="7" t="s">
        <v>284</v>
      </c>
      <c r="AD1084" s="7" t="s">
        <v>285</v>
      </c>
      <c r="AE1084" s="7"/>
      <c r="AF1084" s="7"/>
      <c r="AG1084" s="7"/>
      <c r="AH1084" s="7"/>
      <c r="AI1084" s="8" t="str">
        <f t="shared" si="195"/>
        <v/>
      </c>
      <c r="AJ1084" s="8" t="str">
        <f>IF(AI1084="","",COUNTIFS(AI$1:AI1084,AI1084))</f>
        <v/>
      </c>
      <c r="AK1084" s="8" t="str">
        <f t="shared" si="196"/>
        <v>盘山县融媒体发展中心采编播高清改造(LPGp201812059)中标公告@融媒体</v>
      </c>
      <c r="AL1084" s="9">
        <f>IF(AK1084="","",COUNTIFS(AK$1:AK1084,AK1084))</f>
        <v>1</v>
      </c>
      <c r="AM1084" s="10" t="str">
        <f t="shared" si="197"/>
        <v>是</v>
      </c>
      <c r="AN1084" s="12">
        <v>0</v>
      </c>
    </row>
    <row r="1085" spans="1:40">
      <c r="A1085" s="14" t="s">
        <v>6237</v>
      </c>
      <c r="B1085" s="14" t="s">
        <v>6477</v>
      </c>
      <c r="C1085" s="14" t="s">
        <v>55</v>
      </c>
      <c r="D1085" s="14"/>
      <c r="E1085" s="14" t="s">
        <v>551</v>
      </c>
      <c r="F1085" s="14" t="s">
        <v>3219</v>
      </c>
      <c r="G1085" s="14" t="s">
        <v>278</v>
      </c>
      <c r="H1085" s="14"/>
      <c r="I1085" s="14"/>
      <c r="J1085" s="14"/>
      <c r="K1085" s="14"/>
      <c r="L1085" s="14"/>
      <c r="M1085" s="14"/>
      <c r="N1085" s="14"/>
      <c r="O1085" s="14"/>
      <c r="P1085" s="14"/>
      <c r="Q1085" s="14"/>
      <c r="R1085" s="14"/>
      <c r="S1085" s="14"/>
      <c r="T1085" s="14"/>
      <c r="U1085" s="14"/>
      <c r="V1085" s="14"/>
      <c r="W1085" s="14" t="s">
        <v>315</v>
      </c>
      <c r="X1085" s="14" t="s">
        <v>6478</v>
      </c>
      <c r="Y1085" s="14">
        <v>2</v>
      </c>
      <c r="Z1085" s="14">
        <v>14971</v>
      </c>
      <c r="AA1085" s="14">
        <v>2019</v>
      </c>
      <c r="AB1085" s="14" t="s">
        <v>68</v>
      </c>
      <c r="AC1085" s="14"/>
      <c r="AD1085" s="14"/>
      <c r="AE1085" s="14"/>
      <c r="AF1085" s="14"/>
      <c r="AG1085" s="14"/>
      <c r="AH1085" s="14"/>
      <c r="AI1085" s="8" t="str">
        <f t="shared" si="195"/>
        <v/>
      </c>
      <c r="AJ1085" s="8" t="str">
        <f>IF(AI1085="","",COUNTIFS(AI$1:AI1085,AI1085))</f>
        <v/>
      </c>
      <c r="AK1085" s="8" t="str">
        <f t="shared" si="196"/>
        <v>天津天津网络广播电视台有限公司县域融媒体转码器采购项目中标候选人公示@融媒体</v>
      </c>
      <c r="AL1085" s="9">
        <f>IF(AK1085="","",COUNTIFS(AK$1:AK1085,AK1085))</f>
        <v>1</v>
      </c>
      <c r="AM1085" s="10" t="str">
        <f t="shared" si="197"/>
        <v>是</v>
      </c>
      <c r="AN1085" s="12">
        <v>0</v>
      </c>
    </row>
    <row r="1086" spans="1:40">
      <c r="A1086" s="7" t="s">
        <v>6237</v>
      </c>
      <c r="B1086" s="7" t="s">
        <v>6479</v>
      </c>
      <c r="C1086" s="7" t="s">
        <v>55</v>
      </c>
      <c r="D1086" s="7" t="s">
        <v>6480</v>
      </c>
      <c r="E1086" s="7" t="s">
        <v>71</v>
      </c>
      <c r="F1086" s="7" t="s">
        <v>6481</v>
      </c>
      <c r="G1086" s="7" t="s">
        <v>278</v>
      </c>
      <c r="H1086" s="7"/>
      <c r="I1086" s="7"/>
      <c r="J1086" s="7"/>
      <c r="K1086" s="7"/>
      <c r="L1086" s="7" t="s">
        <v>179</v>
      </c>
      <c r="M1086" s="7"/>
      <c r="N1086" s="7" t="s">
        <v>6482</v>
      </c>
      <c r="O1086" s="7" t="s">
        <v>6483</v>
      </c>
      <c r="P1086" s="7"/>
      <c r="Q1086" s="7" t="s">
        <v>6484</v>
      </c>
      <c r="R1086" s="7"/>
      <c r="S1086" s="7"/>
      <c r="T1086" s="7"/>
      <c r="U1086" s="7"/>
      <c r="V1086" s="7"/>
      <c r="W1086" s="7" t="s">
        <v>944</v>
      </c>
      <c r="X1086" s="7" t="s">
        <v>6485</v>
      </c>
      <c r="Y1086" s="7">
        <v>2</v>
      </c>
      <c r="Z1086" s="7">
        <v>1</v>
      </c>
      <c r="AA1086" s="7">
        <v>2019</v>
      </c>
      <c r="AB1086" s="7" t="s">
        <v>68</v>
      </c>
      <c r="AC1086" s="7"/>
      <c r="AD1086" s="7"/>
      <c r="AE1086" s="7"/>
      <c r="AF1086" s="7"/>
      <c r="AG1086" s="7"/>
      <c r="AH1086" s="7"/>
      <c r="AI1086" s="8" t="str">
        <f t="shared" si="195"/>
        <v>LBJXZC2018-J1-00007-YLZB）@融媒体</v>
      </c>
      <c r="AJ1086" s="8">
        <f>IF(AI1086="","",COUNTIFS(AI$1:AI1086,AI1086))</f>
        <v>1</v>
      </c>
      <c r="AK1086" s="8" t="str">
        <f t="shared" si="196"/>
        <v>云之龙招标集团有限公司金秀瑶族自治县融媒体中心设备采购LBJXZC2018-J1-00007-YLZB成交公告@融媒体</v>
      </c>
      <c r="AL1086" s="9">
        <f>IF(AK1086="","",COUNTIFS(AK$1:AK1086,AK1086))</f>
        <v>1</v>
      </c>
      <c r="AM1086" s="10" t="str">
        <f t="shared" si="197"/>
        <v>是</v>
      </c>
      <c r="AN1086" s="12">
        <v>1480000</v>
      </c>
    </row>
    <row r="1087" spans="1:40">
      <c r="A1087" s="14" t="s">
        <v>6237</v>
      </c>
      <c r="B1087" s="14" t="s">
        <v>6486</v>
      </c>
      <c r="C1087" s="14" t="s">
        <v>55</v>
      </c>
      <c r="D1087" s="14" t="s">
        <v>6487</v>
      </c>
      <c r="E1087" s="14" t="s">
        <v>71</v>
      </c>
      <c r="F1087" s="14" t="s">
        <v>6488</v>
      </c>
      <c r="G1087" s="14" t="s">
        <v>278</v>
      </c>
      <c r="H1087" s="14"/>
      <c r="I1087" s="14"/>
      <c r="J1087" s="14"/>
      <c r="K1087" s="14"/>
      <c r="L1087" s="14"/>
      <c r="M1087" s="14"/>
      <c r="N1087" s="14" t="s">
        <v>6489</v>
      </c>
      <c r="O1087" s="14"/>
      <c r="P1087" s="14"/>
      <c r="Q1087" s="14" t="s">
        <v>6490</v>
      </c>
      <c r="R1087" s="14"/>
      <c r="S1087" s="14"/>
      <c r="T1087" s="14"/>
      <c r="U1087" s="14"/>
      <c r="V1087" s="14"/>
      <c r="W1087" s="14" t="s">
        <v>79</v>
      </c>
      <c r="X1087" s="14" t="s">
        <v>6491</v>
      </c>
      <c r="Y1087" s="14">
        <v>1</v>
      </c>
      <c r="Z1087" s="14">
        <v>1</v>
      </c>
      <c r="AA1087" s="14">
        <v>2019</v>
      </c>
      <c r="AB1087" s="14" t="s">
        <v>68</v>
      </c>
      <c r="AC1087" s="14"/>
      <c r="AD1087" s="14"/>
      <c r="AE1087" s="14"/>
      <c r="AF1087" s="14"/>
      <c r="AG1087" s="14"/>
      <c r="AH1087" s="14"/>
      <c r="AI1087" s="8" t="str">
        <f t="shared" si="195"/>
        <v>GXDYZB18-218@融媒体</v>
      </c>
      <c r="AJ1087" s="8">
        <f>IF(AI1087="","",COUNTIFS(AI$1:AI1087,AI1087))</f>
        <v>1</v>
      </c>
      <c r="AK1087" s="8" t="str">
        <f t="shared" si="196"/>
        <v>罗城仫佬族自治县融媒体发布系统建设服务项目政府采购合同@融媒体</v>
      </c>
      <c r="AL1087" s="9">
        <f>IF(AK1087="","",COUNTIFS(AK$1:AK1087,AK1087))</f>
        <v>1</v>
      </c>
      <c r="AM1087" s="10" t="str">
        <f t="shared" si="197"/>
        <v>是</v>
      </c>
      <c r="AN1087" s="12">
        <v>0</v>
      </c>
    </row>
    <row r="1088" spans="1:40">
      <c r="A1088" s="7" t="s">
        <v>6237</v>
      </c>
      <c r="B1088" s="7" t="s">
        <v>6492</v>
      </c>
      <c r="C1088" s="7" t="s">
        <v>55</v>
      </c>
      <c r="D1088" s="7"/>
      <c r="E1088" s="7" t="s">
        <v>592</v>
      </c>
      <c r="F1088" s="7" t="s">
        <v>3484</v>
      </c>
      <c r="G1088" s="7" t="s">
        <v>313</v>
      </c>
      <c r="H1088" s="7"/>
      <c r="I1088" s="7"/>
      <c r="J1088" s="7"/>
      <c r="K1088" s="7"/>
      <c r="L1088" s="7"/>
      <c r="M1088" s="7"/>
      <c r="N1088" s="7"/>
      <c r="O1088" s="7"/>
      <c r="P1088" s="7"/>
      <c r="Q1088" s="7"/>
      <c r="R1088" s="7"/>
      <c r="S1088" s="7"/>
      <c r="T1088" s="7"/>
      <c r="U1088" s="7"/>
      <c r="V1088" s="7"/>
      <c r="W1088" s="7" t="s">
        <v>315</v>
      </c>
      <c r="X1088" s="7" t="s">
        <v>6493</v>
      </c>
      <c r="Y1088" s="7">
        <v>1</v>
      </c>
      <c r="Z1088" s="7">
        <v>14971</v>
      </c>
      <c r="AA1088" s="7">
        <v>2019</v>
      </c>
      <c r="AB1088" s="7" t="s">
        <v>68</v>
      </c>
      <c r="AC1088" s="7"/>
      <c r="AD1088" s="7"/>
      <c r="AE1088" s="7"/>
      <c r="AF1088" s="7"/>
      <c r="AG1088" s="7"/>
      <c r="AH1088" s="7"/>
      <c r="AI1088" s="8" t="str">
        <f t="shared" si="195"/>
        <v/>
      </c>
      <c r="AJ1088" s="8" t="str">
        <f>IF(AI1088="","",COUNTIFS(AI$1:AI1088,AI1088))</f>
        <v/>
      </c>
      <c r="AK1088" s="8" t="str">
        <f t="shared" si="196"/>
        <v>吉林延边广播电视台本级延边县级融媒体中心建设项目中标公示@融媒体</v>
      </c>
      <c r="AL1088" s="9">
        <f>IF(AK1088="","",COUNTIFS(AK$1:AK1088,AK1088))</f>
        <v>1</v>
      </c>
      <c r="AM1088" s="10" t="str">
        <f t="shared" si="197"/>
        <v>是</v>
      </c>
      <c r="AN1088" s="12">
        <v>0</v>
      </c>
    </row>
    <row r="1089" spans="1:40">
      <c r="A1089" s="14" t="s">
        <v>6237</v>
      </c>
      <c r="B1089" s="14" t="s">
        <v>6494</v>
      </c>
      <c r="C1089" s="14" t="s">
        <v>55</v>
      </c>
      <c r="D1089" s="14"/>
      <c r="E1089" s="14" t="s">
        <v>56</v>
      </c>
      <c r="F1089" s="14" t="s">
        <v>302</v>
      </c>
      <c r="G1089" s="14" t="s">
        <v>313</v>
      </c>
      <c r="H1089" s="14"/>
      <c r="I1089" s="14"/>
      <c r="J1089" s="14"/>
      <c r="K1089" s="14"/>
      <c r="L1089" s="14" t="s">
        <v>6495</v>
      </c>
      <c r="M1089" s="14"/>
      <c r="N1089" s="14" t="s">
        <v>1534</v>
      </c>
      <c r="O1089" s="14" t="s">
        <v>6496</v>
      </c>
      <c r="P1089" s="14"/>
      <c r="Q1089" s="14" t="s">
        <v>1537</v>
      </c>
      <c r="R1089" s="14"/>
      <c r="S1089" s="14"/>
      <c r="T1089" s="14"/>
      <c r="U1089" s="14"/>
      <c r="V1089" s="14"/>
      <c r="W1089" s="14" t="s">
        <v>79</v>
      </c>
      <c r="X1089" s="14" t="s">
        <v>6497</v>
      </c>
      <c r="Y1089" s="14">
        <v>2</v>
      </c>
      <c r="Z1089" s="14">
        <v>14971</v>
      </c>
      <c r="AA1089" s="14">
        <v>2019</v>
      </c>
      <c r="AB1089" s="14" t="s">
        <v>68</v>
      </c>
      <c r="AC1089" s="14"/>
      <c r="AD1089" s="14"/>
      <c r="AE1089" s="14"/>
      <c r="AF1089" s="14"/>
      <c r="AG1089" s="14"/>
      <c r="AH1089" s="14"/>
      <c r="AI1089" s="8" t="str">
        <f t="shared" si="195"/>
        <v/>
      </c>
      <c r="AJ1089" s="8" t="str">
        <f>IF(AI1089="","",COUNTIFS(AI$1:AI1089,AI1089))</f>
        <v/>
      </c>
      <c r="AK1089" s="8" t="str">
        <f t="shared" si="196"/>
        <v>汝州市广播电视总台融媒体中心大屏展示指挥控制系统采购项目成交结果公示@融媒体</v>
      </c>
      <c r="AL1089" s="9">
        <f>IF(AK1089="","",COUNTIFS(AK$1:AK1089,AK1089))</f>
        <v>1</v>
      </c>
      <c r="AM1089" s="10" t="str">
        <f t="shared" si="197"/>
        <v>是</v>
      </c>
      <c r="AN1089" s="12">
        <v>656000</v>
      </c>
    </row>
    <row r="1090" spans="1:40">
      <c r="A1090" s="7" t="s">
        <v>6237</v>
      </c>
      <c r="B1090" s="7" t="s">
        <v>6498</v>
      </c>
      <c r="C1090" s="7" t="s">
        <v>55</v>
      </c>
      <c r="D1090" s="7" t="s">
        <v>6499</v>
      </c>
      <c r="E1090" s="7" t="s">
        <v>592</v>
      </c>
      <c r="F1090" s="7" t="s">
        <v>6500</v>
      </c>
      <c r="G1090" s="7" t="s">
        <v>313</v>
      </c>
      <c r="H1090" s="7"/>
      <c r="I1090" s="7"/>
      <c r="J1090" s="7"/>
      <c r="K1090" s="7"/>
      <c r="L1090" s="7" t="s">
        <v>6501</v>
      </c>
      <c r="M1090" s="7" t="s">
        <v>6502</v>
      </c>
      <c r="N1090" s="7" t="s">
        <v>6503</v>
      </c>
      <c r="O1090" s="7" t="s">
        <v>6504</v>
      </c>
      <c r="P1090" s="7"/>
      <c r="Q1090" s="7" t="s">
        <v>6505</v>
      </c>
      <c r="R1090" s="7" t="s">
        <v>6506</v>
      </c>
      <c r="S1090" s="7"/>
      <c r="T1090" s="7"/>
      <c r="U1090" s="7"/>
      <c r="V1090" s="7"/>
      <c r="W1090" s="7" t="s">
        <v>194</v>
      </c>
      <c r="X1090" s="7" t="s">
        <v>6507</v>
      </c>
      <c r="Y1090" s="7">
        <v>4</v>
      </c>
      <c r="Z1090" s="7">
        <v>3</v>
      </c>
      <c r="AA1090" s="7">
        <v>2019</v>
      </c>
      <c r="AB1090" s="7" t="s">
        <v>68</v>
      </c>
      <c r="AC1090" s="7"/>
      <c r="AD1090" s="7"/>
      <c r="AE1090" s="7"/>
      <c r="AF1090" s="7"/>
      <c r="AG1090" s="7"/>
      <c r="AH1090" s="7"/>
      <c r="AI1090" s="8" t="str">
        <f t="shared" si="195"/>
        <v>HC-JLZB-2018-736）@融媒体</v>
      </c>
      <c r="AJ1090" s="8">
        <f>IF(AI1090="","",COUNTIFS(AI$1:AI1090,AI1090))</f>
        <v>1</v>
      </c>
      <c r="AK1090" s="8" t="str">
        <f t="shared" si="196"/>
        <v>延边广播电视台本级延边县级融媒体中心建设项目中标公告@融媒体</v>
      </c>
      <c r="AL1090" s="9">
        <f>IF(AK1090="","",COUNTIFS(AK$1:AK1090,AK1090))</f>
        <v>1</v>
      </c>
      <c r="AM1090" s="10" t="str">
        <f t="shared" si="197"/>
        <v>是</v>
      </c>
      <c r="AN1090" s="12">
        <v>3160000</v>
      </c>
    </row>
    <row r="1091" spans="1:40">
      <c r="A1091" s="14" t="s">
        <v>6237</v>
      </c>
      <c r="B1091" s="14" t="s">
        <v>6508</v>
      </c>
      <c r="C1091" s="14" t="s">
        <v>55</v>
      </c>
      <c r="D1091" s="14" t="s">
        <v>6509</v>
      </c>
      <c r="E1091" s="14" t="s">
        <v>215</v>
      </c>
      <c r="F1091" s="14" t="s">
        <v>6510</v>
      </c>
      <c r="G1091" s="14" t="s">
        <v>313</v>
      </c>
      <c r="H1091" s="14"/>
      <c r="I1091" s="14"/>
      <c r="J1091" s="14"/>
      <c r="K1091" s="14"/>
      <c r="L1091" s="14" t="s">
        <v>6511</v>
      </c>
      <c r="M1091" s="14"/>
      <c r="N1091" s="14"/>
      <c r="O1091" s="14" t="s">
        <v>6512</v>
      </c>
      <c r="P1091" s="14"/>
      <c r="Q1091" s="14"/>
      <c r="R1091" s="14"/>
      <c r="S1091" s="14"/>
      <c r="T1091" s="14"/>
      <c r="U1091" s="14"/>
      <c r="V1091" s="14"/>
      <c r="W1091" s="14" t="s">
        <v>194</v>
      </c>
      <c r="X1091" s="14" t="s">
        <v>6513</v>
      </c>
      <c r="Y1091" s="14">
        <v>5</v>
      </c>
      <c r="Z1091" s="14">
        <v>3</v>
      </c>
      <c r="AA1091" s="14">
        <v>2019</v>
      </c>
      <c r="AB1091" s="14" t="s">
        <v>68</v>
      </c>
      <c r="AC1091" s="14"/>
      <c r="AD1091" s="14"/>
      <c r="AE1091" s="14"/>
      <c r="AF1091" s="14"/>
      <c r="AG1091" s="14"/>
      <c r="AH1091" s="14"/>
      <c r="AI1091" s="8" t="str">
        <f t="shared" si="195"/>
        <v>SDGP371425201802000076@融媒体</v>
      </c>
      <c r="AJ1091" s="8">
        <f>IF(AI1091="","",COUNTIFS(AI$1:AI1091,AI1091))</f>
        <v>1</v>
      </c>
      <c r="AK1091" s="8" t="str">
        <f t="shared" si="196"/>
        <v>齐河县广播电视台融媒体中心空调采购项目合同公示@融媒体</v>
      </c>
      <c r="AL1091" s="9">
        <f>IF(AK1091="","",COUNTIFS(AK$1:AK1091,AK1091))</f>
        <v>1</v>
      </c>
      <c r="AM1091" s="10" t="str">
        <f t="shared" si="197"/>
        <v>是</v>
      </c>
      <c r="AN1091" s="12">
        <v>119000</v>
      </c>
    </row>
    <row r="1092" spans="1:40">
      <c r="A1092" s="7" t="s">
        <v>6237</v>
      </c>
      <c r="B1092" s="7" t="s">
        <v>6514</v>
      </c>
      <c r="C1092" s="7" t="s">
        <v>55</v>
      </c>
      <c r="D1092" s="7" t="s">
        <v>6515</v>
      </c>
      <c r="E1092" s="7" t="s">
        <v>215</v>
      </c>
      <c r="F1092" s="7" t="s">
        <v>6510</v>
      </c>
      <c r="G1092" s="7" t="s">
        <v>313</v>
      </c>
      <c r="H1092" s="7"/>
      <c r="I1092" s="7"/>
      <c r="J1092" s="7"/>
      <c r="K1092" s="7"/>
      <c r="L1092" s="7" t="s">
        <v>6511</v>
      </c>
      <c r="M1092" s="7"/>
      <c r="N1092" s="7"/>
      <c r="O1092" s="7" t="s">
        <v>6516</v>
      </c>
      <c r="P1092" s="7"/>
      <c r="Q1092" s="7"/>
      <c r="R1092" s="7"/>
      <c r="S1092" s="7"/>
      <c r="T1092" s="7"/>
      <c r="U1092" s="7"/>
      <c r="V1092" s="7"/>
      <c r="W1092" s="7" t="s">
        <v>326</v>
      </c>
      <c r="X1092" s="7" t="s">
        <v>6517</v>
      </c>
      <c r="Y1092" s="7">
        <v>5</v>
      </c>
      <c r="Z1092" s="7">
        <v>1</v>
      </c>
      <c r="AA1092" s="7">
        <v>2019</v>
      </c>
      <c r="AB1092" s="7" t="s">
        <v>68</v>
      </c>
      <c r="AC1092" s="7"/>
      <c r="AD1092" s="7"/>
      <c r="AE1092" s="7"/>
      <c r="AF1092" s="7"/>
      <c r="AG1092" s="7"/>
      <c r="AH1092" s="7"/>
      <c r="AI1092" s="8" t="str">
        <f t="shared" si="195"/>
        <v>SDGP371425201802000075@融媒体</v>
      </c>
      <c r="AJ1092" s="8">
        <f>IF(AI1092="","",COUNTIFS(AI$1:AI1092,AI1092))</f>
        <v>1</v>
      </c>
      <c r="AK1092" s="8" t="str">
        <f t="shared" si="196"/>
        <v>齐河县广播电视台融媒体中心装修等工程合同公示@融媒体</v>
      </c>
      <c r="AL1092" s="9">
        <f>IF(AK1092="","",COUNTIFS(AK$1:AK1092,AK1092))</f>
        <v>1</v>
      </c>
      <c r="AM1092" s="10" t="str">
        <f t="shared" si="197"/>
        <v>是</v>
      </c>
      <c r="AN1092" s="12">
        <v>1225000</v>
      </c>
    </row>
    <row r="1093" spans="1:40">
      <c r="A1093" s="14" t="s">
        <v>6237</v>
      </c>
      <c r="B1093" s="14" t="s">
        <v>6518</v>
      </c>
      <c r="C1093" s="14" t="s">
        <v>55</v>
      </c>
      <c r="D1093" s="14" t="s">
        <v>6519</v>
      </c>
      <c r="E1093" s="14" t="s">
        <v>809</v>
      </c>
      <c r="F1093" s="14" t="s">
        <v>2925</v>
      </c>
      <c r="G1093" s="14" t="s">
        <v>313</v>
      </c>
      <c r="H1093" s="14"/>
      <c r="I1093" s="14"/>
      <c r="J1093" s="14"/>
      <c r="K1093" s="14"/>
      <c r="L1093" s="14" t="s">
        <v>2926</v>
      </c>
      <c r="M1093" s="14"/>
      <c r="N1093" s="14" t="s">
        <v>6520</v>
      </c>
      <c r="O1093" s="14" t="s">
        <v>6521</v>
      </c>
      <c r="P1093" s="14"/>
      <c r="Q1093" s="14" t="s">
        <v>6522</v>
      </c>
      <c r="R1093" s="14"/>
      <c r="S1093" s="14"/>
      <c r="T1093" s="14"/>
      <c r="U1093" s="14"/>
      <c r="V1093" s="14"/>
      <c r="W1093" s="14" t="s">
        <v>79</v>
      </c>
      <c r="X1093" s="14" t="s">
        <v>6523</v>
      </c>
      <c r="Y1093" s="14">
        <v>1</v>
      </c>
      <c r="Z1093" s="14">
        <v>3</v>
      </c>
      <c r="AA1093" s="14">
        <v>2019</v>
      </c>
      <c r="AB1093" s="14" t="s">
        <v>68</v>
      </c>
      <c r="AC1093" s="14"/>
      <c r="AD1093" s="14"/>
      <c r="AE1093" s="14"/>
      <c r="AF1093" s="14"/>
      <c r="AG1093" s="14"/>
      <c r="AH1093" s="14"/>
      <c r="AI1093" s="8" t="str">
        <f t="shared" si="195"/>
        <v>HB2018123590020006@融媒体</v>
      </c>
      <c r="AJ1093" s="8">
        <f>IF(AI1093="","",COUNTIFS(AI$1:AI1093,AI1093))</f>
        <v>1</v>
      </c>
      <c r="AK1093" s="8" t="str">
        <f t="shared" si="196"/>
        <v>双滦区广播电视台双滦区融媒体中心工程高清电视设备及演播厅设备中标公告@融媒体</v>
      </c>
      <c r="AL1093" s="9">
        <f>IF(AK1093="","",COUNTIFS(AK$1:AK1093,AK1093))</f>
        <v>1</v>
      </c>
      <c r="AM1093" s="10" t="str">
        <f t="shared" si="197"/>
        <v>是</v>
      </c>
      <c r="AN1093" s="12">
        <v>6672369.5999999996</v>
      </c>
    </row>
    <row r="1094" spans="1:40">
      <c r="A1094" s="7" t="s">
        <v>6237</v>
      </c>
      <c r="B1094" s="7" t="s">
        <v>6524</v>
      </c>
      <c r="C1094" s="7" t="s">
        <v>55</v>
      </c>
      <c r="D1094" s="7" t="s">
        <v>6499</v>
      </c>
      <c r="E1094" s="7" t="s">
        <v>592</v>
      </c>
      <c r="F1094" s="7" t="s">
        <v>6500</v>
      </c>
      <c r="G1094" s="7" t="s">
        <v>313</v>
      </c>
      <c r="H1094" s="7"/>
      <c r="I1094" s="7"/>
      <c r="J1094" s="7"/>
      <c r="K1094" s="7"/>
      <c r="L1094" s="7" t="s">
        <v>6501</v>
      </c>
      <c r="M1094" s="7" t="s">
        <v>6502</v>
      </c>
      <c r="N1094" s="7" t="s">
        <v>6503</v>
      </c>
      <c r="O1094" s="7" t="s">
        <v>6525</v>
      </c>
      <c r="P1094" s="7"/>
      <c r="Q1094" s="7" t="s">
        <v>6505</v>
      </c>
      <c r="R1094" s="7" t="s">
        <v>6506</v>
      </c>
      <c r="S1094" s="7"/>
      <c r="T1094" s="7"/>
      <c r="U1094" s="7"/>
      <c r="V1094" s="7"/>
      <c r="W1094" s="7" t="s">
        <v>194</v>
      </c>
      <c r="X1094" s="7" t="s">
        <v>6526</v>
      </c>
      <c r="Y1094" s="7">
        <v>1</v>
      </c>
      <c r="Z1094" s="7">
        <v>3</v>
      </c>
      <c r="AA1094" s="7">
        <v>2019</v>
      </c>
      <c r="AB1094" s="7" t="s">
        <v>68</v>
      </c>
      <c r="AC1094" s="7"/>
      <c r="AD1094" s="7"/>
      <c r="AE1094" s="7"/>
      <c r="AF1094" s="7"/>
      <c r="AG1094" s="7"/>
      <c r="AH1094" s="7"/>
      <c r="AI1094" s="8" t="str">
        <f t="shared" si="195"/>
        <v>HC-JLZB-2018-736）@融媒体</v>
      </c>
      <c r="AJ1094" s="8">
        <f>IF(AI1094="","",COUNTIFS(AI$1:AI1094,AI1094))</f>
        <v>2</v>
      </c>
      <c r="AK1094" s="8" t="str">
        <f t="shared" si="196"/>
        <v>延边广播电视台（延边卫视中心）延边广播电视台本级延边县级融媒体中心建设项目中标公告@融媒体</v>
      </c>
      <c r="AL1094" s="9">
        <f>IF(AK1094="","",COUNTIFS(AK$1:AK1094,AK1094))</f>
        <v>1</v>
      </c>
      <c r="AM1094" s="10" t="str">
        <f t="shared" si="197"/>
        <v/>
      </c>
      <c r="AN1094" s="12">
        <v>4914930</v>
      </c>
    </row>
    <row r="1095" spans="1:40">
      <c r="A1095" s="14" t="s">
        <v>6237</v>
      </c>
      <c r="B1095" s="14" t="s">
        <v>6527</v>
      </c>
      <c r="C1095" s="14" t="s">
        <v>55</v>
      </c>
      <c r="D1095" s="14" t="s">
        <v>6528</v>
      </c>
      <c r="E1095" s="14" t="s">
        <v>71</v>
      </c>
      <c r="F1095" s="14" t="s">
        <v>5342</v>
      </c>
      <c r="G1095" s="14" t="s">
        <v>313</v>
      </c>
      <c r="H1095" s="14"/>
      <c r="I1095" s="14"/>
      <c r="J1095" s="14"/>
      <c r="K1095" s="14"/>
      <c r="L1095" s="14"/>
      <c r="M1095" s="14"/>
      <c r="N1095" s="14" t="s">
        <v>6529</v>
      </c>
      <c r="O1095" s="14"/>
      <c r="P1095" s="14"/>
      <c r="Q1095" s="14" t="s">
        <v>6530</v>
      </c>
      <c r="R1095" s="14"/>
      <c r="S1095" s="14"/>
      <c r="T1095" s="14"/>
      <c r="U1095" s="14"/>
      <c r="V1095" s="14"/>
      <c r="W1095" s="14" t="s">
        <v>944</v>
      </c>
      <c r="X1095" s="14" t="s">
        <v>6531</v>
      </c>
      <c r="Y1095" s="14">
        <v>1</v>
      </c>
      <c r="Z1095" s="14">
        <v>1</v>
      </c>
      <c r="AA1095" s="14">
        <v>2019</v>
      </c>
      <c r="AB1095" s="14" t="s">
        <v>68</v>
      </c>
      <c r="AC1095" s="14"/>
      <c r="AD1095" s="14"/>
      <c r="AE1095" s="14"/>
      <c r="AF1095" s="14"/>
      <c r="AG1095" s="14"/>
      <c r="AH1095" s="14"/>
      <c r="AI1095" s="8" t="str">
        <f t="shared" si="195"/>
        <v>HZZFCG2018-H-363@融媒体</v>
      </c>
      <c r="AJ1095" s="8">
        <f>IF(AI1095="","",COUNTIFS(AI$1:AI1095,AI1095))</f>
        <v>1</v>
      </c>
      <c r="AK1095" s="8" t="str">
        <f t="shared" si="196"/>
        <v>贺州日报社融媒体业务系统快速恢复容灾设备采购合同@融媒体</v>
      </c>
      <c r="AL1095" s="9">
        <f>IF(AK1095="","",COUNTIFS(AK$1:AK1095,AK1095))</f>
        <v>1</v>
      </c>
      <c r="AM1095" s="10" t="str">
        <f t="shared" si="197"/>
        <v>是</v>
      </c>
      <c r="AN1095" s="12">
        <v>0</v>
      </c>
    </row>
    <row r="1096" spans="1:40">
      <c r="A1096" s="7" t="s">
        <v>6237</v>
      </c>
      <c r="B1096" s="7" t="s">
        <v>6532</v>
      </c>
      <c r="C1096" s="7" t="s">
        <v>55</v>
      </c>
      <c r="D1096" s="7" t="s">
        <v>6533</v>
      </c>
      <c r="E1096" s="7" t="s">
        <v>236</v>
      </c>
      <c r="F1096" s="7" t="s">
        <v>237</v>
      </c>
      <c r="G1096" s="7" t="s">
        <v>313</v>
      </c>
      <c r="H1096" s="7"/>
      <c r="I1096" s="7"/>
      <c r="J1096" s="7"/>
      <c r="K1096" s="7"/>
      <c r="L1096" s="7" t="s">
        <v>6534</v>
      </c>
      <c r="M1096" s="7" t="s">
        <v>6535</v>
      </c>
      <c r="N1096" s="7" t="s">
        <v>4087</v>
      </c>
      <c r="O1096" s="7" t="s">
        <v>6536</v>
      </c>
      <c r="P1096" s="7"/>
      <c r="Q1096" s="7" t="s">
        <v>942</v>
      </c>
      <c r="R1096" s="7"/>
      <c r="S1096" s="7"/>
      <c r="T1096" s="7"/>
      <c r="U1096" s="7"/>
      <c r="V1096" s="7"/>
      <c r="W1096" s="7" t="s">
        <v>944</v>
      </c>
      <c r="X1096" s="7" t="s">
        <v>6537</v>
      </c>
      <c r="Y1096" s="7">
        <v>1</v>
      </c>
      <c r="Z1096" s="7">
        <v>1</v>
      </c>
      <c r="AA1096" s="7">
        <v>2019</v>
      </c>
      <c r="AB1096" s="7" t="s">
        <v>68</v>
      </c>
      <c r="AC1096" s="7" t="s">
        <v>946</v>
      </c>
      <c r="AD1096" s="7"/>
      <c r="AE1096" s="7"/>
      <c r="AF1096" s="7"/>
      <c r="AG1096" s="7"/>
      <c r="AH1096" s="7"/>
      <c r="AI1096" s="8" t="str">
        <f t="shared" si="195"/>
        <v>ZC-AZB18191@融媒体</v>
      </c>
      <c r="AJ1096" s="8">
        <f>IF(AI1096="","",COUNTIFS(AI$1:AI1096,AI1096))</f>
        <v>1</v>
      </c>
      <c r="AK1096" s="8" t="str">
        <f t="shared" si="196"/>
        <v>光明日报社融媒体系统软硬件升级改造（二次招标）采购项目中标公告@融媒体</v>
      </c>
      <c r="AL1096" s="9">
        <f>IF(AK1096="","",COUNTIFS(AK$1:AK1096,AK1096))</f>
        <v>1</v>
      </c>
      <c r="AM1096" s="10" t="str">
        <f t="shared" si="197"/>
        <v>是</v>
      </c>
      <c r="AN1096" s="12">
        <v>8090000</v>
      </c>
    </row>
    <row r="1097" spans="1:40">
      <c r="A1097" s="14" t="s">
        <v>6237</v>
      </c>
      <c r="B1097" s="14" t="s">
        <v>6538</v>
      </c>
      <c r="C1097" s="14" t="s">
        <v>55</v>
      </c>
      <c r="D1097" s="14" t="s">
        <v>6539</v>
      </c>
      <c r="E1097" s="14" t="s">
        <v>71</v>
      </c>
      <c r="F1097" s="14" t="s">
        <v>6481</v>
      </c>
      <c r="G1097" s="14" t="s">
        <v>313</v>
      </c>
      <c r="H1097" s="14"/>
      <c r="I1097" s="14"/>
      <c r="J1097" s="14"/>
      <c r="K1097" s="14"/>
      <c r="L1097" s="14" t="s">
        <v>6540</v>
      </c>
      <c r="M1097" s="14"/>
      <c r="N1097" s="14"/>
      <c r="O1097" s="14"/>
      <c r="P1097" s="14"/>
      <c r="Q1097" s="14"/>
      <c r="R1097" s="14"/>
      <c r="S1097" s="14"/>
      <c r="T1097" s="14"/>
      <c r="U1097" s="14"/>
      <c r="V1097" s="14"/>
      <c r="W1097" s="14" t="s">
        <v>79</v>
      </c>
      <c r="X1097" s="14" t="s">
        <v>6541</v>
      </c>
      <c r="Y1097" s="14">
        <v>3</v>
      </c>
      <c r="Z1097" s="14">
        <v>3</v>
      </c>
      <c r="AA1097" s="14">
        <v>2019</v>
      </c>
      <c r="AB1097" s="14" t="s">
        <v>68</v>
      </c>
      <c r="AC1097" s="14"/>
      <c r="AD1097" s="14"/>
      <c r="AE1097" s="14"/>
      <c r="AF1097" s="14"/>
      <c r="AG1097" s="14"/>
      <c r="AH1097" s="14"/>
      <c r="AI1097" s="8" t="str">
        <f t="shared" si="195"/>
        <v>LBXZZC2019-J1-00001-JSDZ@融媒体</v>
      </c>
      <c r="AJ1097" s="8">
        <f>IF(AI1097="","",COUNTIFS(AI$1:AI1097,AI1097))</f>
        <v>1</v>
      </c>
      <c r="AK1097" s="8" t="str">
        <f t="shared" si="196"/>
        <v>中国共产党象州县委员会宣传部融媒体中心设备采购合同公示@融媒体</v>
      </c>
      <c r="AL1097" s="9">
        <f>IF(AK1097="","",COUNTIFS(AK$1:AK1097,AK1097))</f>
        <v>1</v>
      </c>
      <c r="AM1097" s="10" t="str">
        <f t="shared" si="197"/>
        <v>是</v>
      </c>
      <c r="AN1097" s="12">
        <v>0</v>
      </c>
    </row>
    <row r="1098" spans="1:40">
      <c r="A1098" s="7" t="s">
        <v>6237</v>
      </c>
      <c r="B1098" s="7" t="s">
        <v>6542</v>
      </c>
      <c r="C1098" s="7" t="s">
        <v>55</v>
      </c>
      <c r="D1098" s="7" t="s">
        <v>6543</v>
      </c>
      <c r="E1098" s="7" t="s">
        <v>830</v>
      </c>
      <c r="F1098" s="7" t="s">
        <v>1146</v>
      </c>
      <c r="G1098" s="7" t="s">
        <v>313</v>
      </c>
      <c r="H1098" s="7"/>
      <c r="I1098" s="7"/>
      <c r="J1098" s="7"/>
      <c r="K1098" s="7"/>
      <c r="L1098" s="7" t="s">
        <v>6544</v>
      </c>
      <c r="M1098" s="7" t="s">
        <v>6545</v>
      </c>
      <c r="N1098" s="7" t="s">
        <v>6546</v>
      </c>
      <c r="O1098" s="7"/>
      <c r="P1098" s="7"/>
      <c r="Q1098" s="7" t="s">
        <v>6547</v>
      </c>
      <c r="R1098" s="7" t="s">
        <v>6548</v>
      </c>
      <c r="S1098" s="7"/>
      <c r="T1098" s="7"/>
      <c r="U1098" s="7"/>
      <c r="V1098" s="7"/>
      <c r="W1098" s="7" t="s">
        <v>79</v>
      </c>
      <c r="X1098" s="7" t="s">
        <v>6549</v>
      </c>
      <c r="Y1098" s="7">
        <v>2</v>
      </c>
      <c r="Z1098" s="7">
        <v>5</v>
      </c>
      <c r="AA1098" s="7">
        <v>2019</v>
      </c>
      <c r="AB1098" s="7" t="s">
        <v>68</v>
      </c>
      <c r="AC1098" s="7"/>
      <c r="AD1098" s="7"/>
      <c r="AE1098" s="7"/>
      <c r="AF1098" s="7"/>
      <c r="AG1098" s="7"/>
      <c r="AH1098" s="7"/>
      <c r="AI1098" s="8" t="str">
        <f t="shared" si="195"/>
        <v>ZYXPZFCG2019001号@融媒体</v>
      </c>
      <c r="AJ1098" s="8">
        <f>IF(AI1098="","",COUNTIFS(AI$1:AI1098,AI1098))</f>
        <v>1</v>
      </c>
      <c r="AK1098" s="8" t="str">
        <f t="shared" si="196"/>
        <v>遵义市新蒲新区宣传文化中心融媒体中心建设设备中标公示@融媒体</v>
      </c>
      <c r="AL1098" s="9">
        <f>IF(AK1098="","",COUNTIFS(AK$1:AK1098,AK1098))</f>
        <v>1</v>
      </c>
      <c r="AM1098" s="10" t="str">
        <f t="shared" si="197"/>
        <v>是</v>
      </c>
      <c r="AN1098" s="12">
        <v>0</v>
      </c>
    </row>
    <row r="1099" spans="1:40">
      <c r="A1099" s="14" t="s">
        <v>6237</v>
      </c>
      <c r="B1099" s="14" t="s">
        <v>6550</v>
      </c>
      <c r="C1099" s="14" t="s">
        <v>55</v>
      </c>
      <c r="D1099" s="14"/>
      <c r="E1099" s="14" t="s">
        <v>311</v>
      </c>
      <c r="F1099" s="14" t="s">
        <v>6551</v>
      </c>
      <c r="G1099" s="14" t="s">
        <v>313</v>
      </c>
      <c r="H1099" s="14"/>
      <c r="I1099" s="14"/>
      <c r="J1099" s="14"/>
      <c r="K1099" s="14"/>
      <c r="L1099" s="14" t="s">
        <v>6552</v>
      </c>
      <c r="M1099" s="14"/>
      <c r="N1099" s="14" t="s">
        <v>6553</v>
      </c>
      <c r="O1099" s="14" t="s">
        <v>6554</v>
      </c>
      <c r="P1099" s="14"/>
      <c r="Q1099" s="14" t="s">
        <v>6555</v>
      </c>
      <c r="R1099" s="14"/>
      <c r="S1099" s="14"/>
      <c r="T1099" s="14"/>
      <c r="U1099" s="14"/>
      <c r="V1099" s="14"/>
      <c r="W1099" s="14" t="s">
        <v>79</v>
      </c>
      <c r="X1099" s="14" t="s">
        <v>6556</v>
      </c>
      <c r="Y1099" s="14">
        <v>2</v>
      </c>
      <c r="Z1099" s="14">
        <v>14971</v>
      </c>
      <c r="AA1099" s="14">
        <v>2019</v>
      </c>
      <c r="AB1099" s="14" t="s">
        <v>68</v>
      </c>
      <c r="AC1099" s="14"/>
      <c r="AD1099" s="14"/>
      <c r="AE1099" s="14"/>
      <c r="AF1099" s="14"/>
      <c r="AG1099" s="14"/>
      <c r="AH1099" s="14"/>
      <c r="AI1099" s="8" t="str">
        <f t="shared" si="195"/>
        <v/>
      </c>
      <c r="AJ1099" s="8" t="str">
        <f>IF(AI1099="","",COUNTIFS(AI$1:AI1099,AI1099))</f>
        <v/>
      </c>
      <c r="AK1099" s="8" t="str">
        <f t="shared" si="196"/>
        <v>鄂州市融媒体中心建设咨询服务项目中标公告@融媒体</v>
      </c>
      <c r="AL1099" s="9">
        <f>IF(AK1099="","",COUNTIFS(AK$1:AK1099,AK1099))</f>
        <v>1</v>
      </c>
      <c r="AM1099" s="10" t="str">
        <f t="shared" si="197"/>
        <v>是</v>
      </c>
      <c r="AN1099" s="12">
        <v>490000</v>
      </c>
    </row>
    <row r="1100" spans="1:40">
      <c r="A1100" s="7" t="s">
        <v>6237</v>
      </c>
      <c r="B1100" s="7" t="s">
        <v>6557</v>
      </c>
      <c r="C1100" s="7" t="s">
        <v>55</v>
      </c>
      <c r="D1100" s="7" t="s">
        <v>6558</v>
      </c>
      <c r="E1100" s="7" t="s">
        <v>71</v>
      </c>
      <c r="F1100" s="7" t="s">
        <v>1551</v>
      </c>
      <c r="G1100" s="7" t="s">
        <v>313</v>
      </c>
      <c r="H1100" s="7"/>
      <c r="I1100" s="7"/>
      <c r="J1100" s="7"/>
      <c r="K1100" s="7"/>
      <c r="L1100" s="7" t="s">
        <v>6559</v>
      </c>
      <c r="M1100" s="7" t="s">
        <v>6560</v>
      </c>
      <c r="N1100" s="7" t="s">
        <v>5870</v>
      </c>
      <c r="O1100" s="7"/>
      <c r="P1100" s="7"/>
      <c r="Q1100" s="7" t="s">
        <v>4717</v>
      </c>
      <c r="R1100" s="7"/>
      <c r="S1100" s="7"/>
      <c r="T1100" s="7"/>
      <c r="U1100" s="7"/>
      <c r="V1100" s="7"/>
      <c r="W1100" s="7" t="s">
        <v>326</v>
      </c>
      <c r="X1100" s="7" t="s">
        <v>6561</v>
      </c>
      <c r="Y1100" s="7">
        <v>1</v>
      </c>
      <c r="Z1100" s="7">
        <v>2</v>
      </c>
      <c r="AA1100" s="7">
        <v>2019</v>
      </c>
      <c r="AB1100" s="7" t="s">
        <v>68</v>
      </c>
      <c r="AC1100" s="7" t="s">
        <v>4372</v>
      </c>
      <c r="AD1100" s="7"/>
      <c r="AE1100" s="7"/>
      <c r="AF1100" s="7"/>
      <c r="AG1100" s="7"/>
      <c r="AH1100" s="7"/>
      <c r="AI1100" s="8" t="str">
        <f t="shared" si="195"/>
        <v>GXZC2018-G1-20615-GXCJ@融媒体</v>
      </c>
      <c r="AJ1100" s="8">
        <f>IF(AI1100="","",COUNTIFS(AI$1:AI1100,AI1100))</f>
        <v>1</v>
      </c>
      <c r="AK1100" s="8" t="str">
        <f t="shared" si="196"/>
        <v>广西城建咨询有限公司关于融媒体交互式演播实训中心设备采购（GXZC2018-G1-20615-GXCJ）中标结果更正公告@融媒体</v>
      </c>
      <c r="AL1100" s="9">
        <f>IF(AK1100="","",COUNTIFS(AK$1:AK1100,AK1100))</f>
        <v>1</v>
      </c>
      <c r="AM1100" s="10" t="str">
        <f t="shared" si="197"/>
        <v>是</v>
      </c>
      <c r="AN1100" s="12">
        <v>0</v>
      </c>
    </row>
    <row r="1101" spans="1:40">
      <c r="A1101" s="14" t="s">
        <v>6237</v>
      </c>
      <c r="B1101" s="14" t="s">
        <v>4538</v>
      </c>
      <c r="C1101" s="14" t="s">
        <v>55</v>
      </c>
      <c r="D1101" s="14" t="s">
        <v>4539</v>
      </c>
      <c r="E1101" s="14" t="s">
        <v>236</v>
      </c>
      <c r="F1101" s="14" t="s">
        <v>237</v>
      </c>
      <c r="G1101" s="14" t="s">
        <v>313</v>
      </c>
      <c r="H1101" s="14"/>
      <c r="I1101" s="14"/>
      <c r="J1101" s="14"/>
      <c r="K1101" s="14"/>
      <c r="L1101" s="14" t="s">
        <v>238</v>
      </c>
      <c r="M1101" s="14" t="s">
        <v>4540</v>
      </c>
      <c r="N1101" s="14" t="s">
        <v>4541</v>
      </c>
      <c r="O1101" s="14" t="s">
        <v>4542</v>
      </c>
      <c r="P1101" s="14"/>
      <c r="Q1101" s="14" t="s">
        <v>4544</v>
      </c>
      <c r="R1101" s="14"/>
      <c r="S1101" s="14"/>
      <c r="T1101" s="14"/>
      <c r="U1101" s="14"/>
      <c r="V1101" s="14"/>
      <c r="W1101" s="14" t="s">
        <v>315</v>
      </c>
      <c r="X1101" s="14" t="s">
        <v>4545</v>
      </c>
      <c r="Y1101" s="14">
        <v>2</v>
      </c>
      <c r="Z1101" s="14">
        <v>2</v>
      </c>
      <c r="AA1101" s="14">
        <v>2019</v>
      </c>
      <c r="AB1101" s="14" t="s">
        <v>68</v>
      </c>
      <c r="AC1101" s="14"/>
      <c r="AD1101" s="14"/>
      <c r="AE1101" s="14"/>
      <c r="AF1101" s="14"/>
      <c r="AG1101" s="14"/>
      <c r="AH1101" s="14"/>
      <c r="AI1101" s="8" t="str">
        <f t="shared" si="195"/>
        <v>1840STC41763）@融媒体</v>
      </c>
      <c r="AJ1101" s="8">
        <f>IF(AI1101="","",COUNTIFS(AI$1:AI1101,AI1101))</f>
        <v>1</v>
      </c>
      <c r="AK1101" s="8" t="str">
        <f t="shared" si="196"/>
        <v>学习出版社联合生产中心建设项目成交公告@融媒体</v>
      </c>
      <c r="AL1101" s="9">
        <f>IF(AK1101="","",COUNTIFS(AK$1:AK1101,AK1101))</f>
        <v>1</v>
      </c>
      <c r="AM1101" s="10" t="str">
        <f t="shared" si="197"/>
        <v>是</v>
      </c>
      <c r="AN1101" s="12">
        <v>1840000</v>
      </c>
    </row>
    <row r="1102" spans="1:40">
      <c r="A1102" s="7" t="s">
        <v>6237</v>
      </c>
      <c r="B1102" s="7" t="s">
        <v>6562</v>
      </c>
      <c r="C1102" s="7" t="s">
        <v>55</v>
      </c>
      <c r="D1102" s="7" t="s">
        <v>6563</v>
      </c>
      <c r="E1102" s="7" t="s">
        <v>627</v>
      </c>
      <c r="F1102" s="7" t="s">
        <v>628</v>
      </c>
      <c r="G1102" s="7" t="s">
        <v>313</v>
      </c>
      <c r="H1102" s="7"/>
      <c r="I1102" s="7"/>
      <c r="J1102" s="7"/>
      <c r="K1102" s="7"/>
      <c r="L1102" s="7"/>
      <c r="M1102" s="7" t="s">
        <v>6564</v>
      </c>
      <c r="N1102" s="7" t="s">
        <v>6565</v>
      </c>
      <c r="O1102" s="7"/>
      <c r="P1102" s="7"/>
      <c r="Q1102" s="7" t="s">
        <v>6566</v>
      </c>
      <c r="R1102" s="7"/>
      <c r="S1102" s="7"/>
      <c r="T1102" s="7"/>
      <c r="U1102" s="7"/>
      <c r="V1102" s="7"/>
      <c r="W1102" s="7" t="s">
        <v>65</v>
      </c>
      <c r="X1102" s="7" t="s">
        <v>6567</v>
      </c>
      <c r="Y1102" s="7">
        <v>1</v>
      </c>
      <c r="Z1102" s="7">
        <v>1</v>
      </c>
      <c r="AA1102" s="7">
        <v>2019</v>
      </c>
      <c r="AB1102" s="7" t="s">
        <v>68</v>
      </c>
      <c r="AC1102" s="7"/>
      <c r="AD1102" s="7"/>
      <c r="AE1102" s="7"/>
      <c r="AF1102" s="7"/>
      <c r="AG1102" s="7"/>
      <c r="AH1102" s="7"/>
      <c r="AI1102" s="8" t="str">
        <f t="shared" si="195"/>
        <v>442000-201812-hj36-0055@融媒体</v>
      </c>
      <c r="AJ1102" s="8">
        <f>IF(AI1102="","",COUNTIFS(AI$1:AI1102,AI1102))</f>
        <v>1</v>
      </c>
      <c r="AK1102" s="8" t="str">
        <f t="shared" si="196"/>
        <v>中山火炬职业技术学院中山火炬职业技术学院办公家具定点采购合同采购合同@融媒体</v>
      </c>
      <c r="AL1102" s="9">
        <f>IF(AK1102="","",COUNTIFS(AK$1:AK1102,AK1102))</f>
        <v>1</v>
      </c>
      <c r="AM1102" s="10" t="str">
        <f t="shared" si="197"/>
        <v>是</v>
      </c>
      <c r="AN1102" s="12">
        <v>0</v>
      </c>
    </row>
    <row r="1103" spans="1:40">
      <c r="A1103" s="14" t="s">
        <v>6237</v>
      </c>
      <c r="B1103" s="14" t="s">
        <v>6568</v>
      </c>
      <c r="C1103" s="14" t="s">
        <v>55</v>
      </c>
      <c r="D1103" s="14">
        <v>20190109120</v>
      </c>
      <c r="E1103" s="14" t="s">
        <v>1192</v>
      </c>
      <c r="F1103" s="14" t="s">
        <v>4651</v>
      </c>
      <c r="G1103" s="14" t="s">
        <v>331</v>
      </c>
      <c r="H1103" s="14"/>
      <c r="I1103" s="14"/>
      <c r="J1103" s="14"/>
      <c r="K1103" s="14"/>
      <c r="L1103" s="14" t="s">
        <v>6569</v>
      </c>
      <c r="M1103" s="14"/>
      <c r="N1103" s="14" t="s">
        <v>6570</v>
      </c>
      <c r="O1103" s="14"/>
      <c r="P1103" s="14"/>
      <c r="Q1103" s="14" t="s">
        <v>6571</v>
      </c>
      <c r="R1103" s="14"/>
      <c r="S1103" s="14"/>
      <c r="T1103" s="14"/>
      <c r="U1103" s="14"/>
      <c r="V1103" s="14"/>
      <c r="W1103" s="14" t="s">
        <v>79</v>
      </c>
      <c r="X1103" s="14" t="s">
        <v>6572</v>
      </c>
      <c r="Y1103" s="14">
        <v>2</v>
      </c>
      <c r="Z1103" s="14">
        <v>1</v>
      </c>
      <c r="AA1103" s="14">
        <v>2019</v>
      </c>
      <c r="AB1103" s="14" t="s">
        <v>68</v>
      </c>
      <c r="AC1103" s="14"/>
      <c r="AD1103" s="14"/>
      <c r="AE1103" s="14"/>
      <c r="AF1103" s="14"/>
      <c r="AG1103" s="14"/>
      <c r="AH1103" s="14"/>
      <c r="AI1103" s="8" t="str">
        <f t="shared" si="195"/>
        <v>20190109120@融媒体</v>
      </c>
      <c r="AJ1103" s="8">
        <f>IF(AI1103="","",COUNTIFS(AI$1:AI1103,AI1103))</f>
        <v>1</v>
      </c>
      <c r="AK1103" s="8" t="str">
        <f t="shared" si="196"/>
        <v>红网云融媒体平台建设中标结果@融媒体</v>
      </c>
      <c r="AL1103" s="9">
        <f>IF(AK1103="","",COUNTIFS(AK$1:AK1103,AK1103))</f>
        <v>1</v>
      </c>
      <c r="AM1103" s="10" t="str">
        <f t="shared" si="197"/>
        <v>是</v>
      </c>
      <c r="AN1103" s="12">
        <v>0</v>
      </c>
    </row>
    <row r="1104" spans="1:40">
      <c r="A1104" s="7" t="s">
        <v>6237</v>
      </c>
      <c r="B1104" s="7" t="s">
        <v>848</v>
      </c>
      <c r="C1104" s="7" t="s">
        <v>55</v>
      </c>
      <c r="D1104" s="7" t="s">
        <v>849</v>
      </c>
      <c r="E1104" s="7" t="s">
        <v>830</v>
      </c>
      <c r="F1104" s="7" t="s">
        <v>850</v>
      </c>
      <c r="G1104" s="7" t="s">
        <v>331</v>
      </c>
      <c r="H1104" s="7"/>
      <c r="I1104" s="7"/>
      <c r="J1104" s="7"/>
      <c r="K1104" s="7"/>
      <c r="L1104" s="7" t="s">
        <v>851</v>
      </c>
      <c r="M1104" s="7"/>
      <c r="N1104" s="7"/>
      <c r="O1104" s="7"/>
      <c r="P1104" s="7"/>
      <c r="Q1104" s="7"/>
      <c r="R1104" s="7"/>
      <c r="S1104" s="7"/>
      <c r="T1104" s="7"/>
      <c r="U1104" s="7"/>
      <c r="V1104" s="7"/>
      <c r="W1104" s="7" t="s">
        <v>79</v>
      </c>
      <c r="X1104" s="7" t="s">
        <v>853</v>
      </c>
      <c r="Y1104" s="7">
        <v>4</v>
      </c>
      <c r="Z1104" s="7">
        <v>6</v>
      </c>
      <c r="AA1104" s="7">
        <v>2019</v>
      </c>
      <c r="AB1104" s="7" t="s">
        <v>68</v>
      </c>
      <c r="AC1104" s="7"/>
      <c r="AD1104" s="7"/>
      <c r="AE1104" s="7"/>
      <c r="AF1104" s="7"/>
      <c r="AG1104" s="7"/>
      <c r="AH1104" s="7"/>
      <c r="AI1104" s="8" t="str">
        <f t="shared" si="195"/>
        <v>YHCGDY-2019-01@融媒体</v>
      </c>
      <c r="AJ1104" s="8">
        <f>IF(AI1104="","",COUNTIFS(AI$1:AI1104,AI1104))</f>
        <v>1</v>
      </c>
      <c r="AK1104" s="8" t="str">
        <f t="shared" si="196"/>
        <v>沿河土家族自治县融媒体中心建设项目单一来源（成交）公告@融媒体</v>
      </c>
      <c r="AL1104" s="9">
        <f>IF(AK1104="","",COUNTIFS(AK$1:AK1104,AK1104))</f>
        <v>1</v>
      </c>
      <c r="AM1104" s="10" t="str">
        <f t="shared" si="197"/>
        <v>是</v>
      </c>
      <c r="AN1104" s="12">
        <v>0</v>
      </c>
    </row>
    <row r="1105" spans="1:40">
      <c r="A1105" s="14" t="s">
        <v>6237</v>
      </c>
      <c r="B1105" s="14" t="s">
        <v>6573</v>
      </c>
      <c r="C1105" s="14" t="s">
        <v>55</v>
      </c>
      <c r="D1105" s="14" t="s">
        <v>6574</v>
      </c>
      <c r="E1105" s="14" t="s">
        <v>83</v>
      </c>
      <c r="F1105" s="14" t="s">
        <v>291</v>
      </c>
      <c r="G1105" s="14" t="s">
        <v>331</v>
      </c>
      <c r="H1105" s="14"/>
      <c r="I1105" s="14"/>
      <c r="J1105" s="14"/>
      <c r="K1105" s="14"/>
      <c r="L1105" s="14" t="s">
        <v>656</v>
      </c>
      <c r="M1105" s="14"/>
      <c r="N1105" s="14"/>
      <c r="O1105" s="14"/>
      <c r="P1105" s="14"/>
      <c r="Q1105" s="14"/>
      <c r="R1105" s="14"/>
      <c r="S1105" s="14"/>
      <c r="T1105" s="14"/>
      <c r="U1105" s="14"/>
      <c r="V1105" s="14"/>
      <c r="W1105" s="14" t="s">
        <v>79</v>
      </c>
      <c r="X1105" s="14" t="s">
        <v>6575</v>
      </c>
      <c r="Y1105" s="14">
        <v>1</v>
      </c>
      <c r="Z1105" s="14">
        <v>3</v>
      </c>
      <c r="AA1105" s="14">
        <v>2019</v>
      </c>
      <c r="AB1105" s="14" t="s">
        <v>68</v>
      </c>
      <c r="AC1105" s="14" t="s">
        <v>285</v>
      </c>
      <c r="AD1105" s="14"/>
      <c r="AE1105" s="14"/>
      <c r="AF1105" s="14"/>
      <c r="AG1105" s="14"/>
      <c r="AH1105" s="14" t="s">
        <v>652</v>
      </c>
      <c r="AI1105" s="8" t="str">
        <f t="shared" si="195"/>
        <v>【JXABXZC29201808090】@融媒体</v>
      </c>
      <c r="AJ1105" s="8">
        <f>IF(AI1105="","",COUNTIFS(AI$1:AI1105,AI1105))</f>
        <v>1</v>
      </c>
      <c r="AK1105" s="8" t="str">
        <f t="shared" si="196"/>
        <v>江西安必信招标咨询有限公司关于安福县广播电视台电视演播室和采编播及融媒体中心设备采购项目【JXABXZC29201808090】公开招标采购的中标结果公告@融媒体</v>
      </c>
      <c r="AL1105" s="9">
        <f>IF(AK1105="","",COUNTIFS(AK$1:AK1105,AK1105))</f>
        <v>1</v>
      </c>
      <c r="AM1105" s="10" t="str">
        <f t="shared" si="197"/>
        <v>是</v>
      </c>
      <c r="AN1105" s="12">
        <v>0</v>
      </c>
    </row>
    <row r="1106" spans="1:40">
      <c r="A1106" s="7" t="s">
        <v>6237</v>
      </c>
      <c r="B1106" s="7" t="s">
        <v>848</v>
      </c>
      <c r="C1106" s="7" t="s">
        <v>55</v>
      </c>
      <c r="D1106" s="7" t="s">
        <v>849</v>
      </c>
      <c r="E1106" s="7" t="s">
        <v>830</v>
      </c>
      <c r="F1106" s="7" t="s">
        <v>850</v>
      </c>
      <c r="G1106" s="7" t="s">
        <v>331</v>
      </c>
      <c r="H1106" s="7"/>
      <c r="I1106" s="7"/>
      <c r="J1106" s="7"/>
      <c r="K1106" s="7"/>
      <c r="L1106" s="7" t="s">
        <v>851</v>
      </c>
      <c r="M1106" s="7"/>
      <c r="N1106" s="7" t="s">
        <v>854</v>
      </c>
      <c r="O1106" s="7"/>
      <c r="P1106" s="7"/>
      <c r="Q1106" s="7" t="s">
        <v>856</v>
      </c>
      <c r="R1106" s="7"/>
      <c r="S1106" s="7"/>
      <c r="T1106" s="7"/>
      <c r="U1106" s="7"/>
      <c r="V1106" s="7"/>
      <c r="W1106" s="7" t="s">
        <v>79</v>
      </c>
      <c r="X1106" s="7" t="s">
        <v>853</v>
      </c>
      <c r="Y1106" s="7">
        <v>4</v>
      </c>
      <c r="Z1106" s="7">
        <v>6</v>
      </c>
      <c r="AA1106" s="7">
        <v>2019</v>
      </c>
      <c r="AB1106" s="7" t="s">
        <v>68</v>
      </c>
      <c r="AC1106" s="7"/>
      <c r="AD1106" s="7"/>
      <c r="AE1106" s="7"/>
      <c r="AF1106" s="7"/>
      <c r="AG1106" s="7"/>
      <c r="AH1106" s="7"/>
      <c r="AI1106" s="8" t="str">
        <f t="shared" si="195"/>
        <v>YHCGDY-2019-01@融媒体</v>
      </c>
      <c r="AJ1106" s="8">
        <f>IF(AI1106="","",COUNTIFS(AI$1:AI1106,AI1106))</f>
        <v>2</v>
      </c>
      <c r="AK1106" s="8" t="str">
        <f t="shared" si="196"/>
        <v>沿河土家族自治县融媒体中心建设项目单一来源（成交）公告@融媒体</v>
      </c>
      <c r="AL1106" s="9">
        <f>IF(AK1106="","",COUNTIFS(AK$1:AK1106,AK1106))</f>
        <v>2</v>
      </c>
      <c r="AM1106" s="10" t="str">
        <f t="shared" si="197"/>
        <v/>
      </c>
      <c r="AN1106" s="12">
        <v>0</v>
      </c>
    </row>
    <row r="1107" spans="1:40">
      <c r="A1107" s="14" t="s">
        <v>6237</v>
      </c>
      <c r="B1107" s="14" t="s">
        <v>6576</v>
      </c>
      <c r="C1107" s="14" t="s">
        <v>55</v>
      </c>
      <c r="D1107" s="14" t="s">
        <v>6574</v>
      </c>
      <c r="E1107" s="14" t="s">
        <v>83</v>
      </c>
      <c r="F1107" s="14" t="s">
        <v>291</v>
      </c>
      <c r="G1107" s="14" t="s">
        <v>331</v>
      </c>
      <c r="H1107" s="14"/>
      <c r="I1107" s="14"/>
      <c r="J1107" s="14"/>
      <c r="K1107" s="14"/>
      <c r="L1107" s="14" t="s">
        <v>656</v>
      </c>
      <c r="M1107" s="14"/>
      <c r="N1107" s="14"/>
      <c r="O1107" s="14"/>
      <c r="P1107" s="14"/>
      <c r="Q1107" s="14"/>
      <c r="R1107" s="14"/>
      <c r="S1107" s="14"/>
      <c r="T1107" s="14"/>
      <c r="U1107" s="14"/>
      <c r="V1107" s="14"/>
      <c r="W1107" s="14" t="s">
        <v>79</v>
      </c>
      <c r="X1107" s="14" t="s">
        <v>6577</v>
      </c>
      <c r="Y1107" s="14">
        <v>1</v>
      </c>
      <c r="Z1107" s="14">
        <v>3</v>
      </c>
      <c r="AA1107" s="14">
        <v>2019</v>
      </c>
      <c r="AB1107" s="14" t="s">
        <v>68</v>
      </c>
      <c r="AC1107" s="14" t="s">
        <v>285</v>
      </c>
      <c r="AD1107" s="14"/>
      <c r="AE1107" s="14"/>
      <c r="AF1107" s="14"/>
      <c r="AG1107" s="14"/>
      <c r="AH1107" s="14" t="s">
        <v>652</v>
      </c>
      <c r="AI1107" s="8" t="str">
        <f t="shared" si="195"/>
        <v>【JXABXZC29201808090】@融媒体</v>
      </c>
      <c r="AJ1107" s="8">
        <f>IF(AI1107="","",COUNTIFS(AI$1:AI1107,AI1107))</f>
        <v>2</v>
      </c>
      <c r="AK1107" s="8" t="str">
        <f t="shared" si="196"/>
        <v>[安福县]安福县广播电视台电视演播室和采编播及融媒体中心设备采购项目/安福县广播电视台电视演播室和采编播及融媒体中心设备采购项目结果公示@融媒体</v>
      </c>
      <c r="AL1107" s="9">
        <f>IF(AK1107="","",COUNTIFS(AK$1:AK1107,AK1107))</f>
        <v>1</v>
      </c>
      <c r="AM1107" s="10" t="str">
        <f t="shared" si="197"/>
        <v/>
      </c>
      <c r="AN1107" s="12">
        <v>0</v>
      </c>
    </row>
    <row r="1108" spans="1:40">
      <c r="A1108" s="7" t="s">
        <v>6237</v>
      </c>
      <c r="B1108" s="7" t="s">
        <v>6578</v>
      </c>
      <c r="C1108" s="7" t="s">
        <v>55</v>
      </c>
      <c r="D1108" s="7" t="s">
        <v>6574</v>
      </c>
      <c r="E1108" s="7" t="s">
        <v>83</v>
      </c>
      <c r="F1108" s="7" t="s">
        <v>291</v>
      </c>
      <c r="G1108" s="7" t="s">
        <v>331</v>
      </c>
      <c r="H1108" s="7"/>
      <c r="I1108" s="7"/>
      <c r="J1108" s="7"/>
      <c r="K1108" s="7"/>
      <c r="L1108" s="7" t="s">
        <v>656</v>
      </c>
      <c r="M1108" s="7"/>
      <c r="N1108" s="7"/>
      <c r="O1108" s="7"/>
      <c r="P1108" s="7"/>
      <c r="Q1108" s="7"/>
      <c r="R1108" s="7"/>
      <c r="S1108" s="7"/>
      <c r="T1108" s="7"/>
      <c r="U1108" s="7"/>
      <c r="V1108" s="7"/>
      <c r="W1108" s="7" t="s">
        <v>79</v>
      </c>
      <c r="X1108" s="7" t="s">
        <v>6579</v>
      </c>
      <c r="Y1108" s="7">
        <v>1</v>
      </c>
      <c r="Z1108" s="7">
        <v>3</v>
      </c>
      <c r="AA1108" s="7">
        <v>2019</v>
      </c>
      <c r="AB1108" s="7" t="s">
        <v>68</v>
      </c>
      <c r="AC1108" s="7" t="s">
        <v>285</v>
      </c>
      <c r="AD1108" s="7"/>
      <c r="AE1108" s="7"/>
      <c r="AF1108" s="7"/>
      <c r="AG1108" s="7"/>
      <c r="AH1108" s="7" t="s">
        <v>652</v>
      </c>
      <c r="AI1108" s="8" t="str">
        <f t="shared" si="195"/>
        <v>【JXABXZC29201808090】@融媒体</v>
      </c>
      <c r="AJ1108" s="8">
        <f>IF(AI1108="","",COUNTIFS(AI$1:AI1108,AI1108))</f>
        <v>3</v>
      </c>
      <c r="AK1108" s="8" t="str">
        <f t="shared" si="196"/>
        <v>江西安必信招标咨询有限公司关于安福县广播电视台电视演播室和采编播及融媒体中心设备采购项目【JXABXZC29201808090】公开的中标结果公告@融媒体</v>
      </c>
      <c r="AL1108" s="9">
        <f>IF(AK1108="","",COUNTIFS(AK$1:AK1108,AK1108))</f>
        <v>1</v>
      </c>
      <c r="AM1108" s="10" t="str">
        <f t="shared" si="197"/>
        <v/>
      </c>
      <c r="AN1108" s="12">
        <v>0</v>
      </c>
    </row>
    <row r="1109" spans="1:40">
      <c r="A1109" s="14" t="s">
        <v>6303</v>
      </c>
      <c r="B1109" s="14" t="s">
        <v>6580</v>
      </c>
      <c r="C1109" s="14" t="s">
        <v>55</v>
      </c>
      <c r="D1109" s="14" t="s">
        <v>6581</v>
      </c>
      <c r="E1109" s="14" t="s">
        <v>56</v>
      </c>
      <c r="F1109" s="14" t="s">
        <v>6582</v>
      </c>
      <c r="G1109" s="14" t="s">
        <v>331</v>
      </c>
      <c r="H1109" s="14"/>
      <c r="I1109" s="14"/>
      <c r="J1109" s="14"/>
      <c r="K1109" s="14"/>
      <c r="L1109" s="14" t="s">
        <v>5577</v>
      </c>
      <c r="M1109" s="14"/>
      <c r="N1109" s="14" t="s">
        <v>6583</v>
      </c>
      <c r="O1109" s="14"/>
      <c r="P1109" s="14"/>
      <c r="Q1109" s="14" t="s">
        <v>6584</v>
      </c>
      <c r="R1109" s="14"/>
      <c r="S1109" s="14"/>
      <c r="T1109" s="14"/>
      <c r="U1109" s="14"/>
      <c r="V1109" s="14"/>
      <c r="W1109" s="14" t="s">
        <v>65</v>
      </c>
      <c r="X1109" s="14" t="s">
        <v>6585</v>
      </c>
      <c r="Y1109" s="14">
        <v>1</v>
      </c>
      <c r="Z1109" s="14">
        <v>1</v>
      </c>
      <c r="AA1109" s="14">
        <v>2019</v>
      </c>
      <c r="AB1109" s="14" t="s">
        <v>68</v>
      </c>
      <c r="AC1109" s="14"/>
      <c r="AD1109" s="14"/>
      <c r="AE1109" s="14"/>
      <c r="AF1109" s="14"/>
      <c r="AG1109" s="14"/>
      <c r="AH1109" s="14"/>
      <c r="AI1109" s="8" t="str">
        <f t="shared" si="195"/>
        <v>NB37102018000703）@融合平台</v>
      </c>
      <c r="AJ1109" s="8">
        <f>IF(AI1109="","",COUNTIFS(AI$1:AI1109,AI1109))</f>
        <v>1</v>
      </c>
      <c r="AK1109" s="8" t="str">
        <f t="shared" si="196"/>
        <v>2018年中国联通河南党员教育融合平台扩容工程采购项目单一来源采购结果公示@融合平台</v>
      </c>
      <c r="AL1109" s="9">
        <f>IF(AK1109="","",COUNTIFS(AK$1:AK1109,AK1109))</f>
        <v>1</v>
      </c>
      <c r="AM1109" s="10" t="str">
        <f t="shared" si="197"/>
        <v>是</v>
      </c>
      <c r="AN1109" s="12">
        <v>0</v>
      </c>
    </row>
    <row r="1110" spans="1:40">
      <c r="A1110" s="7" t="s">
        <v>6303</v>
      </c>
      <c r="B1110" s="7" t="s">
        <v>6586</v>
      </c>
      <c r="C1110" s="7" t="s">
        <v>55</v>
      </c>
      <c r="D1110" s="7"/>
      <c r="E1110" s="7" t="s">
        <v>602</v>
      </c>
      <c r="F1110" s="7" t="s">
        <v>1390</v>
      </c>
      <c r="G1110" s="7" t="s">
        <v>331</v>
      </c>
      <c r="H1110" s="7"/>
      <c r="I1110" s="7"/>
      <c r="J1110" s="7"/>
      <c r="K1110" s="7"/>
      <c r="L1110" s="7" t="s">
        <v>6587</v>
      </c>
      <c r="M1110" s="7"/>
      <c r="N1110" s="7" t="s">
        <v>6588</v>
      </c>
      <c r="O1110" s="7"/>
      <c r="P1110" s="7"/>
      <c r="Q1110" s="7" t="s">
        <v>6589</v>
      </c>
      <c r="R1110" s="7"/>
      <c r="S1110" s="7"/>
      <c r="T1110" s="7"/>
      <c r="U1110" s="7"/>
      <c r="V1110" s="7"/>
      <c r="W1110" s="7" t="s">
        <v>315</v>
      </c>
      <c r="X1110" s="7" t="s">
        <v>6590</v>
      </c>
      <c r="Y1110" s="7">
        <v>2</v>
      </c>
      <c r="Z1110" s="7">
        <v>14971</v>
      </c>
      <c r="AA1110" s="7">
        <v>2019</v>
      </c>
      <c r="AB1110" s="7" t="s">
        <v>68</v>
      </c>
      <c r="AC1110" s="7"/>
      <c r="AD1110" s="7"/>
      <c r="AE1110" s="7"/>
      <c r="AF1110" s="7"/>
      <c r="AG1110" s="7"/>
      <c r="AH1110" s="7"/>
      <c r="AI1110" s="8" t="str">
        <f t="shared" si="195"/>
        <v/>
      </c>
      <c r="AJ1110" s="8" t="str">
        <f>IF(AI1110="","",COUNTIFS(AI$1:AI1110,AI1110))</f>
        <v/>
      </c>
      <c r="AK1110" s="8" t="str">
        <f t="shared" si="196"/>
        <v>中国移动江苏公司关于无锡分公司数据融合平台维护优化与分析支撑服务进行公开比选的采购项目_中选候选人公示@融合平台</v>
      </c>
      <c r="AL1110" s="9">
        <f>IF(AK1110="","",COUNTIFS(AK$1:AK1110,AK1110))</f>
        <v>1</v>
      </c>
      <c r="AM1110" s="10" t="str">
        <f t="shared" si="197"/>
        <v>是</v>
      </c>
      <c r="AN1110" s="12">
        <v>0</v>
      </c>
    </row>
    <row r="1111" spans="1:40">
      <c r="A1111" s="14" t="s">
        <v>6237</v>
      </c>
      <c r="B1111" s="14" t="s">
        <v>6591</v>
      </c>
      <c r="C1111" s="14" t="s">
        <v>55</v>
      </c>
      <c r="D1111" s="14" t="s">
        <v>6499</v>
      </c>
      <c r="E1111" s="14" t="s">
        <v>592</v>
      </c>
      <c r="F1111" s="14" t="s">
        <v>6500</v>
      </c>
      <c r="G1111" s="14" t="s">
        <v>331</v>
      </c>
      <c r="H1111" s="14"/>
      <c r="I1111" s="14"/>
      <c r="J1111" s="14"/>
      <c r="K1111" s="14"/>
      <c r="L1111" s="14" t="s">
        <v>6501</v>
      </c>
      <c r="M1111" s="14" t="s">
        <v>6502</v>
      </c>
      <c r="N1111" s="14" t="s">
        <v>6503</v>
      </c>
      <c r="O1111" s="14" t="s">
        <v>6504</v>
      </c>
      <c r="P1111" s="14"/>
      <c r="Q1111" s="14" t="s">
        <v>6505</v>
      </c>
      <c r="R1111" s="14" t="s">
        <v>6506</v>
      </c>
      <c r="S1111" s="14"/>
      <c r="T1111" s="14"/>
      <c r="U1111" s="14"/>
      <c r="V1111" s="14"/>
      <c r="W1111" s="14" t="s">
        <v>194</v>
      </c>
      <c r="X1111" s="14" t="s">
        <v>6507</v>
      </c>
      <c r="Y1111" s="14">
        <v>4</v>
      </c>
      <c r="Z1111" s="14">
        <v>3</v>
      </c>
      <c r="AA1111" s="14">
        <v>2019</v>
      </c>
      <c r="AB1111" s="14" t="s">
        <v>68</v>
      </c>
      <c r="AC1111" s="14"/>
      <c r="AD1111" s="14"/>
      <c r="AE1111" s="14"/>
      <c r="AF1111" s="14"/>
      <c r="AG1111" s="14"/>
      <c r="AH1111" s="14"/>
      <c r="AI1111" s="8" t="str">
        <f t="shared" si="195"/>
        <v>HC-JLZB-2018-736）@融媒体</v>
      </c>
      <c r="AJ1111" s="8">
        <f>IF(AI1111="","",COUNTIFS(AI$1:AI1111,AI1111))</f>
        <v>3</v>
      </c>
      <c r="AK1111" s="8" t="str">
        <f t="shared" si="196"/>
        <v>延边广播电视台本级延边县级融媒体中心建设项目中标公示@融媒体</v>
      </c>
      <c r="AL1111" s="9">
        <f>IF(AK1111="","",COUNTIFS(AK$1:AK1111,AK1111))</f>
        <v>1</v>
      </c>
      <c r="AM1111" s="10" t="str">
        <f t="shared" si="197"/>
        <v/>
      </c>
      <c r="AN1111" s="12">
        <v>3160000</v>
      </c>
    </row>
    <row r="1112" spans="1:40">
      <c r="A1112" s="7" t="s">
        <v>6237</v>
      </c>
      <c r="B1112" s="7" t="s">
        <v>6592</v>
      </c>
      <c r="C1112" s="7" t="s">
        <v>55</v>
      </c>
      <c r="D1112" s="7"/>
      <c r="E1112" s="7" t="s">
        <v>1308</v>
      </c>
      <c r="F1112" s="7" t="s">
        <v>6593</v>
      </c>
      <c r="G1112" s="7" t="s">
        <v>369</v>
      </c>
      <c r="H1112" s="7"/>
      <c r="I1112" s="7"/>
      <c r="J1112" s="7"/>
      <c r="K1112" s="7"/>
      <c r="L1112" s="7"/>
      <c r="M1112" s="7"/>
      <c r="N1112" s="7" t="s">
        <v>6594</v>
      </c>
      <c r="O1112" s="7"/>
      <c r="P1112" s="7"/>
      <c r="Q1112" s="7" t="s">
        <v>6595</v>
      </c>
      <c r="R1112" s="7"/>
      <c r="S1112" s="7"/>
      <c r="T1112" s="7"/>
      <c r="U1112" s="7"/>
      <c r="V1112" s="7"/>
      <c r="W1112" s="7" t="s">
        <v>944</v>
      </c>
      <c r="X1112" s="7" t="s">
        <v>6596</v>
      </c>
      <c r="Y1112" s="7">
        <v>1</v>
      </c>
      <c r="Z1112" s="7">
        <v>14971</v>
      </c>
      <c r="AA1112" s="7">
        <v>2019</v>
      </c>
      <c r="AB1112" s="7" t="s">
        <v>68</v>
      </c>
      <c r="AC1112" s="7"/>
      <c r="AD1112" s="7"/>
      <c r="AE1112" s="7"/>
      <c r="AF1112" s="7"/>
      <c r="AG1112" s="7"/>
      <c r="AH1112" s="7"/>
      <c r="AI1112" s="8" t="str">
        <f t="shared" si="195"/>
        <v/>
      </c>
      <c r="AJ1112" s="8" t="str">
        <f>IF(AI1112="","",COUNTIFS(AI$1:AI1112,AI1112))</f>
        <v/>
      </c>
      <c r="AK1112" s="8" t="str">
        <f t="shared" si="196"/>
        <v>宣城市融媒体中心大屏和音响设备采购@融媒体</v>
      </c>
      <c r="AL1112" s="9">
        <f>IF(AK1112="","",COUNTIFS(AK$1:AK1112,AK1112))</f>
        <v>1</v>
      </c>
      <c r="AM1112" s="10" t="str">
        <f t="shared" si="197"/>
        <v>是</v>
      </c>
      <c r="AN1112" s="12">
        <v>0</v>
      </c>
    </row>
    <row r="1113" spans="1:40">
      <c r="A1113" s="14" t="s">
        <v>6237</v>
      </c>
      <c r="B1113" s="14" t="s">
        <v>6597</v>
      </c>
      <c r="C1113" s="14" t="s">
        <v>55</v>
      </c>
      <c r="D1113" s="14"/>
      <c r="E1113" s="14" t="s">
        <v>582</v>
      </c>
      <c r="F1113" s="14" t="s">
        <v>2931</v>
      </c>
      <c r="G1113" s="14" t="s">
        <v>369</v>
      </c>
      <c r="H1113" s="14"/>
      <c r="I1113" s="14"/>
      <c r="J1113" s="14"/>
      <c r="K1113" s="14"/>
      <c r="L1113" s="14" t="s">
        <v>6598</v>
      </c>
      <c r="M1113" s="14"/>
      <c r="N1113" s="14" t="s">
        <v>6599</v>
      </c>
      <c r="O1113" s="14"/>
      <c r="P1113" s="14"/>
      <c r="Q1113" s="14" t="s">
        <v>6385</v>
      </c>
      <c r="R1113" s="14"/>
      <c r="S1113" s="14"/>
      <c r="T1113" s="14"/>
      <c r="U1113" s="14"/>
      <c r="V1113" s="14"/>
      <c r="W1113" s="14" t="s">
        <v>79</v>
      </c>
      <c r="X1113" s="14" t="s">
        <v>6600</v>
      </c>
      <c r="Y1113" s="14">
        <v>2</v>
      </c>
      <c r="Z1113" s="14">
        <v>14971</v>
      </c>
      <c r="AA1113" s="14">
        <v>2019</v>
      </c>
      <c r="AB1113" s="14" t="s">
        <v>68</v>
      </c>
      <c r="AC1113" s="14" t="s">
        <v>6387</v>
      </c>
      <c r="AD1113" s="14"/>
      <c r="AE1113" s="14"/>
      <c r="AF1113" s="14"/>
      <c r="AG1113" s="14"/>
      <c r="AH1113" s="14"/>
      <c r="AI1113" s="8" t="str">
        <f t="shared" si="195"/>
        <v/>
      </c>
      <c r="AJ1113" s="8" t="str">
        <f>IF(AI1113="","",COUNTIFS(AI$1:AI1113,AI1113))</f>
        <v/>
      </c>
      <c r="AK1113" s="8" t="str">
        <f t="shared" si="196"/>
        <v>海盐县广播电视台融媒体全景演播室艺术效果集成采购项目的合同公示@融媒体</v>
      </c>
      <c r="AL1113" s="9">
        <f>IF(AK1113="","",COUNTIFS(AK$1:AK1113,AK1113))</f>
        <v>1</v>
      </c>
      <c r="AM1113" s="10" t="str">
        <f t="shared" si="197"/>
        <v>是</v>
      </c>
      <c r="AN1113" s="12">
        <v>0</v>
      </c>
    </row>
    <row r="1114" spans="1:40">
      <c r="A1114" s="7" t="s">
        <v>6237</v>
      </c>
      <c r="B1114" s="7" t="s">
        <v>6601</v>
      </c>
      <c r="C1114" s="7" t="s">
        <v>55</v>
      </c>
      <c r="D1114" s="7" t="s">
        <v>6602</v>
      </c>
      <c r="E1114" s="7" t="s">
        <v>809</v>
      </c>
      <c r="F1114" s="7" t="s">
        <v>4689</v>
      </c>
      <c r="G1114" s="7" t="s">
        <v>369</v>
      </c>
      <c r="H1114" s="7"/>
      <c r="I1114" s="7"/>
      <c r="J1114" s="7"/>
      <c r="K1114" s="7"/>
      <c r="L1114" s="7" t="s">
        <v>6603</v>
      </c>
      <c r="M1114" s="7"/>
      <c r="N1114" s="7" t="s">
        <v>6604</v>
      </c>
      <c r="O1114" s="7" t="s">
        <v>6605</v>
      </c>
      <c r="P1114" s="7"/>
      <c r="Q1114" s="7" t="s">
        <v>6606</v>
      </c>
      <c r="R1114" s="7"/>
      <c r="S1114" s="7"/>
      <c r="T1114" s="7"/>
      <c r="U1114" s="7"/>
      <c r="V1114" s="7"/>
      <c r="W1114" s="7" t="s">
        <v>315</v>
      </c>
      <c r="X1114" s="7" t="s">
        <v>6607</v>
      </c>
      <c r="Y1114" s="7">
        <v>3</v>
      </c>
      <c r="Z1114" s="7">
        <v>1</v>
      </c>
      <c r="AA1114" s="7">
        <v>2019</v>
      </c>
      <c r="AB1114" s="7" t="s">
        <v>68</v>
      </c>
      <c r="AC1114" s="7"/>
      <c r="AD1114" s="7"/>
      <c r="AE1114" s="7"/>
      <c r="AF1114" s="7"/>
      <c r="AG1114" s="7"/>
      <c r="AH1114" s="7"/>
      <c r="AI1114" s="8" t="str">
        <f t="shared" si="195"/>
        <v>HB2019012010070001@融媒体</v>
      </c>
      <c r="AJ1114" s="8">
        <f>IF(AI1114="","",COUNTIFS(AI$1:AI1114,AI1114))</f>
        <v>1</v>
      </c>
      <c r="AK1114" s="8" t="str">
        <f t="shared" si="196"/>
        <v>涿州市委宣传部融媒体中心装修项目中标公告@融媒体</v>
      </c>
      <c r="AL1114" s="9">
        <f>IF(AK1114="","",COUNTIFS(AK$1:AK1114,AK1114))</f>
        <v>1</v>
      </c>
      <c r="AM1114" s="10" t="str">
        <f t="shared" si="197"/>
        <v>是</v>
      </c>
      <c r="AN1114" s="12">
        <v>1772500</v>
      </c>
    </row>
    <row r="1115" spans="1:40">
      <c r="A1115" s="14" t="s">
        <v>6237</v>
      </c>
      <c r="B1115" s="14" t="s">
        <v>6608</v>
      </c>
      <c r="C1115" s="14" t="s">
        <v>55</v>
      </c>
      <c r="D1115" s="14" t="s">
        <v>6609</v>
      </c>
      <c r="E1115" s="14" t="s">
        <v>1125</v>
      </c>
      <c r="F1115" s="14" t="s">
        <v>6144</v>
      </c>
      <c r="G1115" s="14" t="s">
        <v>369</v>
      </c>
      <c r="H1115" s="14"/>
      <c r="I1115" s="14"/>
      <c r="J1115" s="14"/>
      <c r="K1115" s="14"/>
      <c r="L1115" s="14" t="s">
        <v>6610</v>
      </c>
      <c r="M1115" s="14"/>
      <c r="N1115" s="14" t="s">
        <v>6611</v>
      </c>
      <c r="O1115" s="14"/>
      <c r="P1115" s="14"/>
      <c r="Q1115" s="14" t="s">
        <v>6612</v>
      </c>
      <c r="R1115" s="14"/>
      <c r="S1115" s="14"/>
      <c r="T1115" s="14"/>
      <c r="U1115" s="14"/>
      <c r="V1115" s="14"/>
      <c r="W1115" s="14" t="s">
        <v>79</v>
      </c>
      <c r="X1115" s="14" t="s">
        <v>6613</v>
      </c>
      <c r="Y1115" s="14">
        <v>2</v>
      </c>
      <c r="Z1115" s="14">
        <v>2</v>
      </c>
      <c r="AA1115" s="14">
        <v>2019</v>
      </c>
      <c r="AB1115" s="14" t="s">
        <v>68</v>
      </c>
      <c r="AC1115" s="14"/>
      <c r="AD1115" s="14"/>
      <c r="AE1115" s="14"/>
      <c r="AF1115" s="14"/>
      <c r="AG1115" s="14"/>
      <c r="AH1115" s="14"/>
      <c r="AI1115" s="8" t="str">
        <f t="shared" si="195"/>
        <v>GZC2018-C-023-2@融媒体</v>
      </c>
      <c r="AJ1115" s="8">
        <f>IF(AI1115="","",COUNTIFS(AI$1:AI1115,AI1115))</f>
        <v>1</v>
      </c>
      <c r="AK1115" s="8" t="str">
        <f t="shared" si="196"/>
        <v>关于甘泉县广播电视台高清化播出系统（二次）的采购结果公告@融媒体</v>
      </c>
      <c r="AL1115" s="9">
        <f>IF(AK1115="","",COUNTIFS(AK$1:AK1115,AK1115))</f>
        <v>1</v>
      </c>
      <c r="AM1115" s="10" t="str">
        <f t="shared" si="197"/>
        <v>是</v>
      </c>
      <c r="AN1115" s="12">
        <v>0</v>
      </c>
    </row>
    <row r="1116" spans="1:40">
      <c r="A1116" s="7" t="s">
        <v>6237</v>
      </c>
      <c r="B1116" s="7" t="s">
        <v>6614</v>
      </c>
      <c r="C1116" s="7" t="s">
        <v>55</v>
      </c>
      <c r="D1116" s="7" t="s">
        <v>6615</v>
      </c>
      <c r="E1116" s="7" t="s">
        <v>1125</v>
      </c>
      <c r="F1116" s="7" t="s">
        <v>6144</v>
      </c>
      <c r="G1116" s="7" t="s">
        <v>369</v>
      </c>
      <c r="H1116" s="7"/>
      <c r="I1116" s="7"/>
      <c r="J1116" s="7"/>
      <c r="K1116" s="7"/>
      <c r="L1116" s="7" t="s">
        <v>6610</v>
      </c>
      <c r="M1116" s="7"/>
      <c r="N1116" s="7" t="s">
        <v>6616</v>
      </c>
      <c r="O1116" s="7"/>
      <c r="P1116" s="7"/>
      <c r="Q1116" s="7" t="s">
        <v>6617</v>
      </c>
      <c r="R1116" s="7"/>
      <c r="S1116" s="7"/>
      <c r="T1116" s="7"/>
      <c r="U1116" s="7"/>
      <c r="V1116" s="7"/>
      <c r="W1116" s="7" t="s">
        <v>79</v>
      </c>
      <c r="X1116" s="7" t="s">
        <v>6618</v>
      </c>
      <c r="Y1116" s="7">
        <v>1</v>
      </c>
      <c r="Z1116" s="7">
        <v>1</v>
      </c>
      <c r="AA1116" s="7">
        <v>2019</v>
      </c>
      <c r="AB1116" s="7" t="s">
        <v>68</v>
      </c>
      <c r="AC1116" s="7"/>
      <c r="AD1116" s="7"/>
      <c r="AE1116" s="7"/>
      <c r="AF1116" s="7"/>
      <c r="AG1116" s="7"/>
      <c r="AH1116" s="7"/>
      <c r="AI1116" s="8" t="str">
        <f t="shared" si="195"/>
        <v>GZC2018-C-024-02@融媒体</v>
      </c>
      <c r="AJ1116" s="8">
        <f>IF(AI1116="","",COUNTIFS(AI$1:AI1116,AI1116))</f>
        <v>1</v>
      </c>
      <c r="AK1116" s="8" t="str">
        <f t="shared" si="196"/>
        <v>关于甘泉县广播电视台融媒体中心平台建设设备（二次）的采购结果公告@融媒体</v>
      </c>
      <c r="AL1116" s="9">
        <f>IF(AK1116="","",COUNTIFS(AK$1:AK1116,AK1116))</f>
        <v>1</v>
      </c>
      <c r="AM1116" s="10" t="str">
        <f t="shared" si="197"/>
        <v>是</v>
      </c>
      <c r="AN1116" s="12">
        <v>0</v>
      </c>
    </row>
    <row r="1117" spans="1:40">
      <c r="A1117" s="14" t="s">
        <v>6237</v>
      </c>
      <c r="B1117" s="14" t="s">
        <v>6619</v>
      </c>
      <c r="C1117" s="14" t="s">
        <v>55</v>
      </c>
      <c r="D1117" s="14"/>
      <c r="E1117" s="14" t="s">
        <v>94</v>
      </c>
      <c r="F1117" s="14" t="s">
        <v>319</v>
      </c>
      <c r="G1117" s="14" t="s">
        <v>369</v>
      </c>
      <c r="H1117" s="14"/>
      <c r="I1117" s="14"/>
      <c r="J1117" s="14"/>
      <c r="K1117" s="14"/>
      <c r="L1117" s="14" t="s">
        <v>645</v>
      </c>
      <c r="M1117" s="14"/>
      <c r="N1117" s="14" t="s">
        <v>6620</v>
      </c>
      <c r="O1117" s="14" t="s">
        <v>6621</v>
      </c>
      <c r="P1117" s="14"/>
      <c r="Q1117" s="14" t="s">
        <v>6622</v>
      </c>
      <c r="R1117" s="14"/>
      <c r="S1117" s="14"/>
      <c r="T1117" s="14"/>
      <c r="U1117" s="14"/>
      <c r="V1117" s="14"/>
      <c r="W1117" s="14" t="s">
        <v>79</v>
      </c>
      <c r="X1117" s="14" t="s">
        <v>6623</v>
      </c>
      <c r="Y1117" s="14">
        <v>1</v>
      </c>
      <c r="Z1117" s="14">
        <v>14971</v>
      </c>
      <c r="AA1117" s="14">
        <v>2019</v>
      </c>
      <c r="AB1117" s="14" t="s">
        <v>68</v>
      </c>
      <c r="AC1117" s="14" t="s">
        <v>4372</v>
      </c>
      <c r="AD1117" s="14"/>
      <c r="AE1117" s="14"/>
      <c r="AF1117" s="14"/>
      <c r="AG1117" s="14"/>
      <c r="AH1117" s="14"/>
      <c r="AI1117" s="8" t="str">
        <f t="shared" si="195"/>
        <v/>
      </c>
      <c r="AJ1117" s="8" t="str">
        <f>IF(AI1117="","",COUNTIFS(AI$1:AI1117,AI1117))</f>
        <v/>
      </c>
      <c r="AK1117" s="8" t="str">
        <f t="shared" si="196"/>
        <v>山西广播电视台山西广播电视台融媒体指挥调度中心显示及会议系统采购项目中标公告@融媒体</v>
      </c>
      <c r="AL1117" s="9">
        <f>IF(AK1117="","",COUNTIFS(AK$1:AK1117,AK1117))</f>
        <v>1</v>
      </c>
      <c r="AM1117" s="10" t="str">
        <f t="shared" si="197"/>
        <v>是</v>
      </c>
      <c r="AN1117" s="12">
        <v>1414900</v>
      </c>
    </row>
    <row r="1118" spans="1:40">
      <c r="A1118" s="7" t="s">
        <v>6237</v>
      </c>
      <c r="B1118" s="7" t="s">
        <v>6624</v>
      </c>
      <c r="C1118" s="7" t="s">
        <v>55</v>
      </c>
      <c r="D1118" s="7" t="s">
        <v>6625</v>
      </c>
      <c r="E1118" s="7" t="s">
        <v>1427</v>
      </c>
      <c r="F1118" s="7" t="s">
        <v>6626</v>
      </c>
      <c r="G1118" s="7" t="s">
        <v>369</v>
      </c>
      <c r="H1118" s="7"/>
      <c r="I1118" s="7"/>
      <c r="J1118" s="7"/>
      <c r="K1118" s="7"/>
      <c r="L1118" s="7"/>
      <c r="M1118" s="7"/>
      <c r="N1118" s="7" t="s">
        <v>6627</v>
      </c>
      <c r="O1118" s="7">
        <v>570000</v>
      </c>
      <c r="P1118" s="7"/>
      <c r="Q1118" s="7" t="s">
        <v>6628</v>
      </c>
      <c r="R1118" s="7"/>
      <c r="S1118" s="7"/>
      <c r="T1118" s="7"/>
      <c r="U1118" s="7"/>
      <c r="V1118" s="7"/>
      <c r="W1118" s="7" t="s">
        <v>79</v>
      </c>
      <c r="X1118" s="7" t="s">
        <v>6629</v>
      </c>
      <c r="Y1118" s="7">
        <v>2</v>
      </c>
      <c r="Z1118" s="7">
        <v>2</v>
      </c>
      <c r="AA1118" s="7">
        <v>2019</v>
      </c>
      <c r="AB1118" s="7" t="s">
        <v>68</v>
      </c>
      <c r="AC1118" s="7"/>
      <c r="AD1118" s="7"/>
      <c r="AE1118" s="7"/>
      <c r="AF1118" s="7"/>
      <c r="AG1118" s="7"/>
      <c r="AH1118" s="7"/>
      <c r="AI1118" s="8" t="str">
        <f t="shared" si="195"/>
        <v>5111132019000003@融媒体</v>
      </c>
      <c r="AJ1118" s="8">
        <f>IF(AI1118="","",COUNTIFS(AI$1:AI1118,AI1118))</f>
        <v>1</v>
      </c>
      <c r="AK1118" s="8" t="str">
        <f t="shared" si="196"/>
        <v>四川省乐山市金口河区中共乐山市金口河区委宣传部融媒体中心装修工程（第二次）竞争性磋商成交公告@融媒体</v>
      </c>
      <c r="AL1118" s="9">
        <f>IF(AK1118="","",COUNTIFS(AK$1:AK1118,AK1118))</f>
        <v>1</v>
      </c>
      <c r="AM1118" s="10" t="str">
        <f t="shared" si="197"/>
        <v>是</v>
      </c>
      <c r="AN1118" s="12">
        <v>570000</v>
      </c>
    </row>
    <row r="1119" spans="1:40">
      <c r="A1119" s="14" t="s">
        <v>6237</v>
      </c>
      <c r="B1119" s="14" t="s">
        <v>6630</v>
      </c>
      <c r="C1119" s="14" t="s">
        <v>55</v>
      </c>
      <c r="D1119" s="14" t="s">
        <v>6631</v>
      </c>
      <c r="E1119" s="14" t="s">
        <v>809</v>
      </c>
      <c r="F1119" s="14" t="s">
        <v>4689</v>
      </c>
      <c r="G1119" s="14" t="s">
        <v>369</v>
      </c>
      <c r="H1119" s="14"/>
      <c r="I1119" s="14"/>
      <c r="J1119" s="14"/>
      <c r="K1119" s="14"/>
      <c r="L1119" s="14" t="s">
        <v>6603</v>
      </c>
      <c r="M1119" s="14"/>
      <c r="N1119" s="14" t="s">
        <v>6604</v>
      </c>
      <c r="O1119" s="14" t="s">
        <v>6632</v>
      </c>
      <c r="P1119" s="14"/>
      <c r="Q1119" s="14" t="s">
        <v>6606</v>
      </c>
      <c r="R1119" s="14"/>
      <c r="S1119" s="14"/>
      <c r="T1119" s="14"/>
      <c r="U1119" s="14"/>
      <c r="V1119" s="14"/>
      <c r="W1119" s="14" t="s">
        <v>79</v>
      </c>
      <c r="X1119" s="14" t="s">
        <v>6633</v>
      </c>
      <c r="Y1119" s="14">
        <v>1</v>
      </c>
      <c r="Z1119" s="14">
        <v>4</v>
      </c>
      <c r="AA1119" s="14">
        <v>2018</v>
      </c>
      <c r="AB1119" s="14" t="s">
        <v>643</v>
      </c>
      <c r="AC1119" s="14"/>
      <c r="AD1119" s="14"/>
      <c r="AE1119" s="14"/>
      <c r="AF1119" s="14"/>
      <c r="AG1119" s="14"/>
      <c r="AH1119" s="14"/>
      <c r="AI1119" s="8" t="str">
        <f t="shared" si="195"/>
        <v>HBXH-2018-648@融媒体</v>
      </c>
      <c r="AJ1119" s="8">
        <f>IF(AI1119="","",COUNTIFS(AI$1:AI1119,AI1119))</f>
        <v>1</v>
      </c>
      <c r="AK1119" s="8" t="str">
        <f t="shared" si="196"/>
        <v>Z1306811900032301中共涿州市委宣传部涿州市融媒体中心装修项目中标候选人公示@融媒体</v>
      </c>
      <c r="AL1119" s="9">
        <f>IF(AK1119="","",COUNTIFS(AK$1:AK1119,AK1119))</f>
        <v>1</v>
      </c>
      <c r="AM1119" s="10" t="str">
        <f t="shared" si="197"/>
        <v>是</v>
      </c>
      <c r="AN1119" s="12">
        <v>1772500</v>
      </c>
    </row>
    <row r="1120" spans="1:40">
      <c r="A1120" s="7" t="s">
        <v>6237</v>
      </c>
      <c r="B1120" s="7" t="s">
        <v>6634</v>
      </c>
      <c r="C1120" s="7" t="s">
        <v>55</v>
      </c>
      <c r="D1120" s="7"/>
      <c r="E1120" s="7" t="s">
        <v>627</v>
      </c>
      <c r="F1120" s="7" t="s">
        <v>6635</v>
      </c>
      <c r="G1120" s="7" t="s">
        <v>2287</v>
      </c>
      <c r="H1120" s="7"/>
      <c r="I1120" s="7"/>
      <c r="J1120" s="7"/>
      <c r="K1120" s="7"/>
      <c r="L1120" s="7"/>
      <c r="M1120" s="7"/>
      <c r="N1120" s="7" t="s">
        <v>6636</v>
      </c>
      <c r="O1120" s="7"/>
      <c r="P1120" s="7"/>
      <c r="Q1120" s="7" t="s">
        <v>6637</v>
      </c>
      <c r="R1120" s="7"/>
      <c r="S1120" s="7"/>
      <c r="T1120" s="7"/>
      <c r="U1120" s="7"/>
      <c r="V1120" s="7"/>
      <c r="W1120" s="7" t="s">
        <v>79</v>
      </c>
      <c r="X1120" s="7" t="s">
        <v>6638</v>
      </c>
      <c r="Y1120" s="7">
        <v>1</v>
      </c>
      <c r="Z1120" s="7">
        <v>14971</v>
      </c>
      <c r="AA1120" s="7">
        <v>2019</v>
      </c>
      <c r="AB1120" s="7" t="s">
        <v>68</v>
      </c>
      <c r="AC1120" s="7"/>
      <c r="AD1120" s="7"/>
      <c r="AE1120" s="7"/>
      <c r="AF1120" s="7"/>
      <c r="AG1120" s="7"/>
      <c r="AH1120" s="7"/>
      <c r="AI1120" s="8" t="str">
        <f t="shared" si="195"/>
        <v/>
      </c>
      <c r="AJ1120" s="8" t="str">
        <f>IF(AI1120="","",COUNTIFS(AI$1:AI1120,AI1120))</f>
        <v/>
      </c>
      <c r="AK1120" s="8" t="str">
        <f t="shared" si="196"/>
        <v>高州市广播电视台高州市融媒体指挥中心多联体空调供货安装采购合同@融媒体</v>
      </c>
      <c r="AL1120" s="9">
        <f>IF(AK1120="","",COUNTIFS(AK$1:AK1120,AK1120))</f>
        <v>1</v>
      </c>
      <c r="AM1120" s="10" t="str">
        <f t="shared" si="197"/>
        <v>是</v>
      </c>
      <c r="AN1120" s="12">
        <v>0</v>
      </c>
    </row>
    <row r="1121" spans="1:40">
      <c r="A1121" s="14" t="s">
        <v>6237</v>
      </c>
      <c r="B1121" s="14" t="s">
        <v>886</v>
      </c>
      <c r="C1121" s="14" t="s">
        <v>55</v>
      </c>
      <c r="D1121" s="14"/>
      <c r="E1121" s="14" t="s">
        <v>83</v>
      </c>
      <c r="F1121" s="14" t="s">
        <v>84</v>
      </c>
      <c r="G1121" s="14" t="s">
        <v>887</v>
      </c>
      <c r="H1121" s="14"/>
      <c r="I1121" s="14"/>
      <c r="J1121" s="14"/>
      <c r="K1121" s="14"/>
      <c r="L1121" s="14"/>
      <c r="M1121" s="14"/>
      <c r="N1121" s="14" t="s">
        <v>888</v>
      </c>
      <c r="O1121" s="14"/>
      <c r="P1121" s="14"/>
      <c r="Q1121" s="14" t="s">
        <v>890</v>
      </c>
      <c r="R1121" s="14"/>
      <c r="S1121" s="14"/>
      <c r="T1121" s="14"/>
      <c r="U1121" s="14"/>
      <c r="V1121" s="14"/>
      <c r="W1121" s="14" t="s">
        <v>79</v>
      </c>
      <c r="X1121" s="14" t="s">
        <v>891</v>
      </c>
      <c r="Y1121" s="14">
        <v>2</v>
      </c>
      <c r="Z1121" s="14">
        <v>14971</v>
      </c>
      <c r="AA1121" s="14">
        <v>2019</v>
      </c>
      <c r="AB1121" s="14" t="s">
        <v>68</v>
      </c>
      <c r="AC1121" s="14"/>
      <c r="AD1121" s="14"/>
      <c r="AE1121" s="14"/>
      <c r="AF1121" s="14"/>
      <c r="AG1121" s="14"/>
      <c r="AH1121" s="14"/>
      <c r="AI1121" s="8" t="str">
        <f t="shared" si="195"/>
        <v/>
      </c>
      <c r="AJ1121" s="8" t="str">
        <f>IF(AI1121="","",COUNTIFS(AI$1:AI1121,AI1121))</f>
        <v/>
      </c>
      <c r="AK1121" s="8" t="str">
        <f t="shared" si="196"/>
        <v>[昌江区]景德镇市昌江区融媒体“中央厨房”智慧云平台购置项目结果公示@融媒体</v>
      </c>
      <c r="AL1121" s="9">
        <f>IF(AK1121="","",COUNTIFS(AK$1:AK1121,AK1121))</f>
        <v>1</v>
      </c>
      <c r="AM1121" s="10" t="str">
        <f t="shared" si="197"/>
        <v>是</v>
      </c>
      <c r="AN1121" s="12">
        <v>0</v>
      </c>
    </row>
    <row r="1122" spans="1:40">
      <c r="A1122" s="7" t="s">
        <v>6237</v>
      </c>
      <c r="B1122" s="7" t="s">
        <v>6639</v>
      </c>
      <c r="C1122" s="7" t="s">
        <v>55</v>
      </c>
      <c r="D1122" s="7" t="s">
        <v>6640</v>
      </c>
      <c r="E1122" s="7" t="s">
        <v>106</v>
      </c>
      <c r="F1122" s="7" t="s">
        <v>107</v>
      </c>
      <c r="G1122" s="7" t="s">
        <v>427</v>
      </c>
      <c r="H1122" s="7"/>
      <c r="I1122" s="7"/>
      <c r="J1122" s="7"/>
      <c r="K1122" s="7"/>
      <c r="L1122" s="7" t="s">
        <v>927</v>
      </c>
      <c r="M1122" s="7" t="s">
        <v>928</v>
      </c>
      <c r="N1122" s="7" t="s">
        <v>6641</v>
      </c>
      <c r="O1122" s="7"/>
      <c r="P1122" s="7"/>
      <c r="Q1122" s="7" t="s">
        <v>6642</v>
      </c>
      <c r="R1122" s="7" t="s">
        <v>6643</v>
      </c>
      <c r="S1122" s="7"/>
      <c r="T1122" s="7"/>
      <c r="U1122" s="7"/>
      <c r="V1122" s="7"/>
      <c r="W1122" s="7" t="s">
        <v>244</v>
      </c>
      <c r="X1122" s="7" t="s">
        <v>6644</v>
      </c>
      <c r="Y1122" s="7">
        <v>4</v>
      </c>
      <c r="Z1122" s="7">
        <v>2</v>
      </c>
      <c r="AA1122" s="7">
        <v>2019</v>
      </c>
      <c r="AB1122" s="7" t="s">
        <v>68</v>
      </c>
      <c r="AC1122" s="7"/>
      <c r="AD1122" s="7"/>
      <c r="AE1122" s="7"/>
      <c r="AF1122" s="7"/>
      <c r="AG1122" s="7"/>
      <c r="AH1122" s="7"/>
      <c r="AI1122" s="8" t="str">
        <f t="shared" si="195"/>
        <v>HNQJX-2019-547-1@融媒体</v>
      </c>
      <c r="AJ1122" s="8">
        <f>IF(AI1122="","",COUNTIFS(AI$1:AI1122,AI1122))</f>
        <v>1</v>
      </c>
      <c r="AK1122" s="8" t="str">
        <f t="shared" si="196"/>
        <v>海南广播电影电视传媒集团有限公司网络大电影《灵魂拍档》中央媒体二轮宣传发行项目单一来源公告@融媒体</v>
      </c>
      <c r="AL1122" s="9">
        <f>IF(AK1122="","",COUNTIFS(AK$1:AK1122,AK1122))</f>
        <v>1</v>
      </c>
      <c r="AM1122" s="10" t="str">
        <f t="shared" si="197"/>
        <v>是</v>
      </c>
      <c r="AN1122" s="12">
        <v>0</v>
      </c>
    </row>
    <row r="1123" spans="1:40">
      <c r="A1123" s="14" t="s">
        <v>6237</v>
      </c>
      <c r="B1123" s="14" t="s">
        <v>6645</v>
      </c>
      <c r="C1123" s="14" t="s">
        <v>55</v>
      </c>
      <c r="D1123" s="14" t="s">
        <v>6646</v>
      </c>
      <c r="E1123" s="14" t="s">
        <v>1192</v>
      </c>
      <c r="F1123" s="14" t="s">
        <v>1193</v>
      </c>
      <c r="G1123" s="14" t="s">
        <v>427</v>
      </c>
      <c r="H1123" s="14"/>
      <c r="I1123" s="14"/>
      <c r="J1123" s="14"/>
      <c r="K1123" s="14"/>
      <c r="L1123" s="14"/>
      <c r="M1123" s="14"/>
      <c r="N1123" s="14" t="s">
        <v>6570</v>
      </c>
      <c r="O1123" s="14">
        <v>834900</v>
      </c>
      <c r="P1123" s="14"/>
      <c r="Q1123" s="14" t="s">
        <v>6571</v>
      </c>
      <c r="R1123" s="14"/>
      <c r="S1123" s="14"/>
      <c r="T1123" s="14"/>
      <c r="U1123" s="14"/>
      <c r="V1123" s="14"/>
      <c r="W1123" s="14" t="s">
        <v>79</v>
      </c>
      <c r="X1123" s="14" t="s">
        <v>6647</v>
      </c>
      <c r="Y1123" s="14">
        <v>1</v>
      </c>
      <c r="Z1123" s="14">
        <v>1</v>
      </c>
      <c r="AA1123" s="14">
        <v>2019</v>
      </c>
      <c r="AB1123" s="14" t="s">
        <v>68</v>
      </c>
      <c r="AC1123" s="14"/>
      <c r="AD1123" s="14"/>
      <c r="AE1123" s="14"/>
      <c r="AF1123" s="14"/>
      <c r="AG1123" s="14"/>
      <c r="AH1123" s="14"/>
      <c r="AI1123" s="8" t="str">
        <f t="shared" si="195"/>
        <v>WCCG-201901070001@融媒体</v>
      </c>
      <c r="AJ1123" s="8">
        <f>IF(AI1123="","",COUNTIFS(AI$1:AI1123,AI1123))</f>
        <v>1</v>
      </c>
      <c r="AK1123" s="8" t="str">
        <f t="shared" si="196"/>
        <v>望城区融媒体中心建设中标结果@融媒体</v>
      </c>
      <c r="AL1123" s="9">
        <f>IF(AK1123="","",COUNTIFS(AK$1:AK1123,AK1123))</f>
        <v>1</v>
      </c>
      <c r="AM1123" s="10" t="str">
        <f t="shared" si="197"/>
        <v>是</v>
      </c>
      <c r="AN1123" s="12">
        <v>834900</v>
      </c>
    </row>
    <row r="1124" spans="1:40">
      <c r="A1124" s="7" t="s">
        <v>6237</v>
      </c>
      <c r="B1124" s="7" t="s">
        <v>6648</v>
      </c>
      <c r="C1124" s="7" t="s">
        <v>55</v>
      </c>
      <c r="D1124" s="7" t="s">
        <v>6649</v>
      </c>
      <c r="E1124" s="7" t="s">
        <v>215</v>
      </c>
      <c r="F1124" s="7" t="s">
        <v>1223</v>
      </c>
      <c r="G1124" s="7" t="s">
        <v>427</v>
      </c>
      <c r="H1124" s="7"/>
      <c r="I1124" s="7"/>
      <c r="J1124" s="7"/>
      <c r="K1124" s="7"/>
      <c r="L1124" s="7" t="s">
        <v>6650</v>
      </c>
      <c r="M1124" s="7" t="s">
        <v>6651</v>
      </c>
      <c r="N1124" s="7"/>
      <c r="O1124" s="7" t="s">
        <v>6652</v>
      </c>
      <c r="P1124" s="7"/>
      <c r="Q1124" s="7"/>
      <c r="R1124" s="7"/>
      <c r="S1124" s="7"/>
      <c r="T1124" s="7"/>
      <c r="U1124" s="7"/>
      <c r="V1124" s="7"/>
      <c r="W1124" s="7" t="s">
        <v>65</v>
      </c>
      <c r="X1124" s="7" t="s">
        <v>6653</v>
      </c>
      <c r="Y1124" s="7">
        <v>2</v>
      </c>
      <c r="Z1124" s="7">
        <v>1</v>
      </c>
      <c r="AA1124" s="7">
        <v>2019</v>
      </c>
      <c r="AB1124" s="7" t="s">
        <v>68</v>
      </c>
      <c r="AC1124" s="7"/>
      <c r="AD1124" s="7"/>
      <c r="AE1124" s="7"/>
      <c r="AF1124" s="7"/>
      <c r="AG1124" s="7"/>
      <c r="AH1124" s="7"/>
      <c r="AI1124" s="8" t="str">
        <f t="shared" si="195"/>
        <v>SDGP370600201802000305@融媒体</v>
      </c>
      <c r="AJ1124" s="8">
        <f>IF(AI1124="","",COUNTIFS(AI$1:AI1124,AI1124))</f>
        <v>1</v>
      </c>
      <c r="AK1124" s="8" t="str">
        <f t="shared" si="196"/>
        <v>烟台职业学院HTML5交互融媒体内容设计与制作赛项设备、云计算技术与应用（高职组）大赛设备合同公示@融媒体</v>
      </c>
      <c r="AL1124" s="9">
        <f>IF(AK1124="","",COUNTIFS(AK$1:AK1124,AK1124))</f>
        <v>1</v>
      </c>
      <c r="AM1124" s="10" t="str">
        <f t="shared" si="197"/>
        <v>是</v>
      </c>
      <c r="AN1124" s="12">
        <v>179800</v>
      </c>
    </row>
    <row r="1125" spans="1:40">
      <c r="A1125" s="14" t="s">
        <v>6303</v>
      </c>
      <c r="B1125" s="14" t="s">
        <v>6586</v>
      </c>
      <c r="C1125" s="14" t="s">
        <v>55</v>
      </c>
      <c r="D1125" s="14"/>
      <c r="E1125" s="14" t="s">
        <v>602</v>
      </c>
      <c r="F1125" s="14" t="s">
        <v>1390</v>
      </c>
      <c r="G1125" s="14" t="s">
        <v>427</v>
      </c>
      <c r="H1125" s="14"/>
      <c r="I1125" s="14"/>
      <c r="J1125" s="14"/>
      <c r="K1125" s="14"/>
      <c r="L1125" s="14" t="s">
        <v>6587</v>
      </c>
      <c r="M1125" s="14"/>
      <c r="N1125" s="14" t="s">
        <v>6588</v>
      </c>
      <c r="O1125" s="14"/>
      <c r="P1125" s="14"/>
      <c r="Q1125" s="14" t="s">
        <v>6589</v>
      </c>
      <c r="R1125" s="14"/>
      <c r="S1125" s="14"/>
      <c r="T1125" s="14"/>
      <c r="U1125" s="14"/>
      <c r="V1125" s="14"/>
      <c r="W1125" s="14" t="s">
        <v>315</v>
      </c>
      <c r="X1125" s="14" t="s">
        <v>6590</v>
      </c>
      <c r="Y1125" s="14">
        <v>2</v>
      </c>
      <c r="Z1125" s="14">
        <v>14971</v>
      </c>
      <c r="AA1125" s="14">
        <v>2019</v>
      </c>
      <c r="AB1125" s="14" t="s">
        <v>68</v>
      </c>
      <c r="AC1125" s="14"/>
      <c r="AD1125" s="14"/>
      <c r="AE1125" s="14"/>
      <c r="AF1125" s="14"/>
      <c r="AG1125" s="14"/>
      <c r="AH1125" s="14"/>
      <c r="AI1125" s="8" t="str">
        <f t="shared" si="195"/>
        <v/>
      </c>
      <c r="AJ1125" s="8" t="str">
        <f>IF(AI1125="","",COUNTIFS(AI$1:AI1125,AI1125))</f>
        <v/>
      </c>
      <c r="AK1125" s="8" t="str">
        <f t="shared" si="196"/>
        <v>中国移动江苏公司关于无锡分公司数据融合平台维护优化与分析支撑服务进行公开比选的采购项目_中选候选人公示@融合平台</v>
      </c>
      <c r="AL1125" s="9">
        <f>IF(AK1125="","",COUNTIFS(AK$1:AK1125,AK1125))</f>
        <v>2</v>
      </c>
      <c r="AM1125" s="10" t="str">
        <f t="shared" si="197"/>
        <v/>
      </c>
      <c r="AN1125" s="12">
        <v>0</v>
      </c>
    </row>
    <row r="1126" spans="1:40">
      <c r="A1126" s="7" t="s">
        <v>6237</v>
      </c>
      <c r="B1126" s="7" t="s">
        <v>6654</v>
      </c>
      <c r="C1126" s="7" t="s">
        <v>55</v>
      </c>
      <c r="D1126" s="7"/>
      <c r="E1126" s="7" t="s">
        <v>1308</v>
      </c>
      <c r="F1126" s="7" t="s">
        <v>3250</v>
      </c>
      <c r="G1126" s="7" t="s">
        <v>427</v>
      </c>
      <c r="H1126" s="7"/>
      <c r="I1126" s="7"/>
      <c r="J1126" s="7"/>
      <c r="K1126" s="7"/>
      <c r="L1126" s="7"/>
      <c r="M1126" s="7"/>
      <c r="N1126" s="7"/>
      <c r="O1126" s="7"/>
      <c r="P1126" s="7"/>
      <c r="Q1126" s="7"/>
      <c r="R1126" s="7"/>
      <c r="S1126" s="7"/>
      <c r="T1126" s="7"/>
      <c r="U1126" s="7"/>
      <c r="V1126" s="7"/>
      <c r="W1126" s="7" t="s">
        <v>944</v>
      </c>
      <c r="X1126" s="7" t="s">
        <v>6655</v>
      </c>
      <c r="Y1126" s="7">
        <v>3</v>
      </c>
      <c r="Z1126" s="7">
        <v>14971</v>
      </c>
      <c r="AA1126" s="7">
        <v>2019</v>
      </c>
      <c r="AB1126" s="7" t="s">
        <v>68</v>
      </c>
      <c r="AC1126" s="7"/>
      <c r="AD1126" s="7"/>
      <c r="AE1126" s="7"/>
      <c r="AF1126" s="7"/>
      <c r="AG1126" s="7"/>
      <c r="AH1126" s="7"/>
      <c r="AI1126" s="8" t="str">
        <f t="shared" si="195"/>
        <v/>
      </c>
      <c r="AJ1126" s="8" t="str">
        <f>IF(AI1126="","",COUNTIFS(AI$1:AI1126,AI1126))</f>
        <v/>
      </c>
      <c r="AK1126" s="8" t="str">
        <f t="shared" si="196"/>
        <v>淮南日报社融媒体大数据服务平台项目合同备案@融媒体</v>
      </c>
      <c r="AL1126" s="9">
        <f>IF(AK1126="","",COUNTIFS(AK$1:AK1126,AK1126))</f>
        <v>1</v>
      </c>
      <c r="AM1126" s="10" t="str">
        <f t="shared" si="197"/>
        <v>是</v>
      </c>
      <c r="AN1126" s="12">
        <v>0</v>
      </c>
    </row>
    <row r="1127" spans="1:40">
      <c r="A1127" s="14" t="s">
        <v>6237</v>
      </c>
      <c r="B1127" s="14" t="s">
        <v>6656</v>
      </c>
      <c r="C1127" s="14" t="s">
        <v>55</v>
      </c>
      <c r="D1127" s="14" t="s">
        <v>6657</v>
      </c>
      <c r="E1127" s="14" t="s">
        <v>1427</v>
      </c>
      <c r="F1127" s="14" t="s">
        <v>4179</v>
      </c>
      <c r="G1127" s="14" t="s">
        <v>427</v>
      </c>
      <c r="H1127" s="14"/>
      <c r="I1127" s="14"/>
      <c r="J1127" s="14"/>
      <c r="K1127" s="14"/>
      <c r="L1127" s="14" t="s">
        <v>4180</v>
      </c>
      <c r="M1127" s="14"/>
      <c r="N1127" s="14" t="s">
        <v>6658</v>
      </c>
      <c r="O1127" s="14" t="s">
        <v>6659</v>
      </c>
      <c r="P1127" s="14"/>
      <c r="Q1127" s="14" t="s">
        <v>6660</v>
      </c>
      <c r="R1127" s="14"/>
      <c r="S1127" s="14"/>
      <c r="T1127" s="14"/>
      <c r="U1127" s="14"/>
      <c r="V1127" s="14"/>
      <c r="W1127" s="14" t="s">
        <v>65</v>
      </c>
      <c r="X1127" s="14" t="s">
        <v>6661</v>
      </c>
      <c r="Y1127" s="14">
        <v>2</v>
      </c>
      <c r="Z1127" s="14">
        <v>1</v>
      </c>
      <c r="AA1127" s="14">
        <v>2019</v>
      </c>
      <c r="AB1127" s="14" t="s">
        <v>68</v>
      </c>
      <c r="AC1127" s="14"/>
      <c r="AD1127" s="14"/>
      <c r="AE1127" s="14"/>
      <c r="AF1127" s="14"/>
      <c r="AG1127" s="14"/>
      <c r="AH1127" s="14"/>
      <c r="AI1127" s="8" t="str">
        <f t="shared" si="195"/>
        <v>HHYC2019001）@融媒体</v>
      </c>
      <c r="AJ1127" s="8">
        <f>IF(AI1127="","",COUNTIFS(AI$1:AI1127,AI1127))</f>
        <v>1</v>
      </c>
      <c r="AK1127" s="8" t="str">
        <f t="shared" si="196"/>
        <v>四川教育电视台融媒体平台运行资源保障项目成交公告@融媒体</v>
      </c>
      <c r="AL1127" s="9">
        <f>IF(AK1127="","",COUNTIFS(AK$1:AK1127,AK1127))</f>
        <v>1</v>
      </c>
      <c r="AM1127" s="10" t="str">
        <f t="shared" si="197"/>
        <v>是</v>
      </c>
      <c r="AN1127" s="12">
        <v>149700</v>
      </c>
    </row>
    <row r="1128" spans="1:40">
      <c r="A1128" s="7" t="s">
        <v>6237</v>
      </c>
      <c r="B1128" s="7" t="s">
        <v>6662</v>
      </c>
      <c r="C1128" s="7" t="s">
        <v>55</v>
      </c>
      <c r="D1128" s="7"/>
      <c r="E1128" s="7" t="s">
        <v>83</v>
      </c>
      <c r="F1128" s="7" t="s">
        <v>6663</v>
      </c>
      <c r="G1128" s="7" t="s">
        <v>427</v>
      </c>
      <c r="H1128" s="7"/>
      <c r="I1128" s="7"/>
      <c r="J1128" s="7"/>
      <c r="K1128" s="7"/>
      <c r="L1128" s="7"/>
      <c r="M1128" s="7"/>
      <c r="N1128" s="7" t="s">
        <v>6353</v>
      </c>
      <c r="O1128" s="7"/>
      <c r="P1128" s="7"/>
      <c r="Q1128" s="7" t="s">
        <v>961</v>
      </c>
      <c r="R1128" s="7" t="s">
        <v>985</v>
      </c>
      <c r="S1128" s="7"/>
      <c r="T1128" s="7"/>
      <c r="U1128" s="7"/>
      <c r="V1128" s="7"/>
      <c r="W1128" s="7" t="s">
        <v>315</v>
      </c>
      <c r="X1128" s="7" t="s">
        <v>6664</v>
      </c>
      <c r="Y1128" s="7">
        <v>2</v>
      </c>
      <c r="Z1128" s="7">
        <v>14971</v>
      </c>
      <c r="AA1128" s="7">
        <v>2019</v>
      </c>
      <c r="AB1128" s="7" t="s">
        <v>68</v>
      </c>
      <c r="AC1128" s="7"/>
      <c r="AD1128" s="7"/>
      <c r="AE1128" s="7"/>
      <c r="AF1128" s="7"/>
      <c r="AG1128" s="7"/>
      <c r="AH1128" s="7"/>
      <c r="AI1128" s="8" t="str">
        <f t="shared" si="195"/>
        <v/>
      </c>
      <c r="AJ1128" s="8" t="str">
        <f>IF(AI1128="","",COUNTIFS(AI$1:AI1128,AI1128))</f>
        <v/>
      </c>
      <c r="AK1128" s="8" t="str">
        <f t="shared" si="196"/>
        <v>湖口县委员会宣传部融媒体中心采购项目【合同】@融媒体</v>
      </c>
      <c r="AL1128" s="9">
        <f>IF(AK1128="","",COUNTIFS(AK$1:AK1128,AK1128))</f>
        <v>1</v>
      </c>
      <c r="AM1128" s="10" t="str">
        <f t="shared" si="197"/>
        <v>是</v>
      </c>
      <c r="AN1128" s="12">
        <v>0</v>
      </c>
    </row>
    <row r="1129" spans="1:40">
      <c r="A1129" s="14" t="s">
        <v>6237</v>
      </c>
      <c r="B1129" s="14" t="s">
        <v>6665</v>
      </c>
      <c r="C1129" s="14" t="s">
        <v>55</v>
      </c>
      <c r="D1129" s="14"/>
      <c r="E1129" s="14" t="s">
        <v>1308</v>
      </c>
      <c r="F1129" s="14" t="s">
        <v>6666</v>
      </c>
      <c r="G1129" s="14" t="s">
        <v>427</v>
      </c>
      <c r="H1129" s="14"/>
      <c r="I1129" s="14"/>
      <c r="J1129" s="14"/>
      <c r="K1129" s="14"/>
      <c r="L1129" s="14"/>
      <c r="M1129" s="14"/>
      <c r="N1129" s="14" t="s">
        <v>6667</v>
      </c>
      <c r="O1129" s="14"/>
      <c r="P1129" s="14"/>
      <c r="Q1129" s="14" t="s">
        <v>6668</v>
      </c>
      <c r="R1129" s="14" t="s">
        <v>985</v>
      </c>
      <c r="S1129" s="14"/>
      <c r="T1129" s="14"/>
      <c r="U1129" s="14"/>
      <c r="V1129" s="14"/>
      <c r="W1129" s="14" t="s">
        <v>194</v>
      </c>
      <c r="X1129" s="14" t="s">
        <v>6669</v>
      </c>
      <c r="Y1129" s="14">
        <v>3</v>
      </c>
      <c r="Z1129" s="14">
        <v>14971</v>
      </c>
      <c r="AA1129" s="14">
        <v>2019</v>
      </c>
      <c r="AB1129" s="14" t="s">
        <v>68</v>
      </c>
      <c r="AC1129" s="14"/>
      <c r="AD1129" s="14"/>
      <c r="AE1129" s="14"/>
      <c r="AF1129" s="14"/>
      <c r="AG1129" s="14"/>
      <c r="AH1129" s="14"/>
      <c r="AI1129" s="8" t="str">
        <f t="shared" ref="AI1129:AI1192" si="198">IF(D1129="NA","",IF(D1129="","",D1129&amp;"@"&amp;A1129))</f>
        <v/>
      </c>
      <c r="AJ1129" s="8" t="str">
        <f>IF(AI1129="","",COUNTIFS(AI$1:AI1129,AI1129))</f>
        <v/>
      </c>
      <c r="AK1129" s="8" t="str">
        <f t="shared" ref="AK1129:AK1192" si="199">IF(B1129="NA","",B1129&amp;"@"&amp;A1129)</f>
        <v>颍上县广播电视台融媒体系统设备采购项目第二包@融媒体</v>
      </c>
      <c r="AL1129" s="9">
        <f>IF(AK1129="","",COUNTIFS(AK$1:AK1129,AK1129))</f>
        <v>1</v>
      </c>
      <c r="AM1129" s="10" t="str">
        <f t="shared" ref="AM1129:AM1192" si="200">IF(AJ1129="",IF(AL1129=1,"是",""),IF(AJ1129=1,"是",""))</f>
        <v>是</v>
      </c>
      <c r="AN1129" s="12">
        <v>0</v>
      </c>
    </row>
    <row r="1130" spans="1:40">
      <c r="A1130" s="7" t="s">
        <v>6237</v>
      </c>
      <c r="B1130" s="7" t="s">
        <v>6670</v>
      </c>
      <c r="C1130" s="7" t="s">
        <v>55</v>
      </c>
      <c r="D1130" s="7"/>
      <c r="E1130" s="7" t="s">
        <v>1308</v>
      </c>
      <c r="F1130" s="7" t="s">
        <v>2875</v>
      </c>
      <c r="G1130" s="7" t="s">
        <v>427</v>
      </c>
      <c r="H1130" s="7"/>
      <c r="I1130" s="7"/>
      <c r="J1130" s="7"/>
      <c r="K1130" s="7"/>
      <c r="L1130" s="7"/>
      <c r="M1130" s="7"/>
      <c r="N1130" s="7" t="s">
        <v>6671</v>
      </c>
      <c r="O1130" s="7"/>
      <c r="P1130" s="7"/>
      <c r="Q1130" s="7" t="s">
        <v>6672</v>
      </c>
      <c r="R1130" s="7" t="s">
        <v>985</v>
      </c>
      <c r="S1130" s="7"/>
      <c r="T1130" s="7"/>
      <c r="U1130" s="7"/>
      <c r="V1130" s="7"/>
      <c r="W1130" s="7" t="s">
        <v>194</v>
      </c>
      <c r="X1130" s="7" t="s">
        <v>6669</v>
      </c>
      <c r="Y1130" s="7">
        <v>3</v>
      </c>
      <c r="Z1130" s="7">
        <v>14971</v>
      </c>
      <c r="AA1130" s="7">
        <v>2019</v>
      </c>
      <c r="AB1130" s="7" t="s">
        <v>68</v>
      </c>
      <c r="AC1130" s="7"/>
      <c r="AD1130" s="7"/>
      <c r="AE1130" s="7"/>
      <c r="AF1130" s="7"/>
      <c r="AG1130" s="7"/>
      <c r="AH1130" s="7"/>
      <c r="AI1130" s="8" t="str">
        <f t="shared" si="198"/>
        <v/>
      </c>
      <c r="AJ1130" s="8" t="str">
        <f>IF(AI1130="","",COUNTIFS(AI$1:AI1130,AI1130))</f>
        <v/>
      </c>
      <c r="AK1130" s="8" t="str">
        <f t="shared" si="199"/>
        <v>颍上县广播电视台融媒体系统设备采购项目第一包@融媒体</v>
      </c>
      <c r="AL1130" s="9">
        <f>IF(AK1130="","",COUNTIFS(AK$1:AK1130,AK1130))</f>
        <v>1</v>
      </c>
      <c r="AM1130" s="10" t="str">
        <f t="shared" si="200"/>
        <v>是</v>
      </c>
      <c r="AN1130" s="12">
        <v>0</v>
      </c>
    </row>
    <row r="1131" spans="1:40">
      <c r="A1131" s="14" t="s">
        <v>6237</v>
      </c>
      <c r="B1131" s="14" t="s">
        <v>6673</v>
      </c>
      <c r="C1131" s="14" t="s">
        <v>55</v>
      </c>
      <c r="D1131" s="14" t="s">
        <v>6674</v>
      </c>
      <c r="E1131" s="14" t="s">
        <v>1308</v>
      </c>
      <c r="F1131" s="14" t="s">
        <v>2875</v>
      </c>
      <c r="G1131" s="14" t="s">
        <v>427</v>
      </c>
      <c r="H1131" s="14"/>
      <c r="I1131" s="14"/>
      <c r="J1131" s="14"/>
      <c r="K1131" s="14"/>
      <c r="L1131" s="14" t="s">
        <v>6675</v>
      </c>
      <c r="M1131" s="14"/>
      <c r="N1131" s="14" t="s">
        <v>6676</v>
      </c>
      <c r="O1131" s="14" t="s">
        <v>6677</v>
      </c>
      <c r="P1131" s="14"/>
      <c r="Q1131" s="14" t="s">
        <v>6672</v>
      </c>
      <c r="R1131" s="14"/>
      <c r="S1131" s="14"/>
      <c r="T1131" s="14"/>
      <c r="U1131" s="14"/>
      <c r="V1131" s="14"/>
      <c r="W1131" s="14" t="s">
        <v>79</v>
      </c>
      <c r="X1131" s="14" t="s">
        <v>6678</v>
      </c>
      <c r="Y1131" s="14">
        <v>3</v>
      </c>
      <c r="Z1131" s="14">
        <v>1</v>
      </c>
      <c r="AA1131" s="14">
        <v>2019</v>
      </c>
      <c r="AB1131" s="14" t="s">
        <v>68</v>
      </c>
      <c r="AC1131" s="14"/>
      <c r="AD1131" s="14"/>
      <c r="AE1131" s="14"/>
      <c r="AF1131" s="14"/>
      <c r="AG1131" s="14"/>
      <c r="AH1131" s="14"/>
      <c r="AI1131" s="8" t="str">
        <f t="shared" si="198"/>
        <v>YSZGY-CG20180193@融媒体</v>
      </c>
      <c r="AJ1131" s="8">
        <f>IF(AI1131="","",COUNTIFS(AI$1:AI1131,AI1131))</f>
        <v>1</v>
      </c>
      <c r="AK1131" s="8" t="str">
        <f t="shared" si="199"/>
        <v>颍上县广播电视台融媒体系统设备采购项目第一包合同公告@融媒体</v>
      </c>
      <c r="AL1131" s="9">
        <f>IF(AK1131="","",COUNTIFS(AK$1:AK1131,AK1131))</f>
        <v>1</v>
      </c>
      <c r="AM1131" s="10" t="str">
        <f t="shared" si="200"/>
        <v>是</v>
      </c>
      <c r="AN1131" s="12">
        <v>1718800</v>
      </c>
    </row>
    <row r="1132" spans="1:40">
      <c r="A1132" s="7" t="s">
        <v>6237</v>
      </c>
      <c r="B1132" s="7" t="s">
        <v>6679</v>
      </c>
      <c r="C1132" s="7" t="s">
        <v>55</v>
      </c>
      <c r="D1132" s="7" t="s">
        <v>6680</v>
      </c>
      <c r="E1132" s="7" t="s">
        <v>56</v>
      </c>
      <c r="F1132" s="7" t="s">
        <v>541</v>
      </c>
      <c r="G1132" s="7" t="s">
        <v>444</v>
      </c>
      <c r="H1132" s="7"/>
      <c r="I1132" s="7"/>
      <c r="J1132" s="7"/>
      <c r="K1132" s="7"/>
      <c r="L1132" s="7" t="s">
        <v>6681</v>
      </c>
      <c r="M1132" s="7" t="s">
        <v>6682</v>
      </c>
      <c r="N1132" s="7" t="s">
        <v>6683</v>
      </c>
      <c r="O1132" s="7" t="s">
        <v>6684</v>
      </c>
      <c r="P1132" s="7"/>
      <c r="Q1132" s="7" t="s">
        <v>6685</v>
      </c>
      <c r="R1132" s="7" t="s">
        <v>6686</v>
      </c>
      <c r="S1132" s="7"/>
      <c r="T1132" s="7"/>
      <c r="U1132" s="7"/>
      <c r="V1132" s="7"/>
      <c r="W1132" s="7" t="s">
        <v>194</v>
      </c>
      <c r="X1132" s="7" t="s">
        <v>6687</v>
      </c>
      <c r="Y1132" s="7">
        <v>15</v>
      </c>
      <c r="Z1132" s="7">
        <v>3</v>
      </c>
      <c r="AA1132" s="7">
        <v>2019</v>
      </c>
      <c r="AB1132" s="7" t="s">
        <v>68</v>
      </c>
      <c r="AC1132" s="7"/>
      <c r="AD1132" s="7"/>
      <c r="AE1132" s="7"/>
      <c r="AF1132" s="7"/>
      <c r="AG1132" s="7"/>
      <c r="AH1132" s="7"/>
      <c r="AI1132" s="8" t="str">
        <f t="shared" si="198"/>
        <v>WLZY-2018-ZHG031@融媒体</v>
      </c>
      <c r="AJ1132" s="8">
        <f>IF(AI1132="","",COUNTIFS(AI$1:AI1132,AI1132))</f>
        <v>1</v>
      </c>
      <c r="AK1132" s="8" t="str">
        <f t="shared" si="199"/>
        <v>南阳市卧龙区广播电视中心融媒体中心建设项目-结果公告@融媒体</v>
      </c>
      <c r="AL1132" s="9">
        <f>IF(AK1132="","",COUNTIFS(AK$1:AK1132,AK1132))</f>
        <v>1</v>
      </c>
      <c r="AM1132" s="10" t="str">
        <f t="shared" si="200"/>
        <v>是</v>
      </c>
      <c r="AN1132" s="12">
        <v>1163500</v>
      </c>
    </row>
    <row r="1133" spans="1:40">
      <c r="A1133" s="14" t="s">
        <v>6237</v>
      </c>
      <c r="B1133" s="14" t="s">
        <v>6688</v>
      </c>
      <c r="C1133" s="14" t="s">
        <v>55</v>
      </c>
      <c r="D1133" s="14"/>
      <c r="E1133" s="14" t="s">
        <v>1192</v>
      </c>
      <c r="F1133" s="14" t="s">
        <v>1193</v>
      </c>
      <c r="G1133" s="14" t="s">
        <v>444</v>
      </c>
      <c r="H1133" s="14"/>
      <c r="I1133" s="14"/>
      <c r="J1133" s="14"/>
      <c r="K1133" s="14"/>
      <c r="L1133" s="14" t="s">
        <v>6569</v>
      </c>
      <c r="M1133" s="14"/>
      <c r="N1133" s="14" t="s">
        <v>6570</v>
      </c>
      <c r="O1133" s="14"/>
      <c r="P1133" s="14"/>
      <c r="Q1133" s="14" t="s">
        <v>6571</v>
      </c>
      <c r="R1133" s="14"/>
      <c r="S1133" s="14"/>
      <c r="T1133" s="14"/>
      <c r="U1133" s="14"/>
      <c r="V1133" s="14"/>
      <c r="W1133" s="14" t="s">
        <v>79</v>
      </c>
      <c r="X1133" s="14" t="s">
        <v>6689</v>
      </c>
      <c r="Y1133" s="14">
        <v>1</v>
      </c>
      <c r="Z1133" s="14">
        <v>14971</v>
      </c>
      <c r="AA1133" s="14">
        <v>2019</v>
      </c>
      <c r="AB1133" s="14" t="s">
        <v>68</v>
      </c>
      <c r="AC1133" s="14"/>
      <c r="AD1133" s="14"/>
      <c r="AE1133" s="14"/>
      <c r="AF1133" s="14"/>
      <c r="AG1133" s="14"/>
      <c r="AH1133" s="14"/>
      <c r="AI1133" s="8" t="str">
        <f t="shared" si="198"/>
        <v/>
      </c>
      <c r="AJ1133" s="8" t="str">
        <f>IF(AI1133="","",COUNTIFS(AI$1:AI1133,AI1133))</f>
        <v/>
      </c>
      <c r="AK1133" s="8" t="str">
        <f t="shared" si="199"/>
        <v>临澧县红网云融媒体平台建设单一来源采购-单一来源成交公告@融媒体</v>
      </c>
      <c r="AL1133" s="9">
        <f>IF(AK1133="","",COUNTIFS(AK$1:AK1133,AK1133))</f>
        <v>1</v>
      </c>
      <c r="AM1133" s="10" t="str">
        <f t="shared" si="200"/>
        <v>是</v>
      </c>
      <c r="AN1133" s="12">
        <v>0</v>
      </c>
    </row>
    <row r="1134" spans="1:40">
      <c r="A1134" s="7" t="s">
        <v>6237</v>
      </c>
      <c r="B1134" s="7" t="s">
        <v>6690</v>
      </c>
      <c r="C1134" s="7" t="s">
        <v>55</v>
      </c>
      <c r="D1134" s="7"/>
      <c r="E1134" s="7" t="s">
        <v>118</v>
      </c>
      <c r="F1134" s="7" t="s">
        <v>5082</v>
      </c>
      <c r="G1134" s="7" t="s">
        <v>444</v>
      </c>
      <c r="H1134" s="7"/>
      <c r="I1134" s="7"/>
      <c r="J1134" s="7"/>
      <c r="K1134" s="7"/>
      <c r="L1134" s="7"/>
      <c r="M1134" s="7"/>
      <c r="N1134" s="7"/>
      <c r="O1134" s="7"/>
      <c r="P1134" s="7"/>
      <c r="Q1134" s="7"/>
      <c r="R1134" s="7"/>
      <c r="S1134" s="7"/>
      <c r="T1134" s="7"/>
      <c r="U1134" s="7"/>
      <c r="V1134" s="7"/>
      <c r="W1134" s="7" t="s">
        <v>315</v>
      </c>
      <c r="X1134" s="7" t="s">
        <v>6691</v>
      </c>
      <c r="Y1134" s="7">
        <v>2</v>
      </c>
      <c r="Z1134" s="7">
        <v>14971</v>
      </c>
      <c r="AA1134" s="7" t="s">
        <v>1746</v>
      </c>
      <c r="AB1134" s="7"/>
      <c r="AC1134" s="7"/>
      <c r="AD1134" s="7"/>
      <c r="AE1134" s="7"/>
      <c r="AF1134" s="7"/>
      <c r="AG1134" s="7"/>
      <c r="AH1134" s="7"/>
      <c r="AI1134" s="8" t="str">
        <f t="shared" si="198"/>
        <v/>
      </c>
      <c r="AJ1134" s="8" t="str">
        <f>IF(AI1134="","",COUNTIFS(AI$1:AI1134,AI1134))</f>
        <v/>
      </c>
      <c r="AK1134" s="8" t="str">
        <f t="shared" si="199"/>
        <v>青铜峡市广播电视台融媒体中心采购项目中标公示@融媒体</v>
      </c>
      <c r="AL1134" s="9">
        <f>IF(AK1134="","",COUNTIFS(AK$1:AK1134,AK1134))</f>
        <v>1</v>
      </c>
      <c r="AM1134" s="10" t="str">
        <f t="shared" si="200"/>
        <v>是</v>
      </c>
      <c r="AN1134" s="12">
        <v>0</v>
      </c>
    </row>
    <row r="1135" spans="1:40">
      <c r="A1135" s="14" t="s">
        <v>6237</v>
      </c>
      <c r="B1135" s="14" t="s">
        <v>6692</v>
      </c>
      <c r="C1135" s="14" t="s">
        <v>55</v>
      </c>
      <c r="D1135" s="14"/>
      <c r="E1135" s="14" t="s">
        <v>1308</v>
      </c>
      <c r="F1135" s="14" t="s">
        <v>1374</v>
      </c>
      <c r="G1135" s="14" t="s">
        <v>444</v>
      </c>
      <c r="H1135" s="14"/>
      <c r="I1135" s="14"/>
      <c r="J1135" s="14"/>
      <c r="K1135" s="14"/>
      <c r="L1135" s="14"/>
      <c r="M1135" s="14"/>
      <c r="N1135" s="14" t="s">
        <v>6693</v>
      </c>
      <c r="O1135" s="14"/>
      <c r="P1135" s="14"/>
      <c r="Q1135" s="14" t="s">
        <v>6694</v>
      </c>
      <c r="R1135" s="14"/>
      <c r="S1135" s="14"/>
      <c r="T1135" s="14"/>
      <c r="U1135" s="14"/>
      <c r="V1135" s="14"/>
      <c r="W1135" s="14" t="s">
        <v>944</v>
      </c>
      <c r="X1135" s="14" t="s">
        <v>6695</v>
      </c>
      <c r="Y1135" s="14">
        <v>2</v>
      </c>
      <c r="Z1135" s="14">
        <v>14971</v>
      </c>
      <c r="AA1135" s="14">
        <v>2019</v>
      </c>
      <c r="AB1135" s="14" t="s">
        <v>68</v>
      </c>
      <c r="AC1135" s="14"/>
      <c r="AD1135" s="14"/>
      <c r="AE1135" s="14"/>
      <c r="AF1135" s="14"/>
      <c r="AG1135" s="14"/>
      <c r="AH1135" s="14"/>
      <c r="AI1135" s="8" t="str">
        <f t="shared" si="198"/>
        <v/>
      </c>
      <c r="AJ1135" s="8" t="str">
        <f>IF(AI1135="","",COUNTIFS(AI$1:AI1135,AI1135))</f>
        <v/>
      </c>
      <c r="AK1135" s="8" t="str">
        <f t="shared" si="199"/>
        <v>淮北日报社融媒体数据分析服务项目中标公告@融媒体</v>
      </c>
      <c r="AL1135" s="9">
        <f>IF(AK1135="","",COUNTIFS(AK$1:AK1135,AK1135))</f>
        <v>1</v>
      </c>
      <c r="AM1135" s="10" t="str">
        <f t="shared" si="200"/>
        <v>是</v>
      </c>
      <c r="AN1135" s="12">
        <v>0</v>
      </c>
    </row>
    <row r="1136" spans="1:40">
      <c r="A1136" s="7" t="s">
        <v>6237</v>
      </c>
      <c r="B1136" s="7" t="s">
        <v>6696</v>
      </c>
      <c r="C1136" s="7" t="s">
        <v>55</v>
      </c>
      <c r="D1136" s="7" t="s">
        <v>6697</v>
      </c>
      <c r="E1136" s="7" t="s">
        <v>627</v>
      </c>
      <c r="F1136" s="7" t="s">
        <v>840</v>
      </c>
      <c r="G1136" s="7" t="s">
        <v>444</v>
      </c>
      <c r="H1136" s="7"/>
      <c r="I1136" s="7"/>
      <c r="J1136" s="7"/>
      <c r="K1136" s="7"/>
      <c r="L1136" s="7"/>
      <c r="M1136" s="7" t="s">
        <v>6698</v>
      </c>
      <c r="N1136" s="7" t="s">
        <v>6699</v>
      </c>
      <c r="O1136" s="7"/>
      <c r="P1136" s="7"/>
      <c r="Q1136" s="7" t="s">
        <v>6700</v>
      </c>
      <c r="R1136" s="7"/>
      <c r="S1136" s="7"/>
      <c r="T1136" s="7"/>
      <c r="U1136" s="7"/>
      <c r="V1136" s="7"/>
      <c r="W1136" s="7" t="s">
        <v>79</v>
      </c>
      <c r="X1136" s="7" t="s">
        <v>6701</v>
      </c>
      <c r="Y1136" s="7">
        <v>2</v>
      </c>
      <c r="Z1136" s="7">
        <v>2</v>
      </c>
      <c r="AA1136" s="7">
        <v>2019</v>
      </c>
      <c r="AB1136" s="7" t="s">
        <v>68</v>
      </c>
      <c r="AC1136" s="7"/>
      <c r="AD1136" s="7"/>
      <c r="AE1136" s="7"/>
      <c r="AF1136" s="7"/>
      <c r="AG1136" s="7"/>
      <c r="AH1136" s="7"/>
      <c r="AI1136" s="8" t="str">
        <f t="shared" si="198"/>
        <v>440000-201901-163003-0001@融媒体</v>
      </c>
      <c r="AJ1136" s="8">
        <f>IF(AI1136="","",COUNTIFS(AI$1:AI1136,AI1136))</f>
        <v>1</v>
      </c>
      <c r="AK1136" s="8" t="str">
        <f t="shared" si="199"/>
        <v>广东省科技合作研究促进中心广东省科技合作研究促进中心印刷服务定点采购合同采购合同@融媒体</v>
      </c>
      <c r="AL1136" s="9">
        <f>IF(AK1136="","",COUNTIFS(AK$1:AK1136,AK1136))</f>
        <v>1</v>
      </c>
      <c r="AM1136" s="10" t="str">
        <f t="shared" si="200"/>
        <v>是</v>
      </c>
      <c r="AN1136" s="12">
        <v>0</v>
      </c>
    </row>
    <row r="1137" spans="1:40">
      <c r="A1137" s="14" t="s">
        <v>6237</v>
      </c>
      <c r="B1137" s="14" t="s">
        <v>6702</v>
      </c>
      <c r="C1137" s="14" t="s">
        <v>55</v>
      </c>
      <c r="D1137" s="14"/>
      <c r="E1137" s="14" t="s">
        <v>118</v>
      </c>
      <c r="F1137" s="14" t="s">
        <v>119</v>
      </c>
      <c r="G1137" s="14" t="s">
        <v>444</v>
      </c>
      <c r="H1137" s="14"/>
      <c r="I1137" s="14"/>
      <c r="J1137" s="14"/>
      <c r="K1137" s="14"/>
      <c r="L1137" s="14" t="s">
        <v>6703</v>
      </c>
      <c r="M1137" s="14"/>
      <c r="N1137" s="14" t="s">
        <v>6704</v>
      </c>
      <c r="O1137" s="14" t="s">
        <v>6705</v>
      </c>
      <c r="P1137" s="14"/>
      <c r="Q1137" s="14" t="s">
        <v>6706</v>
      </c>
      <c r="R1137" s="14"/>
      <c r="S1137" s="14"/>
      <c r="T1137" s="14"/>
      <c r="U1137" s="14"/>
      <c r="V1137" s="14"/>
      <c r="W1137" s="14" t="s">
        <v>79</v>
      </c>
      <c r="X1137" s="14" t="s">
        <v>6691</v>
      </c>
      <c r="Y1137" s="14">
        <v>2</v>
      </c>
      <c r="Z1137" s="14">
        <v>14971</v>
      </c>
      <c r="AA1137" s="14">
        <v>2019</v>
      </c>
      <c r="AB1137" s="14" t="s">
        <v>68</v>
      </c>
      <c r="AC1137" s="14" t="s">
        <v>284</v>
      </c>
      <c r="AD1137" s="14"/>
      <c r="AE1137" s="14"/>
      <c r="AF1137" s="14"/>
      <c r="AG1137" s="14"/>
      <c r="AH1137" s="14"/>
      <c r="AI1137" s="8" t="str">
        <f t="shared" si="198"/>
        <v/>
      </c>
      <c r="AJ1137" s="8" t="str">
        <f>IF(AI1137="","",COUNTIFS(AI$1:AI1137,AI1137))</f>
        <v/>
      </c>
      <c r="AK1137" s="8" t="str">
        <f t="shared" si="199"/>
        <v>青铜峡市广播电视台融媒体中心采购项目中标公告@融媒体</v>
      </c>
      <c r="AL1137" s="9">
        <f>IF(AK1137="","",COUNTIFS(AK$1:AK1137,AK1137))</f>
        <v>1</v>
      </c>
      <c r="AM1137" s="10" t="str">
        <f t="shared" si="200"/>
        <v>是</v>
      </c>
      <c r="AN1137" s="12">
        <v>6642500</v>
      </c>
    </row>
    <row r="1138" spans="1:40">
      <c r="A1138" s="7" t="s">
        <v>6237</v>
      </c>
      <c r="B1138" s="7" t="s">
        <v>6707</v>
      </c>
      <c r="C1138" s="7" t="s">
        <v>55</v>
      </c>
      <c r="D1138" s="7" t="s">
        <v>6708</v>
      </c>
      <c r="E1138" s="7" t="s">
        <v>1308</v>
      </c>
      <c r="F1138" s="7" t="s">
        <v>2875</v>
      </c>
      <c r="G1138" s="7" t="s">
        <v>444</v>
      </c>
      <c r="H1138" s="7"/>
      <c r="I1138" s="7"/>
      <c r="J1138" s="7"/>
      <c r="K1138" s="7"/>
      <c r="L1138" s="7" t="s">
        <v>6709</v>
      </c>
      <c r="M1138" s="7"/>
      <c r="N1138" s="7"/>
      <c r="O1138" s="7"/>
      <c r="P1138" s="7"/>
      <c r="Q1138" s="7"/>
      <c r="R1138" s="7"/>
      <c r="S1138" s="7"/>
      <c r="T1138" s="7"/>
      <c r="U1138" s="7"/>
      <c r="V1138" s="7"/>
      <c r="W1138" s="7" t="s">
        <v>79</v>
      </c>
      <c r="X1138" s="7" t="s">
        <v>6710</v>
      </c>
      <c r="Y1138" s="7">
        <v>10</v>
      </c>
      <c r="Z1138" s="7">
        <v>10</v>
      </c>
      <c r="AA1138" s="7">
        <v>2019</v>
      </c>
      <c r="AB1138" s="7" t="s">
        <v>68</v>
      </c>
      <c r="AC1138" s="7"/>
      <c r="AD1138" s="7"/>
      <c r="AE1138" s="7"/>
      <c r="AF1138" s="7"/>
      <c r="AG1138" s="7"/>
      <c r="AH1138" s="7"/>
      <c r="AI1138" s="8" t="str">
        <f t="shared" si="198"/>
        <v>2018LJFJ1097@融媒体</v>
      </c>
      <c r="AJ1138" s="8">
        <f>IF(AI1138="","",COUNTIFS(AI$1:AI1138,AI1138))</f>
        <v>1</v>
      </c>
      <c r="AK1138" s="8" t="str">
        <f t="shared" si="199"/>
        <v>庐江县广电台融媒体运营服务中标公示@融媒体</v>
      </c>
      <c r="AL1138" s="9">
        <f>IF(AK1138="","",COUNTIFS(AK$1:AK1138,AK1138))</f>
        <v>1</v>
      </c>
      <c r="AM1138" s="10" t="str">
        <f t="shared" si="200"/>
        <v>是</v>
      </c>
      <c r="AN1138" s="12">
        <v>0</v>
      </c>
    </row>
    <row r="1139" spans="1:40">
      <c r="A1139" s="14" t="s">
        <v>6237</v>
      </c>
      <c r="B1139" s="14" t="s">
        <v>6711</v>
      </c>
      <c r="C1139" s="14" t="s">
        <v>55</v>
      </c>
      <c r="D1139" s="14"/>
      <c r="E1139" s="14" t="s">
        <v>1308</v>
      </c>
      <c r="F1139" s="14" t="s">
        <v>1374</v>
      </c>
      <c r="G1139" s="14" t="s">
        <v>444</v>
      </c>
      <c r="H1139" s="14"/>
      <c r="I1139" s="14"/>
      <c r="J1139" s="14"/>
      <c r="K1139" s="14"/>
      <c r="L1139" s="14"/>
      <c r="M1139" s="14"/>
      <c r="N1139" s="14" t="s">
        <v>4087</v>
      </c>
      <c r="O1139" s="14"/>
      <c r="P1139" s="14"/>
      <c r="Q1139" s="14" t="s">
        <v>942</v>
      </c>
      <c r="R1139" s="14"/>
      <c r="S1139" s="14"/>
      <c r="T1139" s="14"/>
      <c r="U1139" s="14"/>
      <c r="V1139" s="14"/>
      <c r="W1139" s="14" t="s">
        <v>944</v>
      </c>
      <c r="X1139" s="14" t="s">
        <v>6712</v>
      </c>
      <c r="Y1139" s="14">
        <v>2</v>
      </c>
      <c r="Z1139" s="14">
        <v>14971</v>
      </c>
      <c r="AA1139" s="14">
        <v>2019</v>
      </c>
      <c r="AB1139" s="14" t="s">
        <v>68</v>
      </c>
      <c r="AC1139" s="14" t="s">
        <v>946</v>
      </c>
      <c r="AD1139" s="14"/>
      <c r="AE1139" s="14"/>
      <c r="AF1139" s="14"/>
      <c r="AG1139" s="14"/>
      <c r="AH1139" s="14"/>
      <c r="AI1139" s="8" t="str">
        <f t="shared" si="198"/>
        <v/>
      </c>
      <c r="AJ1139" s="8" t="str">
        <f>IF(AI1139="","",COUNTIFS(AI$1:AI1139,AI1139))</f>
        <v/>
      </c>
      <c r="AK1139" s="8" t="str">
        <f t="shared" si="199"/>
        <v>淮北日报社融媒体采编系统拟采用单一来源采购项目中标公告@融媒体</v>
      </c>
      <c r="AL1139" s="9">
        <f>IF(AK1139="","",COUNTIFS(AK$1:AK1139,AK1139))</f>
        <v>1</v>
      </c>
      <c r="AM1139" s="10" t="str">
        <f t="shared" si="200"/>
        <v>是</v>
      </c>
      <c r="AN1139" s="12">
        <v>0</v>
      </c>
    </row>
    <row r="1140" spans="1:40">
      <c r="A1140" s="7" t="s">
        <v>6237</v>
      </c>
      <c r="B1140" s="7" t="s">
        <v>934</v>
      </c>
      <c r="C1140" s="7" t="s">
        <v>55</v>
      </c>
      <c r="D1140" s="7" t="s">
        <v>935</v>
      </c>
      <c r="E1140" s="7" t="s">
        <v>168</v>
      </c>
      <c r="F1140" s="7" t="s">
        <v>936</v>
      </c>
      <c r="G1140" s="7" t="s">
        <v>460</v>
      </c>
      <c r="H1140" s="7"/>
      <c r="I1140" s="7"/>
      <c r="J1140" s="7"/>
      <c r="K1140" s="7"/>
      <c r="L1140" s="7" t="s">
        <v>937</v>
      </c>
      <c r="M1140" s="7" t="s">
        <v>938</v>
      </c>
      <c r="N1140" s="7" t="s">
        <v>939</v>
      </c>
      <c r="O1140" s="7" t="s">
        <v>940</v>
      </c>
      <c r="P1140" s="7"/>
      <c r="Q1140" s="7" t="s">
        <v>942</v>
      </c>
      <c r="R1140" s="7" t="s">
        <v>943</v>
      </c>
      <c r="S1140" s="7"/>
      <c r="T1140" s="7"/>
      <c r="U1140" s="7"/>
      <c r="V1140" s="7"/>
      <c r="W1140" s="7" t="s">
        <v>944</v>
      </c>
      <c r="X1140" s="7" t="s">
        <v>945</v>
      </c>
      <c r="Y1140" s="7">
        <v>2</v>
      </c>
      <c r="Z1140" s="7">
        <v>2</v>
      </c>
      <c r="AA1140" s="7">
        <v>2019</v>
      </c>
      <c r="AB1140" s="7" t="s">
        <v>68</v>
      </c>
      <c r="AC1140" s="7" t="s">
        <v>946</v>
      </c>
      <c r="AD1140" s="7"/>
      <c r="AE1140" s="7"/>
      <c r="AF1140" s="7"/>
      <c r="AG1140" s="7"/>
      <c r="AH1140" s="7"/>
      <c r="AI1140" s="8" t="str">
        <f t="shared" si="198"/>
        <v>[350500]QZSCGZX[GK]2018089@融媒体</v>
      </c>
      <c r="AJ1140" s="8">
        <f>IF(AI1140="","",COUNTIFS(AI$1:AI1140,AI1140))</f>
        <v>1</v>
      </c>
      <c r="AK1140" s="8" t="str">
        <f t="shared" si="199"/>
        <v>泉州晚报社融媒体中央厨房平台二期项目采购结果公告@融媒体</v>
      </c>
      <c r="AL1140" s="9">
        <f>IF(AK1140="","",COUNTIFS(AK$1:AK1140,AK1140))</f>
        <v>1</v>
      </c>
      <c r="AM1140" s="10" t="str">
        <f t="shared" si="200"/>
        <v>是</v>
      </c>
      <c r="AN1140" s="12">
        <v>2839800</v>
      </c>
    </row>
    <row r="1141" spans="1:40">
      <c r="A1141" s="14" t="s">
        <v>6237</v>
      </c>
      <c r="B1141" s="14" t="s">
        <v>947</v>
      </c>
      <c r="C1141" s="14" t="s">
        <v>55</v>
      </c>
      <c r="D1141" s="14" t="s">
        <v>948</v>
      </c>
      <c r="E1141" s="14" t="s">
        <v>809</v>
      </c>
      <c r="F1141" s="14" t="s">
        <v>949</v>
      </c>
      <c r="G1141" s="14" t="s">
        <v>460</v>
      </c>
      <c r="H1141" s="14"/>
      <c r="I1141" s="14"/>
      <c r="J1141" s="14"/>
      <c r="K1141" s="14"/>
      <c r="L1141" s="14" t="s">
        <v>950</v>
      </c>
      <c r="M1141" s="14"/>
      <c r="N1141" s="14" t="s">
        <v>951</v>
      </c>
      <c r="O1141" s="14"/>
      <c r="P1141" s="14"/>
      <c r="Q1141" s="14" t="s">
        <v>953</v>
      </c>
      <c r="R1141" s="14" t="s">
        <v>954</v>
      </c>
      <c r="S1141" s="14"/>
      <c r="T1141" s="14"/>
      <c r="U1141" s="14"/>
      <c r="V1141" s="14"/>
      <c r="W1141" s="14" t="s">
        <v>79</v>
      </c>
      <c r="X1141" s="14" t="s">
        <v>955</v>
      </c>
      <c r="Y1141" s="14">
        <v>2</v>
      </c>
      <c r="Z1141" s="14">
        <v>2</v>
      </c>
      <c r="AA1141" s="14">
        <v>2019</v>
      </c>
      <c r="AB1141" s="14" t="s">
        <v>68</v>
      </c>
      <c r="AC1141" s="14"/>
      <c r="AD1141" s="14"/>
      <c r="AE1141" s="14"/>
      <c r="AF1141" s="14"/>
      <c r="AG1141" s="14"/>
      <c r="AH1141" s="14"/>
      <c r="AI1141" s="8" t="str">
        <f t="shared" si="198"/>
        <v>Z131100181900@融媒体</v>
      </c>
      <c r="AJ1141" s="8">
        <f>IF(AI1141="","",COUNTIFS(AI$1:AI1141,AI1141))</f>
        <v>1</v>
      </c>
      <c r="AK1141" s="8" t="str">
        <f t="shared" si="199"/>
        <v>Z1311001819001001故城县广播电视台县融媒体中心中央厨房采购设备公开招标中标结果公告@融媒体</v>
      </c>
      <c r="AL1141" s="9">
        <f>IF(AK1141="","",COUNTIFS(AK$1:AK1141,AK1141))</f>
        <v>1</v>
      </c>
      <c r="AM1141" s="10" t="str">
        <f t="shared" si="200"/>
        <v>是</v>
      </c>
      <c r="AN1141" s="12">
        <v>0</v>
      </c>
    </row>
    <row r="1142" spans="1:40">
      <c r="A1142" s="7" t="s">
        <v>6237</v>
      </c>
      <c r="B1142" s="7" t="s">
        <v>6713</v>
      </c>
      <c r="C1142" s="7" t="s">
        <v>55</v>
      </c>
      <c r="D1142" s="7" t="s">
        <v>6714</v>
      </c>
      <c r="E1142" s="7" t="s">
        <v>809</v>
      </c>
      <c r="F1142" s="7" t="s">
        <v>949</v>
      </c>
      <c r="G1142" s="7" t="s">
        <v>460</v>
      </c>
      <c r="H1142" s="7"/>
      <c r="I1142" s="7"/>
      <c r="J1142" s="7"/>
      <c r="K1142" s="7"/>
      <c r="L1142" s="7" t="s">
        <v>950</v>
      </c>
      <c r="M1142" s="7"/>
      <c r="N1142" s="7" t="s">
        <v>6715</v>
      </c>
      <c r="O1142" s="7"/>
      <c r="P1142" s="7"/>
      <c r="Q1142" s="7" t="s">
        <v>6716</v>
      </c>
      <c r="R1142" s="7" t="s">
        <v>954</v>
      </c>
      <c r="S1142" s="7"/>
      <c r="T1142" s="7"/>
      <c r="U1142" s="7"/>
      <c r="V1142" s="7"/>
      <c r="W1142" s="7" t="s">
        <v>79</v>
      </c>
      <c r="X1142" s="7" t="s">
        <v>6717</v>
      </c>
      <c r="Y1142" s="7">
        <v>1</v>
      </c>
      <c r="Z1142" s="7">
        <v>1</v>
      </c>
      <c r="AA1142" s="7">
        <v>2019</v>
      </c>
      <c r="AB1142" s="7" t="s">
        <v>68</v>
      </c>
      <c r="AC1142" s="7"/>
      <c r="AD1142" s="7"/>
      <c r="AE1142" s="7"/>
      <c r="AF1142" s="7"/>
      <c r="AG1142" s="7"/>
      <c r="AH1142" s="7"/>
      <c r="AI1142" s="8" t="str">
        <f t="shared" si="198"/>
        <v>Z131100181901@融媒体</v>
      </c>
      <c r="AJ1142" s="8">
        <f>IF(AI1142="","",COUNTIFS(AI$1:AI1142,AI1142))</f>
        <v>1</v>
      </c>
      <c r="AK1142" s="8" t="str">
        <f t="shared" si="199"/>
        <v>Z1311001819011001故城县广播电视台县融媒体中心附属设备公开招标中标结果公告@融媒体</v>
      </c>
      <c r="AL1142" s="9">
        <f>IF(AK1142="","",COUNTIFS(AK$1:AK1142,AK1142))</f>
        <v>1</v>
      </c>
      <c r="AM1142" s="10" t="str">
        <f t="shared" si="200"/>
        <v>是</v>
      </c>
      <c r="AN1142" s="12">
        <v>0</v>
      </c>
    </row>
    <row r="1143" spans="1:40">
      <c r="A1143" s="14" t="s">
        <v>6237</v>
      </c>
      <c r="B1143" s="14" t="s">
        <v>956</v>
      </c>
      <c r="C1143" s="14" t="s">
        <v>55</v>
      </c>
      <c r="D1143" s="14" t="s">
        <v>957</v>
      </c>
      <c r="E1143" s="14" t="s">
        <v>83</v>
      </c>
      <c r="F1143" s="14" t="s">
        <v>291</v>
      </c>
      <c r="G1143" s="14" t="s">
        <v>460</v>
      </c>
      <c r="H1143" s="14"/>
      <c r="I1143" s="14"/>
      <c r="J1143" s="14"/>
      <c r="K1143" s="14"/>
      <c r="L1143" s="14" t="s">
        <v>958</v>
      </c>
      <c r="M1143" s="14"/>
      <c r="N1143" s="14" t="s">
        <v>959</v>
      </c>
      <c r="O1143" s="14"/>
      <c r="P1143" s="14"/>
      <c r="Q1143" s="14" t="s">
        <v>961</v>
      </c>
      <c r="R1143" s="14"/>
      <c r="S1143" s="14"/>
      <c r="T1143" s="14"/>
      <c r="U1143" s="14"/>
      <c r="V1143" s="14"/>
      <c r="W1143" s="14" t="s">
        <v>79</v>
      </c>
      <c r="X1143" s="14" t="s">
        <v>962</v>
      </c>
      <c r="Y1143" s="14">
        <v>2</v>
      </c>
      <c r="Z1143" s="14">
        <v>2</v>
      </c>
      <c r="AA1143" s="14">
        <v>2019</v>
      </c>
      <c r="AB1143" s="14" t="s">
        <v>68</v>
      </c>
      <c r="AC1143" s="14"/>
      <c r="AD1143" s="14"/>
      <c r="AE1143" s="14"/>
      <c r="AF1143" s="14"/>
      <c r="AG1143" s="14"/>
      <c r="AH1143" s="14"/>
      <c r="AI1143" s="8" t="str">
        <f t="shared" si="198"/>
        <v>GZJD2018-C-G017）@融媒体</v>
      </c>
      <c r="AJ1143" s="8">
        <f>IF(AI1143="","",COUNTIFS(AI$1:AI1143,AI1143))</f>
        <v>1</v>
      </c>
      <c r="AK1143" s="8" t="str">
        <f t="shared" si="199"/>
        <v>[石城县]九鼎赣饶中介服务咨询有限公司关于江西省中国共产党石城县委员会宣传部融媒体中心“中央厨房”建设项目（项目编号：GZJD2018-SC-G017）的电子化公开招标的中标结果公告@融媒体</v>
      </c>
      <c r="AL1143" s="9">
        <f>IF(AK1143="","",COUNTIFS(AK$1:AK1143,AK1143))</f>
        <v>1</v>
      </c>
      <c r="AM1143" s="10" t="str">
        <f t="shared" si="200"/>
        <v>是</v>
      </c>
      <c r="AN1143" s="12">
        <v>0</v>
      </c>
    </row>
    <row r="1144" spans="1:40">
      <c r="A1144" s="7" t="s">
        <v>6237</v>
      </c>
      <c r="B1144" s="7" t="s">
        <v>6718</v>
      </c>
      <c r="C1144" s="7" t="s">
        <v>55</v>
      </c>
      <c r="D1144" s="7"/>
      <c r="E1144" s="7" t="s">
        <v>2982</v>
      </c>
      <c r="F1144" s="7" t="s">
        <v>6189</v>
      </c>
      <c r="G1144" s="7" t="s">
        <v>966</v>
      </c>
      <c r="H1144" s="7"/>
      <c r="I1144" s="7"/>
      <c r="J1144" s="7"/>
      <c r="K1144" s="7"/>
      <c r="L1144" s="7"/>
      <c r="M1144" s="7"/>
      <c r="N1144" s="7" t="s">
        <v>6719</v>
      </c>
      <c r="O1144" s="7" t="s">
        <v>6720</v>
      </c>
      <c r="P1144" s="7"/>
      <c r="Q1144" s="7" t="s">
        <v>6721</v>
      </c>
      <c r="R1144" s="7"/>
      <c r="S1144" s="7"/>
      <c r="T1144" s="7"/>
      <c r="U1144" s="7"/>
      <c r="V1144" s="7"/>
      <c r="W1144" s="7" t="s">
        <v>944</v>
      </c>
      <c r="X1144" s="7" t="s">
        <v>6722</v>
      </c>
      <c r="Y1144" s="7">
        <v>1</v>
      </c>
      <c r="Z1144" s="7">
        <v>14971</v>
      </c>
      <c r="AA1144" s="7">
        <v>2019</v>
      </c>
      <c r="AB1144" s="7" t="s">
        <v>68</v>
      </c>
      <c r="AC1144" s="7"/>
      <c r="AD1144" s="7"/>
      <c r="AE1144" s="7"/>
      <c r="AF1144" s="7"/>
      <c r="AG1144" s="7"/>
      <c r="AH1144" s="7"/>
      <c r="AI1144" s="8" t="str">
        <f t="shared" si="198"/>
        <v/>
      </c>
      <c r="AJ1144" s="8" t="str">
        <f>IF(AI1144="","",COUNTIFS(AI$1:AI1144,AI1144))</f>
        <v/>
      </c>
      <c r="AK1144" s="8" t="str">
        <f t="shared" si="199"/>
        <v>西宁晚报社采编系统升级和融媒体中央新闻信息及云服务建设项目@融媒体</v>
      </c>
      <c r="AL1144" s="9">
        <f>IF(AK1144="","",COUNTIFS(AK$1:AK1144,AK1144))</f>
        <v>1</v>
      </c>
      <c r="AM1144" s="10" t="str">
        <f t="shared" si="200"/>
        <v>是</v>
      </c>
      <c r="AN1144" s="12">
        <v>981100</v>
      </c>
    </row>
    <row r="1145" spans="1:40">
      <c r="A1145" s="14" t="s">
        <v>6237</v>
      </c>
      <c r="B1145" s="14" t="s">
        <v>6723</v>
      </c>
      <c r="C1145" s="14" t="s">
        <v>55</v>
      </c>
      <c r="D1145" s="14"/>
      <c r="E1145" s="14" t="s">
        <v>2982</v>
      </c>
      <c r="F1145" s="14" t="s">
        <v>6189</v>
      </c>
      <c r="G1145" s="14" t="s">
        <v>966</v>
      </c>
      <c r="H1145" s="14"/>
      <c r="I1145" s="14"/>
      <c r="J1145" s="14"/>
      <c r="K1145" s="14"/>
      <c r="L1145" s="14" t="s">
        <v>6724</v>
      </c>
      <c r="M1145" s="14" t="s">
        <v>6725</v>
      </c>
      <c r="N1145" s="14" t="s">
        <v>6719</v>
      </c>
      <c r="O1145" s="14" t="s">
        <v>6720</v>
      </c>
      <c r="P1145" s="14"/>
      <c r="Q1145" s="14" t="s">
        <v>6721</v>
      </c>
      <c r="R1145" s="14"/>
      <c r="S1145" s="14"/>
      <c r="T1145" s="14"/>
      <c r="U1145" s="14"/>
      <c r="V1145" s="14"/>
      <c r="W1145" s="14" t="s">
        <v>944</v>
      </c>
      <c r="X1145" s="14" t="s">
        <v>6726</v>
      </c>
      <c r="Y1145" s="14">
        <v>3</v>
      </c>
      <c r="Z1145" s="14">
        <v>14971</v>
      </c>
      <c r="AA1145" s="14">
        <v>2019</v>
      </c>
      <c r="AB1145" s="14" t="s">
        <v>68</v>
      </c>
      <c r="AC1145" s="14"/>
      <c r="AD1145" s="14"/>
      <c r="AE1145" s="14"/>
      <c r="AF1145" s="14"/>
      <c r="AG1145" s="14"/>
      <c r="AH1145" s="14"/>
      <c r="AI1145" s="8" t="str">
        <f t="shared" si="198"/>
        <v/>
      </c>
      <c r="AJ1145" s="8" t="str">
        <f>IF(AI1145="","",COUNTIFS(AI$1:AI1145,AI1145))</f>
        <v/>
      </c>
      <c r="AK1145" s="8" t="str">
        <f t="shared" si="199"/>
        <v>采编系统升级和融媒体中央新闻信息及云服务建设项目中标公告@融媒体</v>
      </c>
      <c r="AL1145" s="9">
        <f>IF(AK1145="","",COUNTIFS(AK$1:AK1145,AK1145))</f>
        <v>1</v>
      </c>
      <c r="AM1145" s="10" t="str">
        <f t="shared" si="200"/>
        <v>是</v>
      </c>
      <c r="AN1145" s="12">
        <v>981100</v>
      </c>
    </row>
    <row r="1146" spans="1:40">
      <c r="A1146" s="7" t="s">
        <v>6237</v>
      </c>
      <c r="B1146" s="7" t="s">
        <v>6727</v>
      </c>
      <c r="C1146" s="7" t="s">
        <v>55</v>
      </c>
      <c r="D1146" s="7"/>
      <c r="E1146" s="7" t="s">
        <v>1125</v>
      </c>
      <c r="F1146" s="7" t="s">
        <v>1568</v>
      </c>
      <c r="G1146" s="7" t="s">
        <v>966</v>
      </c>
      <c r="H1146" s="7"/>
      <c r="I1146" s="7"/>
      <c r="J1146" s="7"/>
      <c r="K1146" s="7"/>
      <c r="L1146" s="7"/>
      <c r="M1146" s="7"/>
      <c r="N1146" s="7"/>
      <c r="O1146" s="7"/>
      <c r="P1146" s="7"/>
      <c r="Q1146" s="7"/>
      <c r="R1146" s="7"/>
      <c r="S1146" s="7"/>
      <c r="T1146" s="7"/>
      <c r="U1146" s="7"/>
      <c r="V1146" s="7"/>
      <c r="W1146" s="7" t="s">
        <v>315</v>
      </c>
      <c r="X1146" s="7" t="s">
        <v>6728</v>
      </c>
      <c r="Y1146" s="7">
        <v>1</v>
      </c>
      <c r="Z1146" s="7">
        <v>14971</v>
      </c>
      <c r="AA1146" s="7">
        <v>2019</v>
      </c>
      <c r="AB1146" s="7" t="s">
        <v>68</v>
      </c>
      <c r="AC1146" s="7"/>
      <c r="AD1146" s="7"/>
      <c r="AE1146" s="7"/>
      <c r="AF1146" s="7"/>
      <c r="AG1146" s="7"/>
      <c r="AH1146" s="7"/>
      <c r="AI1146" s="8" t="str">
        <f t="shared" si="198"/>
        <v/>
      </c>
      <c r="AJ1146" s="8" t="str">
        <f>IF(AI1146="","",COUNTIFS(AI$1:AI1146,AI1146))</f>
        <v/>
      </c>
      <c r="AK1146" s="8" t="str">
        <f t="shared" si="199"/>
        <v>陕西陕西日报社统一网站融媒体平台项目（第1包）中标结果公示@融媒体</v>
      </c>
      <c r="AL1146" s="9">
        <f>IF(AK1146="","",COUNTIFS(AK$1:AK1146,AK1146))</f>
        <v>1</v>
      </c>
      <c r="AM1146" s="10" t="str">
        <f t="shared" si="200"/>
        <v>是</v>
      </c>
      <c r="AN1146" s="12">
        <v>0</v>
      </c>
    </row>
    <row r="1147" spans="1:40">
      <c r="A1147" s="14" t="s">
        <v>6237</v>
      </c>
      <c r="B1147" s="14" t="s">
        <v>970</v>
      </c>
      <c r="C1147" s="14" t="s">
        <v>55</v>
      </c>
      <c r="D1147" s="14" t="s">
        <v>971</v>
      </c>
      <c r="E1147" s="14" t="s">
        <v>809</v>
      </c>
      <c r="F1147" s="14" t="s">
        <v>949</v>
      </c>
      <c r="G1147" s="14" t="s">
        <v>966</v>
      </c>
      <c r="H1147" s="14"/>
      <c r="I1147" s="14"/>
      <c r="J1147" s="14"/>
      <c r="K1147" s="14"/>
      <c r="L1147" s="14" t="s">
        <v>972</v>
      </c>
      <c r="M1147" s="14"/>
      <c r="N1147" s="14"/>
      <c r="O1147" s="14"/>
      <c r="P1147" s="14"/>
      <c r="Q1147" s="14"/>
      <c r="R1147" s="14"/>
      <c r="S1147" s="14"/>
      <c r="T1147" s="14"/>
      <c r="U1147" s="14"/>
      <c r="V1147" s="14"/>
      <c r="W1147" s="14" t="s">
        <v>79</v>
      </c>
      <c r="X1147" s="14" t="s">
        <v>974</v>
      </c>
      <c r="Y1147" s="14">
        <v>2</v>
      </c>
      <c r="Z1147" s="14">
        <v>2</v>
      </c>
      <c r="AA1147" s="14">
        <v>2019</v>
      </c>
      <c r="AB1147" s="14" t="s">
        <v>68</v>
      </c>
      <c r="AC1147" s="14"/>
      <c r="AD1147" s="14"/>
      <c r="AE1147" s="14"/>
      <c r="AF1147" s="14"/>
      <c r="AG1147" s="14"/>
      <c r="AH1147" s="14"/>
      <c r="AI1147" s="8" t="str">
        <f t="shared" si="198"/>
        <v>Z1311001819381001@融媒体</v>
      </c>
      <c r="AJ1147" s="8">
        <f>IF(AI1147="","",COUNTIFS(AI$1:AI1147,AI1147))</f>
        <v>1</v>
      </c>
      <c r="AK1147" s="8" t="str">
        <f t="shared" si="199"/>
        <v>Z1311001819381001武邑县广播电视台融媒体中央厨房配套设备、中央厨房系统设备采购项目公开招标一标段异常结果公示@融媒体</v>
      </c>
      <c r="AL1147" s="9">
        <f>IF(AK1147="","",COUNTIFS(AK$1:AK1147,AK1147))</f>
        <v>1</v>
      </c>
      <c r="AM1147" s="10" t="str">
        <f t="shared" si="200"/>
        <v>是</v>
      </c>
      <c r="AN1147" s="12">
        <v>0</v>
      </c>
    </row>
    <row r="1148" spans="1:40">
      <c r="A1148" s="7" t="s">
        <v>6303</v>
      </c>
      <c r="B1148" s="7" t="s">
        <v>6729</v>
      </c>
      <c r="C1148" s="7" t="s">
        <v>55</v>
      </c>
      <c r="D1148" s="7"/>
      <c r="E1148" s="7" t="s">
        <v>1192</v>
      </c>
      <c r="F1148" s="7" t="s">
        <v>3966</v>
      </c>
      <c r="G1148" s="7" t="s">
        <v>966</v>
      </c>
      <c r="H1148" s="7"/>
      <c r="I1148" s="7"/>
      <c r="J1148" s="7"/>
      <c r="K1148" s="7"/>
      <c r="L1148" s="7" t="s">
        <v>6438</v>
      </c>
      <c r="M1148" s="7" t="s">
        <v>6730</v>
      </c>
      <c r="N1148" s="7" t="s">
        <v>6731</v>
      </c>
      <c r="O1148" s="7"/>
      <c r="P1148" s="7"/>
      <c r="Q1148" s="7" t="s">
        <v>6437</v>
      </c>
      <c r="R1148" s="7" t="s">
        <v>6732</v>
      </c>
      <c r="S1148" s="7" t="s">
        <v>6733</v>
      </c>
      <c r="T1148" s="7"/>
      <c r="U1148" s="7"/>
      <c r="V1148" s="7"/>
      <c r="W1148" s="7" t="s">
        <v>65</v>
      </c>
      <c r="X1148" s="7" t="s">
        <v>6439</v>
      </c>
      <c r="Y1148" s="7">
        <v>2</v>
      </c>
      <c r="Z1148" s="7">
        <v>14971</v>
      </c>
      <c r="AA1148" s="7">
        <v>2019</v>
      </c>
      <c r="AB1148" s="7" t="s">
        <v>68</v>
      </c>
      <c r="AC1148" s="7"/>
      <c r="AD1148" s="7"/>
      <c r="AE1148" s="7"/>
      <c r="AF1148" s="7"/>
      <c r="AG1148" s="7"/>
      <c r="AH1148" s="7"/>
      <c r="AI1148" s="8" t="str">
        <f t="shared" si="198"/>
        <v/>
      </c>
      <c r="AJ1148" s="8" t="str">
        <f>IF(AI1148="","",COUNTIFS(AI$1:AI1148,AI1148))</f>
        <v/>
      </c>
      <c r="AK1148" s="8" t="str">
        <f t="shared" si="199"/>
        <v>常德职业技术学院诊改工作超融合平台建设项目-中标公告@融合平台</v>
      </c>
      <c r="AL1148" s="9">
        <f>IF(AK1148="","",COUNTIFS(AK$1:AK1148,AK1148))</f>
        <v>1</v>
      </c>
      <c r="AM1148" s="10" t="str">
        <f t="shared" si="200"/>
        <v>是</v>
      </c>
      <c r="AN1148" s="12">
        <v>0</v>
      </c>
    </row>
    <row r="1149" spans="1:40">
      <c r="A1149" s="14" t="s">
        <v>6237</v>
      </c>
      <c r="B1149" s="14" t="s">
        <v>6734</v>
      </c>
      <c r="C1149" s="14" t="s">
        <v>55</v>
      </c>
      <c r="D1149" s="14" t="s">
        <v>6735</v>
      </c>
      <c r="E1149" s="14" t="s">
        <v>1192</v>
      </c>
      <c r="F1149" s="14" t="s">
        <v>1193</v>
      </c>
      <c r="G1149" s="14" t="s">
        <v>966</v>
      </c>
      <c r="H1149" s="14"/>
      <c r="I1149" s="14"/>
      <c r="J1149" s="14"/>
      <c r="K1149" s="14"/>
      <c r="L1149" s="14" t="s">
        <v>6736</v>
      </c>
      <c r="M1149" s="14"/>
      <c r="N1149" s="14" t="s">
        <v>6570</v>
      </c>
      <c r="O1149" s="14">
        <v>650000</v>
      </c>
      <c r="P1149" s="14"/>
      <c r="Q1149" s="14" t="s">
        <v>6571</v>
      </c>
      <c r="R1149" s="14"/>
      <c r="S1149" s="14"/>
      <c r="T1149" s="14"/>
      <c r="U1149" s="14"/>
      <c r="V1149" s="14"/>
      <c r="W1149" s="14" t="s">
        <v>79</v>
      </c>
      <c r="X1149" s="14" t="s">
        <v>6737</v>
      </c>
      <c r="Y1149" s="14">
        <v>4</v>
      </c>
      <c r="Z1149" s="14">
        <v>1</v>
      </c>
      <c r="AA1149" s="14">
        <v>2019</v>
      </c>
      <c r="AB1149" s="14" t="s">
        <v>68</v>
      </c>
      <c r="AC1149" s="14"/>
      <c r="AD1149" s="14"/>
      <c r="AE1149" s="14"/>
      <c r="AF1149" s="14"/>
      <c r="AG1149" s="14"/>
      <c r="AH1149" s="14"/>
      <c r="AI1149" s="8" t="str">
        <f t="shared" si="198"/>
        <v>WCCG-201901070002@融媒体</v>
      </c>
      <c r="AJ1149" s="8">
        <f>IF(AI1149="","",COUNTIFS(AI$1:AI1149,AI1149))</f>
        <v>1</v>
      </c>
      <c r="AK1149" s="8" t="str">
        <f t="shared" si="199"/>
        <v>长沙市望城区广播电视台长沙市望城区广播电视台融媒体平台建设服务项目结果公告@融媒体</v>
      </c>
      <c r="AL1149" s="9">
        <f>IF(AK1149="","",COUNTIFS(AK$1:AK1149,AK1149))</f>
        <v>1</v>
      </c>
      <c r="AM1149" s="10" t="str">
        <f t="shared" si="200"/>
        <v>是</v>
      </c>
      <c r="AN1149" s="12">
        <v>650000</v>
      </c>
    </row>
    <row r="1150" spans="1:40">
      <c r="A1150" s="7" t="s">
        <v>6237</v>
      </c>
      <c r="B1150" s="7" t="s">
        <v>6738</v>
      </c>
      <c r="C1150" s="7" t="s">
        <v>55</v>
      </c>
      <c r="D1150" s="7"/>
      <c r="E1150" s="7" t="s">
        <v>94</v>
      </c>
      <c r="F1150" s="7" t="s">
        <v>6739</v>
      </c>
      <c r="G1150" s="7" t="s">
        <v>966</v>
      </c>
      <c r="H1150" s="7"/>
      <c r="I1150" s="7"/>
      <c r="J1150" s="7"/>
      <c r="K1150" s="7"/>
      <c r="L1150" s="7" t="s">
        <v>6740</v>
      </c>
      <c r="M1150" s="7"/>
      <c r="N1150" s="7" t="s">
        <v>6741</v>
      </c>
      <c r="O1150" s="7" t="s">
        <v>6742</v>
      </c>
      <c r="P1150" s="7"/>
      <c r="Q1150" s="7" t="s">
        <v>6743</v>
      </c>
      <c r="R1150" s="7"/>
      <c r="S1150" s="7"/>
      <c r="T1150" s="7"/>
      <c r="U1150" s="7"/>
      <c r="V1150" s="7"/>
      <c r="W1150" s="7" t="s">
        <v>79</v>
      </c>
      <c r="X1150" s="7" t="s">
        <v>6744</v>
      </c>
      <c r="Y1150" s="7">
        <v>1</v>
      </c>
      <c r="Z1150" s="7">
        <v>14971</v>
      </c>
      <c r="AA1150" s="7">
        <v>2019</v>
      </c>
      <c r="AB1150" s="7" t="s">
        <v>68</v>
      </c>
      <c r="AC1150" s="7"/>
      <c r="AD1150" s="7"/>
      <c r="AE1150" s="7"/>
      <c r="AF1150" s="7"/>
      <c r="AG1150" s="7"/>
      <c r="AH1150" s="7"/>
      <c r="AI1150" s="8" t="str">
        <f t="shared" si="198"/>
        <v/>
      </c>
      <c r="AJ1150" s="8" t="str">
        <f>IF(AI1150="","",COUNTIFS(AI$1:AI1150,AI1150))</f>
        <v/>
      </c>
      <c r="AK1150" s="8" t="str">
        <f t="shared" si="199"/>
        <v>孝义市广播电视台融媒体改革实战指导服务团队成交公告@融媒体</v>
      </c>
      <c r="AL1150" s="9">
        <f>IF(AK1150="","",COUNTIFS(AK$1:AK1150,AK1150))</f>
        <v>1</v>
      </c>
      <c r="AM1150" s="10" t="str">
        <f t="shared" si="200"/>
        <v>是</v>
      </c>
      <c r="AN1150" s="12">
        <v>408500</v>
      </c>
    </row>
    <row r="1151" spans="1:40">
      <c r="A1151" s="14" t="s">
        <v>6237</v>
      </c>
      <c r="B1151" s="14" t="s">
        <v>6745</v>
      </c>
      <c r="C1151" s="14" t="s">
        <v>55</v>
      </c>
      <c r="D1151" s="14"/>
      <c r="E1151" s="14" t="s">
        <v>2982</v>
      </c>
      <c r="F1151" s="14" t="s">
        <v>6189</v>
      </c>
      <c r="G1151" s="14" t="s">
        <v>966</v>
      </c>
      <c r="H1151" s="14"/>
      <c r="I1151" s="14"/>
      <c r="J1151" s="14"/>
      <c r="K1151" s="14"/>
      <c r="L1151" s="14"/>
      <c r="M1151" s="14"/>
      <c r="N1151" s="14" t="s">
        <v>6719</v>
      </c>
      <c r="O1151" s="14" t="s">
        <v>6720</v>
      </c>
      <c r="P1151" s="14"/>
      <c r="Q1151" s="14" t="s">
        <v>6721</v>
      </c>
      <c r="R1151" s="14"/>
      <c r="S1151" s="14"/>
      <c r="T1151" s="14"/>
      <c r="U1151" s="14"/>
      <c r="V1151" s="14"/>
      <c r="W1151" s="14" t="s">
        <v>944</v>
      </c>
      <c r="X1151" s="14" t="s">
        <v>6746</v>
      </c>
      <c r="Y1151" s="14">
        <v>1</v>
      </c>
      <c r="Z1151" s="14">
        <v>14971</v>
      </c>
      <c r="AA1151" s="14">
        <v>2019</v>
      </c>
      <c r="AB1151" s="14" t="s">
        <v>68</v>
      </c>
      <c r="AC1151" s="14"/>
      <c r="AD1151" s="14"/>
      <c r="AE1151" s="14"/>
      <c r="AF1151" s="14"/>
      <c r="AG1151" s="14"/>
      <c r="AH1151" s="14"/>
      <c r="AI1151" s="8" t="str">
        <f t="shared" si="198"/>
        <v/>
      </c>
      <c r="AJ1151" s="8" t="str">
        <f>IF(AI1151="","",COUNTIFS(AI$1:AI1151,AI1151))</f>
        <v/>
      </c>
      <c r="AK1151" s="8" t="str">
        <f t="shared" si="199"/>
        <v>西宁市政府采购中心中标公告(采编系统升级和融媒体中央新闻信息及云服务建设项目)@融媒体</v>
      </c>
      <c r="AL1151" s="9">
        <f>IF(AK1151="","",COUNTIFS(AK$1:AK1151,AK1151))</f>
        <v>1</v>
      </c>
      <c r="AM1151" s="10" t="str">
        <f t="shared" si="200"/>
        <v>是</v>
      </c>
      <c r="AN1151" s="12">
        <v>981100</v>
      </c>
    </row>
    <row r="1152" spans="1:40">
      <c r="A1152" s="7" t="s">
        <v>6237</v>
      </c>
      <c r="B1152" s="7" t="s">
        <v>6747</v>
      </c>
      <c r="C1152" s="7" t="s">
        <v>55</v>
      </c>
      <c r="D1152" s="7" t="s">
        <v>6748</v>
      </c>
      <c r="E1152" s="7" t="s">
        <v>236</v>
      </c>
      <c r="F1152" s="7" t="s">
        <v>237</v>
      </c>
      <c r="G1152" s="7" t="s">
        <v>966</v>
      </c>
      <c r="H1152" s="7"/>
      <c r="I1152" s="7"/>
      <c r="J1152" s="7"/>
      <c r="K1152" s="7"/>
      <c r="L1152" s="7" t="s">
        <v>6534</v>
      </c>
      <c r="M1152" s="7" t="s">
        <v>6749</v>
      </c>
      <c r="N1152" s="7" t="s">
        <v>4621</v>
      </c>
      <c r="O1152" s="7" t="s">
        <v>6750</v>
      </c>
      <c r="P1152" s="7"/>
      <c r="Q1152" s="7" t="s">
        <v>4624</v>
      </c>
      <c r="R1152" s="7"/>
      <c r="S1152" s="7"/>
      <c r="T1152" s="7"/>
      <c r="U1152" s="7"/>
      <c r="V1152" s="7"/>
      <c r="W1152" s="7" t="s">
        <v>315</v>
      </c>
      <c r="X1152" s="7" t="s">
        <v>6751</v>
      </c>
      <c r="Y1152" s="7">
        <v>1</v>
      </c>
      <c r="Z1152" s="7">
        <v>1</v>
      </c>
      <c r="AA1152" s="7">
        <v>2019</v>
      </c>
      <c r="AB1152" s="7" t="s">
        <v>68</v>
      </c>
      <c r="AC1152" s="7"/>
      <c r="AD1152" s="7"/>
      <c r="AE1152" s="7"/>
      <c r="AF1152" s="7"/>
      <c r="AG1152" s="7"/>
      <c r="AH1152" s="7"/>
      <c r="AI1152" s="8" t="str">
        <f t="shared" si="198"/>
        <v>ZC-AZB18184@融媒体</v>
      </c>
      <c r="AJ1152" s="8">
        <f>IF(AI1152="","",COUNTIFS(AI$1:AI1152,AI1152))</f>
        <v>1</v>
      </c>
      <c r="AK1152" s="8" t="str">
        <f t="shared" si="199"/>
        <v>中国西藏杂志社融媒体建设采购项目中标公告@融媒体</v>
      </c>
      <c r="AL1152" s="9">
        <f>IF(AK1152="","",COUNTIFS(AK$1:AK1152,AK1152))</f>
        <v>1</v>
      </c>
      <c r="AM1152" s="10" t="str">
        <f t="shared" si="200"/>
        <v>是</v>
      </c>
      <c r="AN1152" s="12">
        <v>4750000</v>
      </c>
    </row>
    <row r="1153" spans="1:40">
      <c r="A1153" s="14" t="s">
        <v>6237</v>
      </c>
      <c r="B1153" s="14" t="s">
        <v>981</v>
      </c>
      <c r="C1153" s="14" t="s">
        <v>55</v>
      </c>
      <c r="D1153" s="14"/>
      <c r="E1153" s="14" t="s">
        <v>83</v>
      </c>
      <c r="F1153" s="14" t="s">
        <v>982</v>
      </c>
      <c r="G1153" s="14" t="s">
        <v>966</v>
      </c>
      <c r="H1153" s="14"/>
      <c r="I1153" s="14"/>
      <c r="J1153" s="14"/>
      <c r="K1153" s="14"/>
      <c r="L1153" s="14"/>
      <c r="M1153" s="14"/>
      <c r="N1153" s="14" t="s">
        <v>983</v>
      </c>
      <c r="O1153" s="14"/>
      <c r="P1153" s="14"/>
      <c r="Q1153" s="14" t="s">
        <v>890</v>
      </c>
      <c r="R1153" s="14" t="s">
        <v>985</v>
      </c>
      <c r="S1153" s="14"/>
      <c r="T1153" s="14"/>
      <c r="U1153" s="14"/>
      <c r="V1153" s="14"/>
      <c r="W1153" s="14" t="s">
        <v>315</v>
      </c>
      <c r="X1153" s="14" t="s">
        <v>986</v>
      </c>
      <c r="Y1153" s="14">
        <v>2</v>
      </c>
      <c r="Z1153" s="14">
        <v>14971</v>
      </c>
      <c r="AA1153" s="14">
        <v>2019</v>
      </c>
      <c r="AB1153" s="14" t="s">
        <v>68</v>
      </c>
      <c r="AC1153" s="14"/>
      <c r="AD1153" s="14"/>
      <c r="AE1153" s="14"/>
      <c r="AF1153" s="14"/>
      <c r="AG1153" s="14"/>
      <c r="AH1153" s="14"/>
      <c r="AI1153" s="8" t="str">
        <f t="shared" si="198"/>
        <v/>
      </c>
      <c r="AJ1153" s="8" t="str">
        <f>IF(AI1153="","",COUNTIFS(AI$1:AI1153,AI1153))</f>
        <v/>
      </c>
      <c r="AK1153" s="8" t="str">
        <f t="shared" si="199"/>
        <v>余干融媒体“中央厨房”智慧云平台建设项目【合同】@融媒体</v>
      </c>
      <c r="AL1153" s="9">
        <f>IF(AK1153="","",COUNTIFS(AK$1:AK1153,AK1153))</f>
        <v>1</v>
      </c>
      <c r="AM1153" s="10" t="str">
        <f t="shared" si="200"/>
        <v>是</v>
      </c>
      <c r="AN1153" s="12">
        <v>0</v>
      </c>
    </row>
    <row r="1154" spans="1:40">
      <c r="A1154" s="7" t="s">
        <v>6237</v>
      </c>
      <c r="B1154" s="7" t="s">
        <v>6752</v>
      </c>
      <c r="C1154" s="7" t="s">
        <v>55</v>
      </c>
      <c r="D1154" s="7"/>
      <c r="E1154" s="7" t="s">
        <v>1308</v>
      </c>
      <c r="F1154" s="7" t="s">
        <v>2304</v>
      </c>
      <c r="G1154" s="7" t="s">
        <v>966</v>
      </c>
      <c r="H1154" s="7"/>
      <c r="I1154" s="7"/>
      <c r="J1154" s="7"/>
      <c r="K1154" s="7"/>
      <c r="L1154" s="7"/>
      <c r="M1154" s="7"/>
      <c r="N1154" s="7" t="s">
        <v>6753</v>
      </c>
      <c r="O1154" s="7"/>
      <c r="P1154" s="7"/>
      <c r="Q1154" s="7" t="s">
        <v>6754</v>
      </c>
      <c r="R1154" s="7" t="s">
        <v>6755</v>
      </c>
      <c r="S1154" s="7"/>
      <c r="T1154" s="7"/>
      <c r="U1154" s="7"/>
      <c r="V1154" s="7"/>
      <c r="W1154" s="7" t="s">
        <v>194</v>
      </c>
      <c r="X1154" s="7" t="s">
        <v>6756</v>
      </c>
      <c r="Y1154" s="7">
        <v>1</v>
      </c>
      <c r="Z1154" s="7">
        <v>14971</v>
      </c>
      <c r="AA1154" s="7">
        <v>2019</v>
      </c>
      <c r="AB1154" s="7" t="s">
        <v>68</v>
      </c>
      <c r="AC1154" s="7"/>
      <c r="AD1154" s="7"/>
      <c r="AE1154" s="7"/>
      <c r="AF1154" s="7"/>
      <c r="AG1154" s="7"/>
      <c r="AH1154" s="7"/>
      <c r="AI1154" s="8" t="str">
        <f t="shared" si="198"/>
        <v/>
      </c>
      <c r="AJ1154" s="8" t="str">
        <f>IF(AI1154="","",COUNTIFS(AI$1:AI1154,AI1154))</f>
        <v/>
      </c>
      <c r="AK1154" s="8" t="str">
        <f t="shared" si="199"/>
        <v>临泉县财政局于2019年01月15日成交一笔交易@融媒体</v>
      </c>
      <c r="AL1154" s="9">
        <f>IF(AK1154="","",COUNTIFS(AK$1:AK1154,AK1154))</f>
        <v>1</v>
      </c>
      <c r="AM1154" s="10" t="str">
        <f t="shared" si="200"/>
        <v>是</v>
      </c>
      <c r="AN1154" s="12">
        <v>0</v>
      </c>
    </row>
    <row r="1155" spans="1:40">
      <c r="A1155" s="14" t="s">
        <v>6303</v>
      </c>
      <c r="B1155" s="14" t="s">
        <v>6757</v>
      </c>
      <c r="C1155" s="14" t="s">
        <v>55</v>
      </c>
      <c r="D1155" s="14"/>
      <c r="E1155" s="14" t="s">
        <v>1427</v>
      </c>
      <c r="F1155" s="14" t="s">
        <v>6367</v>
      </c>
      <c r="G1155" s="14" t="s">
        <v>2772</v>
      </c>
      <c r="H1155" s="14"/>
      <c r="I1155" s="14"/>
      <c r="J1155" s="14"/>
      <c r="K1155" s="14"/>
      <c r="L1155" s="14"/>
      <c r="M1155" s="14"/>
      <c r="N1155" s="14" t="s">
        <v>6758</v>
      </c>
      <c r="O1155" s="14"/>
      <c r="P1155" s="14"/>
      <c r="Q1155" s="14" t="s">
        <v>6759</v>
      </c>
      <c r="R1155" s="14" t="s">
        <v>6760</v>
      </c>
      <c r="S1155" s="14" t="s">
        <v>6761</v>
      </c>
      <c r="T1155" s="14"/>
      <c r="U1155" s="14"/>
      <c r="V1155" s="14"/>
      <c r="W1155" s="14" t="s">
        <v>315</v>
      </c>
      <c r="X1155" s="14" t="s">
        <v>6762</v>
      </c>
      <c r="Y1155" s="14">
        <v>2</v>
      </c>
      <c r="Z1155" s="14">
        <v>14971</v>
      </c>
      <c r="AA1155" s="14">
        <v>2019</v>
      </c>
      <c r="AB1155" s="14" t="s">
        <v>68</v>
      </c>
      <c r="AC1155" s="14"/>
      <c r="AD1155" s="14"/>
      <c r="AE1155" s="14"/>
      <c r="AF1155" s="14"/>
      <c r="AG1155" s="14"/>
      <c r="AH1155" s="14"/>
      <c r="AI1155" s="8" t="str">
        <f t="shared" si="198"/>
        <v/>
      </c>
      <c r="AJ1155" s="8" t="str">
        <f>IF(AI1155="","",COUNTIFS(AI$1:AI1155,AI1155))</f>
        <v/>
      </c>
      <c r="AK1155" s="8" t="str">
        <f t="shared" si="199"/>
        <v>客运融合平台项目招标代理编制中介机构比选结果公告@融合平台</v>
      </c>
      <c r="AL1155" s="9">
        <f>IF(AK1155="","",COUNTIFS(AK$1:AK1155,AK1155))</f>
        <v>1</v>
      </c>
      <c r="AM1155" s="10" t="str">
        <f t="shared" si="200"/>
        <v>是</v>
      </c>
      <c r="AN1155" s="12">
        <v>0</v>
      </c>
    </row>
    <row r="1156" spans="1:40">
      <c r="A1156" s="7" t="s">
        <v>6303</v>
      </c>
      <c r="B1156" s="7" t="s">
        <v>6763</v>
      </c>
      <c r="C1156" s="7" t="s">
        <v>55</v>
      </c>
      <c r="D1156" s="7"/>
      <c r="E1156" s="7" t="s">
        <v>1427</v>
      </c>
      <c r="F1156" s="7" t="s">
        <v>4179</v>
      </c>
      <c r="G1156" s="7" t="s">
        <v>2772</v>
      </c>
      <c r="H1156" s="7"/>
      <c r="I1156" s="7"/>
      <c r="J1156" s="7"/>
      <c r="K1156" s="7"/>
      <c r="L1156" s="7"/>
      <c r="M1156" s="7"/>
      <c r="N1156" s="7" t="s">
        <v>6764</v>
      </c>
      <c r="O1156" s="7"/>
      <c r="P1156" s="7"/>
      <c r="Q1156" s="7" t="s">
        <v>6765</v>
      </c>
      <c r="R1156" s="7" t="s">
        <v>6766</v>
      </c>
      <c r="S1156" s="7" t="s">
        <v>6767</v>
      </c>
      <c r="T1156" s="7"/>
      <c r="U1156" s="7"/>
      <c r="V1156" s="7"/>
      <c r="W1156" s="7" t="s">
        <v>315</v>
      </c>
      <c r="X1156" s="7" t="s">
        <v>6768</v>
      </c>
      <c r="Y1156" s="7">
        <v>2</v>
      </c>
      <c r="Z1156" s="7">
        <v>14971</v>
      </c>
      <c r="AA1156" s="7">
        <v>2019</v>
      </c>
      <c r="AB1156" s="7" t="s">
        <v>68</v>
      </c>
      <c r="AC1156" s="7"/>
      <c r="AD1156" s="7"/>
      <c r="AE1156" s="7"/>
      <c r="AF1156" s="7"/>
      <c r="AG1156" s="7"/>
      <c r="AH1156" s="7"/>
      <c r="AI1156" s="8" t="str">
        <f t="shared" si="198"/>
        <v/>
      </c>
      <c r="AJ1156" s="8" t="str">
        <f>IF(AI1156="","",COUNTIFS(AI$1:AI1156,AI1156))</f>
        <v/>
      </c>
      <c r="AK1156" s="8" t="str">
        <f t="shared" si="199"/>
        <v>客运融合平台项目工程量预算控制价编制中介机构比选结果公告@融合平台</v>
      </c>
      <c r="AL1156" s="9">
        <f>IF(AK1156="","",COUNTIFS(AK$1:AK1156,AK1156))</f>
        <v>1</v>
      </c>
      <c r="AM1156" s="10" t="str">
        <f t="shared" si="200"/>
        <v>是</v>
      </c>
      <c r="AN1156" s="12">
        <v>0</v>
      </c>
    </row>
    <row r="1157" spans="1:40">
      <c r="A1157" s="14" t="s">
        <v>6237</v>
      </c>
      <c r="B1157" s="14" t="s">
        <v>6769</v>
      </c>
      <c r="C1157" s="14" t="s">
        <v>55</v>
      </c>
      <c r="D1157" s="14"/>
      <c r="E1157" s="14" t="s">
        <v>71</v>
      </c>
      <c r="F1157" s="14" t="s">
        <v>6481</v>
      </c>
      <c r="G1157" s="14" t="s">
        <v>2772</v>
      </c>
      <c r="H1157" s="14"/>
      <c r="I1157" s="14"/>
      <c r="J1157" s="14"/>
      <c r="K1157" s="14"/>
      <c r="L1157" s="14" t="s">
        <v>6540</v>
      </c>
      <c r="M1157" s="14"/>
      <c r="N1157" s="14" t="s">
        <v>6770</v>
      </c>
      <c r="O1157" s="14" t="s">
        <v>6771</v>
      </c>
      <c r="P1157" s="14"/>
      <c r="Q1157" s="14" t="s">
        <v>6772</v>
      </c>
      <c r="R1157" s="14"/>
      <c r="S1157" s="14"/>
      <c r="T1157" s="14"/>
      <c r="U1157" s="14"/>
      <c r="V1157" s="14"/>
      <c r="W1157" s="14" t="s">
        <v>79</v>
      </c>
      <c r="X1157" s="14" t="s">
        <v>6773</v>
      </c>
      <c r="Y1157" s="14">
        <v>2</v>
      </c>
      <c r="Z1157" s="14">
        <v>14971</v>
      </c>
      <c r="AA1157" s="14">
        <v>2019</v>
      </c>
      <c r="AB1157" s="14" t="s">
        <v>68</v>
      </c>
      <c r="AC1157" s="14"/>
      <c r="AD1157" s="14"/>
      <c r="AE1157" s="14"/>
      <c r="AF1157" s="14"/>
      <c r="AG1157" s="14"/>
      <c r="AH1157" s="14"/>
      <c r="AI1157" s="8" t="str">
        <f t="shared" si="198"/>
        <v/>
      </c>
      <c r="AJ1157" s="8" t="str">
        <f>IF(AI1157="","",COUNTIFS(AI$1:AI1157,AI1157))</f>
        <v/>
      </c>
      <c r="AK1157" s="8" t="str">
        <f t="shared" si="199"/>
        <v>江苏大洲工程项目管理有限公司融媒体中心设备采购(LBXZZC2019-J1-00001-JSDZ)成交结果公告@融媒体</v>
      </c>
      <c r="AL1157" s="9">
        <f>IF(AK1157="","",COUNTIFS(AK$1:AK1157,AK1157))</f>
        <v>1</v>
      </c>
      <c r="AM1157" s="10" t="str">
        <f t="shared" si="200"/>
        <v>是</v>
      </c>
      <c r="AN1157" s="12">
        <v>1429500</v>
      </c>
    </row>
    <row r="1158" spans="1:40">
      <c r="A1158" s="7" t="s">
        <v>6237</v>
      </c>
      <c r="B1158" s="7" t="s">
        <v>6774</v>
      </c>
      <c r="C1158" s="7" t="s">
        <v>55</v>
      </c>
      <c r="D1158" s="7" t="s">
        <v>6775</v>
      </c>
      <c r="E1158" s="7" t="s">
        <v>71</v>
      </c>
      <c r="F1158" s="7" t="s">
        <v>6481</v>
      </c>
      <c r="G1158" s="7" t="s">
        <v>2772</v>
      </c>
      <c r="H1158" s="7"/>
      <c r="I1158" s="7"/>
      <c r="J1158" s="7"/>
      <c r="K1158" s="7"/>
      <c r="L1158" s="7" t="s">
        <v>6540</v>
      </c>
      <c r="M1158" s="7"/>
      <c r="N1158" s="7" t="s">
        <v>6770</v>
      </c>
      <c r="O1158" s="7" t="s">
        <v>6776</v>
      </c>
      <c r="P1158" s="7"/>
      <c r="Q1158" s="7" t="s">
        <v>6772</v>
      </c>
      <c r="R1158" s="7"/>
      <c r="S1158" s="7"/>
      <c r="T1158" s="7"/>
      <c r="U1158" s="7"/>
      <c r="V1158" s="7"/>
      <c r="W1158" s="7" t="s">
        <v>315</v>
      </c>
      <c r="X1158" s="7" t="s">
        <v>6777</v>
      </c>
      <c r="Y1158" s="7">
        <v>2</v>
      </c>
      <c r="Z1158" s="7">
        <v>1</v>
      </c>
      <c r="AA1158" s="7">
        <v>2019</v>
      </c>
      <c r="AB1158" s="7" t="s">
        <v>68</v>
      </c>
      <c r="AC1158" s="7"/>
      <c r="AD1158" s="7"/>
      <c r="AE1158" s="7"/>
      <c r="AF1158" s="7"/>
      <c r="AG1158" s="7"/>
      <c r="AH1158" s="7"/>
      <c r="AI1158" s="8" t="str">
        <f t="shared" si="198"/>
        <v>LBXZZC2019-J1-00001-JSDZ）@融媒体</v>
      </c>
      <c r="AJ1158" s="8">
        <f>IF(AI1158="","",COUNTIFS(AI$1:AI1158,AI1158))</f>
        <v>1</v>
      </c>
      <c r="AK1158" s="8" t="str">
        <f t="shared" si="199"/>
        <v>江苏大洲工程项目管理有限公司中国共产党象州县委员会宣传部融媒体中心设备采购成交公告@融媒体</v>
      </c>
      <c r="AL1158" s="9">
        <f>IF(AK1158="","",COUNTIFS(AK$1:AK1158,AK1158))</f>
        <v>1</v>
      </c>
      <c r="AM1158" s="10" t="str">
        <f t="shared" si="200"/>
        <v>是</v>
      </c>
      <c r="AN1158" s="12">
        <v>1429500</v>
      </c>
    </row>
    <row r="1159" spans="1:40">
      <c r="A1159" s="14" t="s">
        <v>6237</v>
      </c>
      <c r="B1159" s="14" t="s">
        <v>6778</v>
      </c>
      <c r="C1159" s="14" t="s">
        <v>55</v>
      </c>
      <c r="D1159" s="14">
        <v>17400</v>
      </c>
      <c r="E1159" s="14" t="s">
        <v>565</v>
      </c>
      <c r="F1159" s="14" t="s">
        <v>6779</v>
      </c>
      <c r="G1159" s="14" t="s">
        <v>2772</v>
      </c>
      <c r="H1159" s="14"/>
      <c r="I1159" s="14"/>
      <c r="J1159" s="14"/>
      <c r="K1159" s="14"/>
      <c r="L1159" s="14" t="s">
        <v>6780</v>
      </c>
      <c r="M1159" s="14"/>
      <c r="N1159" s="14" t="s">
        <v>6781</v>
      </c>
      <c r="O1159" s="14" t="s">
        <v>6782</v>
      </c>
      <c r="P1159" s="14"/>
      <c r="Q1159" s="14" t="s">
        <v>6783</v>
      </c>
      <c r="R1159" s="14"/>
      <c r="S1159" s="14"/>
      <c r="T1159" s="14"/>
      <c r="U1159" s="14"/>
      <c r="V1159" s="14"/>
      <c r="W1159" s="14" t="s">
        <v>79</v>
      </c>
      <c r="X1159" s="14" t="s">
        <v>6784</v>
      </c>
      <c r="Y1159" s="14">
        <v>1</v>
      </c>
      <c r="Z1159" s="14">
        <v>4</v>
      </c>
      <c r="AA1159" s="14">
        <v>2019</v>
      </c>
      <c r="AB1159" s="14" t="s">
        <v>68</v>
      </c>
      <c r="AC1159" s="14"/>
      <c r="AD1159" s="14"/>
      <c r="AE1159" s="14"/>
      <c r="AF1159" s="14"/>
      <c r="AG1159" s="14"/>
      <c r="AH1159" s="14"/>
      <c r="AI1159" s="8" t="str">
        <f t="shared" si="198"/>
        <v>17400@融媒体</v>
      </c>
      <c r="AJ1159" s="8">
        <f>IF(AI1159="","",COUNTIFS(AI$1:AI1159,AI1159))</f>
        <v>1</v>
      </c>
      <c r="AK1159" s="8" t="str">
        <f t="shared" si="199"/>
        <v>关于中共杭锦旗委宣传部广播、电视、电影设备中标（成交）公告的更正公告@融媒体</v>
      </c>
      <c r="AL1159" s="9">
        <f>IF(AK1159="","",COUNTIFS(AK$1:AK1159,AK1159))</f>
        <v>1</v>
      </c>
      <c r="AM1159" s="10" t="str">
        <f t="shared" si="200"/>
        <v>是</v>
      </c>
      <c r="AN1159" s="12">
        <v>760000</v>
      </c>
    </row>
    <row r="1160" spans="1:40">
      <c r="A1160" s="7" t="s">
        <v>6237</v>
      </c>
      <c r="B1160" s="7" t="s">
        <v>6785</v>
      </c>
      <c r="C1160" s="7" t="s">
        <v>55</v>
      </c>
      <c r="D1160" s="7">
        <v>10070</v>
      </c>
      <c r="E1160" s="7" t="s">
        <v>565</v>
      </c>
      <c r="F1160" s="7" t="s">
        <v>4666</v>
      </c>
      <c r="G1160" s="7" t="s">
        <v>2772</v>
      </c>
      <c r="H1160" s="7"/>
      <c r="I1160" s="7"/>
      <c r="J1160" s="7"/>
      <c r="K1160" s="7"/>
      <c r="L1160" s="7" t="s">
        <v>6786</v>
      </c>
      <c r="M1160" s="7"/>
      <c r="N1160" s="7" t="s">
        <v>6787</v>
      </c>
      <c r="O1160" s="7" t="s">
        <v>6788</v>
      </c>
      <c r="P1160" s="7"/>
      <c r="Q1160" s="7" t="s">
        <v>6789</v>
      </c>
      <c r="R1160" s="7"/>
      <c r="S1160" s="7"/>
      <c r="T1160" s="7"/>
      <c r="U1160" s="7"/>
      <c r="V1160" s="7"/>
      <c r="W1160" s="7" t="s">
        <v>65</v>
      </c>
      <c r="X1160" s="7" t="s">
        <v>6790</v>
      </c>
      <c r="Y1160" s="7">
        <v>1</v>
      </c>
      <c r="Z1160" s="7">
        <v>7</v>
      </c>
      <c r="AA1160" s="7">
        <v>2019</v>
      </c>
      <c r="AB1160" s="7" t="s">
        <v>68</v>
      </c>
      <c r="AC1160" s="7"/>
      <c r="AD1160" s="7"/>
      <c r="AE1160" s="7"/>
      <c r="AF1160" s="7"/>
      <c r="AG1160" s="7"/>
      <c r="AH1160" s="7"/>
      <c r="AI1160" s="8" t="str">
        <f t="shared" si="198"/>
        <v>10070@融媒体</v>
      </c>
      <c r="AJ1160" s="8">
        <f>IF(AI1160="","",COUNTIFS(AI$1:AI1160,AI1160))</f>
        <v>1</v>
      </c>
      <c r="AK1160" s="8" t="str">
        <f t="shared" si="199"/>
        <v>呼和浩特市新城区中共呼和浩特市新城区委员会宣传部(本级)关于呼和浩特市新城区融媒体及舆情信息综合服务项目的结果公示@融媒体</v>
      </c>
      <c r="AL1160" s="9">
        <f>IF(AK1160="","",COUNTIFS(AK$1:AK1160,AK1160))</f>
        <v>1</v>
      </c>
      <c r="AM1160" s="10" t="str">
        <f t="shared" si="200"/>
        <v>是</v>
      </c>
      <c r="AN1160" s="12">
        <v>1000000</v>
      </c>
    </row>
    <row r="1161" spans="1:40">
      <c r="A1161" s="14" t="s">
        <v>6237</v>
      </c>
      <c r="B1161" s="14" t="s">
        <v>6791</v>
      </c>
      <c r="C1161" s="14" t="s">
        <v>55</v>
      </c>
      <c r="D1161" s="14">
        <v>10070</v>
      </c>
      <c r="E1161" s="14" t="s">
        <v>565</v>
      </c>
      <c r="F1161" s="14" t="s">
        <v>4666</v>
      </c>
      <c r="G1161" s="14" t="s">
        <v>2772</v>
      </c>
      <c r="H1161" s="14"/>
      <c r="I1161" s="14"/>
      <c r="J1161" s="14"/>
      <c r="K1161" s="14"/>
      <c r="L1161" s="14" t="s">
        <v>6786</v>
      </c>
      <c r="M1161" s="14"/>
      <c r="N1161" s="14" t="s">
        <v>6792</v>
      </c>
      <c r="O1161" s="14" t="s">
        <v>6788</v>
      </c>
      <c r="P1161" s="14"/>
      <c r="Q1161" s="14" t="s">
        <v>6793</v>
      </c>
      <c r="R1161" s="14" t="s">
        <v>6789</v>
      </c>
      <c r="S1161" s="14"/>
      <c r="T1161" s="14"/>
      <c r="U1161" s="14"/>
      <c r="V1161" s="14"/>
      <c r="W1161" s="14" t="s">
        <v>65</v>
      </c>
      <c r="X1161" s="14" t="s">
        <v>6794</v>
      </c>
      <c r="Y1161" s="14">
        <v>1</v>
      </c>
      <c r="Z1161" s="14">
        <v>7</v>
      </c>
      <c r="AA1161" s="14">
        <v>2019</v>
      </c>
      <c r="AB1161" s="14" t="s">
        <v>68</v>
      </c>
      <c r="AC1161" s="14"/>
      <c r="AD1161" s="14"/>
      <c r="AE1161" s="14"/>
      <c r="AF1161" s="14"/>
      <c r="AG1161" s="14"/>
      <c r="AH1161" s="14"/>
      <c r="AI1161" s="8" t="str">
        <f t="shared" si="198"/>
        <v>10070@融媒体</v>
      </c>
      <c r="AJ1161" s="8">
        <f>IF(AI1161="","",COUNTIFS(AI$1:AI1161,AI1161))</f>
        <v>2</v>
      </c>
      <c r="AK1161" s="8" t="str">
        <f t="shared" si="199"/>
        <v>呼和浩特市新城区中共呼和浩特市新城区委员会宣传部本级关于呼和浩特市新城区融媒体及舆情信息综合服务项目的结果公示@融媒体</v>
      </c>
      <c r="AL1161" s="9">
        <f>IF(AK1161="","",COUNTIFS(AK$1:AK1161,AK1161))</f>
        <v>1</v>
      </c>
      <c r="AM1161" s="10" t="str">
        <f t="shared" si="200"/>
        <v/>
      </c>
      <c r="AN1161" s="12">
        <v>1000000</v>
      </c>
    </row>
    <row r="1162" spans="1:40">
      <c r="A1162" s="7" t="s">
        <v>6237</v>
      </c>
      <c r="B1162" s="7" t="s">
        <v>6795</v>
      </c>
      <c r="C1162" s="7" t="s">
        <v>55</v>
      </c>
      <c r="D1162" s="7" t="s">
        <v>6796</v>
      </c>
      <c r="E1162" s="7" t="s">
        <v>1427</v>
      </c>
      <c r="F1162" s="7" t="s">
        <v>4453</v>
      </c>
      <c r="G1162" s="7" t="s">
        <v>2772</v>
      </c>
      <c r="H1162" s="7"/>
      <c r="I1162" s="7"/>
      <c r="J1162" s="7"/>
      <c r="K1162" s="7"/>
      <c r="L1162" s="7"/>
      <c r="M1162" s="7"/>
      <c r="N1162" s="7" t="s">
        <v>6797</v>
      </c>
      <c r="O1162" s="7">
        <v>9292000</v>
      </c>
      <c r="P1162" s="7"/>
      <c r="Q1162" s="7" t="s">
        <v>6798</v>
      </c>
      <c r="R1162" s="7"/>
      <c r="S1162" s="7"/>
      <c r="T1162" s="7"/>
      <c r="U1162" s="7"/>
      <c r="V1162" s="7"/>
      <c r="W1162" s="7" t="s">
        <v>194</v>
      </c>
      <c r="X1162" s="7" t="s">
        <v>6799</v>
      </c>
      <c r="Y1162" s="7">
        <v>1</v>
      </c>
      <c r="Z1162" s="7">
        <v>1</v>
      </c>
      <c r="AA1162" s="7">
        <v>2019</v>
      </c>
      <c r="AB1162" s="7" t="s">
        <v>68</v>
      </c>
      <c r="AC1162" s="7"/>
      <c r="AD1162" s="7"/>
      <c r="AE1162" s="7"/>
      <c r="AF1162" s="7"/>
      <c r="AG1162" s="7"/>
      <c r="AH1162" s="7"/>
      <c r="AI1162" s="8" t="str">
        <f t="shared" si="198"/>
        <v>5114212019000025@融媒体</v>
      </c>
      <c r="AJ1162" s="8">
        <f>IF(AI1162="","",COUNTIFS(AI$1:AI1162,AI1162))</f>
        <v>1</v>
      </c>
      <c r="AK1162" s="8" t="str">
        <f t="shared" si="199"/>
        <v>四川省眉山市仁寿县仁寿县广播电视台融媒体平台建设项目—融媒体系统建设(第二次)竞争性谈判成交公告@融媒体</v>
      </c>
      <c r="AL1162" s="9">
        <f>IF(AK1162="","",COUNTIFS(AK$1:AK1162,AK1162))</f>
        <v>1</v>
      </c>
      <c r="AM1162" s="10" t="str">
        <f t="shared" si="200"/>
        <v>是</v>
      </c>
      <c r="AN1162" s="12">
        <v>9292000</v>
      </c>
    </row>
    <row r="1163" spans="1:40">
      <c r="A1163" s="14" t="s">
        <v>6237</v>
      </c>
      <c r="B1163" s="14" t="s">
        <v>6800</v>
      </c>
      <c r="C1163" s="14" t="s">
        <v>55</v>
      </c>
      <c r="D1163" s="14" t="s">
        <v>6801</v>
      </c>
      <c r="E1163" s="14" t="s">
        <v>311</v>
      </c>
      <c r="F1163" s="14" t="s">
        <v>1236</v>
      </c>
      <c r="G1163" s="14" t="s">
        <v>2772</v>
      </c>
      <c r="H1163" s="14"/>
      <c r="I1163" s="14"/>
      <c r="J1163" s="14"/>
      <c r="K1163" s="14"/>
      <c r="L1163" s="14" t="s">
        <v>5214</v>
      </c>
      <c r="M1163" s="14"/>
      <c r="N1163" s="14" t="s">
        <v>6802</v>
      </c>
      <c r="O1163" s="14" t="s">
        <v>6803</v>
      </c>
      <c r="P1163" s="14"/>
      <c r="Q1163" s="14" t="s">
        <v>6804</v>
      </c>
      <c r="R1163" s="14"/>
      <c r="S1163" s="14"/>
      <c r="T1163" s="14"/>
      <c r="U1163" s="14"/>
      <c r="V1163" s="14"/>
      <c r="W1163" s="14" t="s">
        <v>79</v>
      </c>
      <c r="X1163" s="14" t="s">
        <v>6805</v>
      </c>
      <c r="Y1163" s="14">
        <v>2</v>
      </c>
      <c r="Z1163" s="14">
        <v>2</v>
      </c>
      <c r="AA1163" s="14">
        <v>2019</v>
      </c>
      <c r="AB1163" s="14" t="s">
        <v>68</v>
      </c>
      <c r="AC1163" s="14"/>
      <c r="AD1163" s="14"/>
      <c r="AE1163" s="14"/>
      <c r="AF1163" s="14"/>
      <c r="AG1163" s="14"/>
      <c r="AH1163" s="14"/>
      <c r="AI1163" s="8" t="str">
        <f t="shared" si="198"/>
        <v>HBDY-2018-ZC80@融媒体</v>
      </c>
      <c r="AJ1163" s="8">
        <f>IF(AI1163="","",COUNTIFS(AI$1:AI1163,AI1163))</f>
        <v>1</v>
      </c>
      <c r="AK1163" s="8" t="str">
        <f t="shared" si="199"/>
        <v>襄阳广播电视台高清播出项目之融媒体高清综合演播室舞美置景包装项目（二次）中标公示@融媒体</v>
      </c>
      <c r="AL1163" s="9">
        <f>IF(AK1163="","",COUNTIFS(AK$1:AK1163,AK1163))</f>
        <v>1</v>
      </c>
      <c r="AM1163" s="10" t="str">
        <f t="shared" si="200"/>
        <v>是</v>
      </c>
      <c r="AN1163" s="12">
        <v>2309800</v>
      </c>
    </row>
    <row r="1164" spans="1:40">
      <c r="A1164" s="7" t="s">
        <v>6237</v>
      </c>
      <c r="B1164" s="7" t="s">
        <v>6806</v>
      </c>
      <c r="C1164" s="7" t="s">
        <v>55</v>
      </c>
      <c r="D1164" s="7" t="s">
        <v>6807</v>
      </c>
      <c r="E1164" s="7" t="s">
        <v>1308</v>
      </c>
      <c r="F1164" s="7" t="s">
        <v>2904</v>
      </c>
      <c r="G1164" s="7" t="s">
        <v>2772</v>
      </c>
      <c r="H1164" s="7"/>
      <c r="I1164" s="7"/>
      <c r="J1164" s="7"/>
      <c r="K1164" s="7"/>
      <c r="L1164" s="7" t="s">
        <v>6808</v>
      </c>
      <c r="M1164" s="7"/>
      <c r="N1164" s="7" t="s">
        <v>6676</v>
      </c>
      <c r="O1164" s="7" t="s">
        <v>6809</v>
      </c>
      <c r="P1164" s="7"/>
      <c r="Q1164" s="7" t="s">
        <v>6672</v>
      </c>
      <c r="R1164" s="7"/>
      <c r="S1164" s="7"/>
      <c r="T1164" s="7"/>
      <c r="U1164" s="7"/>
      <c r="V1164" s="7"/>
      <c r="W1164" s="7" t="s">
        <v>79</v>
      </c>
      <c r="X1164" s="7" t="s">
        <v>6810</v>
      </c>
      <c r="Y1164" s="7">
        <v>1</v>
      </c>
      <c r="Z1164" s="7">
        <v>3</v>
      </c>
      <c r="AA1164" s="7">
        <v>2019</v>
      </c>
      <c r="AB1164" s="7" t="s">
        <v>68</v>
      </c>
      <c r="AC1164" s="7"/>
      <c r="AD1164" s="7"/>
      <c r="AE1164" s="7"/>
      <c r="AF1164" s="7"/>
      <c r="AG1164" s="7"/>
      <c r="AH1164" s="7"/>
      <c r="AI1164" s="8" t="str">
        <f t="shared" si="198"/>
        <v>czcg201901-013@融媒体</v>
      </c>
      <c r="AJ1164" s="8">
        <f>IF(AI1164="","",COUNTIFS(AI$1:AI1164,AI1164))</f>
        <v>1</v>
      </c>
      <c r="AK1164" s="8" t="str">
        <f t="shared" si="199"/>
        <v>来安县广播电视台（来安县融媒体中心）融媒体中心平台建设项目中标（成交）公告@融媒体</v>
      </c>
      <c r="AL1164" s="9">
        <f>IF(AK1164="","",COUNTIFS(AK$1:AK1164,AK1164))</f>
        <v>1</v>
      </c>
      <c r="AM1164" s="10" t="str">
        <f t="shared" si="200"/>
        <v>是</v>
      </c>
      <c r="AN1164" s="12">
        <v>3365000</v>
      </c>
    </row>
    <row r="1165" spans="1:40">
      <c r="A1165" s="14" t="s">
        <v>6237</v>
      </c>
      <c r="B1165" s="14" t="s">
        <v>6811</v>
      </c>
      <c r="C1165" s="14" t="s">
        <v>55</v>
      </c>
      <c r="D1165" s="14" t="s">
        <v>6278</v>
      </c>
      <c r="E1165" s="14" t="s">
        <v>56</v>
      </c>
      <c r="F1165" s="14" t="s">
        <v>302</v>
      </c>
      <c r="G1165" s="14" t="s">
        <v>2772</v>
      </c>
      <c r="H1165" s="14"/>
      <c r="I1165" s="14"/>
      <c r="J1165" s="14"/>
      <c r="K1165" s="14"/>
      <c r="L1165" s="14" t="s">
        <v>6279</v>
      </c>
      <c r="M1165" s="14" t="s">
        <v>6280</v>
      </c>
      <c r="N1165" s="14"/>
      <c r="O1165" s="14" t="s">
        <v>917</v>
      </c>
      <c r="P1165" s="14"/>
      <c r="Q1165" s="14"/>
      <c r="R1165" s="14"/>
      <c r="S1165" s="14"/>
      <c r="T1165" s="14"/>
      <c r="U1165" s="14"/>
      <c r="V1165" s="14"/>
      <c r="W1165" s="14" t="s">
        <v>244</v>
      </c>
      <c r="X1165" s="14" t="s">
        <v>6812</v>
      </c>
      <c r="Y1165" s="14">
        <v>1</v>
      </c>
      <c r="Z1165" s="14">
        <v>5</v>
      </c>
      <c r="AA1165" s="14">
        <v>2019</v>
      </c>
      <c r="AB1165" s="14" t="s">
        <v>68</v>
      </c>
      <c r="AC1165" s="14"/>
      <c r="AD1165" s="14"/>
      <c r="AE1165" s="14"/>
      <c r="AF1165" s="14"/>
      <c r="AG1165" s="14"/>
      <c r="AH1165" s="14"/>
      <c r="AI1165" s="8" t="str">
        <f t="shared" si="198"/>
        <v>HNGD-2018-1202@融媒体</v>
      </c>
      <c r="AJ1165" s="8">
        <f>IF(AI1165="","",COUNTIFS(AI$1:AI1165,AI1165))</f>
        <v>3</v>
      </c>
      <c r="AK1165" s="8" t="str">
        <f t="shared" si="199"/>
        <v>河南大象融媒体集团有限公司关于刀片服务器采购单一来源的废标公告@融媒体</v>
      </c>
      <c r="AL1165" s="9">
        <f>IF(AK1165="","",COUNTIFS(AK$1:AK1165,AK1165))</f>
        <v>1</v>
      </c>
      <c r="AM1165" s="10" t="str">
        <f t="shared" si="200"/>
        <v/>
      </c>
      <c r="AN1165" s="12">
        <v>0</v>
      </c>
    </row>
    <row r="1166" spans="1:40">
      <c r="A1166" s="7" t="s">
        <v>6237</v>
      </c>
      <c r="B1166" s="7" t="s">
        <v>6813</v>
      </c>
      <c r="C1166" s="7" t="s">
        <v>55</v>
      </c>
      <c r="D1166" s="7" t="s">
        <v>6291</v>
      </c>
      <c r="E1166" s="7" t="s">
        <v>56</v>
      </c>
      <c r="F1166" s="7" t="s">
        <v>302</v>
      </c>
      <c r="G1166" s="7" t="s">
        <v>2772</v>
      </c>
      <c r="H1166" s="7"/>
      <c r="I1166" s="7"/>
      <c r="J1166" s="7"/>
      <c r="K1166" s="7"/>
      <c r="L1166" s="7" t="s">
        <v>6279</v>
      </c>
      <c r="M1166" s="7" t="s">
        <v>6280</v>
      </c>
      <c r="N1166" s="7"/>
      <c r="O1166" s="7" t="s">
        <v>917</v>
      </c>
      <c r="P1166" s="7"/>
      <c r="Q1166" s="7"/>
      <c r="R1166" s="7"/>
      <c r="S1166" s="7"/>
      <c r="T1166" s="7"/>
      <c r="U1166" s="7"/>
      <c r="V1166" s="7"/>
      <c r="W1166" s="7" t="s">
        <v>244</v>
      </c>
      <c r="X1166" s="7" t="s">
        <v>6814</v>
      </c>
      <c r="Y1166" s="7">
        <v>1</v>
      </c>
      <c r="Z1166" s="7">
        <v>5</v>
      </c>
      <c r="AA1166" s="7">
        <v>2019</v>
      </c>
      <c r="AB1166" s="7" t="s">
        <v>68</v>
      </c>
      <c r="AC1166" s="7"/>
      <c r="AD1166" s="7"/>
      <c r="AE1166" s="7"/>
      <c r="AF1166" s="7"/>
      <c r="AG1166" s="7"/>
      <c r="AH1166" s="7"/>
      <c r="AI1166" s="8" t="str">
        <f t="shared" si="198"/>
        <v>HNGD-2018-1203@融媒体</v>
      </c>
      <c r="AJ1166" s="8">
        <f>IF(AI1166="","",COUNTIFS(AI$1:AI1166,AI1166))</f>
        <v>3</v>
      </c>
      <c r="AK1166" s="8" t="str">
        <f t="shared" si="199"/>
        <v>河南大象融媒体集团有限公司关于主控板采购单一来源的废标公告@融媒体</v>
      </c>
      <c r="AL1166" s="9">
        <f>IF(AK1166="","",COUNTIFS(AK$1:AK1166,AK1166))</f>
        <v>1</v>
      </c>
      <c r="AM1166" s="10" t="str">
        <f t="shared" si="200"/>
        <v/>
      </c>
      <c r="AN1166" s="12">
        <v>0</v>
      </c>
    </row>
    <row r="1167" spans="1:40">
      <c r="A1167" s="14" t="s">
        <v>6237</v>
      </c>
      <c r="B1167" s="14" t="s">
        <v>6815</v>
      </c>
      <c r="C1167" s="14" t="s">
        <v>55</v>
      </c>
      <c r="D1167" s="14" t="s">
        <v>6816</v>
      </c>
      <c r="E1167" s="14" t="s">
        <v>565</v>
      </c>
      <c r="F1167" s="14" t="s">
        <v>6779</v>
      </c>
      <c r="G1167" s="14" t="s">
        <v>2772</v>
      </c>
      <c r="H1167" s="14"/>
      <c r="I1167" s="14"/>
      <c r="J1167" s="14"/>
      <c r="K1167" s="14"/>
      <c r="L1167" s="14" t="s">
        <v>6817</v>
      </c>
      <c r="M1167" s="14"/>
      <c r="N1167" s="14" t="s">
        <v>6818</v>
      </c>
      <c r="O1167" s="14"/>
      <c r="P1167" s="14"/>
      <c r="Q1167" s="14" t="s">
        <v>6783</v>
      </c>
      <c r="R1167" s="14" t="s">
        <v>6819</v>
      </c>
      <c r="S1167" s="14"/>
      <c r="T1167" s="14"/>
      <c r="U1167" s="14"/>
      <c r="V1167" s="14"/>
      <c r="W1167" s="14" t="s">
        <v>79</v>
      </c>
      <c r="X1167" s="14" t="s">
        <v>6820</v>
      </c>
      <c r="Y1167" s="14">
        <v>1</v>
      </c>
      <c r="Z1167" s="14">
        <v>1</v>
      </c>
      <c r="AA1167" s="14">
        <v>2019</v>
      </c>
      <c r="AB1167" s="14" t="s">
        <v>68</v>
      </c>
      <c r="AC1167" s="14"/>
      <c r="AD1167" s="14"/>
      <c r="AE1167" s="14"/>
      <c r="AF1167" s="14"/>
      <c r="AG1167" s="14"/>
      <c r="AH1167" s="14"/>
      <c r="AI1167" s="8" t="str">
        <f t="shared" si="198"/>
        <v>CG2018HTP2669@融媒体</v>
      </c>
      <c r="AJ1167" s="8">
        <f>IF(AI1167="","",COUNTIFS(AI$1:AI1167,AI1167))</f>
        <v>1</v>
      </c>
      <c r="AK1167" s="8" t="str">
        <f t="shared" si="199"/>
        <v>中共杭锦旗委宣传部采购融媒体中心软硬件设备项目中标(成交)变更公告@融媒体</v>
      </c>
      <c r="AL1167" s="9">
        <f>IF(AK1167="","",COUNTIFS(AK$1:AK1167,AK1167))</f>
        <v>1</v>
      </c>
      <c r="AM1167" s="10" t="str">
        <f t="shared" si="200"/>
        <v>是</v>
      </c>
      <c r="AN1167" s="12">
        <v>0</v>
      </c>
    </row>
    <row r="1168" spans="1:40">
      <c r="A1168" s="7" t="s">
        <v>6237</v>
      </c>
      <c r="B1168" s="7" t="s">
        <v>6821</v>
      </c>
      <c r="C1168" s="7" t="s">
        <v>55</v>
      </c>
      <c r="D1168" s="7" t="s">
        <v>6291</v>
      </c>
      <c r="E1168" s="7" t="s">
        <v>56</v>
      </c>
      <c r="F1168" s="7" t="s">
        <v>302</v>
      </c>
      <c r="G1168" s="7" t="s">
        <v>2772</v>
      </c>
      <c r="H1168" s="7"/>
      <c r="I1168" s="7"/>
      <c r="J1168" s="7"/>
      <c r="K1168" s="7"/>
      <c r="L1168" s="7" t="s">
        <v>6279</v>
      </c>
      <c r="M1168" s="7" t="s">
        <v>6280</v>
      </c>
      <c r="N1168" s="7"/>
      <c r="O1168" s="7"/>
      <c r="P1168" s="7"/>
      <c r="Q1168" s="7"/>
      <c r="R1168" s="7"/>
      <c r="S1168" s="7"/>
      <c r="T1168" s="7"/>
      <c r="U1168" s="7"/>
      <c r="V1168" s="7"/>
      <c r="W1168" s="7" t="s">
        <v>244</v>
      </c>
      <c r="X1168" s="7" t="s">
        <v>6822</v>
      </c>
      <c r="Y1168" s="7">
        <v>2</v>
      </c>
      <c r="Z1168" s="7">
        <v>5</v>
      </c>
      <c r="AA1168" s="7">
        <v>2019</v>
      </c>
      <c r="AB1168" s="7" t="s">
        <v>68</v>
      </c>
      <c r="AC1168" s="7"/>
      <c r="AD1168" s="7"/>
      <c r="AE1168" s="7"/>
      <c r="AF1168" s="7"/>
      <c r="AG1168" s="7"/>
      <c r="AH1168" s="7"/>
      <c r="AI1168" s="8" t="str">
        <f t="shared" si="198"/>
        <v>HNGD-2018-1203@融媒体</v>
      </c>
      <c r="AJ1168" s="8">
        <f>IF(AI1168="","",COUNTIFS(AI$1:AI1168,AI1168))</f>
        <v>4</v>
      </c>
      <c r="AK1168" s="8" t="str">
        <f t="shared" si="199"/>
        <v>河南大象融媒体集团有限公司主控板采购单一来源的废标公告@融媒体</v>
      </c>
      <c r="AL1168" s="9">
        <f>IF(AK1168="","",COUNTIFS(AK$1:AK1168,AK1168))</f>
        <v>1</v>
      </c>
      <c r="AM1168" s="10" t="str">
        <f t="shared" si="200"/>
        <v/>
      </c>
      <c r="AN1168" s="12">
        <v>0</v>
      </c>
    </row>
    <row r="1169" spans="1:40">
      <c r="A1169" s="14" t="s">
        <v>6237</v>
      </c>
      <c r="B1169" s="14" t="s">
        <v>6823</v>
      </c>
      <c r="C1169" s="14" t="s">
        <v>55</v>
      </c>
      <c r="D1169" s="14" t="s">
        <v>6278</v>
      </c>
      <c r="E1169" s="14" t="s">
        <v>56</v>
      </c>
      <c r="F1169" s="14" t="s">
        <v>302</v>
      </c>
      <c r="G1169" s="14" t="s">
        <v>2772</v>
      </c>
      <c r="H1169" s="14"/>
      <c r="I1169" s="14"/>
      <c r="J1169" s="14"/>
      <c r="K1169" s="14"/>
      <c r="L1169" s="14" t="s">
        <v>6279</v>
      </c>
      <c r="M1169" s="14" t="s">
        <v>6280</v>
      </c>
      <c r="N1169" s="14"/>
      <c r="O1169" s="14"/>
      <c r="P1169" s="14"/>
      <c r="Q1169" s="14"/>
      <c r="R1169" s="14"/>
      <c r="S1169" s="14"/>
      <c r="T1169" s="14"/>
      <c r="U1169" s="14"/>
      <c r="V1169" s="14"/>
      <c r="W1169" s="14" t="s">
        <v>244</v>
      </c>
      <c r="X1169" s="14" t="s">
        <v>6824</v>
      </c>
      <c r="Y1169" s="14">
        <v>2</v>
      </c>
      <c r="Z1169" s="14">
        <v>5</v>
      </c>
      <c r="AA1169" s="14">
        <v>2019</v>
      </c>
      <c r="AB1169" s="14" t="s">
        <v>68</v>
      </c>
      <c r="AC1169" s="14"/>
      <c r="AD1169" s="14"/>
      <c r="AE1169" s="14"/>
      <c r="AF1169" s="14"/>
      <c r="AG1169" s="14"/>
      <c r="AH1169" s="14"/>
      <c r="AI1169" s="8" t="str">
        <f t="shared" si="198"/>
        <v>HNGD-2018-1202@融媒体</v>
      </c>
      <c r="AJ1169" s="8">
        <f>IF(AI1169="","",COUNTIFS(AI$1:AI1169,AI1169))</f>
        <v>4</v>
      </c>
      <c r="AK1169" s="8" t="str">
        <f t="shared" si="199"/>
        <v>河南大象融媒体集团有限公司关于刀片服务器采购项目中标公示@融媒体</v>
      </c>
      <c r="AL1169" s="9">
        <f>IF(AK1169="","",COUNTIFS(AK$1:AK1169,AK1169))</f>
        <v>1</v>
      </c>
      <c r="AM1169" s="10" t="str">
        <f t="shared" si="200"/>
        <v/>
      </c>
      <c r="AN1169" s="12">
        <v>0</v>
      </c>
    </row>
    <row r="1170" spans="1:40">
      <c r="A1170" s="7" t="s">
        <v>6345</v>
      </c>
      <c r="B1170" s="7" t="s">
        <v>6825</v>
      </c>
      <c r="C1170" s="7" t="s">
        <v>55</v>
      </c>
      <c r="D1170" s="7" t="s">
        <v>6826</v>
      </c>
      <c r="E1170" s="7" t="s">
        <v>311</v>
      </c>
      <c r="F1170" s="7" t="s">
        <v>1914</v>
      </c>
      <c r="G1170" s="7" t="s">
        <v>2772</v>
      </c>
      <c r="H1170" s="7"/>
      <c r="I1170" s="7"/>
      <c r="J1170" s="7"/>
      <c r="K1170" s="7"/>
      <c r="L1170" s="7" t="s">
        <v>6827</v>
      </c>
      <c r="M1170" s="7"/>
      <c r="N1170" s="7" t="s">
        <v>4521</v>
      </c>
      <c r="O1170" s="7" t="s">
        <v>6828</v>
      </c>
      <c r="P1170" s="7"/>
      <c r="Q1170" s="7" t="s">
        <v>401</v>
      </c>
      <c r="R1170" s="7"/>
      <c r="S1170" s="7"/>
      <c r="T1170" s="7"/>
      <c r="U1170" s="7"/>
      <c r="V1170" s="7"/>
      <c r="W1170" s="7" t="s">
        <v>79</v>
      </c>
      <c r="X1170" s="7" t="s">
        <v>6829</v>
      </c>
      <c r="Y1170" s="7">
        <v>2</v>
      </c>
      <c r="Z1170" s="7">
        <v>1</v>
      </c>
      <c r="AA1170" s="7">
        <v>2019</v>
      </c>
      <c r="AB1170" s="7" t="s">
        <v>68</v>
      </c>
      <c r="AC1170" s="7" t="s">
        <v>284</v>
      </c>
      <c r="AD1170" s="7"/>
      <c r="AE1170" s="7"/>
      <c r="AF1170" s="7"/>
      <c r="AG1170" s="7"/>
      <c r="AH1170" s="7"/>
      <c r="AI1170" s="8" t="str">
        <f t="shared" si="198"/>
        <v>ZGZ0588-201801-01H@融合媒体</v>
      </c>
      <c r="AJ1170" s="8">
        <f>IF(AI1170="","",COUNTIFS(AI$1:AI1170,AI1170))</f>
        <v>1</v>
      </c>
      <c r="AK1170" s="8" t="str">
        <f t="shared" si="199"/>
        <v>秭归县广播电视台融合媒体平台一期建设项目中标公告@融合媒体</v>
      </c>
      <c r="AL1170" s="9">
        <f>IF(AK1170="","",COUNTIFS(AK$1:AK1170,AK1170))</f>
        <v>1</v>
      </c>
      <c r="AM1170" s="10" t="str">
        <f t="shared" si="200"/>
        <v>是</v>
      </c>
      <c r="AN1170" s="12">
        <v>966000</v>
      </c>
    </row>
    <row r="1171" spans="1:40">
      <c r="A1171" s="14" t="s">
        <v>6237</v>
      </c>
      <c r="B1171" s="14" t="s">
        <v>6830</v>
      </c>
      <c r="C1171" s="14" t="s">
        <v>55</v>
      </c>
      <c r="D1171" s="14"/>
      <c r="E1171" s="14" t="s">
        <v>1308</v>
      </c>
      <c r="F1171" s="14" t="s">
        <v>6831</v>
      </c>
      <c r="G1171" s="14" t="s">
        <v>2772</v>
      </c>
      <c r="H1171" s="14"/>
      <c r="I1171" s="14"/>
      <c r="J1171" s="14"/>
      <c r="K1171" s="14"/>
      <c r="L1171" s="14"/>
      <c r="M1171" s="14"/>
      <c r="N1171" s="14" t="s">
        <v>6832</v>
      </c>
      <c r="O1171" s="14"/>
      <c r="P1171" s="14"/>
      <c r="Q1171" s="14" t="s">
        <v>6833</v>
      </c>
      <c r="R1171" s="14"/>
      <c r="S1171" s="14"/>
      <c r="T1171" s="14"/>
      <c r="U1171" s="14"/>
      <c r="V1171" s="14"/>
      <c r="W1171" s="14" t="s">
        <v>194</v>
      </c>
      <c r="X1171" s="14" t="s">
        <v>6834</v>
      </c>
      <c r="Y1171" s="14">
        <v>1</v>
      </c>
      <c r="Z1171" s="14">
        <v>14971</v>
      </c>
      <c r="AA1171" s="14">
        <v>2019</v>
      </c>
      <c r="AB1171" s="14" t="s">
        <v>68</v>
      </c>
      <c r="AC1171" s="14"/>
      <c r="AD1171" s="14"/>
      <c r="AE1171" s="14"/>
      <c r="AF1171" s="14"/>
      <c r="AG1171" s="14"/>
      <c r="AH1171" s="14"/>
      <c r="AI1171" s="8" t="str">
        <f t="shared" si="198"/>
        <v/>
      </c>
      <c r="AJ1171" s="8" t="str">
        <f>IF(AI1171="","",COUNTIFS(AI$1:AI1171,AI1171))</f>
        <v/>
      </c>
      <c r="AK1171" s="8" t="str">
        <f t="shared" si="199"/>
        <v>萧县融媒体指挥报道中心生产平台采购项目@融媒体</v>
      </c>
      <c r="AL1171" s="9">
        <f>IF(AK1171="","",COUNTIFS(AK$1:AK1171,AK1171))</f>
        <v>1</v>
      </c>
      <c r="AM1171" s="10" t="str">
        <f t="shared" si="200"/>
        <v>是</v>
      </c>
      <c r="AN1171" s="12">
        <v>0</v>
      </c>
    </row>
    <row r="1172" spans="1:40">
      <c r="A1172" s="7" t="s">
        <v>6237</v>
      </c>
      <c r="B1172" s="7" t="s">
        <v>6835</v>
      </c>
      <c r="C1172" s="7" t="s">
        <v>55</v>
      </c>
      <c r="D1172" s="7">
        <v>17400</v>
      </c>
      <c r="E1172" s="7" t="s">
        <v>565</v>
      </c>
      <c r="F1172" s="7" t="s">
        <v>6836</v>
      </c>
      <c r="G1172" s="7" t="s">
        <v>2772</v>
      </c>
      <c r="H1172" s="7"/>
      <c r="I1172" s="7"/>
      <c r="J1172" s="7"/>
      <c r="K1172" s="7"/>
      <c r="L1172" s="7" t="s">
        <v>6780</v>
      </c>
      <c r="M1172" s="7"/>
      <c r="N1172" s="7" t="s">
        <v>6781</v>
      </c>
      <c r="O1172" s="7" t="s">
        <v>6782</v>
      </c>
      <c r="P1172" s="7"/>
      <c r="Q1172" s="7" t="s">
        <v>6783</v>
      </c>
      <c r="R1172" s="7"/>
      <c r="S1172" s="7"/>
      <c r="T1172" s="7"/>
      <c r="U1172" s="7"/>
      <c r="V1172" s="7"/>
      <c r="W1172" s="7" t="s">
        <v>79</v>
      </c>
      <c r="X1172" s="7" t="s">
        <v>6837</v>
      </c>
      <c r="Y1172" s="7">
        <v>3</v>
      </c>
      <c r="Z1172" s="7">
        <v>4</v>
      </c>
      <c r="AA1172" s="7">
        <v>2019</v>
      </c>
      <c r="AB1172" s="7" t="s">
        <v>68</v>
      </c>
      <c r="AC1172" s="7"/>
      <c r="AD1172" s="7"/>
      <c r="AE1172" s="7"/>
      <c r="AF1172" s="7"/>
      <c r="AG1172" s="7"/>
      <c r="AH1172" s="7"/>
      <c r="AI1172" s="8" t="str">
        <f t="shared" si="198"/>
        <v>17400@融媒体</v>
      </c>
      <c r="AJ1172" s="8">
        <f>IF(AI1172="","",COUNTIFS(AI$1:AI1172,AI1172))</f>
        <v>2</v>
      </c>
      <c r="AK1172" s="8" t="str">
        <f t="shared" si="199"/>
        <v>中共杭锦旗委宣传部广播、电视、电影设备中标公示@融媒体</v>
      </c>
      <c r="AL1172" s="9">
        <f>IF(AK1172="","",COUNTIFS(AK$1:AK1172,AK1172))</f>
        <v>1</v>
      </c>
      <c r="AM1172" s="10" t="str">
        <f t="shared" si="200"/>
        <v/>
      </c>
      <c r="AN1172" s="12">
        <v>760000</v>
      </c>
    </row>
    <row r="1173" spans="1:40">
      <c r="A1173" s="14" t="s">
        <v>6345</v>
      </c>
      <c r="B1173" s="14" t="s">
        <v>6838</v>
      </c>
      <c r="C1173" s="14" t="s">
        <v>55</v>
      </c>
      <c r="D1173" s="14" t="s">
        <v>6839</v>
      </c>
      <c r="E1173" s="14" t="s">
        <v>1308</v>
      </c>
      <c r="F1173" s="14" t="s">
        <v>2875</v>
      </c>
      <c r="G1173" s="14" t="s">
        <v>2772</v>
      </c>
      <c r="H1173" s="14"/>
      <c r="I1173" s="14"/>
      <c r="J1173" s="14"/>
      <c r="K1173" s="14"/>
      <c r="L1173" s="14"/>
      <c r="M1173" s="14"/>
      <c r="N1173" s="14" t="s">
        <v>6840</v>
      </c>
      <c r="O1173" s="14"/>
      <c r="P1173" s="14"/>
      <c r="Q1173" s="14" t="s">
        <v>6841</v>
      </c>
      <c r="R1173" s="14"/>
      <c r="S1173" s="14"/>
      <c r="T1173" s="14"/>
      <c r="U1173" s="14"/>
      <c r="V1173" s="14"/>
      <c r="W1173" s="14" t="s">
        <v>79</v>
      </c>
      <c r="X1173" s="14" t="s">
        <v>6842</v>
      </c>
      <c r="Y1173" s="14">
        <v>2</v>
      </c>
      <c r="Z1173" s="14">
        <v>5</v>
      </c>
      <c r="AA1173" s="14">
        <v>2019</v>
      </c>
      <c r="AB1173" s="14" t="s">
        <v>68</v>
      </c>
      <c r="AC1173" s="14"/>
      <c r="AD1173" s="14"/>
      <c r="AE1173" s="14"/>
      <c r="AF1173" s="14"/>
      <c r="AG1173" s="14"/>
      <c r="AH1173" s="14"/>
      <c r="AI1173" s="8" t="str">
        <f t="shared" si="198"/>
        <v>2018HACZ4710@融合媒体</v>
      </c>
      <c r="AJ1173" s="8">
        <f>IF(AI1173="","",COUNTIFS(AI$1:AI1173,AI1173))</f>
        <v>1</v>
      </c>
      <c r="AK1173" s="8" t="str">
        <f t="shared" si="199"/>
        <v>安徽广播电视台县级融合媒体中心前段接入设备采购项目中标（成交）公告（第2包）@融合媒体</v>
      </c>
      <c r="AL1173" s="9">
        <f>IF(AK1173="","",COUNTIFS(AK$1:AK1173,AK1173))</f>
        <v>1</v>
      </c>
      <c r="AM1173" s="10" t="str">
        <f t="shared" si="200"/>
        <v>是</v>
      </c>
      <c r="AN1173" s="12">
        <v>0</v>
      </c>
    </row>
    <row r="1174" spans="1:40">
      <c r="A1174" s="7" t="s">
        <v>6345</v>
      </c>
      <c r="B1174" s="7" t="s">
        <v>6843</v>
      </c>
      <c r="C1174" s="7" t="s">
        <v>55</v>
      </c>
      <c r="D1174" s="7" t="s">
        <v>6839</v>
      </c>
      <c r="E1174" s="7" t="s">
        <v>1308</v>
      </c>
      <c r="F1174" s="7" t="s">
        <v>2875</v>
      </c>
      <c r="G1174" s="7" t="s">
        <v>2772</v>
      </c>
      <c r="H1174" s="7"/>
      <c r="I1174" s="7"/>
      <c r="J1174" s="7"/>
      <c r="K1174" s="7"/>
      <c r="L1174" s="7"/>
      <c r="M1174" s="7"/>
      <c r="N1174" s="7" t="s">
        <v>6840</v>
      </c>
      <c r="O1174" s="7"/>
      <c r="P1174" s="7"/>
      <c r="Q1174" s="7" t="s">
        <v>6841</v>
      </c>
      <c r="R1174" s="7"/>
      <c r="S1174" s="7"/>
      <c r="T1174" s="7"/>
      <c r="U1174" s="7"/>
      <c r="V1174" s="7"/>
      <c r="W1174" s="7" t="s">
        <v>79</v>
      </c>
      <c r="X1174" s="7" t="s">
        <v>6844</v>
      </c>
      <c r="Y1174" s="7">
        <v>9</v>
      </c>
      <c r="Z1174" s="7">
        <v>5</v>
      </c>
      <c r="AA1174" s="7">
        <v>2019</v>
      </c>
      <c r="AB1174" s="7" t="s">
        <v>68</v>
      </c>
      <c r="AC1174" s="7"/>
      <c r="AD1174" s="7"/>
      <c r="AE1174" s="7"/>
      <c r="AF1174" s="7"/>
      <c r="AG1174" s="7"/>
      <c r="AH1174" s="7"/>
      <c r="AI1174" s="8" t="str">
        <f t="shared" si="198"/>
        <v>2018HACZ4710@融合媒体</v>
      </c>
      <c r="AJ1174" s="8">
        <f>IF(AI1174="","",COUNTIFS(AI$1:AI1174,AI1174))</f>
        <v>2</v>
      </c>
      <c r="AK1174" s="8" t="str">
        <f t="shared" si="199"/>
        <v>安徽广播电视台县级融合媒体中心前段接入设备采购中标公示@融合媒体</v>
      </c>
      <c r="AL1174" s="9">
        <f>IF(AK1174="","",COUNTIFS(AK$1:AK1174,AK1174))</f>
        <v>1</v>
      </c>
      <c r="AM1174" s="10" t="str">
        <f t="shared" si="200"/>
        <v/>
      </c>
      <c r="AN1174" s="12">
        <v>0</v>
      </c>
    </row>
    <row r="1175" spans="1:40">
      <c r="A1175" s="14" t="s">
        <v>6237</v>
      </c>
      <c r="B1175" s="14" t="s">
        <v>6845</v>
      </c>
      <c r="C1175" s="14" t="s">
        <v>55</v>
      </c>
      <c r="D1175" s="14" t="s">
        <v>6846</v>
      </c>
      <c r="E1175" s="14" t="s">
        <v>83</v>
      </c>
      <c r="F1175" s="14" t="s">
        <v>6847</v>
      </c>
      <c r="G1175" s="14" t="s">
        <v>487</v>
      </c>
      <c r="H1175" s="14"/>
      <c r="I1175" s="14"/>
      <c r="J1175" s="14"/>
      <c r="K1175" s="14"/>
      <c r="L1175" s="14" t="s">
        <v>6848</v>
      </c>
      <c r="M1175" s="14"/>
      <c r="N1175" s="14"/>
      <c r="O1175" s="14" t="s">
        <v>6849</v>
      </c>
      <c r="P1175" s="14"/>
      <c r="Q1175" s="14"/>
      <c r="R1175" s="14"/>
      <c r="S1175" s="14"/>
      <c r="T1175" s="14"/>
      <c r="U1175" s="14"/>
      <c r="V1175" s="14"/>
      <c r="W1175" s="14" t="s">
        <v>79</v>
      </c>
      <c r="X1175" s="14" t="s">
        <v>6850</v>
      </c>
      <c r="Y1175" s="14">
        <v>1</v>
      </c>
      <c r="Z1175" s="14">
        <v>1</v>
      </c>
      <c r="AA1175" s="14">
        <v>2019</v>
      </c>
      <c r="AB1175" s="14" t="s">
        <v>68</v>
      </c>
      <c r="AC1175" s="14"/>
      <c r="AD1175" s="14"/>
      <c r="AE1175" s="14"/>
      <c r="AF1175" s="14"/>
      <c r="AG1175" s="14"/>
      <c r="AH1175" s="14"/>
      <c r="AI1175" s="8" t="str">
        <f t="shared" si="198"/>
        <v>LHX2019-002）@融媒体</v>
      </c>
      <c r="AJ1175" s="8">
        <f>IF(AI1175="","",COUNTIFS(AI$1:AI1175,AI1175))</f>
        <v>1</v>
      </c>
      <c r="AK1175" s="8" t="str">
        <f t="shared" si="199"/>
        <v>[莲花县]莲花县融媒体中心设备邀请招标结果公示@融媒体</v>
      </c>
      <c r="AL1175" s="9">
        <f>IF(AK1175="","",COUNTIFS(AK$1:AK1175,AK1175))</f>
        <v>1</v>
      </c>
      <c r="AM1175" s="10" t="str">
        <f t="shared" si="200"/>
        <v>是</v>
      </c>
      <c r="AN1175" s="12">
        <v>98500</v>
      </c>
    </row>
    <row r="1176" spans="1:40">
      <c r="A1176" s="7" t="s">
        <v>6345</v>
      </c>
      <c r="B1176" s="7" t="s">
        <v>6851</v>
      </c>
      <c r="C1176" s="7" t="s">
        <v>55</v>
      </c>
      <c r="D1176" s="7"/>
      <c r="E1176" s="7" t="s">
        <v>56</v>
      </c>
      <c r="F1176" s="7" t="s">
        <v>4964</v>
      </c>
      <c r="G1176" s="7" t="s">
        <v>487</v>
      </c>
      <c r="H1176" s="7"/>
      <c r="I1176" s="7"/>
      <c r="J1176" s="7"/>
      <c r="K1176" s="7"/>
      <c r="L1176" s="7" t="s">
        <v>6852</v>
      </c>
      <c r="M1176" s="7"/>
      <c r="N1176" s="7" t="s">
        <v>5892</v>
      </c>
      <c r="O1176" s="7" t="s">
        <v>6853</v>
      </c>
      <c r="P1176" s="7"/>
      <c r="Q1176" s="7" t="s">
        <v>5894</v>
      </c>
      <c r="R1176" s="7"/>
      <c r="S1176" s="7"/>
      <c r="T1176" s="7"/>
      <c r="U1176" s="7"/>
      <c r="V1176" s="7"/>
      <c r="W1176" s="7" t="s">
        <v>326</v>
      </c>
      <c r="X1176" s="7" t="s">
        <v>6854</v>
      </c>
      <c r="Y1176" s="7">
        <v>3</v>
      </c>
      <c r="Z1176" s="7">
        <v>14971</v>
      </c>
      <c r="AA1176" s="7">
        <v>2019</v>
      </c>
      <c r="AB1176" s="7" t="s">
        <v>68</v>
      </c>
      <c r="AC1176" s="7"/>
      <c r="AD1176" s="7"/>
      <c r="AE1176" s="7"/>
      <c r="AF1176" s="7"/>
      <c r="AG1176" s="7"/>
      <c r="AH1176" s="7"/>
      <c r="AI1176" s="8" t="str">
        <f t="shared" si="198"/>
        <v/>
      </c>
      <c r="AJ1176" s="8" t="str">
        <f>IF(AI1176="","",COUNTIFS(AI$1:AI1176,AI1176))</f>
        <v/>
      </c>
      <c r="AK1176" s="8" t="str">
        <f t="shared" si="199"/>
        <v>信阳广播电视台融合媒体平台配套设备采购项目中标公示@融合媒体</v>
      </c>
      <c r="AL1176" s="9">
        <f>IF(AK1176="","",COUNTIFS(AK$1:AK1176,AK1176))</f>
        <v>1</v>
      </c>
      <c r="AM1176" s="10" t="str">
        <f t="shared" si="200"/>
        <v>是</v>
      </c>
      <c r="AN1176" s="12">
        <v>469000</v>
      </c>
    </row>
    <row r="1177" spans="1:40">
      <c r="A1177" s="14" t="s">
        <v>6237</v>
      </c>
      <c r="B1177" s="14" t="s">
        <v>6855</v>
      </c>
      <c r="C1177" s="14" t="s">
        <v>55</v>
      </c>
      <c r="D1177" s="14"/>
      <c r="E1177" s="14" t="s">
        <v>1125</v>
      </c>
      <c r="F1177" s="14" t="s">
        <v>1568</v>
      </c>
      <c r="G1177" s="14" t="s">
        <v>487</v>
      </c>
      <c r="H1177" s="14"/>
      <c r="I1177" s="14"/>
      <c r="J1177" s="14"/>
      <c r="K1177" s="14"/>
      <c r="L1177" s="14"/>
      <c r="M1177" s="14"/>
      <c r="N1177" s="14"/>
      <c r="O1177" s="14"/>
      <c r="P1177" s="14"/>
      <c r="Q1177" s="14"/>
      <c r="R1177" s="14"/>
      <c r="S1177" s="14"/>
      <c r="T1177" s="14"/>
      <c r="U1177" s="14"/>
      <c r="V1177" s="14"/>
      <c r="W1177" s="14" t="s">
        <v>315</v>
      </c>
      <c r="X1177" s="14" t="s">
        <v>6856</v>
      </c>
      <c r="Y1177" s="14">
        <v>1</v>
      </c>
      <c r="Z1177" s="14">
        <v>14971</v>
      </c>
      <c r="AA1177" s="14">
        <v>2019</v>
      </c>
      <c r="AB1177" s="14" t="s">
        <v>68</v>
      </c>
      <c r="AC1177" s="14"/>
      <c r="AD1177" s="14"/>
      <c r="AE1177" s="14"/>
      <c r="AF1177" s="14"/>
      <c r="AG1177" s="14"/>
      <c r="AH1177" s="14"/>
      <c r="AI1177" s="8" t="str">
        <f t="shared" si="198"/>
        <v/>
      </c>
      <c r="AJ1177" s="8" t="str">
        <f>IF(AI1177="","",COUNTIFS(AI$1:AI1177,AI1177))</f>
        <v/>
      </c>
      <c r="AK1177" s="8" t="str">
        <f t="shared" si="199"/>
        <v>陕西陕西日报社统一网站融媒体平台项目中标候选人公示@融媒体</v>
      </c>
      <c r="AL1177" s="9">
        <f>IF(AK1177="","",COUNTIFS(AK$1:AK1177,AK1177))</f>
        <v>1</v>
      </c>
      <c r="AM1177" s="10" t="str">
        <f t="shared" si="200"/>
        <v>是</v>
      </c>
      <c r="AN1177" s="12">
        <v>0</v>
      </c>
    </row>
    <row r="1178" spans="1:40">
      <c r="A1178" s="7" t="s">
        <v>6345</v>
      </c>
      <c r="B1178" s="7" t="s">
        <v>6857</v>
      </c>
      <c r="C1178" s="7" t="s">
        <v>55</v>
      </c>
      <c r="D1178" s="7"/>
      <c r="E1178" s="7" t="s">
        <v>56</v>
      </c>
      <c r="F1178" s="7" t="s">
        <v>4964</v>
      </c>
      <c r="G1178" s="7" t="s">
        <v>487</v>
      </c>
      <c r="H1178" s="7"/>
      <c r="I1178" s="7"/>
      <c r="J1178" s="7"/>
      <c r="K1178" s="7"/>
      <c r="L1178" s="7" t="s">
        <v>6852</v>
      </c>
      <c r="M1178" s="7"/>
      <c r="N1178" s="7" t="s">
        <v>5892</v>
      </c>
      <c r="O1178" s="7" t="s">
        <v>6853</v>
      </c>
      <c r="P1178" s="7"/>
      <c r="Q1178" s="7" t="s">
        <v>5894</v>
      </c>
      <c r="R1178" s="7"/>
      <c r="S1178" s="7"/>
      <c r="T1178" s="7"/>
      <c r="U1178" s="7"/>
      <c r="V1178" s="7"/>
      <c r="W1178" s="7" t="s">
        <v>326</v>
      </c>
      <c r="X1178" s="7" t="s">
        <v>6858</v>
      </c>
      <c r="Y1178" s="7">
        <v>1</v>
      </c>
      <c r="Z1178" s="7">
        <v>14971</v>
      </c>
      <c r="AA1178" s="7">
        <v>2019</v>
      </c>
      <c r="AB1178" s="7" t="s">
        <v>68</v>
      </c>
      <c r="AC1178" s="7"/>
      <c r="AD1178" s="7"/>
      <c r="AE1178" s="7"/>
      <c r="AF1178" s="7"/>
      <c r="AG1178" s="7"/>
      <c r="AH1178" s="7"/>
      <c r="AI1178" s="8" t="str">
        <f t="shared" si="198"/>
        <v/>
      </c>
      <c r="AJ1178" s="8" t="str">
        <f>IF(AI1178="","",COUNTIFS(AI$1:AI1178,AI1178))</f>
        <v/>
      </c>
      <c r="AK1178" s="8" t="str">
        <f t="shared" si="199"/>
        <v>信阳广播电视台关于信阳广播电视台融合媒体平台配套设备采购项目中标公示@融合媒体</v>
      </c>
      <c r="AL1178" s="9">
        <f>IF(AK1178="","",COUNTIFS(AK$1:AK1178,AK1178))</f>
        <v>1</v>
      </c>
      <c r="AM1178" s="10" t="str">
        <f t="shared" si="200"/>
        <v>是</v>
      </c>
      <c r="AN1178" s="12">
        <v>469000</v>
      </c>
    </row>
    <row r="1179" spans="1:40">
      <c r="A1179" s="14" t="s">
        <v>6345</v>
      </c>
      <c r="B1179" s="14" t="s">
        <v>6859</v>
      </c>
      <c r="C1179" s="14" t="s">
        <v>55</v>
      </c>
      <c r="D1179" s="14"/>
      <c r="E1179" s="14" t="s">
        <v>56</v>
      </c>
      <c r="F1179" s="14" t="s">
        <v>1955</v>
      </c>
      <c r="G1179" s="14" t="s">
        <v>487</v>
      </c>
      <c r="H1179" s="14"/>
      <c r="I1179" s="14"/>
      <c r="J1179" s="14"/>
      <c r="K1179" s="14"/>
      <c r="L1179" s="14"/>
      <c r="M1179" s="14"/>
      <c r="N1179" s="14"/>
      <c r="O1179" s="14"/>
      <c r="P1179" s="14"/>
      <c r="Q1179" s="14"/>
      <c r="R1179" s="14"/>
      <c r="S1179" s="14"/>
      <c r="T1179" s="14"/>
      <c r="U1179" s="14"/>
      <c r="V1179" s="14"/>
      <c r="W1179" s="14" t="s">
        <v>315</v>
      </c>
      <c r="X1179" s="14" t="s">
        <v>6860</v>
      </c>
      <c r="Y1179" s="14">
        <v>1</v>
      </c>
      <c r="Z1179" s="14">
        <v>14971</v>
      </c>
      <c r="AA1179" s="14">
        <v>2019</v>
      </c>
      <c r="AB1179" s="14" t="s">
        <v>68</v>
      </c>
      <c r="AC1179" s="14"/>
      <c r="AD1179" s="14"/>
      <c r="AE1179" s="14"/>
      <c r="AF1179" s="14"/>
      <c r="AG1179" s="14"/>
      <c r="AH1179" s="14"/>
      <c r="AI1179" s="8" t="str">
        <f t="shared" si="198"/>
        <v/>
      </c>
      <c r="AJ1179" s="8" t="str">
        <f>IF(AI1179="","",COUNTIFS(AI$1:AI1179,AI1179))</f>
        <v/>
      </c>
      <c r="AK1179" s="8" t="str">
        <f t="shared" si="199"/>
        <v>河南信阳广播电视台融合媒体平台配套设备采购项目中标公示@融合媒体</v>
      </c>
      <c r="AL1179" s="9">
        <f>IF(AK1179="","",COUNTIFS(AK$1:AK1179,AK1179))</f>
        <v>1</v>
      </c>
      <c r="AM1179" s="10" t="str">
        <f t="shared" si="200"/>
        <v>是</v>
      </c>
      <c r="AN1179" s="12">
        <v>0</v>
      </c>
    </row>
    <row r="1180" spans="1:40">
      <c r="A1180" s="7" t="s">
        <v>6237</v>
      </c>
      <c r="B1180" s="7" t="s">
        <v>6861</v>
      </c>
      <c r="C1180" s="7" t="s">
        <v>55</v>
      </c>
      <c r="D1180" s="7" t="s">
        <v>6862</v>
      </c>
      <c r="E1180" s="7" t="s">
        <v>106</v>
      </c>
      <c r="F1180" s="7" t="s">
        <v>107</v>
      </c>
      <c r="G1180" s="7" t="s">
        <v>528</v>
      </c>
      <c r="H1180" s="7"/>
      <c r="I1180" s="7"/>
      <c r="J1180" s="7"/>
      <c r="K1180" s="7"/>
      <c r="L1180" s="7" t="s">
        <v>927</v>
      </c>
      <c r="M1180" s="7" t="s">
        <v>928</v>
      </c>
      <c r="N1180" s="7"/>
      <c r="O1180" s="7"/>
      <c r="P1180" s="7"/>
      <c r="Q1180" s="7"/>
      <c r="R1180" s="7"/>
      <c r="S1180" s="7"/>
      <c r="T1180" s="7"/>
      <c r="U1180" s="7"/>
      <c r="V1180" s="7"/>
      <c r="W1180" s="7" t="s">
        <v>244</v>
      </c>
      <c r="X1180" s="7" t="s">
        <v>6863</v>
      </c>
      <c r="Y1180" s="7">
        <v>2</v>
      </c>
      <c r="Z1180" s="7">
        <v>2</v>
      </c>
      <c r="AA1180" s="7">
        <v>2019</v>
      </c>
      <c r="AB1180" s="7" t="s">
        <v>68</v>
      </c>
      <c r="AC1180" s="7"/>
      <c r="AD1180" s="7"/>
      <c r="AE1180" s="7"/>
      <c r="AF1180" s="7"/>
      <c r="AG1180" s="7"/>
      <c r="AH1180" s="7"/>
      <c r="AI1180" s="8" t="str">
        <f t="shared" si="198"/>
        <v>HNQJX-2019-547@融媒体</v>
      </c>
      <c r="AJ1180" s="8">
        <f>IF(AI1180="","",COUNTIFS(AI$1:AI1180,AI1180))</f>
        <v>1</v>
      </c>
      <c r="AK1180" s="8" t="str">
        <f t="shared" si="199"/>
        <v>海南广播电影电视传媒集团有限公司网络大电影《灵魂拍档》中央媒体二轮宣传发行项目单一来源方式采购论证公告@融媒体</v>
      </c>
      <c r="AL1180" s="9">
        <f>IF(AK1180="","",COUNTIFS(AK$1:AK1180,AK1180))</f>
        <v>1</v>
      </c>
      <c r="AM1180" s="10" t="str">
        <f t="shared" si="200"/>
        <v>是</v>
      </c>
      <c r="AN1180" s="12">
        <v>0</v>
      </c>
    </row>
    <row r="1181" spans="1:40">
      <c r="A1181" s="14" t="s">
        <v>6237</v>
      </c>
      <c r="B1181" s="14" t="s">
        <v>991</v>
      </c>
      <c r="C1181" s="14" t="s">
        <v>55</v>
      </c>
      <c r="D1181" s="14" t="s">
        <v>992</v>
      </c>
      <c r="E1181" s="14" t="s">
        <v>83</v>
      </c>
      <c r="F1181" s="14" t="s">
        <v>141</v>
      </c>
      <c r="G1181" s="14" t="s">
        <v>528</v>
      </c>
      <c r="H1181" s="14"/>
      <c r="I1181" s="14"/>
      <c r="J1181" s="14"/>
      <c r="K1181" s="14"/>
      <c r="L1181" s="14" t="s">
        <v>993</v>
      </c>
      <c r="M1181" s="14"/>
      <c r="N1181" s="14"/>
      <c r="O1181" s="14"/>
      <c r="P1181" s="14"/>
      <c r="Q1181" s="14"/>
      <c r="R1181" s="14"/>
      <c r="S1181" s="14"/>
      <c r="T1181" s="14"/>
      <c r="U1181" s="14"/>
      <c r="V1181" s="14"/>
      <c r="W1181" s="14" t="s">
        <v>79</v>
      </c>
      <c r="X1181" s="14" t="s">
        <v>995</v>
      </c>
      <c r="Y1181" s="14">
        <v>2</v>
      </c>
      <c r="Z1181" s="14">
        <v>2</v>
      </c>
      <c r="AA1181" s="14">
        <v>2019</v>
      </c>
      <c r="AB1181" s="14" t="s">
        <v>68</v>
      </c>
      <c r="AC1181" s="14"/>
      <c r="AD1181" s="14"/>
      <c r="AE1181" s="14"/>
      <c r="AF1181" s="14"/>
      <c r="AG1181" s="14"/>
      <c r="AH1181" s="14"/>
      <c r="AI1181" s="8" t="str">
        <f t="shared" si="198"/>
        <v>GZTX2018-HC-DY008）@融媒体</v>
      </c>
      <c r="AJ1181" s="8">
        <f>IF(AI1181="","",COUNTIFS(AI$1:AI1181,AI1181))</f>
        <v>1</v>
      </c>
      <c r="AK1181" s="8" t="str">
        <f t="shared" si="199"/>
        <v>[会昌县]赣州同兴招标代理有限公司关于江西省中国共产党会昌县委员会宣传部融媒体“中央厨房”智慧云平台项目（项目编号：GZTX2018-HC-DY008）单一来源采购的成交结果公告@融媒体</v>
      </c>
      <c r="AL1181" s="9">
        <f>IF(AK1181="","",COUNTIFS(AK$1:AK1181,AK1181))</f>
        <v>1</v>
      </c>
      <c r="AM1181" s="10" t="str">
        <f t="shared" si="200"/>
        <v>是</v>
      </c>
      <c r="AN1181" s="12">
        <v>0</v>
      </c>
    </row>
    <row r="1182" spans="1:40">
      <c r="A1182" s="7" t="s">
        <v>6237</v>
      </c>
      <c r="B1182" s="7" t="s">
        <v>6864</v>
      </c>
      <c r="C1182" s="7" t="s">
        <v>55</v>
      </c>
      <c r="D1182" s="7" t="s">
        <v>6865</v>
      </c>
      <c r="E1182" s="7" t="s">
        <v>592</v>
      </c>
      <c r="F1182" s="7" t="s">
        <v>593</v>
      </c>
      <c r="G1182" s="7" t="s">
        <v>528</v>
      </c>
      <c r="H1182" s="7"/>
      <c r="I1182" s="7"/>
      <c r="J1182" s="7"/>
      <c r="K1182" s="7"/>
      <c r="L1182" s="7" t="s">
        <v>6866</v>
      </c>
      <c r="M1182" s="7" t="s">
        <v>1056</v>
      </c>
      <c r="N1182" s="7" t="s">
        <v>6867</v>
      </c>
      <c r="O1182" s="7" t="s">
        <v>6868</v>
      </c>
      <c r="P1182" s="7"/>
      <c r="Q1182" s="7" t="s">
        <v>6869</v>
      </c>
      <c r="R1182" s="7"/>
      <c r="S1182" s="7"/>
      <c r="T1182" s="7"/>
      <c r="U1182" s="7"/>
      <c r="V1182" s="7"/>
      <c r="W1182" s="7" t="s">
        <v>244</v>
      </c>
      <c r="X1182" s="7" t="s">
        <v>6870</v>
      </c>
      <c r="Y1182" s="7">
        <v>2</v>
      </c>
      <c r="Z1182" s="7">
        <v>2</v>
      </c>
      <c r="AA1182" s="7">
        <v>2019</v>
      </c>
      <c r="AB1182" s="7" t="s">
        <v>68</v>
      </c>
      <c r="AC1182" s="7"/>
      <c r="AD1182" s="7"/>
      <c r="AE1182" s="7"/>
      <c r="AF1182" s="7"/>
      <c r="AG1182" s="7"/>
      <c r="AH1182" s="7"/>
      <c r="AI1182" s="8" t="str">
        <f t="shared" si="198"/>
        <v>ZJLJL-2018-179@融媒体</v>
      </c>
      <c r="AJ1182" s="8">
        <f>IF(AI1182="","",COUNTIFS(AI$1:AI1182,AI1182))</f>
        <v>1</v>
      </c>
      <c r="AK1182" s="8" t="str">
        <f t="shared" si="199"/>
        <v>吉林日报社（吉林日报报业集团）融媒体平台建设项目传媒模块结果公告@融媒体</v>
      </c>
      <c r="AL1182" s="9">
        <f>IF(AK1182="","",COUNTIFS(AK$1:AK1182,AK1182))</f>
        <v>1</v>
      </c>
      <c r="AM1182" s="10" t="str">
        <f t="shared" si="200"/>
        <v>是</v>
      </c>
      <c r="AN1182" s="12">
        <v>2015700</v>
      </c>
    </row>
    <row r="1183" spans="1:40">
      <c r="A1183" s="14" t="s">
        <v>6237</v>
      </c>
      <c r="B1183" s="14" t="s">
        <v>6871</v>
      </c>
      <c r="C1183" s="14" t="s">
        <v>55</v>
      </c>
      <c r="D1183" s="14" t="s">
        <v>6872</v>
      </c>
      <c r="E1183" s="14" t="s">
        <v>830</v>
      </c>
      <c r="F1183" s="14" t="s">
        <v>1475</v>
      </c>
      <c r="G1183" s="14" t="s">
        <v>528</v>
      </c>
      <c r="H1183" s="14"/>
      <c r="I1183" s="14"/>
      <c r="J1183" s="14"/>
      <c r="K1183" s="14"/>
      <c r="L1183" s="14" t="s">
        <v>6873</v>
      </c>
      <c r="M1183" s="14" t="s">
        <v>6874</v>
      </c>
      <c r="N1183" s="14" t="s">
        <v>6875</v>
      </c>
      <c r="O1183" s="14"/>
      <c r="P1183" s="14"/>
      <c r="Q1183" s="14" t="s">
        <v>6876</v>
      </c>
      <c r="R1183" s="14"/>
      <c r="S1183" s="14"/>
      <c r="T1183" s="14"/>
      <c r="U1183" s="14"/>
      <c r="V1183" s="14"/>
      <c r="W1183" s="14" t="s">
        <v>79</v>
      </c>
      <c r="X1183" s="14" t="s">
        <v>6877</v>
      </c>
      <c r="Y1183" s="14">
        <v>13</v>
      </c>
      <c r="Z1183" s="14">
        <v>4</v>
      </c>
      <c r="AA1183" s="14">
        <v>2019</v>
      </c>
      <c r="AB1183" s="14" t="s">
        <v>68</v>
      </c>
      <c r="AC1183" s="14"/>
      <c r="AD1183" s="14"/>
      <c r="AE1183" s="14"/>
      <c r="AF1183" s="14"/>
      <c r="AG1183" s="14"/>
      <c r="AH1183" s="14"/>
      <c r="AI1183" s="8" t="str">
        <f t="shared" si="198"/>
        <v>ZTZB-XWXWZX-18-50@融媒体</v>
      </c>
      <c r="AJ1183" s="8">
        <f>IF(AI1183="","",COUNTIFS(AI$1:AI1183,AI1183))</f>
        <v>1</v>
      </c>
      <c r="AK1183" s="8" t="str">
        <f t="shared" si="199"/>
        <v>修文县融媒体中心建设设备项目@融媒体</v>
      </c>
      <c r="AL1183" s="9">
        <f>IF(AK1183="","",COUNTIFS(AK$1:AK1183,AK1183))</f>
        <v>1</v>
      </c>
      <c r="AM1183" s="10" t="str">
        <f t="shared" si="200"/>
        <v>是</v>
      </c>
      <c r="AN1183" s="12">
        <v>0</v>
      </c>
    </row>
    <row r="1184" spans="1:40">
      <c r="A1184" s="7" t="s">
        <v>6237</v>
      </c>
      <c r="B1184" s="7" t="s">
        <v>996</v>
      </c>
      <c r="C1184" s="7" t="s">
        <v>55</v>
      </c>
      <c r="D1184" s="7" t="s">
        <v>997</v>
      </c>
      <c r="E1184" s="7" t="s">
        <v>809</v>
      </c>
      <c r="F1184" s="7" t="s">
        <v>949</v>
      </c>
      <c r="G1184" s="7" t="s">
        <v>528</v>
      </c>
      <c r="H1184" s="7"/>
      <c r="I1184" s="7"/>
      <c r="J1184" s="7"/>
      <c r="K1184" s="7"/>
      <c r="L1184" s="7" t="s">
        <v>998</v>
      </c>
      <c r="M1184" s="7"/>
      <c r="N1184" s="7"/>
      <c r="O1184" s="7"/>
      <c r="P1184" s="7"/>
      <c r="Q1184" s="7"/>
      <c r="R1184" s="7"/>
      <c r="S1184" s="7"/>
      <c r="T1184" s="7"/>
      <c r="U1184" s="7"/>
      <c r="V1184" s="7"/>
      <c r="W1184" s="7" t="s">
        <v>79</v>
      </c>
      <c r="X1184" s="7" t="s">
        <v>1000</v>
      </c>
      <c r="Y1184" s="7">
        <v>2</v>
      </c>
      <c r="Z1184" s="7">
        <v>14</v>
      </c>
      <c r="AA1184" s="7">
        <v>2019</v>
      </c>
      <c r="AB1184" s="7" t="s">
        <v>68</v>
      </c>
      <c r="AC1184" s="7"/>
      <c r="AD1184" s="7"/>
      <c r="AE1184" s="7"/>
      <c r="AF1184" s="7"/>
      <c r="AG1184" s="7"/>
      <c r="AH1184" s="7"/>
      <c r="AI1184" s="8" t="str">
        <f t="shared" si="198"/>
        <v>HB2018123590020009@融媒体</v>
      </c>
      <c r="AJ1184" s="8">
        <f>IF(AI1184="","",COUNTIFS(AI$1:AI1184,AI1184))</f>
        <v>1</v>
      </c>
      <c r="AK1184" s="8" t="str">
        <f t="shared" si="199"/>
        <v>武邑县广播电视台融媒体中央厨房配套设备、中央厨房系统设备采购二标段中标公告@融媒体</v>
      </c>
      <c r="AL1184" s="9">
        <f>IF(AK1184="","",COUNTIFS(AK$1:AK1184,AK1184))</f>
        <v>1</v>
      </c>
      <c r="AM1184" s="10" t="str">
        <f t="shared" si="200"/>
        <v>是</v>
      </c>
      <c r="AN1184" s="12">
        <v>0</v>
      </c>
    </row>
    <row r="1185" spans="1:40">
      <c r="A1185" s="14" t="s">
        <v>6237</v>
      </c>
      <c r="B1185" s="14" t="s">
        <v>6878</v>
      </c>
      <c r="C1185" s="14" t="s">
        <v>55</v>
      </c>
      <c r="D1185" s="14" t="s">
        <v>6879</v>
      </c>
      <c r="E1185" s="14" t="s">
        <v>71</v>
      </c>
      <c r="F1185" s="14" t="s">
        <v>3353</v>
      </c>
      <c r="G1185" s="14" t="s">
        <v>528</v>
      </c>
      <c r="H1185" s="14"/>
      <c r="I1185" s="14"/>
      <c r="J1185" s="14"/>
      <c r="K1185" s="14"/>
      <c r="L1185" s="14"/>
      <c r="M1185" s="14"/>
      <c r="N1185" s="14" t="s">
        <v>6880</v>
      </c>
      <c r="O1185" s="14"/>
      <c r="P1185" s="14"/>
      <c r="Q1185" s="14" t="s">
        <v>6881</v>
      </c>
      <c r="R1185" s="14"/>
      <c r="S1185" s="14"/>
      <c r="T1185" s="14"/>
      <c r="U1185" s="14"/>
      <c r="V1185" s="14"/>
      <c r="W1185" s="14" t="s">
        <v>79</v>
      </c>
      <c r="X1185" s="14" t="s">
        <v>6882</v>
      </c>
      <c r="Y1185" s="14">
        <v>2</v>
      </c>
      <c r="Z1185" s="14">
        <v>1</v>
      </c>
      <c r="AA1185" s="14">
        <v>2019</v>
      </c>
      <c r="AB1185" s="14" t="s">
        <v>68</v>
      </c>
      <c r="AC1185" s="14"/>
      <c r="AD1185" s="14"/>
      <c r="AE1185" s="14"/>
      <c r="AF1185" s="14"/>
      <c r="AG1185" s="14"/>
      <c r="AH1185" s="14"/>
      <c r="AI1185" s="8" t="str">
        <f t="shared" si="198"/>
        <v>NNZC2018-C3-00001-GXST@融媒体</v>
      </c>
      <c r="AJ1185" s="8">
        <f>IF(AI1185="","",COUNTIFS(AI$1:AI1185,AI1185))</f>
        <v>1</v>
      </c>
      <c r="AK1185" s="8" t="str">
        <f t="shared" si="199"/>
        <v>横县融媒体中心设计服务费采购合同文件@融媒体</v>
      </c>
      <c r="AL1185" s="9">
        <f>IF(AK1185="","",COUNTIFS(AK$1:AK1185,AK1185))</f>
        <v>1</v>
      </c>
      <c r="AM1185" s="10" t="str">
        <f t="shared" si="200"/>
        <v>是</v>
      </c>
      <c r="AN1185" s="12">
        <v>0</v>
      </c>
    </row>
    <row r="1186" spans="1:40">
      <c r="A1186" s="7" t="s">
        <v>6237</v>
      </c>
      <c r="B1186" s="7" t="s">
        <v>1001</v>
      </c>
      <c r="C1186" s="7" t="s">
        <v>55</v>
      </c>
      <c r="D1186" s="7" t="s">
        <v>1002</v>
      </c>
      <c r="E1186" s="7" t="s">
        <v>809</v>
      </c>
      <c r="F1186" s="7" t="s">
        <v>949</v>
      </c>
      <c r="G1186" s="7" t="s">
        <v>528</v>
      </c>
      <c r="H1186" s="7"/>
      <c r="I1186" s="7"/>
      <c r="J1186" s="7"/>
      <c r="K1186" s="7"/>
      <c r="L1186" s="7"/>
      <c r="M1186" s="7"/>
      <c r="N1186" s="7" t="s">
        <v>1003</v>
      </c>
      <c r="O1186" s="7"/>
      <c r="P1186" s="7"/>
      <c r="Q1186" s="7" t="s">
        <v>1005</v>
      </c>
      <c r="R1186" s="7" t="s">
        <v>1006</v>
      </c>
      <c r="S1186" s="7" t="s">
        <v>954</v>
      </c>
      <c r="T1186" s="7"/>
      <c r="U1186" s="7"/>
      <c r="V1186" s="7"/>
      <c r="W1186" s="7" t="s">
        <v>79</v>
      </c>
      <c r="X1186" s="7" t="s">
        <v>1007</v>
      </c>
      <c r="Y1186" s="7">
        <v>2</v>
      </c>
      <c r="Z1186" s="7">
        <v>4</v>
      </c>
      <c r="AA1186" s="7">
        <v>2019</v>
      </c>
      <c r="AB1186" s="7" t="s">
        <v>68</v>
      </c>
      <c r="AC1186" s="7"/>
      <c r="AD1186" s="7"/>
      <c r="AE1186" s="7"/>
      <c r="AF1186" s="7"/>
      <c r="AG1186" s="7"/>
      <c r="AH1186" s="7"/>
      <c r="AI1186" s="8" t="str">
        <f t="shared" si="198"/>
        <v>Z131100181938@融媒体</v>
      </c>
      <c r="AJ1186" s="8">
        <f>IF(AI1186="","",COUNTIFS(AI$1:AI1186,AI1186))</f>
        <v>1</v>
      </c>
      <c r="AK1186" s="8" t="str">
        <f t="shared" si="199"/>
        <v>Z1311001819381001武邑县广播电视台融媒体中央厨房配套设备、中央厨房系统设备采购项目公开招标二标段中标结果公告@融媒体</v>
      </c>
      <c r="AL1186" s="9">
        <f>IF(AK1186="","",COUNTIFS(AK$1:AK1186,AK1186))</f>
        <v>1</v>
      </c>
      <c r="AM1186" s="10" t="str">
        <f t="shared" si="200"/>
        <v>是</v>
      </c>
      <c r="AN1186" s="12">
        <v>0</v>
      </c>
    </row>
    <row r="1187" spans="1:40">
      <c r="A1187" s="14" t="s">
        <v>6237</v>
      </c>
      <c r="B1187" s="14" t="s">
        <v>6883</v>
      </c>
      <c r="C1187" s="14" t="s">
        <v>55</v>
      </c>
      <c r="D1187" s="14" t="s">
        <v>6884</v>
      </c>
      <c r="E1187" s="14" t="s">
        <v>71</v>
      </c>
      <c r="F1187" s="14" t="s">
        <v>1551</v>
      </c>
      <c r="G1187" s="14" t="s">
        <v>528</v>
      </c>
      <c r="H1187" s="14"/>
      <c r="I1187" s="14"/>
      <c r="J1187" s="14"/>
      <c r="K1187" s="14"/>
      <c r="L1187" s="14" t="s">
        <v>6885</v>
      </c>
      <c r="M1187" s="14"/>
      <c r="N1187" s="14" t="s">
        <v>6880</v>
      </c>
      <c r="O1187" s="14" t="s">
        <v>6886</v>
      </c>
      <c r="P1187" s="14"/>
      <c r="Q1187" s="14" t="s">
        <v>6881</v>
      </c>
      <c r="R1187" s="14"/>
      <c r="S1187" s="14"/>
      <c r="T1187" s="14"/>
      <c r="U1187" s="14"/>
      <c r="V1187" s="14"/>
      <c r="W1187" s="14" t="s">
        <v>194</v>
      </c>
      <c r="X1187" s="14" t="s">
        <v>6887</v>
      </c>
      <c r="Y1187" s="14">
        <v>1</v>
      </c>
      <c r="Z1187" s="14">
        <v>1</v>
      </c>
      <c r="AA1187" s="14">
        <v>2019</v>
      </c>
      <c r="AB1187" s="14" t="s">
        <v>68</v>
      </c>
      <c r="AC1187" s="14"/>
      <c r="AD1187" s="14"/>
      <c r="AE1187" s="14"/>
      <c r="AF1187" s="14"/>
      <c r="AG1187" s="14"/>
      <c r="AH1187" s="14"/>
      <c r="AI1187" s="8" t="str">
        <f t="shared" si="198"/>
        <v>NNZC2018-C3-00001-GXST）@融媒体</v>
      </c>
      <c r="AJ1187" s="8">
        <f>IF(AI1187="","",COUNTIFS(AI$1:AI1187,AI1187))</f>
        <v>1</v>
      </c>
      <c r="AK1187" s="8" t="str">
        <f t="shared" si="199"/>
        <v>广西晟通工程咨询有限公司横县融媒体中心设计服务费采购合同公示@融媒体</v>
      </c>
      <c r="AL1187" s="9">
        <f>IF(AK1187="","",COUNTIFS(AK$1:AK1187,AK1187))</f>
        <v>1</v>
      </c>
      <c r="AM1187" s="10" t="str">
        <f t="shared" si="200"/>
        <v>是</v>
      </c>
      <c r="AN1187" s="12">
        <v>379799.99999999994</v>
      </c>
    </row>
    <row r="1188" spans="1:40">
      <c r="A1188" s="7" t="s">
        <v>6237</v>
      </c>
      <c r="B1188" s="7" t="s">
        <v>5256</v>
      </c>
      <c r="C1188" s="7" t="s">
        <v>55</v>
      </c>
      <c r="D1188" s="7"/>
      <c r="E1188" s="7" t="s">
        <v>236</v>
      </c>
      <c r="F1188" s="7" t="s">
        <v>237</v>
      </c>
      <c r="G1188" s="7" t="s">
        <v>528</v>
      </c>
      <c r="H1188" s="7"/>
      <c r="I1188" s="7"/>
      <c r="J1188" s="7"/>
      <c r="K1188" s="7"/>
      <c r="L1188" s="7" t="s">
        <v>5257</v>
      </c>
      <c r="M1188" s="7" t="s">
        <v>5258</v>
      </c>
      <c r="N1188" s="7" t="s">
        <v>5259</v>
      </c>
      <c r="O1188" s="7" t="s">
        <v>5260</v>
      </c>
      <c r="P1188" s="7"/>
      <c r="Q1188" s="7" t="s">
        <v>5262</v>
      </c>
      <c r="R1188" s="7" t="s">
        <v>5263</v>
      </c>
      <c r="S1188" s="7"/>
      <c r="T1188" s="7"/>
      <c r="U1188" s="7"/>
      <c r="V1188" s="7"/>
      <c r="W1188" s="7" t="s">
        <v>79</v>
      </c>
      <c r="X1188" s="7" t="s">
        <v>5264</v>
      </c>
      <c r="Y1188" s="7">
        <v>3</v>
      </c>
      <c r="Z1188" s="7">
        <v>14971</v>
      </c>
      <c r="AA1188" s="7">
        <v>2019</v>
      </c>
      <c r="AB1188" s="7" t="s">
        <v>68</v>
      </c>
      <c r="AC1188" s="7"/>
      <c r="AD1188" s="7"/>
      <c r="AE1188" s="7"/>
      <c r="AF1188" s="7"/>
      <c r="AG1188" s="7"/>
      <c r="AH1188" s="7"/>
      <c r="AI1188" s="8" t="str">
        <f t="shared" si="198"/>
        <v/>
      </c>
      <c r="AJ1188" s="8" t="str">
        <f>IF(AI1188="","",COUNTIFS(AI$1:AI1188,AI1188))</f>
        <v/>
      </c>
      <c r="AK1188" s="8" t="str">
        <f t="shared" si="199"/>
        <v>北京市海淀区新闻中心海淀区融媒体平台建设项目中标公告@融媒体</v>
      </c>
      <c r="AL1188" s="9">
        <f>IF(AK1188="","",COUNTIFS(AK$1:AK1188,AK1188))</f>
        <v>1</v>
      </c>
      <c r="AM1188" s="10" t="str">
        <f t="shared" si="200"/>
        <v>是</v>
      </c>
      <c r="AN1188" s="12">
        <v>16130000</v>
      </c>
    </row>
    <row r="1189" spans="1:40">
      <c r="A1189" s="14" t="s">
        <v>6237</v>
      </c>
      <c r="B1189" s="14" t="s">
        <v>6888</v>
      </c>
      <c r="C1189" s="14" t="s">
        <v>55</v>
      </c>
      <c r="D1189" s="14" t="s">
        <v>6872</v>
      </c>
      <c r="E1189" s="14" t="s">
        <v>830</v>
      </c>
      <c r="F1189" s="14" t="s">
        <v>1475</v>
      </c>
      <c r="G1189" s="14" t="s">
        <v>528</v>
      </c>
      <c r="H1189" s="14"/>
      <c r="I1189" s="14"/>
      <c r="J1189" s="14"/>
      <c r="K1189" s="14"/>
      <c r="L1189" s="14" t="s">
        <v>6873</v>
      </c>
      <c r="M1189" s="14" t="s">
        <v>6874</v>
      </c>
      <c r="N1189" s="14" t="s">
        <v>6875</v>
      </c>
      <c r="O1189" s="14"/>
      <c r="P1189" s="14"/>
      <c r="Q1189" s="14" t="s">
        <v>6876</v>
      </c>
      <c r="R1189" s="14"/>
      <c r="S1189" s="14"/>
      <c r="T1189" s="14"/>
      <c r="U1189" s="14"/>
      <c r="V1189" s="14"/>
      <c r="W1189" s="14" t="s">
        <v>79</v>
      </c>
      <c r="X1189" s="14" t="s">
        <v>6889</v>
      </c>
      <c r="Y1189" s="14">
        <v>3</v>
      </c>
      <c r="Z1189" s="14">
        <v>4</v>
      </c>
      <c r="AA1189" s="14">
        <v>2019</v>
      </c>
      <c r="AB1189" s="14" t="s">
        <v>68</v>
      </c>
      <c r="AC1189" s="14"/>
      <c r="AD1189" s="14"/>
      <c r="AE1189" s="14"/>
      <c r="AF1189" s="14"/>
      <c r="AG1189" s="14"/>
      <c r="AH1189" s="14"/>
      <c r="AI1189" s="8" t="str">
        <f t="shared" si="198"/>
        <v>ZTZB-XWXWZX-18-50@融媒体</v>
      </c>
      <c r="AJ1189" s="8">
        <f>IF(AI1189="","",COUNTIFS(AI$1:AI1189,AI1189))</f>
        <v>2</v>
      </c>
      <c r="AK1189" s="8" t="str">
        <f t="shared" si="199"/>
        <v>修文县融媒体中心建设设备项目中标（成交）公告@融媒体</v>
      </c>
      <c r="AL1189" s="9">
        <f>IF(AK1189="","",COUNTIFS(AK$1:AK1189,AK1189))</f>
        <v>1</v>
      </c>
      <c r="AM1189" s="10" t="str">
        <f t="shared" si="200"/>
        <v/>
      </c>
      <c r="AN1189" s="12">
        <v>0</v>
      </c>
    </row>
    <row r="1190" spans="1:40">
      <c r="A1190" s="7" t="s">
        <v>6237</v>
      </c>
      <c r="B1190" s="7" t="s">
        <v>6864</v>
      </c>
      <c r="C1190" s="7" t="s">
        <v>55</v>
      </c>
      <c r="D1190" s="7" t="s">
        <v>6865</v>
      </c>
      <c r="E1190" s="7" t="s">
        <v>2034</v>
      </c>
      <c r="F1190" s="7"/>
      <c r="G1190" s="7" t="s">
        <v>528</v>
      </c>
      <c r="H1190" s="7"/>
      <c r="I1190" s="7"/>
      <c r="J1190" s="7"/>
      <c r="K1190" s="7"/>
      <c r="L1190" s="7" t="s">
        <v>6866</v>
      </c>
      <c r="M1190" s="7" t="s">
        <v>1056</v>
      </c>
      <c r="N1190" s="7" t="s">
        <v>6867</v>
      </c>
      <c r="O1190" s="7" t="s">
        <v>6868</v>
      </c>
      <c r="P1190" s="7"/>
      <c r="Q1190" s="7" t="s">
        <v>6869</v>
      </c>
      <c r="R1190" s="7"/>
      <c r="S1190" s="7"/>
      <c r="T1190" s="7"/>
      <c r="U1190" s="7"/>
      <c r="V1190" s="7"/>
      <c r="W1190" s="7" t="s">
        <v>244</v>
      </c>
      <c r="X1190" s="7" t="s">
        <v>6870</v>
      </c>
      <c r="Y1190" s="7">
        <v>2</v>
      </c>
      <c r="Z1190" s="7">
        <v>2</v>
      </c>
      <c r="AA1190" s="7">
        <v>2019</v>
      </c>
      <c r="AB1190" s="7" t="s">
        <v>68</v>
      </c>
      <c r="AC1190" s="7"/>
      <c r="AD1190" s="7"/>
      <c r="AE1190" s="7"/>
      <c r="AF1190" s="7"/>
      <c r="AG1190" s="7"/>
      <c r="AH1190" s="7"/>
      <c r="AI1190" s="8" t="str">
        <f t="shared" si="198"/>
        <v>ZJLJL-2018-179@融媒体</v>
      </c>
      <c r="AJ1190" s="8">
        <f>IF(AI1190="","",COUNTIFS(AI$1:AI1190,AI1190))</f>
        <v>2</v>
      </c>
      <c r="AK1190" s="8" t="str">
        <f t="shared" si="199"/>
        <v>吉林日报社（吉林日报报业集团）融媒体平台建设项目传媒模块结果公告@融媒体</v>
      </c>
      <c r="AL1190" s="9">
        <f>IF(AK1190="","",COUNTIFS(AK$1:AK1190,AK1190))</f>
        <v>2</v>
      </c>
      <c r="AM1190" s="10" t="str">
        <f t="shared" si="200"/>
        <v/>
      </c>
      <c r="AN1190" s="12">
        <v>2015700</v>
      </c>
    </row>
    <row r="1191" spans="1:40">
      <c r="A1191" s="14" t="s">
        <v>6237</v>
      </c>
      <c r="B1191" s="14" t="s">
        <v>6890</v>
      </c>
      <c r="C1191" s="14" t="s">
        <v>55</v>
      </c>
      <c r="D1191" s="14" t="s">
        <v>6891</v>
      </c>
      <c r="E1191" s="14" t="s">
        <v>83</v>
      </c>
      <c r="F1191" s="14" t="s">
        <v>2223</v>
      </c>
      <c r="G1191" s="14" t="s">
        <v>528</v>
      </c>
      <c r="H1191" s="14"/>
      <c r="I1191" s="14"/>
      <c r="J1191" s="14"/>
      <c r="K1191" s="14"/>
      <c r="L1191" s="14"/>
      <c r="M1191" s="14"/>
      <c r="N1191" s="14" t="s">
        <v>959</v>
      </c>
      <c r="O1191" s="14"/>
      <c r="P1191" s="14"/>
      <c r="Q1191" s="14" t="s">
        <v>961</v>
      </c>
      <c r="R1191" s="14"/>
      <c r="S1191" s="14"/>
      <c r="T1191" s="14"/>
      <c r="U1191" s="14"/>
      <c r="V1191" s="14"/>
      <c r="W1191" s="14" t="s">
        <v>79</v>
      </c>
      <c r="X1191" s="14" t="s">
        <v>6892</v>
      </c>
      <c r="Y1191" s="14">
        <v>1</v>
      </c>
      <c r="Z1191" s="14">
        <v>1</v>
      </c>
      <c r="AA1191" s="14">
        <v>2019</v>
      </c>
      <c r="AB1191" s="14" t="s">
        <v>68</v>
      </c>
      <c r="AC1191" s="14"/>
      <c r="AD1191" s="14"/>
      <c r="AE1191" s="14"/>
      <c r="AF1191" s="14"/>
      <c r="AG1191" s="14"/>
      <c r="AH1191" s="14"/>
      <c r="AI1191" s="8" t="str">
        <f t="shared" si="198"/>
        <v>JJCS2018-HK-G013@融媒体</v>
      </c>
      <c r="AJ1191" s="8">
        <f>IF(AI1191="","",COUNTIFS(AI$1:AI1191,AI1191))</f>
        <v>1</v>
      </c>
      <c r="AK1191" s="8" t="str">
        <f t="shared" si="199"/>
        <v>[湖口县]九江市长盛招标代理有限公司关于湖口县委员会宣传部融媒体中心采购项目（招标编号:JJCS2018-HK-G013）公开招标采购成交公告@融媒体</v>
      </c>
      <c r="AL1191" s="9">
        <f>IF(AK1191="","",COUNTIFS(AK$1:AK1191,AK1191))</f>
        <v>1</v>
      </c>
      <c r="AM1191" s="10" t="str">
        <f t="shared" si="200"/>
        <v>是</v>
      </c>
      <c r="AN1191" s="12">
        <v>0</v>
      </c>
    </row>
    <row r="1192" spans="1:40">
      <c r="A1192" s="7" t="s">
        <v>6237</v>
      </c>
      <c r="B1192" s="7" t="s">
        <v>6893</v>
      </c>
      <c r="C1192" s="7" t="s">
        <v>55</v>
      </c>
      <c r="D1192" s="7" t="s">
        <v>6872</v>
      </c>
      <c r="E1192" s="7" t="s">
        <v>830</v>
      </c>
      <c r="F1192" s="7" t="s">
        <v>1475</v>
      </c>
      <c r="G1192" s="7" t="s">
        <v>528</v>
      </c>
      <c r="H1192" s="7"/>
      <c r="I1192" s="7"/>
      <c r="J1192" s="7"/>
      <c r="K1192" s="7"/>
      <c r="L1192" s="7" t="s">
        <v>6873</v>
      </c>
      <c r="M1192" s="7" t="s">
        <v>6874</v>
      </c>
      <c r="N1192" s="7" t="s">
        <v>6875</v>
      </c>
      <c r="O1192" s="7"/>
      <c r="P1192" s="7"/>
      <c r="Q1192" s="7" t="s">
        <v>6876</v>
      </c>
      <c r="R1192" s="7"/>
      <c r="S1192" s="7"/>
      <c r="T1192" s="7"/>
      <c r="U1192" s="7"/>
      <c r="V1192" s="7"/>
      <c r="W1192" s="7" t="s">
        <v>79</v>
      </c>
      <c r="X1192" s="7" t="s">
        <v>6894</v>
      </c>
      <c r="Y1192" s="7">
        <v>5</v>
      </c>
      <c r="Z1192" s="7">
        <v>4</v>
      </c>
      <c r="AA1192" s="7">
        <v>2019</v>
      </c>
      <c r="AB1192" s="7" t="s">
        <v>68</v>
      </c>
      <c r="AC1192" s="7"/>
      <c r="AD1192" s="7"/>
      <c r="AE1192" s="7"/>
      <c r="AF1192" s="7"/>
      <c r="AG1192" s="7"/>
      <c r="AH1192" s="7"/>
      <c r="AI1192" s="8" t="str">
        <f t="shared" si="198"/>
        <v>ZTZB-XWXWZX-18-50@融媒体</v>
      </c>
      <c r="AJ1192" s="8">
        <f>IF(AI1192="","",COUNTIFS(AI$1:AI1192,AI1192))</f>
        <v>3</v>
      </c>
      <c r="AK1192" s="8" t="str">
        <f t="shared" si="199"/>
        <v>修文县融媒体中心建设设备项目中标公告@融媒体</v>
      </c>
      <c r="AL1192" s="9">
        <f>IF(AK1192="","",COUNTIFS(AK$1:AK1192,AK1192))</f>
        <v>1</v>
      </c>
      <c r="AM1192" s="10" t="str">
        <f t="shared" si="200"/>
        <v/>
      </c>
      <c r="AN1192" s="12">
        <v>0</v>
      </c>
    </row>
    <row r="1193" spans="1:40">
      <c r="A1193" s="14" t="s">
        <v>6237</v>
      </c>
      <c r="B1193" s="14" t="s">
        <v>6895</v>
      </c>
      <c r="C1193" s="14" t="s">
        <v>55</v>
      </c>
      <c r="D1193" s="14"/>
      <c r="E1193" s="14" t="s">
        <v>215</v>
      </c>
      <c r="F1193" s="14" t="s">
        <v>1223</v>
      </c>
      <c r="G1193" s="14" t="s">
        <v>528</v>
      </c>
      <c r="H1193" s="14"/>
      <c r="I1193" s="14"/>
      <c r="J1193" s="14"/>
      <c r="K1193" s="14"/>
      <c r="L1193" s="14" t="s">
        <v>6650</v>
      </c>
      <c r="M1193" s="14" t="s">
        <v>6651</v>
      </c>
      <c r="N1193" s="14" t="s">
        <v>6896</v>
      </c>
      <c r="O1193" s="14"/>
      <c r="P1193" s="14"/>
      <c r="Q1193" s="14" t="s">
        <v>6897</v>
      </c>
      <c r="R1193" s="14"/>
      <c r="S1193" s="14"/>
      <c r="T1193" s="14"/>
      <c r="U1193" s="14"/>
      <c r="V1193" s="14"/>
      <c r="W1193" s="14" t="s">
        <v>65</v>
      </c>
      <c r="X1193" s="14" t="s">
        <v>6653</v>
      </c>
      <c r="Y1193" s="14">
        <v>2</v>
      </c>
      <c r="Z1193" s="14">
        <v>14971</v>
      </c>
      <c r="AA1193" s="14">
        <v>2019</v>
      </c>
      <c r="AB1193" s="14" t="s">
        <v>68</v>
      </c>
      <c r="AC1193" s="14"/>
      <c r="AD1193" s="14"/>
      <c r="AE1193" s="14"/>
      <c r="AF1193" s="14"/>
      <c r="AG1193" s="14"/>
      <c r="AH1193" s="14"/>
      <c r="AI1193" s="8" t="str">
        <f t="shared" ref="AI1193:AI1256" si="201">IF(D1193="NA","",IF(D1193="","",D1193&amp;"@"&amp;A1193))</f>
        <v/>
      </c>
      <c r="AJ1193" s="8" t="str">
        <f>IF(AI1193="","",COUNTIFS(AI$1:AI1193,AI1193))</f>
        <v/>
      </c>
      <c r="AK1193" s="8" t="str">
        <f t="shared" ref="AK1193:AK1256" si="202">IF(B1193="NA","",B1193&amp;"@"&amp;A1193)</f>
        <v>烟台职业学院HTML5交互融媒体内容设计与制作赛项设备、云计算技术与应用（高职组）大赛设备中标公告@融媒体</v>
      </c>
      <c r="AL1193" s="9">
        <f>IF(AK1193="","",COUNTIFS(AK$1:AK1193,AK1193))</f>
        <v>1</v>
      </c>
      <c r="AM1193" s="10" t="str">
        <f t="shared" ref="AM1193:AM1256" si="203">IF(AJ1193="",IF(AL1193=1,"是",""),IF(AJ1193=1,"是",""))</f>
        <v>是</v>
      </c>
      <c r="AN1193" s="12">
        <v>0</v>
      </c>
    </row>
    <row r="1194" spans="1:40">
      <c r="A1194" s="7" t="s">
        <v>6303</v>
      </c>
      <c r="B1194" s="7" t="s">
        <v>5275</v>
      </c>
      <c r="C1194" s="7" t="s">
        <v>55</v>
      </c>
      <c r="D1194" s="7" t="s">
        <v>5276</v>
      </c>
      <c r="E1194" s="7" t="s">
        <v>236</v>
      </c>
      <c r="F1194" s="7" t="s">
        <v>237</v>
      </c>
      <c r="G1194" s="7" t="s">
        <v>528</v>
      </c>
      <c r="H1194" s="7"/>
      <c r="I1194" s="7"/>
      <c r="J1194" s="7"/>
      <c r="K1194" s="7"/>
      <c r="L1194" s="7" t="s">
        <v>5277</v>
      </c>
      <c r="M1194" s="7" t="s">
        <v>5278</v>
      </c>
      <c r="N1194" s="7" t="s">
        <v>5279</v>
      </c>
      <c r="O1194" s="7" t="s">
        <v>5280</v>
      </c>
      <c r="P1194" s="7"/>
      <c r="Q1194" s="7" t="s">
        <v>5282</v>
      </c>
      <c r="R1194" s="7" t="s">
        <v>5283</v>
      </c>
      <c r="S1194" s="7"/>
      <c r="T1194" s="7"/>
      <c r="U1194" s="7"/>
      <c r="V1194" s="7"/>
      <c r="W1194" s="7" t="s">
        <v>244</v>
      </c>
      <c r="X1194" s="7" t="s">
        <v>5284</v>
      </c>
      <c r="Y1194" s="7">
        <v>2</v>
      </c>
      <c r="Z1194" s="7">
        <v>2</v>
      </c>
      <c r="AA1194" s="7">
        <v>2019</v>
      </c>
      <c r="AB1194" s="7" t="s">
        <v>68</v>
      </c>
      <c r="AC1194" s="7"/>
      <c r="AD1194" s="7"/>
      <c r="AE1194" s="7"/>
      <c r="AF1194" s="7"/>
      <c r="AG1194" s="7"/>
      <c r="AH1194" s="7"/>
      <c r="AI1194" s="8" t="str">
        <f t="shared" si="201"/>
        <v>ZTXY-2018-F121270）@融合平台</v>
      </c>
      <c r="AJ1194" s="8">
        <f>IF(AI1194="","",COUNTIFS(AI$1:AI1194,AI1194))</f>
        <v>1</v>
      </c>
      <c r="AK1194" s="8" t="str">
        <f t="shared" si="202"/>
        <v>中国文化传媒集团有限公司全媒体融合平台二期扩展开发项目成交公告@融合平台</v>
      </c>
      <c r="AL1194" s="9">
        <f>IF(AK1194="","",COUNTIFS(AK$1:AK1194,AK1194))</f>
        <v>1</v>
      </c>
      <c r="AM1194" s="10" t="str">
        <f t="shared" si="203"/>
        <v>是</v>
      </c>
      <c r="AN1194" s="12">
        <v>1740000</v>
      </c>
    </row>
    <row r="1195" spans="1:40">
      <c r="A1195" s="14" t="s">
        <v>6237</v>
      </c>
      <c r="B1195" s="14" t="s">
        <v>6898</v>
      </c>
      <c r="C1195" s="14" t="s">
        <v>55</v>
      </c>
      <c r="D1195" s="14"/>
      <c r="E1195" s="14" t="s">
        <v>830</v>
      </c>
      <c r="F1195" s="14" t="s">
        <v>2917</v>
      </c>
      <c r="G1195" s="14" t="s">
        <v>528</v>
      </c>
      <c r="H1195" s="14"/>
      <c r="I1195" s="14"/>
      <c r="J1195" s="14"/>
      <c r="K1195" s="14"/>
      <c r="L1195" s="14"/>
      <c r="M1195" s="14"/>
      <c r="N1195" s="14"/>
      <c r="O1195" s="14"/>
      <c r="P1195" s="14"/>
      <c r="Q1195" s="14"/>
      <c r="R1195" s="14"/>
      <c r="S1195" s="14"/>
      <c r="T1195" s="14"/>
      <c r="U1195" s="14"/>
      <c r="V1195" s="14"/>
      <c r="W1195" s="14" t="s">
        <v>315</v>
      </c>
      <c r="X1195" s="14" t="s">
        <v>6899</v>
      </c>
      <c r="Y1195" s="14">
        <v>1</v>
      </c>
      <c r="Z1195" s="14">
        <v>14971</v>
      </c>
      <c r="AA1195" s="14">
        <v>2019</v>
      </c>
      <c r="AB1195" s="14" t="s">
        <v>68</v>
      </c>
      <c r="AC1195" s="14"/>
      <c r="AD1195" s="14"/>
      <c r="AE1195" s="14"/>
      <c r="AF1195" s="14"/>
      <c r="AG1195" s="14"/>
      <c r="AH1195" s="14"/>
      <c r="AI1195" s="8" t="str">
        <f t="shared" si="201"/>
        <v/>
      </c>
      <c r="AJ1195" s="8" t="str">
        <f>IF(AI1195="","",COUNTIFS(AI$1:AI1195,AI1195))</f>
        <v/>
      </c>
      <c r="AK1195" s="8" t="str">
        <f t="shared" si="202"/>
        <v>贵州修文县融媒体中心建设设备项目中标公告@融媒体</v>
      </c>
      <c r="AL1195" s="9">
        <f>IF(AK1195="","",COUNTIFS(AK$1:AK1195,AK1195))</f>
        <v>1</v>
      </c>
      <c r="AM1195" s="10" t="str">
        <f t="shared" si="203"/>
        <v>是</v>
      </c>
      <c r="AN1195" s="12">
        <v>0</v>
      </c>
    </row>
    <row r="1196" spans="1:40">
      <c r="A1196" s="7" t="s">
        <v>6345</v>
      </c>
      <c r="B1196" s="7" t="s">
        <v>5308</v>
      </c>
      <c r="C1196" s="7" t="s">
        <v>55</v>
      </c>
      <c r="D1196" s="7" t="s">
        <v>5309</v>
      </c>
      <c r="E1196" s="7" t="s">
        <v>1308</v>
      </c>
      <c r="F1196" s="7" t="s">
        <v>2875</v>
      </c>
      <c r="G1196" s="7" t="s">
        <v>528</v>
      </c>
      <c r="H1196" s="7"/>
      <c r="I1196" s="7"/>
      <c r="J1196" s="7"/>
      <c r="K1196" s="7"/>
      <c r="L1196" s="7"/>
      <c r="M1196" s="7"/>
      <c r="N1196" s="7" t="s">
        <v>5310</v>
      </c>
      <c r="O1196" s="7"/>
      <c r="P1196" s="7"/>
      <c r="Q1196" s="7" t="s">
        <v>5312</v>
      </c>
      <c r="R1196" s="7"/>
      <c r="S1196" s="7"/>
      <c r="T1196" s="7"/>
      <c r="U1196" s="7"/>
      <c r="V1196" s="7"/>
      <c r="W1196" s="7" t="s">
        <v>79</v>
      </c>
      <c r="X1196" s="7" t="s">
        <v>5313</v>
      </c>
      <c r="Y1196" s="7">
        <v>17</v>
      </c>
      <c r="Z1196" s="7">
        <v>7</v>
      </c>
      <c r="AA1196" s="7">
        <v>2019</v>
      </c>
      <c r="AB1196" s="7" t="s">
        <v>68</v>
      </c>
      <c r="AC1196" s="7"/>
      <c r="AD1196" s="7"/>
      <c r="AE1196" s="7"/>
      <c r="AF1196" s="7"/>
      <c r="AG1196" s="7"/>
      <c r="AH1196" s="7"/>
      <c r="AI1196" s="8" t="str">
        <f t="shared" si="201"/>
        <v>2018HACZ4031@融合媒体</v>
      </c>
      <c r="AJ1196" s="8">
        <f>IF(AI1196="","",COUNTIFS(AI$1:AI1196,AI1196))</f>
        <v>1</v>
      </c>
      <c r="AK1196" s="8" t="str">
        <f t="shared" si="202"/>
        <v>安徽广播电视台融合媒体技术平台（全媒体融合生产系统）二期改造中标公示@融合媒体</v>
      </c>
      <c r="AL1196" s="9">
        <f>IF(AK1196="","",COUNTIFS(AK$1:AK1196,AK1196))</f>
        <v>1</v>
      </c>
      <c r="AM1196" s="10" t="str">
        <f t="shared" si="203"/>
        <v>是</v>
      </c>
      <c r="AN1196" s="12">
        <v>0</v>
      </c>
    </row>
    <row r="1197" spans="1:40">
      <c r="A1197" s="14" t="s">
        <v>6237</v>
      </c>
      <c r="B1197" s="14" t="s">
        <v>6900</v>
      </c>
      <c r="C1197" s="14" t="s">
        <v>55</v>
      </c>
      <c r="D1197" s="14" t="s">
        <v>6901</v>
      </c>
      <c r="E1197" s="14" t="s">
        <v>1308</v>
      </c>
      <c r="F1197" s="14" t="s">
        <v>1309</v>
      </c>
      <c r="G1197" s="14" t="s">
        <v>553</v>
      </c>
      <c r="H1197" s="14"/>
      <c r="I1197" s="14"/>
      <c r="J1197" s="14"/>
      <c r="K1197" s="14"/>
      <c r="L1197" s="14" t="s">
        <v>6902</v>
      </c>
      <c r="M1197" s="14"/>
      <c r="N1197" s="14" t="s">
        <v>6324</v>
      </c>
      <c r="O1197" s="14" t="s">
        <v>6903</v>
      </c>
      <c r="P1197" s="14"/>
      <c r="Q1197" s="14" t="s">
        <v>6325</v>
      </c>
      <c r="R1197" s="14"/>
      <c r="S1197" s="14"/>
      <c r="T1197" s="14"/>
      <c r="U1197" s="14"/>
      <c r="V1197" s="14"/>
      <c r="W1197" s="14" t="s">
        <v>79</v>
      </c>
      <c r="X1197" s="14" t="s">
        <v>6904</v>
      </c>
      <c r="Y1197" s="14">
        <v>1</v>
      </c>
      <c r="Z1197" s="14">
        <v>1</v>
      </c>
      <c r="AA1197" s="14">
        <v>2019</v>
      </c>
      <c r="AB1197" s="14" t="s">
        <v>68</v>
      </c>
      <c r="AC1197" s="14"/>
      <c r="AD1197" s="14"/>
      <c r="AE1197" s="14"/>
      <c r="AF1197" s="14"/>
      <c r="AG1197" s="14"/>
      <c r="AH1197" s="14"/>
      <c r="AI1197" s="8" t="str">
        <f t="shared" si="201"/>
        <v>MASCG-1-F-F-2018-1435@融媒体</v>
      </c>
      <c r="AJ1197" s="8">
        <f>IF(AI1197="","",COUNTIFS(AI$1:AI1197,AI1197))</f>
        <v>1</v>
      </c>
      <c r="AK1197" s="8" t="str">
        <f t="shared" si="202"/>
        <v>含山县广播电视台融媒体中心建设项目@融媒体</v>
      </c>
      <c r="AL1197" s="9">
        <f>IF(AK1197="","",COUNTIFS(AK$1:AK1197,AK1197))</f>
        <v>1</v>
      </c>
      <c r="AM1197" s="10" t="str">
        <f t="shared" si="203"/>
        <v>是</v>
      </c>
      <c r="AN1197" s="12">
        <v>335400</v>
      </c>
    </row>
    <row r="1198" spans="1:40">
      <c r="A1198" s="7" t="s">
        <v>6237</v>
      </c>
      <c r="B1198" s="7" t="s">
        <v>6110</v>
      </c>
      <c r="C1198" s="7" t="s">
        <v>55</v>
      </c>
      <c r="D1198" s="7"/>
      <c r="E1198" s="7" t="s">
        <v>1308</v>
      </c>
      <c r="F1198" s="7" t="s">
        <v>2875</v>
      </c>
      <c r="G1198" s="7" t="s">
        <v>553</v>
      </c>
      <c r="H1198" s="7"/>
      <c r="I1198" s="7"/>
      <c r="J1198" s="7"/>
      <c r="K1198" s="7"/>
      <c r="L1198" s="7"/>
      <c r="M1198" s="7"/>
      <c r="N1198" s="7" t="s">
        <v>6111</v>
      </c>
      <c r="O1198" s="7"/>
      <c r="P1198" s="7"/>
      <c r="Q1198" s="7" t="s">
        <v>6113</v>
      </c>
      <c r="R1198" s="7"/>
      <c r="S1198" s="7"/>
      <c r="T1198" s="7"/>
      <c r="U1198" s="7"/>
      <c r="V1198" s="7"/>
      <c r="W1198" s="7" t="s">
        <v>194</v>
      </c>
      <c r="X1198" s="7" t="s">
        <v>6114</v>
      </c>
      <c r="Y1198" s="7">
        <v>2</v>
      </c>
      <c r="Z1198" s="7">
        <v>14971</v>
      </c>
      <c r="AA1198" s="7">
        <v>2019</v>
      </c>
      <c r="AB1198" s="7" t="s">
        <v>68</v>
      </c>
      <c r="AC1198" s="7"/>
      <c r="AD1198" s="7"/>
      <c r="AE1198" s="7"/>
      <c r="AF1198" s="7"/>
      <c r="AG1198" s="7"/>
      <c r="AH1198" s="7"/>
      <c r="AI1198" s="8" t="str">
        <f t="shared" si="201"/>
        <v/>
      </c>
      <c r="AJ1198" s="8" t="str">
        <f>IF(AI1198="","",COUNTIFS(AI$1:AI1198,AI1198))</f>
        <v/>
      </c>
      <c r="AK1198" s="8" t="str">
        <f t="shared" si="202"/>
        <v>郎溪县广播电视台融媒体非编系统升级改造采购项目@融媒体</v>
      </c>
      <c r="AL1198" s="9">
        <f>IF(AK1198="","",COUNTIFS(AK$1:AK1198,AK1198))</f>
        <v>1</v>
      </c>
      <c r="AM1198" s="10" t="str">
        <f t="shared" si="203"/>
        <v>是</v>
      </c>
      <c r="AN1198" s="12">
        <v>0</v>
      </c>
    </row>
    <row r="1199" spans="1:40">
      <c r="A1199" s="14" t="s">
        <v>6345</v>
      </c>
      <c r="B1199" s="14" t="s">
        <v>6905</v>
      </c>
      <c r="C1199" s="14" t="s">
        <v>55</v>
      </c>
      <c r="D1199" s="14" t="s">
        <v>6906</v>
      </c>
      <c r="E1199" s="14" t="s">
        <v>627</v>
      </c>
      <c r="F1199" s="14" t="s">
        <v>902</v>
      </c>
      <c r="G1199" s="14" t="s">
        <v>553</v>
      </c>
      <c r="H1199" s="14"/>
      <c r="I1199" s="14"/>
      <c r="J1199" s="14"/>
      <c r="K1199" s="14"/>
      <c r="L1199" s="14" t="s">
        <v>5321</v>
      </c>
      <c r="M1199" s="14"/>
      <c r="N1199" s="14" t="s">
        <v>6907</v>
      </c>
      <c r="O1199" s="14" t="s">
        <v>6908</v>
      </c>
      <c r="P1199" s="14"/>
      <c r="Q1199" s="14" t="s">
        <v>6909</v>
      </c>
      <c r="R1199" s="14"/>
      <c r="S1199" s="14"/>
      <c r="T1199" s="14"/>
      <c r="U1199" s="14"/>
      <c r="V1199" s="14"/>
      <c r="W1199" s="14" t="s">
        <v>326</v>
      </c>
      <c r="X1199" s="14" t="s">
        <v>6910</v>
      </c>
      <c r="Y1199" s="14">
        <v>2</v>
      </c>
      <c r="Z1199" s="14">
        <v>2</v>
      </c>
      <c r="AA1199" s="14">
        <v>2019</v>
      </c>
      <c r="AB1199" s="14" t="s">
        <v>68</v>
      </c>
      <c r="AC1199" s="14"/>
      <c r="AD1199" s="14"/>
      <c r="AE1199" s="14"/>
      <c r="AF1199" s="14"/>
      <c r="AG1199" s="14"/>
      <c r="AH1199" s="14"/>
      <c r="AI1199" s="8" t="str">
        <f t="shared" si="201"/>
        <v>SZUCG20180600GC@融合媒体</v>
      </c>
      <c r="AJ1199" s="8">
        <f>IF(AI1199="","",COUNTIFS(AI$1:AI1199,AI1199))</f>
        <v>1</v>
      </c>
      <c r="AK1199" s="8" t="str">
        <f t="shared" si="202"/>
        <v>SZUCG20180600GC融合媒体虚拟仿真展览展示厅艺术置景改造工程@融合媒体</v>
      </c>
      <c r="AL1199" s="9">
        <f>IF(AK1199="","",COUNTIFS(AK$1:AK1199,AK1199))</f>
        <v>1</v>
      </c>
      <c r="AM1199" s="10" t="str">
        <f t="shared" si="203"/>
        <v>是</v>
      </c>
      <c r="AN1199" s="12">
        <v>552499.52</v>
      </c>
    </row>
    <row r="1200" spans="1:40">
      <c r="A1200" s="7" t="s">
        <v>6345</v>
      </c>
      <c r="B1200" s="7" t="s">
        <v>5319</v>
      </c>
      <c r="C1200" s="7" t="s">
        <v>55</v>
      </c>
      <c r="D1200" s="7" t="s">
        <v>5320</v>
      </c>
      <c r="E1200" s="7" t="s">
        <v>627</v>
      </c>
      <c r="F1200" s="7" t="s">
        <v>902</v>
      </c>
      <c r="G1200" s="7" t="s">
        <v>553</v>
      </c>
      <c r="H1200" s="7"/>
      <c r="I1200" s="7"/>
      <c r="J1200" s="7"/>
      <c r="K1200" s="7"/>
      <c r="L1200" s="7" t="s">
        <v>5321</v>
      </c>
      <c r="M1200" s="7"/>
      <c r="N1200" s="7" t="s">
        <v>5322</v>
      </c>
      <c r="O1200" s="7" t="s">
        <v>5323</v>
      </c>
      <c r="P1200" s="7"/>
      <c r="Q1200" s="7" t="s">
        <v>5325</v>
      </c>
      <c r="R1200" s="7"/>
      <c r="S1200" s="7"/>
      <c r="T1200" s="7"/>
      <c r="U1200" s="7"/>
      <c r="V1200" s="7"/>
      <c r="W1200" s="7" t="s">
        <v>326</v>
      </c>
      <c r="X1200" s="7" t="s">
        <v>5326</v>
      </c>
      <c r="Y1200" s="7">
        <v>2</v>
      </c>
      <c r="Z1200" s="7">
        <v>2</v>
      </c>
      <c r="AA1200" s="7">
        <v>2019</v>
      </c>
      <c r="AB1200" s="7" t="s">
        <v>68</v>
      </c>
      <c r="AC1200" s="7"/>
      <c r="AD1200" s="7"/>
      <c r="AE1200" s="7"/>
      <c r="AF1200" s="7"/>
      <c r="AG1200" s="7"/>
      <c r="AH1200" s="7"/>
      <c r="AI1200" s="8" t="str">
        <f t="shared" si="201"/>
        <v>SZUCG20180599GC@融合媒体</v>
      </c>
      <c r="AJ1200" s="8">
        <f>IF(AI1200="","",COUNTIFS(AI$1:AI1200,AI1200))</f>
        <v>1</v>
      </c>
      <c r="AK1200" s="8" t="str">
        <f t="shared" si="202"/>
        <v>SZUCG20180599GC融合媒体交互式全媒体演播平台艺术置景改造工程@融合媒体</v>
      </c>
      <c r="AL1200" s="9">
        <f>IF(AK1200="","",COUNTIFS(AK$1:AK1200,AK1200))</f>
        <v>1</v>
      </c>
      <c r="AM1200" s="10" t="str">
        <f t="shared" si="203"/>
        <v>是</v>
      </c>
      <c r="AN1200" s="12">
        <v>650003.25</v>
      </c>
    </row>
    <row r="1201" spans="1:40">
      <c r="A1201" s="14" t="s">
        <v>6237</v>
      </c>
      <c r="B1201" s="14" t="s">
        <v>1013</v>
      </c>
      <c r="C1201" s="14" t="s">
        <v>55</v>
      </c>
      <c r="D1201" s="14" t="s">
        <v>849</v>
      </c>
      <c r="E1201" s="14" t="s">
        <v>830</v>
      </c>
      <c r="F1201" s="14" t="s">
        <v>850</v>
      </c>
      <c r="G1201" s="14" t="s">
        <v>553</v>
      </c>
      <c r="H1201" s="14"/>
      <c r="I1201" s="14"/>
      <c r="J1201" s="14"/>
      <c r="K1201" s="14"/>
      <c r="L1201" s="14" t="s">
        <v>851</v>
      </c>
      <c r="M1201" s="14"/>
      <c r="N1201" s="14" t="s">
        <v>1014</v>
      </c>
      <c r="O1201" s="14"/>
      <c r="P1201" s="14"/>
      <c r="Q1201" s="14" t="s">
        <v>856</v>
      </c>
      <c r="R1201" s="14" t="s">
        <v>1016</v>
      </c>
      <c r="S1201" s="14"/>
      <c r="T1201" s="14"/>
      <c r="U1201" s="14"/>
      <c r="V1201" s="14"/>
      <c r="W1201" s="14" t="s">
        <v>79</v>
      </c>
      <c r="X1201" s="14" t="s">
        <v>1017</v>
      </c>
      <c r="Y1201" s="14">
        <v>2</v>
      </c>
      <c r="Z1201" s="14">
        <v>6</v>
      </c>
      <c r="AA1201" s="14">
        <v>2019</v>
      </c>
      <c r="AB1201" s="14" t="s">
        <v>68</v>
      </c>
      <c r="AC1201" s="14"/>
      <c r="AD1201" s="14"/>
      <c r="AE1201" s="14"/>
      <c r="AF1201" s="14"/>
      <c r="AG1201" s="14"/>
      <c r="AH1201" s="14"/>
      <c r="AI1201" s="8" t="str">
        <f t="shared" si="201"/>
        <v>YHCGDY-2019-01@融媒体</v>
      </c>
      <c r="AJ1201" s="8">
        <f>IF(AI1201="","",COUNTIFS(AI$1:AI1201,AI1201))</f>
        <v>3</v>
      </c>
      <c r="AK1201" s="8" t="str">
        <f t="shared" si="202"/>
        <v>沿河土家族自治县电视台融媒体中心建设项目单一来源公示@融媒体</v>
      </c>
      <c r="AL1201" s="9">
        <f>IF(AK1201="","",COUNTIFS(AK$1:AK1201,AK1201))</f>
        <v>1</v>
      </c>
      <c r="AM1201" s="10" t="str">
        <f t="shared" si="203"/>
        <v/>
      </c>
      <c r="AN1201" s="12">
        <v>0</v>
      </c>
    </row>
    <row r="1202" spans="1:40">
      <c r="A1202" s="7" t="s">
        <v>6345</v>
      </c>
      <c r="B1202" s="7" t="s">
        <v>6911</v>
      </c>
      <c r="C1202" s="7" t="s">
        <v>55</v>
      </c>
      <c r="D1202" s="7" t="s">
        <v>6906</v>
      </c>
      <c r="E1202" s="7" t="s">
        <v>627</v>
      </c>
      <c r="F1202" s="7" t="s">
        <v>902</v>
      </c>
      <c r="G1202" s="7" t="s">
        <v>553</v>
      </c>
      <c r="H1202" s="7"/>
      <c r="I1202" s="7"/>
      <c r="J1202" s="7"/>
      <c r="K1202" s="7"/>
      <c r="L1202" s="7" t="s">
        <v>5321</v>
      </c>
      <c r="M1202" s="7"/>
      <c r="N1202" s="7" t="s">
        <v>6907</v>
      </c>
      <c r="O1202" s="7" t="s">
        <v>6908</v>
      </c>
      <c r="P1202" s="7"/>
      <c r="Q1202" s="7" t="s">
        <v>6909</v>
      </c>
      <c r="R1202" s="7"/>
      <c r="S1202" s="7"/>
      <c r="T1202" s="7"/>
      <c r="U1202" s="7"/>
      <c r="V1202" s="7"/>
      <c r="W1202" s="7" t="s">
        <v>326</v>
      </c>
      <c r="X1202" s="7" t="s">
        <v>6912</v>
      </c>
      <c r="Y1202" s="7">
        <v>1</v>
      </c>
      <c r="Z1202" s="7">
        <v>2</v>
      </c>
      <c r="AA1202" s="7">
        <v>2019</v>
      </c>
      <c r="AB1202" s="7" t="s">
        <v>68</v>
      </c>
      <c r="AC1202" s="7"/>
      <c r="AD1202" s="7"/>
      <c r="AE1202" s="7"/>
      <c r="AF1202" s="7"/>
      <c r="AG1202" s="7"/>
      <c r="AH1202" s="7"/>
      <c r="AI1202" s="8" t="str">
        <f t="shared" si="201"/>
        <v>SZUCG20180600GC@融合媒体</v>
      </c>
      <c r="AJ1202" s="8">
        <f>IF(AI1202="","",COUNTIFS(AI$1:AI1202,AI1202))</f>
        <v>2</v>
      </c>
      <c r="AK1202" s="8" t="str">
        <f t="shared" si="202"/>
        <v>SZUCG20180600GC融合媒体虚拟仿真展览展示厅艺术置景改造工程z中标结果公告@融合媒体</v>
      </c>
      <c r="AL1202" s="9">
        <f>IF(AK1202="","",COUNTIFS(AK$1:AK1202,AK1202))</f>
        <v>1</v>
      </c>
      <c r="AM1202" s="10" t="str">
        <f t="shared" si="203"/>
        <v/>
      </c>
      <c r="AN1202" s="12">
        <v>552499.52</v>
      </c>
    </row>
    <row r="1203" spans="1:40">
      <c r="A1203" s="14" t="s">
        <v>6237</v>
      </c>
      <c r="B1203" s="14" t="s">
        <v>6913</v>
      </c>
      <c r="C1203" s="14" t="s">
        <v>55</v>
      </c>
      <c r="D1203" s="14" t="s">
        <v>6914</v>
      </c>
      <c r="E1203" s="14" t="s">
        <v>1427</v>
      </c>
      <c r="F1203" s="14" t="s">
        <v>6915</v>
      </c>
      <c r="G1203" s="14" t="s">
        <v>553</v>
      </c>
      <c r="H1203" s="14"/>
      <c r="I1203" s="14"/>
      <c r="J1203" s="14"/>
      <c r="K1203" s="14"/>
      <c r="L1203" s="14"/>
      <c r="M1203" s="14"/>
      <c r="N1203" s="14" t="s">
        <v>6916</v>
      </c>
      <c r="O1203" s="14">
        <v>796933</v>
      </c>
      <c r="P1203" s="14"/>
      <c r="Q1203" s="14" t="s">
        <v>6917</v>
      </c>
      <c r="R1203" s="14"/>
      <c r="S1203" s="14"/>
      <c r="T1203" s="14"/>
      <c r="U1203" s="14"/>
      <c r="V1203" s="14"/>
      <c r="W1203" s="14" t="s">
        <v>315</v>
      </c>
      <c r="X1203" s="14" t="s">
        <v>6918</v>
      </c>
      <c r="Y1203" s="14">
        <v>1</v>
      </c>
      <c r="Z1203" s="14">
        <v>1</v>
      </c>
      <c r="AA1203" s="14">
        <v>2019</v>
      </c>
      <c r="AB1203" s="14" t="s">
        <v>68</v>
      </c>
      <c r="AC1203" s="14"/>
      <c r="AD1203" s="14"/>
      <c r="AE1203" s="14"/>
      <c r="AF1203" s="14"/>
      <c r="AG1203" s="14"/>
      <c r="AH1203" s="14"/>
      <c r="AI1203" s="8" t="str">
        <f t="shared" si="201"/>
        <v>5110242018000331@融媒体</v>
      </c>
      <c r="AJ1203" s="8">
        <f>IF(AI1203="","",COUNTIFS(AI$1:AI1203,AI1203))</f>
        <v>1</v>
      </c>
      <c r="AK1203" s="8" t="str">
        <f t="shared" si="202"/>
        <v>四川省内江市威远县文化广电体育新闻出版局威远县融媒体中心媒资及大屏显示系统采购项目公开招标中标公告@融媒体</v>
      </c>
      <c r="AL1203" s="9">
        <f>IF(AK1203="","",COUNTIFS(AK$1:AK1203,AK1203))</f>
        <v>1</v>
      </c>
      <c r="AM1203" s="10" t="str">
        <f t="shared" si="203"/>
        <v>是</v>
      </c>
      <c r="AN1203" s="12">
        <v>796933</v>
      </c>
    </row>
    <row r="1204" spans="1:40">
      <c r="A1204" s="7" t="s">
        <v>6237</v>
      </c>
      <c r="B1204" s="7" t="s">
        <v>6919</v>
      </c>
      <c r="C1204" s="7" t="s">
        <v>55</v>
      </c>
      <c r="D1204" s="7" t="s">
        <v>6920</v>
      </c>
      <c r="E1204" s="7" t="s">
        <v>83</v>
      </c>
      <c r="F1204" s="7" t="s">
        <v>141</v>
      </c>
      <c r="G1204" s="7" t="s">
        <v>553</v>
      </c>
      <c r="H1204" s="7"/>
      <c r="I1204" s="7"/>
      <c r="J1204" s="7"/>
      <c r="K1204" s="7"/>
      <c r="L1204" s="7" t="s">
        <v>2763</v>
      </c>
      <c r="M1204" s="7"/>
      <c r="N1204" s="7"/>
      <c r="O1204" s="7"/>
      <c r="P1204" s="7"/>
      <c r="Q1204" s="7"/>
      <c r="R1204" s="7"/>
      <c r="S1204" s="7"/>
      <c r="T1204" s="7"/>
      <c r="U1204" s="7"/>
      <c r="V1204" s="7"/>
      <c r="W1204" s="7" t="s">
        <v>79</v>
      </c>
      <c r="X1204" s="7" t="s">
        <v>6921</v>
      </c>
      <c r="Y1204" s="7">
        <v>1</v>
      </c>
      <c r="Z1204" s="7">
        <v>1</v>
      </c>
      <c r="AA1204" s="7">
        <v>2019</v>
      </c>
      <c r="AB1204" s="7" t="s">
        <v>68</v>
      </c>
      <c r="AC1204" s="7"/>
      <c r="AD1204" s="7"/>
      <c r="AE1204" s="7"/>
      <c r="AF1204" s="7"/>
      <c r="AG1204" s="7"/>
      <c r="AH1204" s="7"/>
      <c r="AI1204" s="8" t="str">
        <f t="shared" si="201"/>
        <v>GZSK2018-NK-G005）@融媒体</v>
      </c>
      <c r="AJ1204" s="8">
        <f>IF(AI1204="","",COUNTIFS(AI$1:AI1204,AI1204))</f>
        <v>1</v>
      </c>
      <c r="AK1204" s="8" t="str">
        <f t="shared" si="202"/>
        <v>[南康区]广州穗科建设管理有限公司关于中共赣州市南康区委宣传部南康区融媒体中心建设项目（项目编号：GZSK2018-NK-G005）电子化公开招标的中标结果公告@融媒体</v>
      </c>
      <c r="AL1204" s="9">
        <f>IF(AK1204="","",COUNTIFS(AK$1:AK1204,AK1204))</f>
        <v>1</v>
      </c>
      <c r="AM1204" s="10" t="str">
        <f t="shared" si="203"/>
        <v>是</v>
      </c>
      <c r="AN1204" s="12">
        <v>0</v>
      </c>
    </row>
    <row r="1205" spans="1:40">
      <c r="A1205" s="14" t="s">
        <v>6237</v>
      </c>
      <c r="B1205" s="14" t="s">
        <v>6922</v>
      </c>
      <c r="C1205" s="14" t="s">
        <v>55</v>
      </c>
      <c r="D1205" s="14" t="s">
        <v>6923</v>
      </c>
      <c r="E1205" s="14" t="s">
        <v>236</v>
      </c>
      <c r="F1205" s="14" t="s">
        <v>237</v>
      </c>
      <c r="G1205" s="14" t="s">
        <v>553</v>
      </c>
      <c r="H1205" s="14"/>
      <c r="I1205" s="14"/>
      <c r="J1205" s="14"/>
      <c r="K1205" s="14"/>
      <c r="L1205" s="14" t="s">
        <v>238</v>
      </c>
      <c r="M1205" s="14" t="s">
        <v>4540</v>
      </c>
      <c r="N1205" s="14" t="s">
        <v>4541</v>
      </c>
      <c r="O1205" s="14" t="s">
        <v>6924</v>
      </c>
      <c r="P1205" s="14"/>
      <c r="Q1205" s="14" t="s">
        <v>4544</v>
      </c>
      <c r="R1205" s="14"/>
      <c r="S1205" s="14"/>
      <c r="T1205" s="14"/>
      <c r="U1205" s="14"/>
      <c r="V1205" s="14"/>
      <c r="W1205" s="14" t="s">
        <v>315</v>
      </c>
      <c r="X1205" s="14" t="s">
        <v>6925</v>
      </c>
      <c r="Y1205" s="14">
        <v>1</v>
      </c>
      <c r="Z1205" s="14">
        <v>1</v>
      </c>
      <c r="AA1205" s="14">
        <v>2019</v>
      </c>
      <c r="AB1205" s="14" t="s">
        <v>68</v>
      </c>
      <c r="AC1205" s="14"/>
      <c r="AD1205" s="14"/>
      <c r="AE1205" s="14"/>
      <c r="AF1205" s="14"/>
      <c r="AG1205" s="14"/>
      <c r="AH1205" s="14"/>
      <c r="AI1205" s="8" t="str">
        <f t="shared" si="201"/>
        <v>1840STC41762）@融媒体</v>
      </c>
      <c r="AJ1205" s="8">
        <f>IF(AI1205="","",COUNTIFS(AI$1:AI1205,AI1205))</f>
        <v>1</v>
      </c>
      <c r="AK1205" s="8" t="str">
        <f t="shared" si="202"/>
        <v>学习出版社统一数据资源中心建设成交公告@融媒体</v>
      </c>
      <c r="AL1205" s="9">
        <f>IF(AK1205="","",COUNTIFS(AK$1:AK1205,AK1205))</f>
        <v>1</v>
      </c>
      <c r="AM1205" s="10" t="str">
        <f t="shared" si="203"/>
        <v>是</v>
      </c>
      <c r="AN1205" s="12">
        <v>1780000</v>
      </c>
    </row>
    <row r="1206" spans="1:40">
      <c r="A1206" s="7" t="s">
        <v>6237</v>
      </c>
      <c r="B1206" s="7" t="s">
        <v>5374</v>
      </c>
      <c r="C1206" s="7" t="s">
        <v>55</v>
      </c>
      <c r="D1206" s="7"/>
      <c r="E1206" s="7" t="s">
        <v>236</v>
      </c>
      <c r="F1206" s="7" t="s">
        <v>237</v>
      </c>
      <c r="G1206" s="7" t="s">
        <v>553</v>
      </c>
      <c r="H1206" s="7"/>
      <c r="I1206" s="7"/>
      <c r="J1206" s="7"/>
      <c r="K1206" s="7"/>
      <c r="L1206" s="7" t="s">
        <v>5257</v>
      </c>
      <c r="M1206" s="7" t="s">
        <v>5258</v>
      </c>
      <c r="N1206" s="7" t="s">
        <v>5259</v>
      </c>
      <c r="O1206" s="7"/>
      <c r="P1206" s="7"/>
      <c r="Q1206" s="7" t="s">
        <v>5262</v>
      </c>
      <c r="R1206" s="7" t="s">
        <v>5263</v>
      </c>
      <c r="S1206" s="7"/>
      <c r="T1206" s="7"/>
      <c r="U1206" s="7"/>
      <c r="V1206" s="7"/>
      <c r="W1206" s="7" t="s">
        <v>315</v>
      </c>
      <c r="X1206" s="7" t="s">
        <v>5376</v>
      </c>
      <c r="Y1206" s="7">
        <v>7</v>
      </c>
      <c r="Z1206" s="7">
        <v>14971</v>
      </c>
      <c r="AA1206" s="7">
        <v>2019</v>
      </c>
      <c r="AB1206" s="7" t="s">
        <v>68</v>
      </c>
      <c r="AC1206" s="7"/>
      <c r="AD1206" s="7"/>
      <c r="AE1206" s="7"/>
      <c r="AF1206" s="7"/>
      <c r="AG1206" s="7"/>
      <c r="AH1206" s="7"/>
      <c r="AI1206" s="8" t="str">
        <f t="shared" si="201"/>
        <v/>
      </c>
      <c r="AJ1206" s="8" t="str">
        <f>IF(AI1206="","",COUNTIFS(AI$1:AI1206,AI1206))</f>
        <v/>
      </c>
      <c r="AK1206" s="8" t="str">
        <f t="shared" si="202"/>
        <v>海淀区融媒体平台建设项目中标公示@融媒体</v>
      </c>
      <c r="AL1206" s="9">
        <f>IF(AK1206="","",COUNTIFS(AK$1:AK1206,AK1206))</f>
        <v>1</v>
      </c>
      <c r="AM1206" s="10" t="str">
        <f t="shared" si="203"/>
        <v>是</v>
      </c>
      <c r="AN1206" s="12">
        <v>0</v>
      </c>
    </row>
    <row r="1207" spans="1:40">
      <c r="A1207" s="14" t="s">
        <v>6237</v>
      </c>
      <c r="B1207" s="14" t="s">
        <v>580</v>
      </c>
      <c r="C1207" s="14" t="s">
        <v>55</v>
      </c>
      <c r="D1207" s="14" t="s">
        <v>581</v>
      </c>
      <c r="E1207" s="14" t="s">
        <v>582</v>
      </c>
      <c r="F1207" s="14" t="s">
        <v>583</v>
      </c>
      <c r="G1207" s="14" t="s">
        <v>584</v>
      </c>
      <c r="H1207" s="14"/>
      <c r="I1207" s="14"/>
      <c r="J1207" s="14"/>
      <c r="K1207" s="14"/>
      <c r="L1207" s="14" t="s">
        <v>585</v>
      </c>
      <c r="M1207" s="14"/>
      <c r="N1207" s="14" t="s">
        <v>586</v>
      </c>
      <c r="O1207" s="14"/>
      <c r="P1207" s="14"/>
      <c r="Q1207" s="14" t="s">
        <v>588</v>
      </c>
      <c r="R1207" s="14"/>
      <c r="S1207" s="14"/>
      <c r="T1207" s="14"/>
      <c r="U1207" s="14"/>
      <c r="V1207" s="14"/>
      <c r="W1207" s="14" t="s">
        <v>194</v>
      </c>
      <c r="X1207" s="14" t="s">
        <v>589</v>
      </c>
      <c r="Y1207" s="14">
        <v>4</v>
      </c>
      <c r="Z1207" s="14">
        <v>4</v>
      </c>
      <c r="AA1207" s="14">
        <v>2019</v>
      </c>
      <c r="AB1207" s="14" t="s">
        <v>68</v>
      </c>
      <c r="AC1207" s="14"/>
      <c r="AD1207" s="14"/>
      <c r="AE1207" s="14"/>
      <c r="AF1207" s="14"/>
      <c r="AG1207" s="14"/>
      <c r="AH1207" s="14"/>
      <c r="AI1207" s="8" t="str">
        <f t="shared" si="201"/>
        <v>CBNB-20183407@融媒体</v>
      </c>
      <c r="AJ1207" s="8">
        <f>IF(AI1207="","",COUNTIFS(AI$1:AI1207,AI1207))</f>
        <v>1</v>
      </c>
      <c r="AK1207" s="8" t="str">
        <f t="shared" si="202"/>
        <v>鄞州区广播电视台采购融媒体设备项目@融媒体</v>
      </c>
      <c r="AL1207" s="9">
        <f>IF(AK1207="","",COUNTIFS(AK$1:AK1207,AK1207))</f>
        <v>1</v>
      </c>
      <c r="AM1207" s="10" t="str">
        <f t="shared" si="203"/>
        <v>是</v>
      </c>
      <c r="AN1207" s="12">
        <v>0</v>
      </c>
    </row>
    <row r="1208" spans="1:40">
      <c r="A1208" s="7" t="s">
        <v>6237</v>
      </c>
      <c r="B1208" s="7" t="s">
        <v>6926</v>
      </c>
      <c r="C1208" s="7" t="s">
        <v>55</v>
      </c>
      <c r="D1208" s="7"/>
      <c r="E1208" s="7" t="s">
        <v>94</v>
      </c>
      <c r="F1208" s="7" t="s">
        <v>6927</v>
      </c>
      <c r="G1208" s="7" t="s">
        <v>584</v>
      </c>
      <c r="H1208" s="7"/>
      <c r="I1208" s="7"/>
      <c r="J1208" s="7"/>
      <c r="K1208" s="7"/>
      <c r="L1208" s="7" t="s">
        <v>6928</v>
      </c>
      <c r="M1208" s="7"/>
      <c r="N1208" s="7" t="s">
        <v>6929</v>
      </c>
      <c r="O1208" s="7"/>
      <c r="P1208" s="7"/>
      <c r="Q1208" s="7" t="s">
        <v>6930</v>
      </c>
      <c r="R1208" s="7"/>
      <c r="S1208" s="7"/>
      <c r="T1208" s="7"/>
      <c r="U1208" s="7"/>
      <c r="V1208" s="7"/>
      <c r="W1208" s="7" t="s">
        <v>79</v>
      </c>
      <c r="X1208" s="7" t="s">
        <v>6931</v>
      </c>
      <c r="Y1208" s="7">
        <v>2</v>
      </c>
      <c r="Z1208" s="7">
        <v>14971</v>
      </c>
      <c r="AA1208" s="7">
        <v>2018</v>
      </c>
      <c r="AB1208" s="7" t="s">
        <v>643</v>
      </c>
      <c r="AC1208" s="7"/>
      <c r="AD1208" s="7"/>
      <c r="AE1208" s="7"/>
      <c r="AF1208" s="7"/>
      <c r="AG1208" s="7"/>
      <c r="AH1208" s="7"/>
      <c r="AI1208" s="8" t="str">
        <f t="shared" si="201"/>
        <v/>
      </c>
      <c r="AJ1208" s="8" t="str">
        <f>IF(AI1208="","",COUNTIFS(AI$1:AI1208,AI1208))</f>
        <v/>
      </c>
      <c r="AK1208" s="8" t="str">
        <f t="shared" si="202"/>
        <v>全台网电视高清化、数字化改造及融媒体平台建设工艺设计项目@融媒体</v>
      </c>
      <c r="AL1208" s="9">
        <f>IF(AK1208="","",COUNTIFS(AK$1:AK1208,AK1208))</f>
        <v>1</v>
      </c>
      <c r="AM1208" s="10" t="str">
        <f t="shared" si="203"/>
        <v>是</v>
      </c>
      <c r="AN1208" s="12">
        <v>0</v>
      </c>
    </row>
    <row r="1209" spans="1:40">
      <c r="A1209" s="14" t="s">
        <v>6932</v>
      </c>
      <c r="B1209" s="14" t="s">
        <v>6933</v>
      </c>
      <c r="C1209" s="14" t="s">
        <v>55</v>
      </c>
      <c r="D1209" s="14"/>
      <c r="E1209" s="14" t="s">
        <v>592</v>
      </c>
      <c r="F1209" s="14" t="s">
        <v>3484</v>
      </c>
      <c r="G1209" s="14" t="s">
        <v>584</v>
      </c>
      <c r="H1209" s="14"/>
      <c r="I1209" s="14"/>
      <c r="J1209" s="14"/>
      <c r="K1209" s="14"/>
      <c r="L1209" s="14"/>
      <c r="M1209" s="14"/>
      <c r="N1209" s="14"/>
      <c r="O1209" s="14"/>
      <c r="P1209" s="14"/>
      <c r="Q1209" s="14"/>
      <c r="R1209" s="14"/>
      <c r="S1209" s="14"/>
      <c r="T1209" s="14"/>
      <c r="U1209" s="14"/>
      <c r="V1209" s="14"/>
      <c r="W1209" s="14" t="s">
        <v>315</v>
      </c>
      <c r="X1209" s="14" t="s">
        <v>6934</v>
      </c>
      <c r="Y1209" s="14">
        <v>1</v>
      </c>
      <c r="Z1209" s="14">
        <v>14971</v>
      </c>
      <c r="AA1209" s="14">
        <v>2019</v>
      </c>
      <c r="AB1209" s="14" t="s">
        <v>68</v>
      </c>
      <c r="AC1209" s="14"/>
      <c r="AD1209" s="14"/>
      <c r="AE1209" s="14"/>
      <c r="AF1209" s="14"/>
      <c r="AG1209" s="14"/>
      <c r="AH1209" s="14"/>
      <c r="AI1209" s="8" t="str">
        <f t="shared" si="201"/>
        <v/>
      </c>
      <c r="AJ1209" s="8" t="str">
        <f>IF(AI1209="","",COUNTIFS(AI$1:AI1209,AI1209))</f>
        <v/>
      </c>
      <c r="AK1209" s="8" t="str">
        <f t="shared" si="202"/>
        <v>吉林梅河口广播电视台关于融媒体中心媒体融合平台系统采购@融合平台,融媒体</v>
      </c>
      <c r="AL1209" s="9">
        <f>IF(AK1209="","",COUNTIFS(AK$1:AK1209,AK1209))</f>
        <v>1</v>
      </c>
      <c r="AM1209" s="10" t="str">
        <f t="shared" si="203"/>
        <v>是</v>
      </c>
      <c r="AN1209" s="12">
        <v>0</v>
      </c>
    </row>
    <row r="1210" spans="1:40">
      <c r="A1210" s="7" t="s">
        <v>6935</v>
      </c>
      <c r="B1210" s="7" t="s">
        <v>590</v>
      </c>
      <c r="C1210" s="7" t="s">
        <v>55</v>
      </c>
      <c r="D1210" s="7" t="s">
        <v>591</v>
      </c>
      <c r="E1210" s="7" t="s">
        <v>592</v>
      </c>
      <c r="F1210" s="7" t="s">
        <v>593</v>
      </c>
      <c r="G1210" s="7" t="s">
        <v>584</v>
      </c>
      <c r="H1210" s="7"/>
      <c r="I1210" s="7"/>
      <c r="J1210" s="7"/>
      <c r="K1210" s="7"/>
      <c r="L1210" s="7" t="s">
        <v>594</v>
      </c>
      <c r="M1210" s="7"/>
      <c r="N1210" s="7" t="s">
        <v>595</v>
      </c>
      <c r="O1210" s="7" t="s">
        <v>596</v>
      </c>
      <c r="P1210" s="7"/>
      <c r="Q1210" s="7" t="s">
        <v>598</v>
      </c>
      <c r="R1210" s="7"/>
      <c r="S1210" s="7"/>
      <c r="T1210" s="7"/>
      <c r="U1210" s="7"/>
      <c r="V1210" s="7"/>
      <c r="W1210" s="7" t="s">
        <v>194</v>
      </c>
      <c r="X1210" s="7" t="s">
        <v>599</v>
      </c>
      <c r="Y1210" s="7">
        <v>3</v>
      </c>
      <c r="Z1210" s="7">
        <v>2</v>
      </c>
      <c r="AA1210" s="7">
        <v>2019</v>
      </c>
      <c r="AB1210" s="7" t="s">
        <v>68</v>
      </c>
      <c r="AC1210" s="7"/>
      <c r="AD1210" s="7"/>
      <c r="AE1210" s="7"/>
      <c r="AF1210" s="7"/>
      <c r="AG1210" s="7"/>
      <c r="AH1210" s="7"/>
      <c r="AI1210" s="8" t="str">
        <f t="shared" si="201"/>
        <v>JLXGD-2018036@融合媒体,融媒体</v>
      </c>
      <c r="AJ1210" s="8">
        <f>IF(AI1210="","",COUNTIFS(AI$1:AI1210,AI1210))</f>
        <v>1</v>
      </c>
      <c r="AK1210" s="8" t="str">
        <f t="shared" si="202"/>
        <v>梅河口广播电视台关于融媒体中心媒体融合平台系统采购中标公告@融合媒体,融媒体</v>
      </c>
      <c r="AL1210" s="9">
        <f>IF(AK1210="","",COUNTIFS(AK$1:AK1210,AK1210))</f>
        <v>1</v>
      </c>
      <c r="AM1210" s="10" t="str">
        <f t="shared" si="203"/>
        <v>是</v>
      </c>
      <c r="AN1210" s="12">
        <v>2046000</v>
      </c>
    </row>
    <row r="1211" spans="1:40">
      <c r="A1211" s="14" t="s">
        <v>6237</v>
      </c>
      <c r="B1211" s="14" t="s">
        <v>6936</v>
      </c>
      <c r="C1211" s="14" t="s">
        <v>55</v>
      </c>
      <c r="D1211" s="14" t="s">
        <v>6937</v>
      </c>
      <c r="E1211" s="14" t="s">
        <v>1308</v>
      </c>
      <c r="F1211" s="14" t="s">
        <v>2875</v>
      </c>
      <c r="G1211" s="14" t="s">
        <v>584</v>
      </c>
      <c r="H1211" s="14"/>
      <c r="I1211" s="14"/>
      <c r="J1211" s="14"/>
      <c r="K1211" s="14"/>
      <c r="L1211" s="14" t="s">
        <v>6938</v>
      </c>
      <c r="M1211" s="14" t="s">
        <v>6939</v>
      </c>
      <c r="N1211" s="14" t="s">
        <v>6940</v>
      </c>
      <c r="O1211" s="14" t="s">
        <v>6941</v>
      </c>
      <c r="P1211" s="14"/>
      <c r="Q1211" s="14" t="s">
        <v>6942</v>
      </c>
      <c r="R1211" s="14"/>
      <c r="S1211" s="14"/>
      <c r="T1211" s="14"/>
      <c r="U1211" s="14"/>
      <c r="V1211" s="14"/>
      <c r="W1211" s="14" t="s">
        <v>79</v>
      </c>
      <c r="X1211" s="14" t="s">
        <v>6943</v>
      </c>
      <c r="Y1211" s="14">
        <v>1</v>
      </c>
      <c r="Z1211" s="14">
        <v>1</v>
      </c>
      <c r="AA1211" s="14">
        <v>2018</v>
      </c>
      <c r="AB1211" s="14" t="s">
        <v>643</v>
      </c>
      <c r="AC1211" s="14"/>
      <c r="AD1211" s="14"/>
      <c r="AE1211" s="14"/>
      <c r="AF1211" s="14"/>
      <c r="AG1211" s="14"/>
      <c r="AH1211" s="14"/>
      <c r="AI1211" s="8" t="str">
        <f t="shared" si="201"/>
        <v>YXFC2018-66@融媒体</v>
      </c>
      <c r="AJ1211" s="8">
        <f>IF(AI1211="","",COUNTIFS(AI$1:AI1211,AI1211))</f>
        <v>1</v>
      </c>
      <c r="AK1211" s="8" t="str">
        <f t="shared" si="202"/>
        <v>岳西县融媒体中心平台建设项目成交公告@融媒体</v>
      </c>
      <c r="AL1211" s="9">
        <f>IF(AK1211="","",COUNTIFS(AK$1:AK1211,AK1211))</f>
        <v>1</v>
      </c>
      <c r="AM1211" s="10" t="str">
        <f t="shared" si="203"/>
        <v>是</v>
      </c>
      <c r="AN1211" s="12">
        <v>1514900</v>
      </c>
    </row>
    <row r="1212" spans="1:40">
      <c r="A1212" s="7" t="s">
        <v>6237</v>
      </c>
      <c r="B1212" s="7" t="s">
        <v>6944</v>
      </c>
      <c r="C1212" s="7" t="s">
        <v>55</v>
      </c>
      <c r="D1212" s="7" t="s">
        <v>6945</v>
      </c>
      <c r="E1212" s="7" t="s">
        <v>1427</v>
      </c>
      <c r="F1212" s="7" t="s">
        <v>6915</v>
      </c>
      <c r="G1212" s="7" t="s">
        <v>584</v>
      </c>
      <c r="H1212" s="7"/>
      <c r="I1212" s="7"/>
      <c r="J1212" s="7"/>
      <c r="K1212" s="7"/>
      <c r="L1212" s="7"/>
      <c r="M1212" s="7"/>
      <c r="N1212" s="7" t="s">
        <v>6946</v>
      </c>
      <c r="O1212" s="7" t="s">
        <v>6947</v>
      </c>
      <c r="P1212" s="7"/>
      <c r="Q1212" s="7" t="s">
        <v>6948</v>
      </c>
      <c r="R1212" s="7"/>
      <c r="S1212" s="7"/>
      <c r="T1212" s="7"/>
      <c r="U1212" s="7"/>
      <c r="V1212" s="7"/>
      <c r="W1212" s="7" t="s">
        <v>79</v>
      </c>
      <c r="X1212" s="7" t="s">
        <v>6949</v>
      </c>
      <c r="Y1212" s="7">
        <v>1</v>
      </c>
      <c r="Z1212" s="7">
        <v>1</v>
      </c>
      <c r="AA1212" s="7">
        <v>2019</v>
      </c>
      <c r="AB1212" s="7" t="s">
        <v>68</v>
      </c>
      <c r="AC1212" s="7" t="s">
        <v>284</v>
      </c>
      <c r="AD1212" s="7"/>
      <c r="AE1212" s="7"/>
      <c r="AF1212" s="7"/>
      <c r="AG1212" s="7"/>
      <c r="AH1212" s="7"/>
      <c r="AI1212" s="8" t="str">
        <f t="shared" si="201"/>
        <v>5110242018000325@融媒体</v>
      </c>
      <c r="AJ1212" s="8">
        <f>IF(AI1212="","",COUNTIFS(AI$1:AI1212,AI1212))</f>
        <v>1</v>
      </c>
      <c r="AK1212" s="8" t="str">
        <f t="shared" si="202"/>
        <v>四川省内江市威远县文化广电体育新闻出版局威远县融媒体中心演播室设备采购项目公开招标中标公告@融媒体</v>
      </c>
      <c r="AL1212" s="9">
        <f>IF(AK1212="","",COUNTIFS(AK$1:AK1212,AK1212))</f>
        <v>1</v>
      </c>
      <c r="AM1212" s="10" t="str">
        <f t="shared" si="203"/>
        <v>是</v>
      </c>
      <c r="AN1212" s="12">
        <v>1239791</v>
      </c>
    </row>
    <row r="1213" spans="1:40">
      <c r="A1213" s="14" t="s">
        <v>6237</v>
      </c>
      <c r="B1213" s="14" t="s">
        <v>622</v>
      </c>
      <c r="C1213" s="14" t="s">
        <v>55</v>
      </c>
      <c r="D1213" s="14" t="s">
        <v>581</v>
      </c>
      <c r="E1213" s="14" t="s">
        <v>582</v>
      </c>
      <c r="F1213" s="14" t="s">
        <v>583</v>
      </c>
      <c r="G1213" s="14" t="s">
        <v>584</v>
      </c>
      <c r="H1213" s="14"/>
      <c r="I1213" s="14"/>
      <c r="J1213" s="14"/>
      <c r="K1213" s="14"/>
      <c r="L1213" s="14" t="s">
        <v>585</v>
      </c>
      <c r="M1213" s="14"/>
      <c r="N1213" s="14" t="s">
        <v>586</v>
      </c>
      <c r="O1213" s="14"/>
      <c r="P1213" s="14"/>
      <c r="Q1213" s="14" t="s">
        <v>588</v>
      </c>
      <c r="R1213" s="14"/>
      <c r="S1213" s="14"/>
      <c r="T1213" s="14"/>
      <c r="U1213" s="14"/>
      <c r="V1213" s="14"/>
      <c r="W1213" s="14" t="s">
        <v>194</v>
      </c>
      <c r="X1213" s="14" t="s">
        <v>624</v>
      </c>
      <c r="Y1213" s="14">
        <v>2</v>
      </c>
      <c r="Z1213" s="14">
        <v>4</v>
      </c>
      <c r="AA1213" s="14">
        <v>2019</v>
      </c>
      <c r="AB1213" s="14" t="s">
        <v>68</v>
      </c>
      <c r="AC1213" s="14"/>
      <c r="AD1213" s="14"/>
      <c r="AE1213" s="14"/>
      <c r="AF1213" s="14"/>
      <c r="AG1213" s="14"/>
      <c r="AH1213" s="14"/>
      <c r="AI1213" s="8" t="str">
        <f t="shared" si="201"/>
        <v>CBNB-20183407@融媒体</v>
      </c>
      <c r="AJ1213" s="8">
        <f>IF(AI1213="","",COUNTIFS(AI$1:AI1213,AI1213))</f>
        <v>2</v>
      </c>
      <c r="AK1213" s="8" t="str">
        <f t="shared" si="202"/>
        <v>宁波市鄞州区广播电视台采购融媒体设备项目的采购结果公告@融媒体</v>
      </c>
      <c r="AL1213" s="9">
        <f>IF(AK1213="","",COUNTIFS(AK$1:AK1213,AK1213))</f>
        <v>1</v>
      </c>
      <c r="AM1213" s="10" t="str">
        <f t="shared" si="203"/>
        <v/>
      </c>
      <c r="AN1213" s="12">
        <v>0</v>
      </c>
    </row>
    <row r="1214" spans="1:40">
      <c r="A1214" s="7" t="s">
        <v>6237</v>
      </c>
      <c r="B1214" s="7" t="s">
        <v>6950</v>
      </c>
      <c r="C1214" s="7" t="s">
        <v>55</v>
      </c>
      <c r="D1214" s="7" t="s">
        <v>6951</v>
      </c>
      <c r="E1214" s="7" t="s">
        <v>1427</v>
      </c>
      <c r="F1214" s="7" t="s">
        <v>6952</v>
      </c>
      <c r="G1214" s="7" t="s">
        <v>584</v>
      </c>
      <c r="H1214" s="7"/>
      <c r="I1214" s="7"/>
      <c r="J1214" s="7"/>
      <c r="K1214" s="7"/>
      <c r="L1214" s="7"/>
      <c r="M1214" s="7"/>
      <c r="N1214" s="7" t="s">
        <v>6953</v>
      </c>
      <c r="O1214" s="7"/>
      <c r="P1214" s="7"/>
      <c r="Q1214" s="7" t="s">
        <v>6954</v>
      </c>
      <c r="R1214" s="7"/>
      <c r="S1214" s="7"/>
      <c r="T1214" s="7"/>
      <c r="U1214" s="7"/>
      <c r="V1214" s="7"/>
      <c r="W1214" s="7" t="s">
        <v>315</v>
      </c>
      <c r="X1214" s="7" t="s">
        <v>6955</v>
      </c>
      <c r="Y1214" s="7">
        <v>7</v>
      </c>
      <c r="Z1214" s="7">
        <v>1</v>
      </c>
      <c r="AA1214" s="7">
        <v>2019</v>
      </c>
      <c r="AB1214" s="7" t="s">
        <v>68</v>
      </c>
      <c r="AC1214" s="7"/>
      <c r="AD1214" s="7"/>
      <c r="AE1214" s="7"/>
      <c r="AF1214" s="7"/>
      <c r="AG1214" s="7"/>
      <c r="AH1214" s="7"/>
      <c r="AI1214" s="8" t="str">
        <f t="shared" si="201"/>
        <v>ZFCG201812547@融媒体</v>
      </c>
      <c r="AJ1214" s="8">
        <f>IF(AI1214="","",COUNTIFS(AI$1:AI1214,AI1214))</f>
        <v>1</v>
      </c>
      <c r="AK1214" s="8" t="str">
        <f t="shared" si="202"/>
        <v>威远县融媒体中心办公空调采购@融媒体</v>
      </c>
      <c r="AL1214" s="9">
        <f>IF(AK1214="","",COUNTIFS(AK$1:AK1214,AK1214))</f>
        <v>1</v>
      </c>
      <c r="AM1214" s="10" t="str">
        <f t="shared" si="203"/>
        <v>是</v>
      </c>
      <c r="AN1214" s="12">
        <v>0</v>
      </c>
    </row>
    <row r="1215" spans="1:40">
      <c r="A1215" s="14" t="s">
        <v>6237</v>
      </c>
      <c r="B1215" s="14" t="s">
        <v>6956</v>
      </c>
      <c r="C1215" s="14" t="s">
        <v>55</v>
      </c>
      <c r="D1215" s="14" t="s">
        <v>6957</v>
      </c>
      <c r="E1215" s="14" t="s">
        <v>1192</v>
      </c>
      <c r="F1215" s="14" t="s">
        <v>1193</v>
      </c>
      <c r="G1215" s="14" t="s">
        <v>640</v>
      </c>
      <c r="H1215" s="14"/>
      <c r="I1215" s="14"/>
      <c r="J1215" s="14"/>
      <c r="K1215" s="14"/>
      <c r="L1215" s="14" t="s">
        <v>6958</v>
      </c>
      <c r="M1215" s="14" t="s">
        <v>6959</v>
      </c>
      <c r="N1215" s="14" t="s">
        <v>6570</v>
      </c>
      <c r="O1215" s="14"/>
      <c r="P1215" s="14"/>
      <c r="Q1215" s="14" t="s">
        <v>6571</v>
      </c>
      <c r="R1215" s="14"/>
      <c r="S1215" s="14"/>
      <c r="T1215" s="14"/>
      <c r="U1215" s="14"/>
      <c r="V1215" s="14"/>
      <c r="W1215" s="14" t="s">
        <v>79</v>
      </c>
      <c r="X1215" s="14" t="s">
        <v>6960</v>
      </c>
      <c r="Y1215" s="14">
        <v>2</v>
      </c>
      <c r="Z1215" s="14">
        <v>1</v>
      </c>
      <c r="AA1215" s="14">
        <v>2019</v>
      </c>
      <c r="AB1215" s="14" t="s">
        <v>68</v>
      </c>
      <c r="AC1215" s="14"/>
      <c r="AD1215" s="14"/>
      <c r="AE1215" s="14"/>
      <c r="AF1215" s="14"/>
      <c r="AG1215" s="14"/>
      <c r="AH1215" s="14"/>
      <c r="AI1215" s="8" t="str">
        <f t="shared" si="201"/>
        <v>2018CG12WG0443@融媒体</v>
      </c>
      <c r="AJ1215" s="8">
        <f>IF(AI1215="","",COUNTIFS(AI$1:AI1215,AI1215))</f>
        <v>1</v>
      </c>
      <c r="AK1215" s="8" t="str">
        <f t="shared" si="202"/>
        <v>融媒体指挥中心演播系统建设中标结果@融媒体</v>
      </c>
      <c r="AL1215" s="9">
        <f>IF(AK1215="","",COUNTIFS(AK$1:AK1215,AK1215))</f>
        <v>1</v>
      </c>
      <c r="AM1215" s="10" t="str">
        <f t="shared" si="203"/>
        <v>是</v>
      </c>
      <c r="AN1215" s="12">
        <v>0</v>
      </c>
    </row>
    <row r="1216" spans="1:40">
      <c r="A1216" s="7" t="s">
        <v>6237</v>
      </c>
      <c r="B1216" s="7" t="s">
        <v>6961</v>
      </c>
      <c r="C1216" s="7" t="s">
        <v>55</v>
      </c>
      <c r="D1216" s="7"/>
      <c r="E1216" s="7" t="s">
        <v>582</v>
      </c>
      <c r="F1216" s="7" t="s">
        <v>6962</v>
      </c>
      <c r="G1216" s="7" t="s">
        <v>640</v>
      </c>
      <c r="H1216" s="7"/>
      <c r="I1216" s="7"/>
      <c r="J1216" s="7"/>
      <c r="K1216" s="7"/>
      <c r="L1216" s="7" t="s">
        <v>6598</v>
      </c>
      <c r="M1216" s="7"/>
      <c r="N1216" s="7" t="s">
        <v>6599</v>
      </c>
      <c r="O1216" s="7"/>
      <c r="P1216" s="7"/>
      <c r="Q1216" s="7" t="s">
        <v>6385</v>
      </c>
      <c r="R1216" s="7"/>
      <c r="S1216" s="7"/>
      <c r="T1216" s="7"/>
      <c r="U1216" s="7"/>
      <c r="V1216" s="7"/>
      <c r="W1216" s="7" t="s">
        <v>79</v>
      </c>
      <c r="X1216" s="7" t="s">
        <v>6600</v>
      </c>
      <c r="Y1216" s="7">
        <v>2</v>
      </c>
      <c r="Z1216" s="7">
        <v>14971</v>
      </c>
      <c r="AA1216" s="7">
        <v>2019</v>
      </c>
      <c r="AB1216" s="7" t="s">
        <v>68</v>
      </c>
      <c r="AC1216" s="7" t="s">
        <v>6387</v>
      </c>
      <c r="AD1216" s="7"/>
      <c r="AE1216" s="7"/>
      <c r="AF1216" s="7"/>
      <c r="AG1216" s="7"/>
      <c r="AH1216" s="7"/>
      <c r="AI1216" s="8" t="str">
        <f t="shared" si="201"/>
        <v/>
      </c>
      <c r="AJ1216" s="8" t="str">
        <f>IF(AI1216="","",COUNTIFS(AI$1:AI1216,AI1216))</f>
        <v/>
      </c>
      <c r="AK1216" s="8" t="str">
        <f t="shared" si="202"/>
        <v>海盐县广播电视台融媒体全景演播室艺术效果集成采购项目的结果公告@融媒体</v>
      </c>
      <c r="AL1216" s="9">
        <f>IF(AK1216="","",COUNTIFS(AK$1:AK1216,AK1216))</f>
        <v>1</v>
      </c>
      <c r="AM1216" s="10" t="str">
        <f t="shared" si="203"/>
        <v>是</v>
      </c>
      <c r="AN1216" s="12">
        <v>0</v>
      </c>
    </row>
    <row r="1217" spans="1:40">
      <c r="A1217" s="14" t="s">
        <v>6237</v>
      </c>
      <c r="B1217" s="14" t="s">
        <v>1031</v>
      </c>
      <c r="C1217" s="14" t="s">
        <v>55</v>
      </c>
      <c r="D1217" s="14"/>
      <c r="E1217" s="14" t="s">
        <v>830</v>
      </c>
      <c r="F1217" s="14" t="s">
        <v>850</v>
      </c>
      <c r="G1217" s="14" t="s">
        <v>640</v>
      </c>
      <c r="H1217" s="14"/>
      <c r="I1217" s="14"/>
      <c r="J1217" s="14"/>
      <c r="K1217" s="14"/>
      <c r="L1217" s="14" t="s">
        <v>1032</v>
      </c>
      <c r="M1217" s="14"/>
      <c r="N1217" s="14"/>
      <c r="O1217" s="14"/>
      <c r="P1217" s="14"/>
      <c r="Q1217" s="14"/>
      <c r="R1217" s="14"/>
      <c r="S1217" s="14"/>
      <c r="T1217" s="14"/>
      <c r="U1217" s="14"/>
      <c r="V1217" s="14"/>
      <c r="W1217" s="14" t="s">
        <v>79</v>
      </c>
      <c r="X1217" s="14" t="s">
        <v>1034</v>
      </c>
      <c r="Y1217" s="14">
        <v>4</v>
      </c>
      <c r="Z1217" s="14">
        <v>14971</v>
      </c>
      <c r="AA1217" s="14">
        <v>2019</v>
      </c>
      <c r="AB1217" s="14" t="s">
        <v>68</v>
      </c>
      <c r="AC1217" s="14"/>
      <c r="AD1217" s="14"/>
      <c r="AE1217" s="14"/>
      <c r="AF1217" s="14"/>
      <c r="AG1217" s="14"/>
      <c r="AH1217" s="14"/>
      <c r="AI1217" s="8" t="str">
        <f t="shared" si="201"/>
        <v/>
      </c>
      <c r="AJ1217" s="8" t="str">
        <f>IF(AI1217="","",COUNTIFS(AI$1:AI1217,AI1217))</f>
        <v/>
      </c>
      <c r="AK1217" s="8" t="str">
        <f t="shared" si="202"/>
        <v>思南县广播电视台融媒体中心建设项目采购@融媒体</v>
      </c>
      <c r="AL1217" s="9">
        <f>IF(AK1217="","",COUNTIFS(AK$1:AK1217,AK1217))</f>
        <v>1</v>
      </c>
      <c r="AM1217" s="10" t="str">
        <f t="shared" si="203"/>
        <v>是</v>
      </c>
      <c r="AN1217" s="12">
        <v>0</v>
      </c>
    </row>
    <row r="1218" spans="1:40">
      <c r="A1218" s="7" t="s">
        <v>6237</v>
      </c>
      <c r="B1218" s="7" t="s">
        <v>1035</v>
      </c>
      <c r="C1218" s="7" t="s">
        <v>55</v>
      </c>
      <c r="D1218" s="7"/>
      <c r="E1218" s="7" t="s">
        <v>830</v>
      </c>
      <c r="F1218" s="7" t="s">
        <v>850</v>
      </c>
      <c r="G1218" s="7" t="s">
        <v>640</v>
      </c>
      <c r="H1218" s="7"/>
      <c r="I1218" s="7"/>
      <c r="J1218" s="7"/>
      <c r="K1218" s="7"/>
      <c r="L1218" s="7" t="s">
        <v>1032</v>
      </c>
      <c r="M1218" s="7"/>
      <c r="N1218" s="7" t="s">
        <v>854</v>
      </c>
      <c r="O1218" s="7"/>
      <c r="P1218" s="7"/>
      <c r="Q1218" s="7" t="s">
        <v>856</v>
      </c>
      <c r="R1218" s="7"/>
      <c r="S1218" s="7"/>
      <c r="T1218" s="7"/>
      <c r="U1218" s="7"/>
      <c r="V1218" s="7"/>
      <c r="W1218" s="7" t="s">
        <v>79</v>
      </c>
      <c r="X1218" s="7" t="s">
        <v>1038</v>
      </c>
      <c r="Y1218" s="7">
        <v>2</v>
      </c>
      <c r="Z1218" s="7">
        <v>14971</v>
      </c>
      <c r="AA1218" s="7">
        <v>2019</v>
      </c>
      <c r="AB1218" s="7" t="s">
        <v>68</v>
      </c>
      <c r="AC1218" s="7"/>
      <c r="AD1218" s="7"/>
      <c r="AE1218" s="7"/>
      <c r="AF1218" s="7"/>
      <c r="AG1218" s="7"/>
      <c r="AH1218" s="7"/>
      <c r="AI1218" s="8" t="str">
        <f t="shared" si="201"/>
        <v/>
      </c>
      <c r="AJ1218" s="8" t="str">
        <f>IF(AI1218="","",COUNTIFS(AI$1:AI1218,AI1218))</f>
        <v/>
      </c>
      <c r="AK1218" s="8" t="str">
        <f t="shared" si="202"/>
        <v>思南县广播电视台融媒体中心建设项目采购单一来源（成交）公告@融媒体</v>
      </c>
      <c r="AL1218" s="9">
        <f>IF(AK1218="","",COUNTIFS(AK$1:AK1218,AK1218))</f>
        <v>1</v>
      </c>
      <c r="AM1218" s="10" t="str">
        <f t="shared" si="203"/>
        <v>是</v>
      </c>
      <c r="AN1218" s="12">
        <v>0</v>
      </c>
    </row>
    <row r="1219" spans="1:40">
      <c r="A1219" s="14" t="s">
        <v>6237</v>
      </c>
      <c r="B1219" s="14" t="s">
        <v>1039</v>
      </c>
      <c r="C1219" s="14" t="s">
        <v>55</v>
      </c>
      <c r="D1219" s="14" t="s">
        <v>1040</v>
      </c>
      <c r="E1219" s="14" t="s">
        <v>83</v>
      </c>
      <c r="F1219" s="14" t="s">
        <v>1041</v>
      </c>
      <c r="G1219" s="14" t="s">
        <v>640</v>
      </c>
      <c r="H1219" s="14"/>
      <c r="I1219" s="14"/>
      <c r="J1219" s="14"/>
      <c r="K1219" s="14"/>
      <c r="L1219" s="14" t="s">
        <v>1042</v>
      </c>
      <c r="M1219" s="14"/>
      <c r="N1219" s="14" t="s">
        <v>1043</v>
      </c>
      <c r="O1219" s="14"/>
      <c r="P1219" s="14"/>
      <c r="Q1219" s="14" t="s">
        <v>1045</v>
      </c>
      <c r="R1219" s="14"/>
      <c r="S1219" s="14"/>
      <c r="T1219" s="14"/>
      <c r="U1219" s="14"/>
      <c r="V1219" s="14"/>
      <c r="W1219" s="14" t="s">
        <v>79</v>
      </c>
      <c r="X1219" s="14" t="s">
        <v>1046</v>
      </c>
      <c r="Y1219" s="14">
        <v>2</v>
      </c>
      <c r="Z1219" s="14">
        <v>4</v>
      </c>
      <c r="AA1219" s="14">
        <v>2019</v>
      </c>
      <c r="AB1219" s="14" t="s">
        <v>68</v>
      </c>
      <c r="AC1219" s="14"/>
      <c r="AD1219" s="14"/>
      <c r="AE1219" s="14"/>
      <c r="AF1219" s="14"/>
      <c r="AG1219" s="14"/>
      <c r="AH1219" s="14"/>
      <c r="AI1219" s="8" t="str">
        <f t="shared" si="201"/>
        <v>ZJZFCGPY-2018-017@融媒体</v>
      </c>
      <c r="AJ1219" s="8">
        <f>IF(AI1219="","",COUNTIFS(AI$1:AI1219,AI1219))</f>
        <v>1</v>
      </c>
      <c r="AK1219" s="8" t="str">
        <f t="shared" si="202"/>
        <v>[鄱阳县]江西智建企业管理咨询有限公司关于中共鄱阳县委宣传部融媒体中央厨房多媒体及系统采购项目（项目编号：ZJZFCGPY-2018-017）竞争性磋商采购成交公告@融媒体</v>
      </c>
      <c r="AL1219" s="9">
        <f>IF(AK1219="","",COUNTIFS(AK$1:AK1219,AK1219))</f>
        <v>1</v>
      </c>
      <c r="AM1219" s="10" t="str">
        <f t="shared" si="203"/>
        <v>是</v>
      </c>
      <c r="AN1219" s="12">
        <v>0</v>
      </c>
    </row>
    <row r="1220" spans="1:40">
      <c r="A1220" s="7" t="s">
        <v>6237</v>
      </c>
      <c r="B1220" s="7" t="s">
        <v>1047</v>
      </c>
      <c r="C1220" s="7" t="s">
        <v>55</v>
      </c>
      <c r="D1220" s="7" t="s">
        <v>1040</v>
      </c>
      <c r="E1220" s="7" t="s">
        <v>83</v>
      </c>
      <c r="F1220" s="7" t="s">
        <v>1041</v>
      </c>
      <c r="G1220" s="7" t="s">
        <v>640</v>
      </c>
      <c r="H1220" s="7"/>
      <c r="I1220" s="7"/>
      <c r="J1220" s="7"/>
      <c r="K1220" s="7"/>
      <c r="L1220" s="7" t="s">
        <v>1042</v>
      </c>
      <c r="M1220" s="7"/>
      <c r="N1220" s="7" t="s">
        <v>1043</v>
      </c>
      <c r="O1220" s="7"/>
      <c r="P1220" s="7"/>
      <c r="Q1220" s="7" t="s">
        <v>1045</v>
      </c>
      <c r="R1220" s="7"/>
      <c r="S1220" s="7"/>
      <c r="T1220" s="7"/>
      <c r="U1220" s="7"/>
      <c r="V1220" s="7"/>
      <c r="W1220" s="7" t="s">
        <v>79</v>
      </c>
      <c r="X1220" s="7" t="s">
        <v>1049</v>
      </c>
      <c r="Y1220" s="7">
        <v>4</v>
      </c>
      <c r="Z1220" s="7">
        <v>4</v>
      </c>
      <c r="AA1220" s="7">
        <v>2019</v>
      </c>
      <c r="AB1220" s="7" t="s">
        <v>68</v>
      </c>
      <c r="AC1220" s="7"/>
      <c r="AD1220" s="7"/>
      <c r="AE1220" s="7"/>
      <c r="AF1220" s="7"/>
      <c r="AG1220" s="7"/>
      <c r="AH1220" s="7"/>
      <c r="AI1220" s="8" t="str">
        <f t="shared" si="201"/>
        <v>ZJZFCGPY-2018-017@融媒体</v>
      </c>
      <c r="AJ1220" s="8">
        <f>IF(AI1220="","",COUNTIFS(AI$1:AI1220,AI1220))</f>
        <v>2</v>
      </c>
      <c r="AK1220" s="8" t="str">
        <f t="shared" si="202"/>
        <v>江西智建企业管理咨询有限公司关于中共鄱阳县委宣传部融媒体中央厨房多媒体及系统采购项目（项目编号：ZJZFCGPY-2018-017）竞争性磋商采购成交公告@融媒体</v>
      </c>
      <c r="AL1220" s="9">
        <f>IF(AK1220="","",COUNTIFS(AK$1:AK1220,AK1220))</f>
        <v>1</v>
      </c>
      <c r="AM1220" s="10" t="str">
        <f t="shared" si="203"/>
        <v/>
      </c>
      <c r="AN1220" s="12">
        <v>0</v>
      </c>
    </row>
    <row r="1221" spans="1:40">
      <c r="A1221" s="14" t="s">
        <v>6237</v>
      </c>
      <c r="B1221" s="14" t="s">
        <v>6963</v>
      </c>
      <c r="C1221" s="14" t="s">
        <v>55</v>
      </c>
      <c r="D1221" s="14"/>
      <c r="E1221" s="14" t="s">
        <v>71</v>
      </c>
      <c r="F1221" s="14" t="s">
        <v>1551</v>
      </c>
      <c r="G1221" s="14" t="s">
        <v>640</v>
      </c>
      <c r="H1221" s="14"/>
      <c r="I1221" s="14"/>
      <c r="J1221" s="14"/>
      <c r="K1221" s="14"/>
      <c r="L1221" s="14" t="s">
        <v>731</v>
      </c>
      <c r="M1221" s="14"/>
      <c r="N1221" s="14" t="s">
        <v>6964</v>
      </c>
      <c r="O1221" s="14" t="s">
        <v>6965</v>
      </c>
      <c r="P1221" s="14"/>
      <c r="Q1221" s="14" t="s">
        <v>6966</v>
      </c>
      <c r="R1221" s="14"/>
      <c r="S1221" s="14"/>
      <c r="T1221" s="14"/>
      <c r="U1221" s="14"/>
      <c r="V1221" s="14"/>
      <c r="W1221" s="14" t="s">
        <v>944</v>
      </c>
      <c r="X1221" s="14" t="s">
        <v>6967</v>
      </c>
      <c r="Y1221" s="14">
        <v>1</v>
      </c>
      <c r="Z1221" s="14">
        <v>14971</v>
      </c>
      <c r="AA1221" s="14">
        <v>2019</v>
      </c>
      <c r="AB1221" s="14" t="s">
        <v>68</v>
      </c>
      <c r="AC1221" s="14"/>
      <c r="AD1221" s="14"/>
      <c r="AE1221" s="14"/>
      <c r="AF1221" s="14"/>
      <c r="AG1221" s="14"/>
      <c r="AH1221" s="14"/>
      <c r="AI1221" s="8" t="str">
        <f t="shared" si="201"/>
        <v/>
      </c>
      <c r="AJ1221" s="8" t="str">
        <f>IF(AI1221="","",COUNTIFS(AI$1:AI1221,AI1221))</f>
        <v/>
      </c>
      <c r="AK1221" s="8" t="str">
        <f t="shared" si="202"/>
        <v>广西科文招标有限公司横县融媒体中心设备采购（KWAZ2G20181739）中标公告@融媒体</v>
      </c>
      <c r="AL1221" s="9">
        <f>IF(AK1221="","",COUNTIFS(AK$1:AK1221,AK1221))</f>
        <v>1</v>
      </c>
      <c r="AM1221" s="10" t="str">
        <f t="shared" si="203"/>
        <v>是</v>
      </c>
      <c r="AN1221" s="12">
        <v>100322300</v>
      </c>
    </row>
    <row r="1222" spans="1:40">
      <c r="A1222" s="7" t="s">
        <v>6237</v>
      </c>
      <c r="B1222" s="7" t="s">
        <v>6968</v>
      </c>
      <c r="C1222" s="7" t="s">
        <v>55</v>
      </c>
      <c r="D1222" s="7" t="s">
        <v>6969</v>
      </c>
      <c r="E1222" s="7" t="s">
        <v>1308</v>
      </c>
      <c r="F1222" s="7" t="s">
        <v>3250</v>
      </c>
      <c r="G1222" s="7" t="s">
        <v>640</v>
      </c>
      <c r="H1222" s="7"/>
      <c r="I1222" s="7"/>
      <c r="J1222" s="7"/>
      <c r="K1222" s="7"/>
      <c r="L1222" s="7" t="s">
        <v>4594</v>
      </c>
      <c r="M1222" s="7" t="s">
        <v>4595</v>
      </c>
      <c r="N1222" s="7" t="s">
        <v>6693</v>
      </c>
      <c r="O1222" s="7"/>
      <c r="P1222" s="7"/>
      <c r="Q1222" s="7" t="s">
        <v>6694</v>
      </c>
      <c r="R1222" s="7"/>
      <c r="S1222" s="7"/>
      <c r="T1222" s="7"/>
      <c r="U1222" s="7"/>
      <c r="V1222" s="7"/>
      <c r="W1222" s="7" t="s">
        <v>944</v>
      </c>
      <c r="X1222" s="7" t="s">
        <v>6655</v>
      </c>
      <c r="Y1222" s="7">
        <v>3</v>
      </c>
      <c r="Z1222" s="7">
        <v>1</v>
      </c>
      <c r="AA1222" s="7">
        <v>2019</v>
      </c>
      <c r="AB1222" s="7" t="s">
        <v>68</v>
      </c>
      <c r="AC1222" s="7"/>
      <c r="AD1222" s="7"/>
      <c r="AE1222" s="7"/>
      <c r="AF1222" s="7"/>
      <c r="AG1222" s="7"/>
      <c r="AH1222" s="7"/>
      <c r="AI1222" s="8" t="str">
        <f t="shared" si="201"/>
        <v>2018CG3473@融媒体</v>
      </c>
      <c r="AJ1222" s="8">
        <f>IF(AI1222="","",COUNTIFS(AI$1:AI1222,AI1222))</f>
        <v>1</v>
      </c>
      <c r="AK1222" s="8" t="str">
        <f t="shared" si="202"/>
        <v>淮南日报社融媒体大数据服务平台项目中标公告@融媒体</v>
      </c>
      <c r="AL1222" s="9">
        <f>IF(AK1222="","",COUNTIFS(AK$1:AK1222,AK1222))</f>
        <v>1</v>
      </c>
      <c r="AM1222" s="10" t="str">
        <f t="shared" si="203"/>
        <v>是</v>
      </c>
      <c r="AN1222" s="12">
        <v>0</v>
      </c>
    </row>
    <row r="1223" spans="1:40">
      <c r="A1223" s="14" t="s">
        <v>6345</v>
      </c>
      <c r="B1223" s="14" t="s">
        <v>6970</v>
      </c>
      <c r="C1223" s="14" t="s">
        <v>55</v>
      </c>
      <c r="D1223" s="14" t="s">
        <v>6971</v>
      </c>
      <c r="E1223" s="14" t="s">
        <v>1308</v>
      </c>
      <c r="F1223" s="14" t="s">
        <v>2875</v>
      </c>
      <c r="G1223" s="14" t="s">
        <v>640</v>
      </c>
      <c r="H1223" s="14"/>
      <c r="I1223" s="14"/>
      <c r="J1223" s="14"/>
      <c r="K1223" s="14"/>
      <c r="L1223" s="14" t="s">
        <v>6972</v>
      </c>
      <c r="M1223" s="14" t="s">
        <v>6973</v>
      </c>
      <c r="N1223" s="14"/>
      <c r="O1223" s="14"/>
      <c r="P1223" s="14"/>
      <c r="Q1223" s="14"/>
      <c r="R1223" s="14"/>
      <c r="S1223" s="14"/>
      <c r="T1223" s="14"/>
      <c r="U1223" s="14"/>
      <c r="V1223" s="14"/>
      <c r="W1223" s="14" t="s">
        <v>79</v>
      </c>
      <c r="X1223" s="14" t="s">
        <v>6974</v>
      </c>
      <c r="Y1223" s="14">
        <v>9</v>
      </c>
      <c r="Z1223" s="14">
        <v>7</v>
      </c>
      <c r="AA1223" s="14">
        <v>2019</v>
      </c>
      <c r="AB1223" s="14" t="s">
        <v>68</v>
      </c>
      <c r="AC1223" s="14"/>
      <c r="AD1223" s="14"/>
      <c r="AE1223" s="14"/>
      <c r="AF1223" s="14"/>
      <c r="AG1223" s="14"/>
      <c r="AH1223" s="14"/>
      <c r="AI1223" s="8" t="str">
        <f t="shared" si="201"/>
        <v>2018HACZ4709@融合媒体</v>
      </c>
      <c r="AJ1223" s="8">
        <f>IF(AI1223="","",COUNTIFS(AI$1:AI1223,AI1223))</f>
        <v>1</v>
      </c>
      <c r="AK1223" s="8" t="str">
        <f t="shared" si="202"/>
        <v>安徽广播电视台县级融合媒体中心内外网安全传输设备采购中标公示@融合媒体</v>
      </c>
      <c r="AL1223" s="9">
        <f>IF(AK1223="","",COUNTIFS(AK$1:AK1223,AK1223))</f>
        <v>1</v>
      </c>
      <c r="AM1223" s="10" t="str">
        <f t="shared" si="203"/>
        <v>是</v>
      </c>
      <c r="AN1223" s="12">
        <v>0</v>
      </c>
    </row>
    <row r="1224" spans="1:40">
      <c r="A1224" s="7" t="s">
        <v>6345</v>
      </c>
      <c r="B1224" s="7" t="s">
        <v>6975</v>
      </c>
      <c r="C1224" s="7" t="s">
        <v>55</v>
      </c>
      <c r="D1224" s="7" t="s">
        <v>6971</v>
      </c>
      <c r="E1224" s="7" t="s">
        <v>1308</v>
      </c>
      <c r="F1224" s="7" t="s">
        <v>4915</v>
      </c>
      <c r="G1224" s="7" t="s">
        <v>640</v>
      </c>
      <c r="H1224" s="7"/>
      <c r="I1224" s="7"/>
      <c r="J1224" s="7"/>
      <c r="K1224" s="7"/>
      <c r="L1224" s="7" t="s">
        <v>6972</v>
      </c>
      <c r="M1224" s="7" t="s">
        <v>6973</v>
      </c>
      <c r="N1224" s="7"/>
      <c r="O1224" s="7"/>
      <c r="P1224" s="7"/>
      <c r="Q1224" s="7"/>
      <c r="R1224" s="7"/>
      <c r="S1224" s="7"/>
      <c r="T1224" s="7"/>
      <c r="U1224" s="7"/>
      <c r="V1224" s="7"/>
      <c r="W1224" s="7" t="s">
        <v>79</v>
      </c>
      <c r="X1224" s="7" t="s">
        <v>6976</v>
      </c>
      <c r="Y1224" s="7">
        <v>9</v>
      </c>
      <c r="Z1224" s="7">
        <v>7</v>
      </c>
      <c r="AA1224" s="7">
        <v>2019</v>
      </c>
      <c r="AB1224" s="7" t="s">
        <v>68</v>
      </c>
      <c r="AC1224" s="7"/>
      <c r="AD1224" s="7"/>
      <c r="AE1224" s="7"/>
      <c r="AF1224" s="7"/>
      <c r="AG1224" s="7"/>
      <c r="AH1224" s="7"/>
      <c r="AI1224" s="8" t="str">
        <f t="shared" si="201"/>
        <v>2018HACZ4709@融合媒体</v>
      </c>
      <c r="AJ1224" s="8">
        <f>IF(AI1224="","",COUNTIFS(AI$1:AI1224,AI1224))</f>
        <v>2</v>
      </c>
      <c r="AK1224" s="8" t="str">
        <f t="shared" si="202"/>
        <v>安徽广播电视台县级融合媒体中心内外网安全传输设备采购@融合媒体</v>
      </c>
      <c r="AL1224" s="9">
        <f>IF(AK1224="","",COUNTIFS(AK$1:AK1224,AK1224))</f>
        <v>1</v>
      </c>
      <c r="AM1224" s="10" t="str">
        <f t="shared" si="203"/>
        <v/>
      </c>
      <c r="AN1224" s="12">
        <v>0</v>
      </c>
    </row>
    <row r="1225" spans="1:40">
      <c r="A1225" s="14" t="s">
        <v>6237</v>
      </c>
      <c r="B1225" s="14" t="s">
        <v>5548</v>
      </c>
      <c r="C1225" s="14" t="s">
        <v>55</v>
      </c>
      <c r="D1225" s="14" t="s">
        <v>5549</v>
      </c>
      <c r="E1225" s="14" t="s">
        <v>1308</v>
      </c>
      <c r="F1225" s="14" t="s">
        <v>4915</v>
      </c>
      <c r="G1225" s="14" t="s">
        <v>669</v>
      </c>
      <c r="H1225" s="14"/>
      <c r="I1225" s="14"/>
      <c r="J1225" s="14"/>
      <c r="K1225" s="14"/>
      <c r="L1225" s="14"/>
      <c r="M1225" s="14"/>
      <c r="N1225" s="14" t="s">
        <v>5550</v>
      </c>
      <c r="O1225" s="14"/>
      <c r="P1225" s="14"/>
      <c r="Q1225" s="14" t="s">
        <v>4033</v>
      </c>
      <c r="R1225" s="14"/>
      <c r="S1225" s="14"/>
      <c r="T1225" s="14"/>
      <c r="U1225" s="14"/>
      <c r="V1225" s="14"/>
      <c r="W1225" s="14" t="s">
        <v>315</v>
      </c>
      <c r="X1225" s="14" t="s">
        <v>5552</v>
      </c>
      <c r="Y1225" s="14">
        <v>6</v>
      </c>
      <c r="Z1225" s="14">
        <v>6</v>
      </c>
      <c r="AA1225" s="14">
        <v>2019</v>
      </c>
      <c r="AB1225" s="14" t="s">
        <v>68</v>
      </c>
      <c r="AC1225" s="14"/>
      <c r="AD1225" s="14"/>
      <c r="AE1225" s="14"/>
      <c r="AF1225" s="14"/>
      <c r="AG1225" s="14"/>
      <c r="AH1225" s="14"/>
      <c r="AI1225" s="8" t="str">
        <f t="shared" si="201"/>
        <v>20181227150935611@融媒体</v>
      </c>
      <c r="AJ1225" s="8">
        <f>IF(AI1225="","",COUNTIFS(AI$1:AI1225,AI1225))</f>
        <v>1</v>
      </c>
      <c r="AK1225" s="8" t="str">
        <f t="shared" si="202"/>
        <v>融媒体中心非编器材设备采购结果公示@融媒体</v>
      </c>
      <c r="AL1225" s="9">
        <f>IF(AK1225="","",COUNTIFS(AK$1:AK1225,AK1225))</f>
        <v>1</v>
      </c>
      <c r="AM1225" s="10" t="str">
        <f t="shared" si="203"/>
        <v>是</v>
      </c>
      <c r="AN1225" s="12">
        <v>0</v>
      </c>
    </row>
    <row r="1226" spans="1:40">
      <c r="A1226" s="7" t="s">
        <v>6303</v>
      </c>
      <c r="B1226" s="7" t="s">
        <v>6977</v>
      </c>
      <c r="C1226" s="7" t="s">
        <v>55</v>
      </c>
      <c r="D1226" s="7"/>
      <c r="E1226" s="7" t="s">
        <v>6978</v>
      </c>
      <c r="F1226" s="7" t="s">
        <v>6979</v>
      </c>
      <c r="G1226" s="7" t="s">
        <v>669</v>
      </c>
      <c r="H1226" s="7"/>
      <c r="I1226" s="7"/>
      <c r="J1226" s="7"/>
      <c r="K1226" s="7"/>
      <c r="L1226" s="7"/>
      <c r="M1226" s="7"/>
      <c r="N1226" s="7"/>
      <c r="O1226" s="7"/>
      <c r="P1226" s="7"/>
      <c r="Q1226" s="7"/>
      <c r="R1226" s="7"/>
      <c r="S1226" s="7"/>
      <c r="T1226" s="7"/>
      <c r="U1226" s="7"/>
      <c r="V1226" s="7"/>
      <c r="W1226" s="7" t="s">
        <v>65</v>
      </c>
      <c r="X1226" s="7" t="s">
        <v>6980</v>
      </c>
      <c r="Y1226" s="7">
        <v>1</v>
      </c>
      <c r="Z1226" s="7">
        <v>14971</v>
      </c>
      <c r="AA1226" s="7">
        <v>2019</v>
      </c>
      <c r="AB1226" s="7" t="s">
        <v>68</v>
      </c>
      <c r="AC1226" s="7"/>
      <c r="AD1226" s="7"/>
      <c r="AE1226" s="7"/>
      <c r="AF1226" s="7"/>
      <c r="AG1226" s="7"/>
      <c r="AH1226" s="7"/>
      <c r="AI1226" s="8" t="str">
        <f t="shared" si="201"/>
        <v/>
      </c>
      <c r="AJ1226" s="8" t="str">
        <f>IF(AI1226="","",COUNTIFS(AI$1:AI1226,AI1226))</f>
        <v/>
      </c>
      <c r="AK1226" s="8" t="str">
        <f t="shared" si="202"/>
        <v>西藏电信拉萨地区2017年平台外设扩容工程—藏医学院校园AP工程(高校融合平台对接设备)项目中选人公示@融合平台</v>
      </c>
      <c r="AL1226" s="9">
        <f>IF(AK1226="","",COUNTIFS(AK$1:AK1226,AK1226))</f>
        <v>1</v>
      </c>
      <c r="AM1226" s="10" t="str">
        <f t="shared" si="203"/>
        <v>是</v>
      </c>
      <c r="AN1226" s="12">
        <v>0</v>
      </c>
    </row>
    <row r="1227" spans="1:40">
      <c r="A1227" s="14" t="s">
        <v>6237</v>
      </c>
      <c r="B1227" s="14" t="s">
        <v>5555</v>
      </c>
      <c r="C1227" s="14" t="s">
        <v>55</v>
      </c>
      <c r="D1227" s="14" t="s">
        <v>5549</v>
      </c>
      <c r="E1227" s="14" t="s">
        <v>1308</v>
      </c>
      <c r="F1227" s="14" t="s">
        <v>2875</v>
      </c>
      <c r="G1227" s="14" t="s">
        <v>669</v>
      </c>
      <c r="H1227" s="14"/>
      <c r="I1227" s="14"/>
      <c r="J1227" s="14"/>
      <c r="K1227" s="14"/>
      <c r="L1227" s="14"/>
      <c r="M1227" s="14"/>
      <c r="N1227" s="14" t="s">
        <v>5556</v>
      </c>
      <c r="O1227" s="14"/>
      <c r="P1227" s="14"/>
      <c r="Q1227" s="14" t="s">
        <v>4033</v>
      </c>
      <c r="R1227" s="14" t="s">
        <v>4034</v>
      </c>
      <c r="S1227" s="14" t="s">
        <v>5558</v>
      </c>
      <c r="T1227" s="14"/>
      <c r="U1227" s="14"/>
      <c r="V1227" s="14"/>
      <c r="W1227" s="14" t="s">
        <v>315</v>
      </c>
      <c r="X1227" s="14" t="s">
        <v>5559</v>
      </c>
      <c r="Y1227" s="14">
        <v>3</v>
      </c>
      <c r="Z1227" s="14">
        <v>6</v>
      </c>
      <c r="AA1227" s="14">
        <v>2019</v>
      </c>
      <c r="AB1227" s="14" t="s">
        <v>68</v>
      </c>
      <c r="AC1227" s="14"/>
      <c r="AD1227" s="14"/>
      <c r="AE1227" s="14"/>
      <c r="AF1227" s="14"/>
      <c r="AG1227" s="14"/>
      <c r="AH1227" s="14"/>
      <c r="AI1227" s="8" t="str">
        <f t="shared" si="201"/>
        <v>20181227150935611@融媒体</v>
      </c>
      <c r="AJ1227" s="8">
        <f>IF(AI1227="","",COUNTIFS(AI$1:AI1227,AI1227))</f>
        <v>2</v>
      </c>
      <c r="AK1227" s="8" t="str">
        <f t="shared" si="202"/>
        <v>20181227150935611融媒体中心非编器材设备采购结果公示@融媒体</v>
      </c>
      <c r="AL1227" s="9">
        <f>IF(AK1227="","",COUNTIFS(AK$1:AK1227,AK1227))</f>
        <v>1</v>
      </c>
      <c r="AM1227" s="10" t="str">
        <f t="shared" si="203"/>
        <v/>
      </c>
      <c r="AN1227" s="12">
        <v>0</v>
      </c>
    </row>
    <row r="1228" spans="1:40">
      <c r="A1228" s="7" t="s">
        <v>6237</v>
      </c>
      <c r="B1228" s="7" t="s">
        <v>5560</v>
      </c>
      <c r="C1228" s="7" t="s">
        <v>55</v>
      </c>
      <c r="D1228" s="7" t="s">
        <v>5561</v>
      </c>
      <c r="E1228" s="7" t="s">
        <v>830</v>
      </c>
      <c r="F1228" s="7" t="s">
        <v>1146</v>
      </c>
      <c r="G1228" s="7" t="s">
        <v>669</v>
      </c>
      <c r="H1228" s="7"/>
      <c r="I1228" s="7"/>
      <c r="J1228" s="7"/>
      <c r="K1228" s="7"/>
      <c r="L1228" s="7" t="s">
        <v>1767</v>
      </c>
      <c r="M1228" s="7" t="s">
        <v>5562</v>
      </c>
      <c r="N1228" s="7" t="s">
        <v>5563</v>
      </c>
      <c r="O1228" s="7"/>
      <c r="P1228" s="7"/>
      <c r="Q1228" s="7" t="s">
        <v>5565</v>
      </c>
      <c r="R1228" s="7"/>
      <c r="S1228" s="7"/>
      <c r="T1228" s="7"/>
      <c r="U1228" s="7"/>
      <c r="V1228" s="7"/>
      <c r="W1228" s="7" t="s">
        <v>79</v>
      </c>
      <c r="X1228" s="7" t="s">
        <v>5566</v>
      </c>
      <c r="Y1228" s="7">
        <v>4</v>
      </c>
      <c r="Z1228" s="7">
        <v>5</v>
      </c>
      <c r="AA1228" s="7">
        <v>2019</v>
      </c>
      <c r="AB1228" s="7" t="s">
        <v>68</v>
      </c>
      <c r="AC1228" s="7"/>
      <c r="AD1228" s="7"/>
      <c r="AE1228" s="7"/>
      <c r="AF1228" s="7"/>
      <c r="AG1228" s="7"/>
      <c r="AH1228" s="7"/>
      <c r="AI1228" s="8" t="str">
        <f t="shared" si="201"/>
        <v>GZWH-2018-2414J@融媒体</v>
      </c>
      <c r="AJ1228" s="8">
        <f>IF(AI1228="","",COUNTIFS(AI$1:AI1228,AI1228))</f>
        <v>1</v>
      </c>
      <c r="AK1228" s="8" t="str">
        <f t="shared" si="202"/>
        <v>县级融媒体中心器材设备采购项目中标（成交）公告@融媒体</v>
      </c>
      <c r="AL1228" s="9">
        <f>IF(AK1228="","",COUNTIFS(AK$1:AK1228,AK1228))</f>
        <v>1</v>
      </c>
      <c r="AM1228" s="10" t="str">
        <f t="shared" si="203"/>
        <v>是</v>
      </c>
      <c r="AN1228" s="12">
        <v>0</v>
      </c>
    </row>
    <row r="1229" spans="1:40">
      <c r="A1229" s="14" t="s">
        <v>6237</v>
      </c>
      <c r="B1229" s="14" t="s">
        <v>6981</v>
      </c>
      <c r="C1229" s="14" t="s">
        <v>55</v>
      </c>
      <c r="D1229" s="14" t="s">
        <v>6982</v>
      </c>
      <c r="E1229" s="14" t="s">
        <v>1192</v>
      </c>
      <c r="F1229" s="14" t="s">
        <v>5004</v>
      </c>
      <c r="G1229" s="14" t="s">
        <v>669</v>
      </c>
      <c r="H1229" s="14"/>
      <c r="I1229" s="14"/>
      <c r="J1229" s="14"/>
      <c r="K1229" s="14"/>
      <c r="L1229" s="14" t="s">
        <v>6983</v>
      </c>
      <c r="M1229" s="14"/>
      <c r="N1229" s="14"/>
      <c r="O1229" s="14"/>
      <c r="P1229" s="14"/>
      <c r="Q1229" s="14"/>
      <c r="R1229" s="14"/>
      <c r="S1229" s="14"/>
      <c r="T1229" s="14"/>
      <c r="U1229" s="14"/>
      <c r="V1229" s="14"/>
      <c r="W1229" s="14" t="s">
        <v>79</v>
      </c>
      <c r="X1229" s="14" t="s">
        <v>6984</v>
      </c>
      <c r="Y1229" s="14">
        <v>1</v>
      </c>
      <c r="Z1229" s="14">
        <v>1</v>
      </c>
      <c r="AA1229" s="14">
        <v>2019</v>
      </c>
      <c r="AB1229" s="14" t="s">
        <v>68</v>
      </c>
      <c r="AC1229" s="14"/>
      <c r="AD1229" s="14"/>
      <c r="AE1229" s="14"/>
      <c r="AF1229" s="14"/>
      <c r="AG1229" s="14"/>
      <c r="AH1229" s="14"/>
      <c r="AI1229" s="8" t="str">
        <f t="shared" si="201"/>
        <v>D4313002018000904@融媒体</v>
      </c>
      <c r="AJ1229" s="8">
        <f>IF(AI1229="","",COUNTIFS(AI$1:AI1229,AI1229))</f>
        <v>1</v>
      </c>
      <c r="AK1229" s="8" t="str">
        <f t="shared" si="202"/>
        <v>娄底市广播电视台融媒体直播车采购项目公开招标中标公告@融媒体</v>
      </c>
      <c r="AL1229" s="9">
        <f>IF(AK1229="","",COUNTIFS(AK$1:AK1229,AK1229))</f>
        <v>1</v>
      </c>
      <c r="AM1229" s="10" t="str">
        <f t="shared" si="203"/>
        <v>是</v>
      </c>
      <c r="AN1229" s="12">
        <v>0</v>
      </c>
    </row>
    <row r="1230" spans="1:40">
      <c r="A1230" s="7" t="s">
        <v>6237</v>
      </c>
      <c r="B1230" s="7" t="s">
        <v>5567</v>
      </c>
      <c r="C1230" s="7" t="s">
        <v>55</v>
      </c>
      <c r="D1230" s="7" t="s">
        <v>5561</v>
      </c>
      <c r="E1230" s="7" t="s">
        <v>830</v>
      </c>
      <c r="F1230" s="7" t="s">
        <v>1146</v>
      </c>
      <c r="G1230" s="7" t="s">
        <v>669</v>
      </c>
      <c r="H1230" s="7"/>
      <c r="I1230" s="7"/>
      <c r="J1230" s="7"/>
      <c r="K1230" s="7"/>
      <c r="L1230" s="7" t="s">
        <v>1767</v>
      </c>
      <c r="M1230" s="7" t="s">
        <v>5562</v>
      </c>
      <c r="N1230" s="7" t="s">
        <v>5568</v>
      </c>
      <c r="O1230" s="7"/>
      <c r="P1230" s="7"/>
      <c r="Q1230" s="7" t="s">
        <v>5565</v>
      </c>
      <c r="R1230" s="7" t="s">
        <v>5570</v>
      </c>
      <c r="S1230" s="7"/>
      <c r="T1230" s="7"/>
      <c r="U1230" s="7"/>
      <c r="V1230" s="7"/>
      <c r="W1230" s="7" t="s">
        <v>79</v>
      </c>
      <c r="X1230" s="7" t="s">
        <v>5571</v>
      </c>
      <c r="Y1230" s="7">
        <v>5</v>
      </c>
      <c r="Z1230" s="7">
        <v>5</v>
      </c>
      <c r="AA1230" s="7">
        <v>2019</v>
      </c>
      <c r="AB1230" s="7" t="s">
        <v>68</v>
      </c>
      <c r="AC1230" s="7"/>
      <c r="AD1230" s="7"/>
      <c r="AE1230" s="7"/>
      <c r="AF1230" s="7"/>
      <c r="AG1230" s="7"/>
      <c r="AH1230" s="7"/>
      <c r="AI1230" s="8" t="str">
        <f t="shared" si="201"/>
        <v>GZWH-2018-2414J@融媒体</v>
      </c>
      <c r="AJ1230" s="8">
        <f>IF(AI1230="","",COUNTIFS(AI$1:AI1230,AI1230))</f>
        <v>2</v>
      </c>
      <c r="AK1230" s="8" t="str">
        <f t="shared" si="202"/>
        <v>县级融媒体中心器材设备采购项目中标公示@融媒体</v>
      </c>
      <c r="AL1230" s="9">
        <f>IF(AK1230="","",COUNTIFS(AK$1:AK1230,AK1230))</f>
        <v>1</v>
      </c>
      <c r="AM1230" s="10" t="str">
        <f t="shared" si="203"/>
        <v/>
      </c>
      <c r="AN1230" s="12">
        <v>0</v>
      </c>
    </row>
    <row r="1231" spans="1:40">
      <c r="A1231" s="14" t="s">
        <v>6303</v>
      </c>
      <c r="B1231" s="14" t="s">
        <v>6985</v>
      </c>
      <c r="C1231" s="14" t="s">
        <v>55</v>
      </c>
      <c r="D1231" s="14" t="s">
        <v>6986</v>
      </c>
      <c r="E1231" s="14" t="s">
        <v>83</v>
      </c>
      <c r="F1231" s="14" t="s">
        <v>291</v>
      </c>
      <c r="G1231" s="14" t="s">
        <v>669</v>
      </c>
      <c r="H1231" s="14"/>
      <c r="I1231" s="14"/>
      <c r="J1231" s="14"/>
      <c r="K1231" s="14"/>
      <c r="L1231" s="14" t="s">
        <v>6987</v>
      </c>
      <c r="M1231" s="14" t="s">
        <v>6988</v>
      </c>
      <c r="N1231" s="14" t="s">
        <v>6989</v>
      </c>
      <c r="O1231" s="14"/>
      <c r="P1231" s="14"/>
      <c r="Q1231" s="14" t="s">
        <v>6990</v>
      </c>
      <c r="R1231" s="14" t="s">
        <v>6991</v>
      </c>
      <c r="S1231" s="14"/>
      <c r="T1231" s="14"/>
      <c r="U1231" s="14"/>
      <c r="V1231" s="14"/>
      <c r="W1231" s="14" t="s">
        <v>79</v>
      </c>
      <c r="X1231" s="14" t="s">
        <v>6992</v>
      </c>
      <c r="Y1231" s="14">
        <v>1</v>
      </c>
      <c r="Z1231" s="14">
        <v>1</v>
      </c>
      <c r="AA1231" s="14">
        <v>2019</v>
      </c>
      <c r="AB1231" s="14" t="s">
        <v>68</v>
      </c>
      <c r="AC1231" s="14"/>
      <c r="AD1231" s="14"/>
      <c r="AE1231" s="14"/>
      <c r="AF1231" s="14"/>
      <c r="AG1231" s="14"/>
      <c r="AH1231" s="14"/>
      <c r="AI1231" s="8" t="str">
        <f t="shared" si="201"/>
        <v>JXSX2018-C1800@融合平台</v>
      </c>
      <c r="AJ1231" s="8">
        <f>IF(AI1231="","",COUNTIFS(AI$1:AI1231,AI1231))</f>
        <v>1</v>
      </c>
      <c r="AK1231" s="8" t="str">
        <f t="shared" si="202"/>
        <v>[省本级]江西省新康监狱医疗数据容灾备份软硬件采购项目结果公示@融合平台</v>
      </c>
      <c r="AL1231" s="9">
        <f>IF(AK1231="","",COUNTIFS(AK$1:AK1231,AK1231))</f>
        <v>1</v>
      </c>
      <c r="AM1231" s="10" t="str">
        <f t="shared" si="203"/>
        <v>是</v>
      </c>
      <c r="AN1231" s="12">
        <v>0</v>
      </c>
    </row>
    <row r="1232" spans="1:40">
      <c r="A1232" s="7" t="s">
        <v>6303</v>
      </c>
      <c r="B1232" s="7" t="s">
        <v>6993</v>
      </c>
      <c r="C1232" s="7" t="s">
        <v>55</v>
      </c>
      <c r="D1232" s="7" t="s">
        <v>6994</v>
      </c>
      <c r="E1232" s="7" t="s">
        <v>94</v>
      </c>
      <c r="F1232" s="7" t="s">
        <v>319</v>
      </c>
      <c r="G1232" s="7" t="s">
        <v>669</v>
      </c>
      <c r="H1232" s="7"/>
      <c r="I1232" s="7"/>
      <c r="J1232" s="7"/>
      <c r="K1232" s="7"/>
      <c r="L1232" s="7" t="s">
        <v>6995</v>
      </c>
      <c r="M1232" s="7" t="s">
        <v>6995</v>
      </c>
      <c r="N1232" s="7" t="s">
        <v>6996</v>
      </c>
      <c r="O1232" s="7"/>
      <c r="P1232" s="7"/>
      <c r="Q1232" s="7" t="s">
        <v>6997</v>
      </c>
      <c r="R1232" s="7" t="s">
        <v>6472</v>
      </c>
      <c r="S1232" s="7" t="s">
        <v>6998</v>
      </c>
      <c r="T1232" s="7"/>
      <c r="U1232" s="7"/>
      <c r="V1232" s="7"/>
      <c r="W1232" s="7" t="s">
        <v>244</v>
      </c>
      <c r="X1232" s="7" t="s">
        <v>6999</v>
      </c>
      <c r="Y1232" s="7">
        <v>1</v>
      </c>
      <c r="Z1232" s="7">
        <v>1</v>
      </c>
      <c r="AA1232" s="7">
        <v>2019</v>
      </c>
      <c r="AB1232" s="7" t="s">
        <v>68</v>
      </c>
      <c r="AC1232" s="7"/>
      <c r="AD1232" s="7"/>
      <c r="AE1232" s="7"/>
      <c r="AF1232" s="7"/>
      <c r="AG1232" s="7"/>
      <c r="AH1232" s="7"/>
      <c r="AI1232" s="8" t="str">
        <f t="shared" si="201"/>
        <v>HAZB-QT-HW-20181575@融合平台</v>
      </c>
      <c r="AJ1232" s="8">
        <f>IF(AI1232="","",COUNTIFS(AI$1:AI1232,AI1232))</f>
        <v>1</v>
      </c>
      <c r="AK1232" s="8" t="str">
        <f t="shared" si="202"/>
        <v>太原广电台网融合平台建设项目太原有线IP前端监控系统中标候选人公示@融合平台</v>
      </c>
      <c r="AL1232" s="9">
        <f>IF(AK1232="","",COUNTIFS(AK$1:AK1232,AK1232))</f>
        <v>1</v>
      </c>
      <c r="AM1232" s="10" t="str">
        <f t="shared" si="203"/>
        <v>是</v>
      </c>
      <c r="AN1232" s="12">
        <v>0</v>
      </c>
    </row>
    <row r="1233" spans="1:40">
      <c r="A1233" s="14" t="s">
        <v>6237</v>
      </c>
      <c r="B1233" s="14" t="s">
        <v>7000</v>
      </c>
      <c r="C1233" s="14" t="s">
        <v>55</v>
      </c>
      <c r="D1233" s="14" t="s">
        <v>7001</v>
      </c>
      <c r="E1233" s="14" t="s">
        <v>1308</v>
      </c>
      <c r="F1233" s="14" t="s">
        <v>7002</v>
      </c>
      <c r="G1233" s="14" t="s">
        <v>669</v>
      </c>
      <c r="H1233" s="14"/>
      <c r="I1233" s="14"/>
      <c r="J1233" s="14"/>
      <c r="K1233" s="14"/>
      <c r="L1233" s="14" t="s">
        <v>7003</v>
      </c>
      <c r="M1233" s="14"/>
      <c r="N1233" s="14" t="s">
        <v>7004</v>
      </c>
      <c r="O1233" s="14" t="s">
        <v>7005</v>
      </c>
      <c r="P1233" s="14"/>
      <c r="Q1233" s="14" t="s">
        <v>7006</v>
      </c>
      <c r="R1233" s="14"/>
      <c r="S1233" s="14"/>
      <c r="T1233" s="14"/>
      <c r="U1233" s="14"/>
      <c r="V1233" s="14"/>
      <c r="W1233" s="14" t="s">
        <v>79</v>
      </c>
      <c r="X1233" s="14" t="s">
        <v>7007</v>
      </c>
      <c r="Y1233" s="14">
        <v>1</v>
      </c>
      <c r="Z1233" s="14">
        <v>1</v>
      </c>
      <c r="AA1233" s="14">
        <v>2019</v>
      </c>
      <c r="AB1233" s="14" t="s">
        <v>68</v>
      </c>
      <c r="AC1233" s="14"/>
      <c r="AD1233" s="14"/>
      <c r="AE1233" s="14"/>
      <c r="AF1233" s="14"/>
      <c r="AG1233" s="14"/>
      <c r="AH1233" s="14"/>
      <c r="AI1233" s="8" t="str">
        <f t="shared" si="201"/>
        <v>ZFCG-2018-092@融媒体</v>
      </c>
      <c r="AJ1233" s="8">
        <f>IF(AI1233="","",COUNTIFS(AI$1:AI1233,AI1233))</f>
        <v>1</v>
      </c>
      <c r="AK1233" s="8" t="str">
        <f t="shared" si="202"/>
        <v>ZFCG-2018-092-1融媒体采访设备采购项目（二次）成交公告@融媒体</v>
      </c>
      <c r="AL1233" s="9">
        <f>IF(AK1233="","",COUNTIFS(AK$1:AK1233,AK1233))</f>
        <v>1</v>
      </c>
      <c r="AM1233" s="10" t="str">
        <f t="shared" si="203"/>
        <v>是</v>
      </c>
      <c r="AN1233" s="12">
        <v>390500</v>
      </c>
    </row>
    <row r="1234" spans="1:40">
      <c r="A1234" s="7" t="s">
        <v>6237</v>
      </c>
      <c r="B1234" s="7" t="s">
        <v>7008</v>
      </c>
      <c r="C1234" s="7" t="s">
        <v>55</v>
      </c>
      <c r="D1234" s="7"/>
      <c r="E1234" s="7" t="s">
        <v>809</v>
      </c>
      <c r="F1234" s="7" t="s">
        <v>2925</v>
      </c>
      <c r="G1234" s="7" t="s">
        <v>669</v>
      </c>
      <c r="H1234" s="7"/>
      <c r="I1234" s="7"/>
      <c r="J1234" s="7"/>
      <c r="K1234" s="7"/>
      <c r="L1234" s="7" t="s">
        <v>7009</v>
      </c>
      <c r="M1234" s="7"/>
      <c r="N1234" s="7" t="s">
        <v>6520</v>
      </c>
      <c r="O1234" s="7" t="s">
        <v>7010</v>
      </c>
      <c r="P1234" s="7"/>
      <c r="Q1234" s="7" t="s">
        <v>6522</v>
      </c>
      <c r="R1234" s="7"/>
      <c r="S1234" s="7"/>
      <c r="T1234" s="7"/>
      <c r="U1234" s="7"/>
      <c r="V1234" s="7"/>
      <c r="W1234" s="7" t="s">
        <v>79</v>
      </c>
      <c r="X1234" s="7" t="s">
        <v>7011</v>
      </c>
      <c r="Y1234" s="7">
        <v>4</v>
      </c>
      <c r="Z1234" s="7">
        <v>14971</v>
      </c>
      <c r="AA1234" s="7">
        <v>2019</v>
      </c>
      <c r="AB1234" s="7" t="s">
        <v>68</v>
      </c>
      <c r="AC1234" s="7"/>
      <c r="AD1234" s="7"/>
      <c r="AE1234" s="7"/>
      <c r="AF1234" s="7"/>
      <c r="AG1234" s="7"/>
      <c r="AH1234" s="7"/>
      <c r="AI1234" s="8" t="str">
        <f t="shared" si="201"/>
        <v/>
      </c>
      <c r="AJ1234" s="8" t="str">
        <f>IF(AI1234="","",COUNTIFS(AI$1:AI1234,AI1234))</f>
        <v/>
      </c>
      <c r="AK1234" s="8" t="str">
        <f t="shared" si="202"/>
        <v>双滦区融媒体中心工程高清电视设备及演播厅设备成交结果公告@融媒体</v>
      </c>
      <c r="AL1234" s="9">
        <f>IF(AK1234="","",COUNTIFS(AK$1:AK1234,AK1234))</f>
        <v>1</v>
      </c>
      <c r="AM1234" s="10" t="str">
        <f t="shared" si="203"/>
        <v>是</v>
      </c>
      <c r="AN1234" s="12">
        <v>6672369.5999999996</v>
      </c>
    </row>
    <row r="1235" spans="1:40">
      <c r="A1235" s="14" t="s">
        <v>6237</v>
      </c>
      <c r="B1235" s="14" t="s">
        <v>7012</v>
      </c>
      <c r="C1235" s="14" t="s">
        <v>55</v>
      </c>
      <c r="D1235" s="14" t="s">
        <v>7013</v>
      </c>
      <c r="E1235" s="14" t="s">
        <v>1009</v>
      </c>
      <c r="F1235" s="14" t="s">
        <v>1010</v>
      </c>
      <c r="G1235" s="14" t="s">
        <v>669</v>
      </c>
      <c r="H1235" s="14"/>
      <c r="I1235" s="14"/>
      <c r="J1235" s="14"/>
      <c r="K1235" s="14"/>
      <c r="L1235" s="14" t="s">
        <v>7014</v>
      </c>
      <c r="M1235" s="14" t="s">
        <v>7015</v>
      </c>
      <c r="N1235" s="14" t="s">
        <v>7016</v>
      </c>
      <c r="O1235" s="14"/>
      <c r="P1235" s="14"/>
      <c r="Q1235" s="14" t="s">
        <v>7017</v>
      </c>
      <c r="R1235" s="14"/>
      <c r="S1235" s="14"/>
      <c r="T1235" s="14"/>
      <c r="U1235" s="14"/>
      <c r="V1235" s="14"/>
      <c r="W1235" s="14" t="s">
        <v>944</v>
      </c>
      <c r="X1235" s="14" t="s">
        <v>7018</v>
      </c>
      <c r="Y1235" s="14">
        <v>1</v>
      </c>
      <c r="Z1235" s="14">
        <v>1</v>
      </c>
      <c r="AA1235" s="14">
        <v>2019</v>
      </c>
      <c r="AB1235" s="14" t="s">
        <v>68</v>
      </c>
      <c r="AC1235" s="14"/>
      <c r="AD1235" s="14"/>
      <c r="AE1235" s="14"/>
      <c r="AF1235" s="14"/>
      <c r="AG1235" s="14"/>
      <c r="AH1235" s="14"/>
      <c r="AI1235" s="8" t="str">
        <f t="shared" si="201"/>
        <v>0613-186022104945@融媒体</v>
      </c>
      <c r="AJ1235" s="8">
        <f>IF(AI1235="","",COUNTIFS(AI$1:AI1235,AI1235))</f>
        <v>1</v>
      </c>
      <c r="AK1235" s="8" t="str">
        <f t="shared" si="202"/>
        <v>劳动报社融媒体建设项目中标结果公示@融媒体</v>
      </c>
      <c r="AL1235" s="9">
        <f>IF(AK1235="","",COUNTIFS(AK$1:AK1235,AK1235))</f>
        <v>1</v>
      </c>
      <c r="AM1235" s="10" t="str">
        <f t="shared" si="203"/>
        <v>是</v>
      </c>
      <c r="AN1235" s="12">
        <v>0</v>
      </c>
    </row>
    <row r="1236" spans="1:40">
      <c r="A1236" s="7" t="s">
        <v>6303</v>
      </c>
      <c r="B1236" s="7" t="s">
        <v>7019</v>
      </c>
      <c r="C1236" s="7" t="s">
        <v>55</v>
      </c>
      <c r="D1236" s="7" t="s">
        <v>7020</v>
      </c>
      <c r="E1236" s="7" t="s">
        <v>56</v>
      </c>
      <c r="F1236" s="7" t="s">
        <v>541</v>
      </c>
      <c r="G1236" s="7" t="s">
        <v>669</v>
      </c>
      <c r="H1236" s="7"/>
      <c r="I1236" s="7"/>
      <c r="J1236" s="7"/>
      <c r="K1236" s="7"/>
      <c r="L1236" s="7" t="s">
        <v>1396</v>
      </c>
      <c r="M1236" s="7" t="s">
        <v>7021</v>
      </c>
      <c r="N1236" s="7" t="s">
        <v>7022</v>
      </c>
      <c r="O1236" s="7" t="s">
        <v>7023</v>
      </c>
      <c r="P1236" s="7"/>
      <c r="Q1236" s="7" t="s">
        <v>7024</v>
      </c>
      <c r="R1236" s="7"/>
      <c r="S1236" s="7"/>
      <c r="T1236" s="7"/>
      <c r="U1236" s="7"/>
      <c r="V1236" s="7"/>
      <c r="W1236" s="7" t="s">
        <v>79</v>
      </c>
      <c r="X1236" s="7" t="s">
        <v>7025</v>
      </c>
      <c r="Y1236" s="7">
        <v>2</v>
      </c>
      <c r="Z1236" s="7">
        <v>2</v>
      </c>
      <c r="AA1236" s="7">
        <v>2019</v>
      </c>
      <c r="AB1236" s="7" t="s">
        <v>68</v>
      </c>
      <c r="AC1236" s="7"/>
      <c r="AD1236" s="7"/>
      <c r="AE1236" s="7"/>
      <c r="AF1236" s="7"/>
      <c r="AG1236" s="7"/>
      <c r="AH1236" s="7"/>
      <c r="AI1236" s="8" t="str">
        <f t="shared" si="201"/>
        <v>2018-374@融合平台</v>
      </c>
      <c r="AJ1236" s="8">
        <f>IF(AI1236="","",COUNTIFS(AI$1:AI1236,AI1236))</f>
        <v>1</v>
      </c>
      <c r="AK1236" s="8" t="str">
        <f t="shared" si="202"/>
        <v>淅川县人民医院数据中心设备采购项目的结果公告@融合平台</v>
      </c>
      <c r="AL1236" s="9">
        <f>IF(AK1236="","",COUNTIFS(AK$1:AK1236,AK1236))</f>
        <v>1</v>
      </c>
      <c r="AM1236" s="10" t="str">
        <f t="shared" si="203"/>
        <v>是</v>
      </c>
      <c r="AN1236" s="12">
        <v>4975200</v>
      </c>
    </row>
    <row r="1237" spans="1:40">
      <c r="A1237" s="14" t="s">
        <v>6237</v>
      </c>
      <c r="B1237" s="14" t="s">
        <v>7026</v>
      </c>
      <c r="C1237" s="14" t="s">
        <v>55</v>
      </c>
      <c r="D1237" s="14"/>
      <c r="E1237" s="14" t="s">
        <v>1308</v>
      </c>
      <c r="F1237" s="14" t="s">
        <v>3250</v>
      </c>
      <c r="G1237" s="14" t="s">
        <v>717</v>
      </c>
      <c r="H1237" s="14"/>
      <c r="I1237" s="14"/>
      <c r="J1237" s="14"/>
      <c r="K1237" s="14"/>
      <c r="L1237" s="14"/>
      <c r="M1237" s="14"/>
      <c r="N1237" s="14" t="s">
        <v>7027</v>
      </c>
      <c r="O1237" s="14"/>
      <c r="P1237" s="14"/>
      <c r="Q1237" s="14" t="s">
        <v>7028</v>
      </c>
      <c r="R1237" s="14"/>
      <c r="S1237" s="14"/>
      <c r="T1237" s="14"/>
      <c r="U1237" s="14"/>
      <c r="V1237" s="14"/>
      <c r="W1237" s="14" t="s">
        <v>944</v>
      </c>
      <c r="X1237" s="14" t="s">
        <v>7029</v>
      </c>
      <c r="Y1237" s="14">
        <v>1</v>
      </c>
      <c r="Z1237" s="14">
        <v>14971</v>
      </c>
      <c r="AA1237" s="14">
        <v>2019</v>
      </c>
      <c r="AB1237" s="14" t="s">
        <v>68</v>
      </c>
      <c r="AC1237" s="14"/>
      <c r="AD1237" s="14"/>
      <c r="AE1237" s="14"/>
      <c r="AF1237" s="14"/>
      <c r="AG1237" s="14"/>
      <c r="AH1237" s="14"/>
      <c r="AI1237" s="8" t="str">
        <f t="shared" si="201"/>
        <v/>
      </c>
      <c r="AJ1237" s="8" t="str">
        <f>IF(AI1237="","",COUNTIFS(AI$1:AI1237,AI1237))</f>
        <v/>
      </c>
      <c r="AK1237" s="8" t="str">
        <f t="shared" si="202"/>
        <v>网上商城订单HuaiNan20190103154818001@融媒体</v>
      </c>
      <c r="AL1237" s="9">
        <f>IF(AK1237="","",COUNTIFS(AK$1:AK1237,AK1237))</f>
        <v>1</v>
      </c>
      <c r="AM1237" s="10" t="str">
        <f t="shared" si="203"/>
        <v>是</v>
      </c>
      <c r="AN1237" s="12">
        <v>0</v>
      </c>
    </row>
    <row r="1238" spans="1:40">
      <c r="A1238" s="7" t="s">
        <v>6237</v>
      </c>
      <c r="B1238" s="7" t="s">
        <v>7030</v>
      </c>
      <c r="C1238" s="7" t="s">
        <v>55</v>
      </c>
      <c r="D1238" s="7"/>
      <c r="E1238" s="7" t="s">
        <v>1125</v>
      </c>
      <c r="F1238" s="7" t="s">
        <v>1568</v>
      </c>
      <c r="G1238" s="7" t="s">
        <v>717</v>
      </c>
      <c r="H1238" s="7"/>
      <c r="I1238" s="7"/>
      <c r="J1238" s="7"/>
      <c r="K1238" s="7"/>
      <c r="L1238" s="7"/>
      <c r="M1238" s="7"/>
      <c r="N1238" s="7"/>
      <c r="O1238" s="7"/>
      <c r="P1238" s="7"/>
      <c r="Q1238" s="7"/>
      <c r="R1238" s="7"/>
      <c r="S1238" s="7"/>
      <c r="T1238" s="7"/>
      <c r="U1238" s="7"/>
      <c r="V1238" s="7"/>
      <c r="W1238" s="7" t="s">
        <v>315</v>
      </c>
      <c r="X1238" s="7" t="s">
        <v>7031</v>
      </c>
      <c r="Y1238" s="7">
        <v>1</v>
      </c>
      <c r="Z1238" s="7">
        <v>14971</v>
      </c>
      <c r="AA1238" s="7">
        <v>2019</v>
      </c>
      <c r="AB1238" s="7" t="s">
        <v>68</v>
      </c>
      <c r="AC1238" s="7"/>
      <c r="AD1238" s="7"/>
      <c r="AE1238" s="7"/>
      <c r="AF1238" s="7"/>
      <c r="AG1238" s="7"/>
      <c r="AH1238" s="7"/>
      <c r="AI1238" s="8" t="str">
        <f t="shared" si="201"/>
        <v/>
      </c>
      <c r="AJ1238" s="8" t="str">
        <f>IF(AI1238="","",COUNTIFS(AI$1:AI1238,AI1238))</f>
        <v/>
      </c>
      <c r="AK1238" s="8" t="str">
        <f t="shared" si="202"/>
        <v>陕西富县融媒体中心机房建设项目（施工标段）中标候选人公示@融媒体</v>
      </c>
      <c r="AL1238" s="9">
        <f>IF(AK1238="","",COUNTIFS(AK$1:AK1238,AK1238))</f>
        <v>1</v>
      </c>
      <c r="AM1238" s="10" t="str">
        <f t="shared" si="203"/>
        <v>是</v>
      </c>
      <c r="AN1238" s="12">
        <v>0</v>
      </c>
    </row>
    <row r="1239" spans="1:40">
      <c r="A1239" s="14" t="s">
        <v>6237</v>
      </c>
      <c r="B1239" s="14" t="s">
        <v>7032</v>
      </c>
      <c r="C1239" s="14" t="s">
        <v>55</v>
      </c>
      <c r="D1239" s="14"/>
      <c r="E1239" s="14" t="s">
        <v>1125</v>
      </c>
      <c r="F1239" s="14" t="s">
        <v>1568</v>
      </c>
      <c r="G1239" s="14" t="s">
        <v>717</v>
      </c>
      <c r="H1239" s="14"/>
      <c r="I1239" s="14"/>
      <c r="J1239" s="14"/>
      <c r="K1239" s="14"/>
      <c r="L1239" s="14"/>
      <c r="M1239" s="14"/>
      <c r="N1239" s="14"/>
      <c r="O1239" s="14"/>
      <c r="P1239" s="14"/>
      <c r="Q1239" s="14"/>
      <c r="R1239" s="14"/>
      <c r="S1239" s="14"/>
      <c r="T1239" s="14"/>
      <c r="U1239" s="14"/>
      <c r="V1239" s="14"/>
      <c r="W1239" s="14" t="s">
        <v>315</v>
      </c>
      <c r="X1239" s="14" t="s">
        <v>7033</v>
      </c>
      <c r="Y1239" s="14">
        <v>1</v>
      </c>
      <c r="Z1239" s="14">
        <v>14971</v>
      </c>
      <c r="AA1239" s="14">
        <v>2019</v>
      </c>
      <c r="AB1239" s="14" t="s">
        <v>68</v>
      </c>
      <c r="AC1239" s="14"/>
      <c r="AD1239" s="14"/>
      <c r="AE1239" s="14"/>
      <c r="AF1239" s="14"/>
      <c r="AG1239" s="14"/>
      <c r="AH1239" s="14"/>
      <c r="AI1239" s="8" t="str">
        <f t="shared" si="201"/>
        <v/>
      </c>
      <c r="AJ1239" s="8" t="str">
        <f>IF(AI1239="","",COUNTIFS(AI$1:AI1239,AI1239))</f>
        <v/>
      </c>
      <c r="AK1239" s="8" t="str">
        <f t="shared" si="202"/>
        <v>陕西富县融媒体中心机房建设项目（监理标段）中标候选人公示@融媒体</v>
      </c>
      <c r="AL1239" s="9">
        <f>IF(AK1239="","",COUNTIFS(AK$1:AK1239,AK1239))</f>
        <v>1</v>
      </c>
      <c r="AM1239" s="10" t="str">
        <f t="shared" si="203"/>
        <v>是</v>
      </c>
      <c r="AN1239" s="12">
        <v>0</v>
      </c>
    </row>
    <row r="1240" spans="1:40">
      <c r="A1240" s="7" t="s">
        <v>6237</v>
      </c>
      <c r="B1240" s="7" t="s">
        <v>7034</v>
      </c>
      <c r="C1240" s="7" t="s">
        <v>55</v>
      </c>
      <c r="D1240" s="7" t="s">
        <v>7035</v>
      </c>
      <c r="E1240" s="7" t="s">
        <v>168</v>
      </c>
      <c r="F1240" s="7" t="s">
        <v>412</v>
      </c>
      <c r="G1240" s="7" t="s">
        <v>717</v>
      </c>
      <c r="H1240" s="7"/>
      <c r="I1240" s="7"/>
      <c r="J1240" s="7"/>
      <c r="K1240" s="7"/>
      <c r="L1240" s="7" t="s">
        <v>7036</v>
      </c>
      <c r="M1240" s="7"/>
      <c r="N1240" s="7" t="s">
        <v>7037</v>
      </c>
      <c r="O1240" s="7" t="s">
        <v>7038</v>
      </c>
      <c r="P1240" s="7"/>
      <c r="Q1240" s="7" t="s">
        <v>7039</v>
      </c>
      <c r="R1240" s="7"/>
      <c r="S1240" s="7"/>
      <c r="T1240" s="7"/>
      <c r="U1240" s="7"/>
      <c r="V1240" s="7"/>
      <c r="W1240" s="7" t="s">
        <v>79</v>
      </c>
      <c r="X1240" s="7" t="s">
        <v>7040</v>
      </c>
      <c r="Y1240" s="7">
        <v>1</v>
      </c>
      <c r="Z1240" s="7">
        <v>1</v>
      </c>
      <c r="AA1240" s="7">
        <v>2019</v>
      </c>
      <c r="AB1240" s="7" t="s">
        <v>68</v>
      </c>
      <c r="AC1240" s="7"/>
      <c r="AD1240" s="7"/>
      <c r="AE1240" s="7"/>
      <c r="AF1240" s="7"/>
      <c r="AG1240" s="7"/>
      <c r="AH1240" s="7"/>
      <c r="AI1240" s="8" t="str">
        <f t="shared" si="201"/>
        <v>[350824]F[XJ]2018139@融媒体</v>
      </c>
      <c r="AJ1240" s="8">
        <f>IF(AI1240="","",COUNTIFS(AI$1:AI1240,AI1240))</f>
        <v>1</v>
      </c>
      <c r="AK1240" s="8" t="str">
        <f t="shared" si="202"/>
        <v>中国共产党武平县委员会宣传部融媒体中心办公设备采购货物类采购项目结果公告@融媒体</v>
      </c>
      <c r="AL1240" s="9">
        <f>IF(AK1240="","",COUNTIFS(AK$1:AK1240,AK1240))</f>
        <v>1</v>
      </c>
      <c r="AM1240" s="10" t="str">
        <f t="shared" si="203"/>
        <v>是</v>
      </c>
      <c r="AN1240" s="12">
        <v>173992</v>
      </c>
    </row>
    <row r="1241" spans="1:40">
      <c r="A1241" s="14" t="s">
        <v>6237</v>
      </c>
      <c r="B1241" s="14" t="s">
        <v>7041</v>
      </c>
      <c r="C1241" s="14" t="s">
        <v>55</v>
      </c>
      <c r="D1241" s="14">
        <v>17400</v>
      </c>
      <c r="E1241" s="14" t="s">
        <v>565</v>
      </c>
      <c r="F1241" s="14" t="s">
        <v>6779</v>
      </c>
      <c r="G1241" s="14" t="s">
        <v>717</v>
      </c>
      <c r="H1241" s="14"/>
      <c r="I1241" s="14"/>
      <c r="J1241" s="14"/>
      <c r="K1241" s="14"/>
      <c r="L1241" s="14" t="s">
        <v>6780</v>
      </c>
      <c r="M1241" s="14"/>
      <c r="N1241" s="14" t="s">
        <v>6781</v>
      </c>
      <c r="O1241" s="14" t="s">
        <v>6782</v>
      </c>
      <c r="P1241" s="14"/>
      <c r="Q1241" s="14" t="s">
        <v>6783</v>
      </c>
      <c r="R1241" s="14"/>
      <c r="S1241" s="14"/>
      <c r="T1241" s="14"/>
      <c r="U1241" s="14"/>
      <c r="V1241" s="14"/>
      <c r="W1241" s="14" t="s">
        <v>79</v>
      </c>
      <c r="X1241" s="14" t="s">
        <v>7042</v>
      </c>
      <c r="Y1241" s="14">
        <v>3</v>
      </c>
      <c r="Z1241" s="14">
        <v>4</v>
      </c>
      <c r="AA1241" s="14">
        <v>2019</v>
      </c>
      <c r="AB1241" s="14" t="s">
        <v>68</v>
      </c>
      <c r="AC1241" s="14"/>
      <c r="AD1241" s="14"/>
      <c r="AE1241" s="14"/>
      <c r="AF1241" s="14"/>
      <c r="AG1241" s="14"/>
      <c r="AH1241" s="14"/>
      <c r="AI1241" s="8" t="str">
        <f t="shared" si="201"/>
        <v>17400@融媒体</v>
      </c>
      <c r="AJ1241" s="8">
        <f>IF(AI1241="","",COUNTIFS(AI$1:AI1241,AI1241))</f>
        <v>3</v>
      </c>
      <c r="AK1241" s="8" t="str">
        <f t="shared" si="202"/>
        <v>中共杭锦旗委宣传部广播、电视、电影设备中标（成交）公告@融媒体</v>
      </c>
      <c r="AL1241" s="9">
        <f>IF(AK1241="","",COUNTIFS(AK$1:AK1241,AK1241))</f>
        <v>1</v>
      </c>
      <c r="AM1241" s="10" t="str">
        <f t="shared" si="203"/>
        <v/>
      </c>
      <c r="AN1241" s="12">
        <v>760000</v>
      </c>
    </row>
    <row r="1242" spans="1:40">
      <c r="A1242" s="7" t="s">
        <v>6237</v>
      </c>
      <c r="B1242" s="7" t="s">
        <v>7043</v>
      </c>
      <c r="C1242" s="7" t="s">
        <v>55</v>
      </c>
      <c r="D1242" s="7">
        <v>17400</v>
      </c>
      <c r="E1242" s="7" t="s">
        <v>565</v>
      </c>
      <c r="F1242" s="7" t="s">
        <v>6779</v>
      </c>
      <c r="G1242" s="7" t="s">
        <v>717</v>
      </c>
      <c r="H1242" s="7"/>
      <c r="I1242" s="7"/>
      <c r="J1242" s="7"/>
      <c r="K1242" s="7"/>
      <c r="L1242" s="7" t="s">
        <v>6817</v>
      </c>
      <c r="M1242" s="7"/>
      <c r="N1242" s="7" t="s">
        <v>6781</v>
      </c>
      <c r="O1242" s="7"/>
      <c r="P1242" s="7"/>
      <c r="Q1242" s="7" t="s">
        <v>6783</v>
      </c>
      <c r="R1242" s="7"/>
      <c r="S1242" s="7"/>
      <c r="T1242" s="7"/>
      <c r="U1242" s="7"/>
      <c r="V1242" s="7"/>
      <c r="W1242" s="7" t="s">
        <v>79</v>
      </c>
      <c r="X1242" s="7" t="s">
        <v>7044</v>
      </c>
      <c r="Y1242" s="7">
        <v>2</v>
      </c>
      <c r="Z1242" s="7">
        <v>4</v>
      </c>
      <c r="AA1242" s="7">
        <v>2019</v>
      </c>
      <c r="AB1242" s="7" t="s">
        <v>68</v>
      </c>
      <c r="AC1242" s="7"/>
      <c r="AD1242" s="7"/>
      <c r="AE1242" s="7"/>
      <c r="AF1242" s="7"/>
      <c r="AG1242" s="7"/>
      <c r="AH1242" s="7"/>
      <c r="AI1242" s="8" t="str">
        <f t="shared" si="201"/>
        <v>17400@融媒体</v>
      </c>
      <c r="AJ1242" s="8">
        <f>IF(AI1242="","",COUNTIFS(AI$1:AI1242,AI1242))</f>
        <v>4</v>
      </c>
      <c r="AK1242" s="8" t="str">
        <f t="shared" si="202"/>
        <v>中共杭锦旗委宣传部采购融媒体中心软硬件设备项目中标（成交）公告@融媒体</v>
      </c>
      <c r="AL1242" s="9">
        <f>IF(AK1242="","",COUNTIFS(AK$1:AK1242,AK1242))</f>
        <v>1</v>
      </c>
      <c r="AM1242" s="10" t="str">
        <f t="shared" si="203"/>
        <v/>
      </c>
      <c r="AN1242" s="12">
        <v>0</v>
      </c>
    </row>
    <row r="1243" spans="1:40">
      <c r="A1243" s="14" t="s">
        <v>6237</v>
      </c>
      <c r="B1243" s="14" t="s">
        <v>7045</v>
      </c>
      <c r="C1243" s="14" t="s">
        <v>55</v>
      </c>
      <c r="D1243" s="14"/>
      <c r="E1243" s="14" t="s">
        <v>1192</v>
      </c>
      <c r="F1243" s="14" t="s">
        <v>5004</v>
      </c>
      <c r="G1243" s="14" t="s">
        <v>717</v>
      </c>
      <c r="H1243" s="14"/>
      <c r="I1243" s="14"/>
      <c r="J1243" s="14"/>
      <c r="K1243" s="14"/>
      <c r="L1243" s="14" t="s">
        <v>6983</v>
      </c>
      <c r="M1243" s="14"/>
      <c r="N1243" s="14" t="s">
        <v>7046</v>
      </c>
      <c r="O1243" s="14"/>
      <c r="P1243" s="14"/>
      <c r="Q1243" s="14" t="s">
        <v>7047</v>
      </c>
      <c r="R1243" s="14"/>
      <c r="S1243" s="14"/>
      <c r="T1243" s="14"/>
      <c r="U1243" s="14"/>
      <c r="V1243" s="14"/>
      <c r="W1243" s="14" t="s">
        <v>79</v>
      </c>
      <c r="X1243" s="14" t="s">
        <v>7048</v>
      </c>
      <c r="Y1243" s="14">
        <v>1</v>
      </c>
      <c r="Z1243" s="14">
        <v>14971</v>
      </c>
      <c r="AA1243" s="14">
        <v>2019</v>
      </c>
      <c r="AB1243" s="14" t="s">
        <v>68</v>
      </c>
      <c r="AC1243" s="14"/>
      <c r="AD1243" s="14"/>
      <c r="AE1243" s="14"/>
      <c r="AF1243" s="14"/>
      <c r="AG1243" s="14"/>
      <c r="AH1243" s="14"/>
      <c r="AI1243" s="8" t="str">
        <f t="shared" si="201"/>
        <v/>
      </c>
      <c r="AJ1243" s="8" t="str">
        <f>IF(AI1243="","",COUNTIFS(AI$1:AI1243,AI1243))</f>
        <v/>
      </c>
      <c r="AK1243" s="8" t="str">
        <f t="shared" si="202"/>
        <v>娄底市广播电台融媒体直播车采购项目公开招标中标公告@融媒体</v>
      </c>
      <c r="AL1243" s="9">
        <f>IF(AK1243="","",COUNTIFS(AK$1:AK1243,AK1243))</f>
        <v>1</v>
      </c>
      <c r="AM1243" s="10" t="str">
        <f t="shared" si="203"/>
        <v>是</v>
      </c>
      <c r="AN1243" s="12">
        <v>0</v>
      </c>
    </row>
    <row r="1244" spans="1:40">
      <c r="A1244" s="7" t="s">
        <v>6237</v>
      </c>
      <c r="B1244" s="7" t="s">
        <v>777</v>
      </c>
      <c r="C1244" s="7" t="s">
        <v>55</v>
      </c>
      <c r="D1244" s="7"/>
      <c r="E1244" s="7" t="s">
        <v>56</v>
      </c>
      <c r="F1244" s="7" t="s">
        <v>302</v>
      </c>
      <c r="G1244" s="7" t="s">
        <v>778</v>
      </c>
      <c r="H1244" s="7"/>
      <c r="I1244" s="7"/>
      <c r="J1244" s="7"/>
      <c r="K1244" s="7"/>
      <c r="L1244" s="7" t="s">
        <v>779</v>
      </c>
      <c r="M1244" s="7" t="s">
        <v>780</v>
      </c>
      <c r="N1244" s="7" t="s">
        <v>781</v>
      </c>
      <c r="O1244" s="7" t="s">
        <v>782</v>
      </c>
      <c r="P1244" s="7"/>
      <c r="Q1244" s="7" t="s">
        <v>784</v>
      </c>
      <c r="R1244" s="7"/>
      <c r="S1244" s="7"/>
      <c r="T1244" s="7"/>
      <c r="U1244" s="7"/>
      <c r="V1244" s="7"/>
      <c r="W1244" s="7" t="s">
        <v>326</v>
      </c>
      <c r="X1244" s="7" t="s">
        <v>785</v>
      </c>
      <c r="Y1244" s="7">
        <v>11</v>
      </c>
      <c r="Z1244" s="7">
        <v>14971</v>
      </c>
      <c r="AA1244" s="7">
        <v>2018</v>
      </c>
      <c r="AB1244" s="7" t="s">
        <v>643</v>
      </c>
      <c r="AC1244" s="7"/>
      <c r="AD1244" s="7"/>
      <c r="AE1244" s="7"/>
      <c r="AF1244" s="7"/>
      <c r="AG1244" s="7"/>
      <c r="AH1244" s="7" t="s">
        <v>652</v>
      </c>
      <c r="AI1244" s="8" t="str">
        <f t="shared" si="201"/>
        <v/>
      </c>
      <c r="AJ1244" s="8" t="str">
        <f>IF(AI1244="","",COUNTIFS(AI$1:AI1244,AI1244))</f>
        <v/>
      </c>
      <c r="AK1244" s="8" t="str">
        <f t="shared" si="202"/>
        <v>郑州大学新闻与传播学院新媒体及融媒建设专用设备采购项目成交结果公告@融媒体</v>
      </c>
      <c r="AL1244" s="9">
        <f>IF(AK1244="","",COUNTIFS(AK$1:AK1244,AK1244))</f>
        <v>1</v>
      </c>
      <c r="AM1244" s="10" t="str">
        <f t="shared" si="203"/>
        <v>是</v>
      </c>
      <c r="AN1244" s="12">
        <v>288790</v>
      </c>
    </row>
    <row r="1245" spans="1:40">
      <c r="A1245" s="14" t="s">
        <v>6237</v>
      </c>
      <c r="B1245" s="14" t="s">
        <v>7049</v>
      </c>
      <c r="C1245" s="14" t="s">
        <v>55</v>
      </c>
      <c r="D1245" s="14">
        <v>20181489</v>
      </c>
      <c r="E1245" s="14" t="s">
        <v>1192</v>
      </c>
      <c r="F1245" s="14" t="s">
        <v>1193</v>
      </c>
      <c r="G1245" s="14" t="s">
        <v>778</v>
      </c>
      <c r="H1245" s="14"/>
      <c r="I1245" s="14"/>
      <c r="J1245" s="14"/>
      <c r="K1245" s="14"/>
      <c r="L1245" s="14" t="s">
        <v>7050</v>
      </c>
      <c r="M1245" s="14"/>
      <c r="N1245" s="14" t="s">
        <v>7051</v>
      </c>
      <c r="O1245" s="14"/>
      <c r="P1245" s="14"/>
      <c r="Q1245" s="14" t="s">
        <v>7052</v>
      </c>
      <c r="R1245" s="14" t="s">
        <v>7053</v>
      </c>
      <c r="S1245" s="14" t="s">
        <v>7054</v>
      </c>
      <c r="T1245" s="14"/>
      <c r="U1245" s="14"/>
      <c r="V1245" s="14"/>
      <c r="W1245" s="14" t="s">
        <v>79</v>
      </c>
      <c r="X1245" s="14" t="s">
        <v>7055</v>
      </c>
      <c r="Y1245" s="14">
        <v>1</v>
      </c>
      <c r="Z1245" s="14">
        <v>1</v>
      </c>
      <c r="AA1245" s="14">
        <v>2019</v>
      </c>
      <c r="AB1245" s="14" t="s">
        <v>68</v>
      </c>
      <c r="AC1245" s="14"/>
      <c r="AD1245" s="14"/>
      <c r="AE1245" s="14"/>
      <c r="AF1245" s="14"/>
      <c r="AG1245" s="14"/>
      <c r="AH1245" s="14"/>
      <c r="AI1245" s="8" t="str">
        <f t="shared" si="201"/>
        <v>20181489@融媒体</v>
      </c>
      <c r="AJ1245" s="8">
        <f>IF(AI1245="","",COUNTIFS(AI$1:AI1245,AI1245))</f>
        <v>1</v>
      </c>
      <c r="AK1245" s="8" t="str">
        <f t="shared" si="202"/>
        <v>中共长沙县委宣传部申购长沙县融媒体中心演播室结果公告@融媒体</v>
      </c>
      <c r="AL1245" s="9">
        <f>IF(AK1245="","",COUNTIFS(AK$1:AK1245,AK1245))</f>
        <v>1</v>
      </c>
      <c r="AM1245" s="10" t="str">
        <f t="shared" si="203"/>
        <v>是</v>
      </c>
      <c r="AN1245" s="12">
        <v>0</v>
      </c>
    </row>
    <row r="1246" spans="1:40">
      <c r="A1246" s="7" t="s">
        <v>6303</v>
      </c>
      <c r="B1246" s="7" t="s">
        <v>7056</v>
      </c>
      <c r="C1246" s="7" t="s">
        <v>55</v>
      </c>
      <c r="D1246" s="7"/>
      <c r="E1246" s="7" t="s">
        <v>1125</v>
      </c>
      <c r="F1246" s="7" t="s">
        <v>1568</v>
      </c>
      <c r="G1246" s="7" t="s">
        <v>778</v>
      </c>
      <c r="H1246" s="7"/>
      <c r="I1246" s="7"/>
      <c r="J1246" s="7"/>
      <c r="K1246" s="7"/>
      <c r="L1246" s="7"/>
      <c r="M1246" s="7"/>
      <c r="N1246" s="7"/>
      <c r="O1246" s="7"/>
      <c r="P1246" s="7"/>
      <c r="Q1246" s="7"/>
      <c r="R1246" s="7"/>
      <c r="S1246" s="7"/>
      <c r="T1246" s="7"/>
      <c r="U1246" s="7"/>
      <c r="V1246" s="7"/>
      <c r="W1246" s="7" t="s">
        <v>315</v>
      </c>
      <c r="X1246" s="7" t="s">
        <v>7057</v>
      </c>
      <c r="Y1246" s="7">
        <v>1</v>
      </c>
      <c r="Z1246" s="7">
        <v>14971</v>
      </c>
      <c r="AA1246" s="7">
        <v>2019</v>
      </c>
      <c r="AB1246" s="7" t="s">
        <v>68</v>
      </c>
      <c r="AC1246" s="7"/>
      <c r="AD1246" s="7"/>
      <c r="AE1246" s="7"/>
      <c r="AF1246" s="7"/>
      <c r="AG1246" s="7"/>
      <c r="AH1246" s="7"/>
      <c r="AI1246" s="8" t="str">
        <f t="shared" si="201"/>
        <v/>
      </c>
      <c r="AJ1246" s="8" t="str">
        <f>IF(AI1246="","",COUNTIFS(AI$1:AI1246,AI1246))</f>
        <v/>
      </c>
      <c r="AK1246" s="8" t="str">
        <f t="shared" si="202"/>
        <v>陕西智慧沣西视频融合平台项目中标结果公示@融合平台</v>
      </c>
      <c r="AL1246" s="9">
        <f>IF(AK1246="","",COUNTIFS(AK$1:AK1246,AK1246))</f>
        <v>1</v>
      </c>
      <c r="AM1246" s="10" t="str">
        <f t="shared" si="203"/>
        <v>是</v>
      </c>
      <c r="AN1246" s="12">
        <v>0</v>
      </c>
    </row>
    <row r="1247" spans="1:40">
      <c r="A1247" s="14" t="s">
        <v>6303</v>
      </c>
      <c r="B1247" s="14" t="s">
        <v>7058</v>
      </c>
      <c r="C1247" s="14" t="s">
        <v>55</v>
      </c>
      <c r="D1247" s="14" t="s">
        <v>7059</v>
      </c>
      <c r="E1247" s="14" t="s">
        <v>1125</v>
      </c>
      <c r="F1247" s="14" t="s">
        <v>1126</v>
      </c>
      <c r="G1247" s="14" t="s">
        <v>778</v>
      </c>
      <c r="H1247" s="14"/>
      <c r="I1247" s="14"/>
      <c r="J1247" s="14"/>
      <c r="K1247" s="14"/>
      <c r="L1247" s="14" t="s">
        <v>1263</v>
      </c>
      <c r="M1247" s="14" t="s">
        <v>7060</v>
      </c>
      <c r="N1247" s="14" t="s">
        <v>7061</v>
      </c>
      <c r="O1247" s="14" t="s">
        <v>7062</v>
      </c>
      <c r="P1247" s="14"/>
      <c r="Q1247" s="14" t="s">
        <v>7063</v>
      </c>
      <c r="R1247" s="14"/>
      <c r="S1247" s="14"/>
      <c r="T1247" s="14"/>
      <c r="U1247" s="14"/>
      <c r="V1247" s="14"/>
      <c r="W1247" s="14" t="s">
        <v>244</v>
      </c>
      <c r="X1247" s="14" t="s">
        <v>7064</v>
      </c>
      <c r="Y1247" s="14">
        <v>2</v>
      </c>
      <c r="Z1247" s="14">
        <v>1</v>
      </c>
      <c r="AA1247" s="14">
        <v>2019</v>
      </c>
      <c r="AB1247" s="14" t="s">
        <v>68</v>
      </c>
      <c r="AC1247" s="14"/>
      <c r="AD1247" s="14"/>
      <c r="AE1247" s="14"/>
      <c r="AF1247" s="14"/>
      <c r="AG1247" s="14"/>
      <c r="AH1247" s="14"/>
      <c r="AI1247" s="8" t="str">
        <f t="shared" si="201"/>
        <v>ZX2018-12-13）@融合平台</v>
      </c>
      <c r="AJ1247" s="8">
        <f>IF(AI1247="","",COUNTIFS(AI$1:AI1247,AI1247))</f>
        <v>1</v>
      </c>
      <c r="AK1247" s="8" t="str">
        <f t="shared" si="202"/>
        <v>智慧沣西视频融合平台项目中标公告@融合平台</v>
      </c>
      <c r="AL1247" s="9">
        <f>IF(AK1247="","",COUNTIFS(AK$1:AK1247,AK1247))</f>
        <v>1</v>
      </c>
      <c r="AM1247" s="10" t="str">
        <f t="shared" si="203"/>
        <v>是</v>
      </c>
      <c r="AN1247" s="12">
        <v>4986000</v>
      </c>
    </row>
    <row r="1248" spans="1:40">
      <c r="A1248" s="7" t="s">
        <v>6237</v>
      </c>
      <c r="B1248" s="7" t="s">
        <v>7065</v>
      </c>
      <c r="C1248" s="7" t="s">
        <v>55</v>
      </c>
      <c r="D1248" s="7" t="s">
        <v>7066</v>
      </c>
      <c r="E1248" s="7" t="s">
        <v>1125</v>
      </c>
      <c r="F1248" s="7" t="s">
        <v>6144</v>
      </c>
      <c r="G1248" s="7" t="s">
        <v>778</v>
      </c>
      <c r="H1248" s="7"/>
      <c r="I1248" s="7"/>
      <c r="J1248" s="7"/>
      <c r="K1248" s="7"/>
      <c r="L1248" s="7" t="s">
        <v>7067</v>
      </c>
      <c r="M1248" s="7" t="s">
        <v>7068</v>
      </c>
      <c r="N1248" s="7" t="s">
        <v>7069</v>
      </c>
      <c r="O1248" s="7"/>
      <c r="P1248" s="7"/>
      <c r="Q1248" s="7" t="s">
        <v>7070</v>
      </c>
      <c r="R1248" s="7" t="s">
        <v>7071</v>
      </c>
      <c r="S1248" s="7" t="s">
        <v>7072</v>
      </c>
      <c r="T1248" s="7"/>
      <c r="U1248" s="7"/>
      <c r="V1248" s="7"/>
      <c r="W1248" s="7" t="s">
        <v>79</v>
      </c>
      <c r="X1248" s="7" t="s">
        <v>7073</v>
      </c>
      <c r="Y1248" s="7">
        <v>2</v>
      </c>
      <c r="Z1248" s="7">
        <v>2</v>
      </c>
      <c r="AA1248" s="7">
        <v>2019</v>
      </c>
      <c r="AB1248" s="7" t="s">
        <v>68</v>
      </c>
      <c r="AC1248" s="7"/>
      <c r="AD1248" s="7"/>
      <c r="AE1248" s="7"/>
      <c r="AF1248" s="7"/>
      <c r="AG1248" s="7"/>
      <c r="AH1248" s="7"/>
      <c r="AI1248" s="8" t="str">
        <f t="shared" si="201"/>
        <v>A01-916106007100906964-2018102@融媒体</v>
      </c>
      <c r="AJ1248" s="8">
        <f>IF(AI1248="","",COUNTIFS(AI$1:AI1248,AI1248))</f>
        <v>1</v>
      </c>
      <c r="AK1248" s="8" t="str">
        <f t="shared" si="202"/>
        <v>富县融媒体中心机房建设项目（监理标段）中标候选人公示@融媒体</v>
      </c>
      <c r="AL1248" s="9">
        <f>IF(AK1248="","",COUNTIFS(AK$1:AK1248,AK1248))</f>
        <v>1</v>
      </c>
      <c r="AM1248" s="10" t="str">
        <f t="shared" si="203"/>
        <v>是</v>
      </c>
      <c r="AN1248" s="12">
        <v>0</v>
      </c>
    </row>
    <row r="1249" spans="1:40">
      <c r="A1249" s="14" t="s">
        <v>6237</v>
      </c>
      <c r="B1249" s="14" t="s">
        <v>7074</v>
      </c>
      <c r="C1249" s="14" t="s">
        <v>55</v>
      </c>
      <c r="D1249" s="14" t="s">
        <v>7066</v>
      </c>
      <c r="E1249" s="14" t="s">
        <v>1125</v>
      </c>
      <c r="F1249" s="14" t="s">
        <v>6144</v>
      </c>
      <c r="G1249" s="14" t="s">
        <v>778</v>
      </c>
      <c r="H1249" s="14"/>
      <c r="I1249" s="14"/>
      <c r="J1249" s="14"/>
      <c r="K1249" s="14"/>
      <c r="L1249" s="14" t="s">
        <v>7067</v>
      </c>
      <c r="M1249" s="14" t="s">
        <v>7068</v>
      </c>
      <c r="N1249" s="14" t="s">
        <v>7075</v>
      </c>
      <c r="O1249" s="14"/>
      <c r="P1249" s="14"/>
      <c r="Q1249" s="14" t="s">
        <v>7076</v>
      </c>
      <c r="R1249" s="14" t="s">
        <v>7077</v>
      </c>
      <c r="S1249" s="14" t="s">
        <v>7078</v>
      </c>
      <c r="T1249" s="14"/>
      <c r="U1249" s="14"/>
      <c r="V1249" s="14"/>
      <c r="W1249" s="14" t="s">
        <v>79</v>
      </c>
      <c r="X1249" s="14" t="s">
        <v>7079</v>
      </c>
      <c r="Y1249" s="14">
        <v>2</v>
      </c>
      <c r="Z1249" s="14">
        <v>2</v>
      </c>
      <c r="AA1249" s="14">
        <v>2019</v>
      </c>
      <c r="AB1249" s="14" t="s">
        <v>68</v>
      </c>
      <c r="AC1249" s="14"/>
      <c r="AD1249" s="14"/>
      <c r="AE1249" s="14"/>
      <c r="AF1249" s="14"/>
      <c r="AG1249" s="14"/>
      <c r="AH1249" s="14"/>
      <c r="AI1249" s="8" t="str">
        <f t="shared" si="201"/>
        <v>A01-916106007100906964-2018102@融媒体</v>
      </c>
      <c r="AJ1249" s="8">
        <f>IF(AI1249="","",COUNTIFS(AI$1:AI1249,AI1249))</f>
        <v>2</v>
      </c>
      <c r="AK1249" s="8" t="str">
        <f t="shared" si="202"/>
        <v>富县融媒体中心机房建设项目（施工标段）中标候选人公示@融媒体</v>
      </c>
      <c r="AL1249" s="9">
        <f>IF(AK1249="","",COUNTIFS(AK$1:AK1249,AK1249))</f>
        <v>1</v>
      </c>
      <c r="AM1249" s="10" t="str">
        <f t="shared" si="203"/>
        <v/>
      </c>
      <c r="AN1249" s="12">
        <v>0</v>
      </c>
    </row>
    <row r="1250" spans="1:40">
      <c r="A1250" s="7" t="s">
        <v>6237</v>
      </c>
      <c r="B1250" s="7" t="s">
        <v>7080</v>
      </c>
      <c r="C1250" s="7" t="s">
        <v>55</v>
      </c>
      <c r="D1250" s="7" t="s">
        <v>7081</v>
      </c>
      <c r="E1250" s="7" t="s">
        <v>71</v>
      </c>
      <c r="F1250" s="7" t="s">
        <v>1551</v>
      </c>
      <c r="G1250" s="7" t="s">
        <v>778</v>
      </c>
      <c r="H1250" s="7"/>
      <c r="I1250" s="7"/>
      <c r="J1250" s="7"/>
      <c r="K1250" s="7"/>
      <c r="L1250" s="7" t="s">
        <v>7082</v>
      </c>
      <c r="M1250" s="7"/>
      <c r="N1250" s="7"/>
      <c r="O1250" s="7"/>
      <c r="P1250" s="7"/>
      <c r="Q1250" s="7"/>
      <c r="R1250" s="7"/>
      <c r="S1250" s="7"/>
      <c r="T1250" s="7"/>
      <c r="U1250" s="7"/>
      <c r="V1250" s="7"/>
      <c r="W1250" s="7" t="s">
        <v>79</v>
      </c>
      <c r="X1250" s="7" t="s">
        <v>7083</v>
      </c>
      <c r="Y1250" s="7">
        <v>1</v>
      </c>
      <c r="Z1250" s="7">
        <v>1</v>
      </c>
      <c r="AA1250" s="7">
        <v>2019</v>
      </c>
      <c r="AB1250" s="7" t="s">
        <v>68</v>
      </c>
      <c r="AC1250" s="7"/>
      <c r="AD1250" s="7"/>
      <c r="AE1250" s="7"/>
      <c r="AF1250" s="7"/>
      <c r="AG1250" s="7"/>
      <c r="AH1250" s="7"/>
      <c r="AI1250" s="8" t="str">
        <f t="shared" si="201"/>
        <v>NNZC2018-C3-00022-GXJT]@融媒体</v>
      </c>
      <c r="AJ1250" s="8">
        <f>IF(AI1250="","",COUNTIFS(AI$1:AI1250,AI1250))</f>
        <v>1</v>
      </c>
      <c r="AK1250" s="8" t="str">
        <f t="shared" si="202"/>
        <v>横县融媒体中心信息化系统采购[项目编号：NNZC2018-C3-00022-GXJT]成交公告@融媒体</v>
      </c>
      <c r="AL1250" s="9">
        <f>IF(AK1250="","",COUNTIFS(AK$1:AK1250,AK1250))</f>
        <v>1</v>
      </c>
      <c r="AM1250" s="10" t="str">
        <f t="shared" si="203"/>
        <v>是</v>
      </c>
      <c r="AN1250" s="12">
        <v>0</v>
      </c>
    </row>
    <row r="1251" spans="1:40">
      <c r="A1251" s="14" t="s">
        <v>6237</v>
      </c>
      <c r="B1251" s="14" t="s">
        <v>7084</v>
      </c>
      <c r="C1251" s="14" t="s">
        <v>55</v>
      </c>
      <c r="D1251" s="14" t="s">
        <v>7085</v>
      </c>
      <c r="E1251" s="14" t="s">
        <v>71</v>
      </c>
      <c r="F1251" s="14" t="s">
        <v>1551</v>
      </c>
      <c r="G1251" s="14" t="s">
        <v>778</v>
      </c>
      <c r="H1251" s="14"/>
      <c r="I1251" s="14"/>
      <c r="J1251" s="14"/>
      <c r="K1251" s="14"/>
      <c r="L1251" s="14" t="s">
        <v>7082</v>
      </c>
      <c r="M1251" s="14"/>
      <c r="N1251" s="14" t="s">
        <v>7086</v>
      </c>
      <c r="O1251" s="14" t="s">
        <v>7087</v>
      </c>
      <c r="P1251" s="14"/>
      <c r="Q1251" s="14" t="s">
        <v>7088</v>
      </c>
      <c r="R1251" s="14"/>
      <c r="S1251" s="14"/>
      <c r="T1251" s="14"/>
      <c r="U1251" s="14"/>
      <c r="V1251" s="14"/>
      <c r="W1251" s="14" t="s">
        <v>79</v>
      </c>
      <c r="X1251" s="14" t="s">
        <v>7089</v>
      </c>
      <c r="Y1251" s="14">
        <v>1</v>
      </c>
      <c r="Z1251" s="14">
        <v>1</v>
      </c>
      <c r="AA1251" s="14">
        <v>2019</v>
      </c>
      <c r="AB1251" s="14" t="s">
        <v>68</v>
      </c>
      <c r="AC1251" s="14"/>
      <c r="AD1251" s="14"/>
      <c r="AE1251" s="14"/>
      <c r="AF1251" s="14"/>
      <c r="AG1251" s="14"/>
      <c r="AH1251" s="14"/>
      <c r="AI1251" s="8" t="str">
        <f t="shared" si="201"/>
        <v>NNZC2018-C1-00021-GXJT）@融媒体</v>
      </c>
      <c r="AJ1251" s="8">
        <f>IF(AI1251="","",COUNTIFS(AI$1:AI1251,AI1251))</f>
        <v>1</v>
      </c>
      <c r="AK1251" s="8" t="str">
        <f t="shared" si="202"/>
        <v>广西建通工程咨询有限责任公司关于横县融媒体中心一楼办公家具(NNZC2018-C1-00021-GXJT)成交公告@融媒体</v>
      </c>
      <c r="AL1251" s="9">
        <f>IF(AK1251="","",COUNTIFS(AK$1:AK1251,AK1251))</f>
        <v>1</v>
      </c>
      <c r="AM1251" s="10" t="str">
        <f t="shared" si="203"/>
        <v>是</v>
      </c>
      <c r="AN1251" s="12">
        <v>424500</v>
      </c>
    </row>
    <row r="1252" spans="1:40">
      <c r="A1252" s="7" t="s">
        <v>6237</v>
      </c>
      <c r="B1252" s="7" t="s">
        <v>7090</v>
      </c>
      <c r="C1252" s="7" t="s">
        <v>55</v>
      </c>
      <c r="D1252" s="7" t="s">
        <v>6283</v>
      </c>
      <c r="E1252" s="7" t="s">
        <v>582</v>
      </c>
      <c r="F1252" s="7" t="s">
        <v>2513</v>
      </c>
      <c r="G1252" s="7" t="s">
        <v>778</v>
      </c>
      <c r="H1252" s="7"/>
      <c r="I1252" s="7"/>
      <c r="J1252" s="7"/>
      <c r="K1252" s="7"/>
      <c r="L1252" s="7" t="s">
        <v>3398</v>
      </c>
      <c r="M1252" s="7"/>
      <c r="N1252" s="7" t="s">
        <v>6284</v>
      </c>
      <c r="O1252" s="7"/>
      <c r="P1252" s="7"/>
      <c r="Q1252" s="7" t="s">
        <v>6285</v>
      </c>
      <c r="R1252" s="7"/>
      <c r="S1252" s="7"/>
      <c r="T1252" s="7"/>
      <c r="U1252" s="7"/>
      <c r="V1252" s="7"/>
      <c r="W1252" s="7" t="s">
        <v>79</v>
      </c>
      <c r="X1252" s="7" t="s">
        <v>7091</v>
      </c>
      <c r="Y1252" s="7">
        <v>1</v>
      </c>
      <c r="Z1252" s="7">
        <v>2</v>
      </c>
      <c r="AA1252" s="7">
        <v>2019</v>
      </c>
      <c r="AB1252" s="7" t="s">
        <v>68</v>
      </c>
      <c r="AC1252" s="7"/>
      <c r="AD1252" s="7"/>
      <c r="AE1252" s="7"/>
      <c r="AF1252" s="7"/>
      <c r="AG1252" s="7"/>
      <c r="AH1252" s="7"/>
      <c r="AI1252" s="8" t="str">
        <f t="shared" si="201"/>
        <v>CTZB-F181217CWZ@融媒体</v>
      </c>
      <c r="AJ1252" s="8">
        <f>IF(AI1252="","",COUNTIFS(AI$1:AI1252,AI1252))</f>
        <v>2</v>
      </c>
      <c r="AK1252" s="8" t="str">
        <f t="shared" si="202"/>
        <v>浙江省成套招标代理有限公司关于上城区融媒体中心系统集成项目的结果公告@融媒体</v>
      </c>
      <c r="AL1252" s="9">
        <f>IF(AK1252="","",COUNTIFS(AK$1:AK1252,AK1252))</f>
        <v>1</v>
      </c>
      <c r="AM1252" s="10" t="str">
        <f t="shared" si="203"/>
        <v/>
      </c>
      <c r="AN1252" s="12">
        <v>0</v>
      </c>
    </row>
    <row r="1253" spans="1:40">
      <c r="A1253" s="14" t="s">
        <v>6237</v>
      </c>
      <c r="B1253" s="14" t="s">
        <v>804</v>
      </c>
      <c r="C1253" s="14" t="s">
        <v>55</v>
      </c>
      <c r="D1253" s="14"/>
      <c r="E1253" s="14" t="s">
        <v>56</v>
      </c>
      <c r="F1253" s="14" t="s">
        <v>302</v>
      </c>
      <c r="G1253" s="14" t="s">
        <v>778</v>
      </c>
      <c r="H1253" s="14"/>
      <c r="I1253" s="14"/>
      <c r="J1253" s="14"/>
      <c r="K1253" s="14"/>
      <c r="L1253" s="14" t="s">
        <v>779</v>
      </c>
      <c r="M1253" s="14" t="s">
        <v>780</v>
      </c>
      <c r="N1253" s="14" t="s">
        <v>781</v>
      </c>
      <c r="O1253" s="14" t="s">
        <v>805</v>
      </c>
      <c r="P1253" s="14"/>
      <c r="Q1253" s="14" t="s">
        <v>784</v>
      </c>
      <c r="R1253" s="14"/>
      <c r="S1253" s="14"/>
      <c r="T1253" s="14"/>
      <c r="U1253" s="14"/>
      <c r="V1253" s="14"/>
      <c r="W1253" s="14" t="s">
        <v>326</v>
      </c>
      <c r="X1253" s="14" t="s">
        <v>807</v>
      </c>
      <c r="Y1253" s="14">
        <v>3</v>
      </c>
      <c r="Z1253" s="14">
        <v>14971</v>
      </c>
      <c r="AA1253" s="14">
        <v>2019</v>
      </c>
      <c r="AB1253" s="14" t="s">
        <v>68</v>
      </c>
      <c r="AC1253" s="14"/>
      <c r="AD1253" s="14"/>
      <c r="AE1253" s="14"/>
      <c r="AF1253" s="14"/>
      <c r="AG1253" s="14"/>
      <c r="AH1253" s="14" t="s">
        <v>652</v>
      </c>
      <c r="AI1253" s="8" t="str">
        <f t="shared" si="201"/>
        <v/>
      </c>
      <c r="AJ1253" s="8" t="str">
        <f>IF(AI1253="","",COUNTIFS(AI$1:AI1253,AI1253))</f>
        <v/>
      </c>
      <c r="AK1253" s="8" t="str">
        <f t="shared" si="202"/>
        <v>郑州大学新闻与传播学院新媒体及融媒建设专用设备采购项目B包成交结果公告@融媒体</v>
      </c>
      <c r="AL1253" s="9">
        <f>IF(AK1253="","",COUNTIFS(AK$1:AK1253,AK1253))</f>
        <v>1</v>
      </c>
      <c r="AM1253" s="10" t="str">
        <f t="shared" si="203"/>
        <v>是</v>
      </c>
      <c r="AN1253" s="12">
        <v>288790</v>
      </c>
    </row>
    <row r="1254" spans="1:40">
      <c r="A1254" s="7" t="s">
        <v>6237</v>
      </c>
      <c r="B1254" s="7" t="s">
        <v>7092</v>
      </c>
      <c r="C1254" s="7" t="s">
        <v>55</v>
      </c>
      <c r="D1254" s="7" t="s">
        <v>6463</v>
      </c>
      <c r="E1254" s="7" t="s">
        <v>71</v>
      </c>
      <c r="F1254" s="7" t="s">
        <v>1551</v>
      </c>
      <c r="G1254" s="7" t="s">
        <v>778</v>
      </c>
      <c r="H1254" s="7"/>
      <c r="I1254" s="7"/>
      <c r="J1254" s="7"/>
      <c r="K1254" s="7"/>
      <c r="L1254" s="7" t="s">
        <v>7093</v>
      </c>
      <c r="M1254" s="7"/>
      <c r="N1254" s="7" t="s">
        <v>6464</v>
      </c>
      <c r="O1254" s="7"/>
      <c r="P1254" s="7"/>
      <c r="Q1254" s="7" t="s">
        <v>6465</v>
      </c>
      <c r="R1254" s="7"/>
      <c r="S1254" s="7"/>
      <c r="T1254" s="7"/>
      <c r="U1254" s="7"/>
      <c r="V1254" s="7"/>
      <c r="W1254" s="7" t="s">
        <v>79</v>
      </c>
      <c r="X1254" s="7" t="s">
        <v>7094</v>
      </c>
      <c r="Y1254" s="7">
        <v>1</v>
      </c>
      <c r="Z1254" s="7">
        <v>2</v>
      </c>
      <c r="AA1254" s="7">
        <v>2019</v>
      </c>
      <c r="AB1254" s="7" t="s">
        <v>68</v>
      </c>
      <c r="AC1254" s="7"/>
      <c r="AD1254" s="7"/>
      <c r="AE1254" s="7"/>
      <c r="AF1254" s="7"/>
      <c r="AG1254" s="7"/>
      <c r="AH1254" s="7"/>
      <c r="AI1254" s="8" t="str">
        <f t="shared" si="201"/>
        <v>MSZC2018-J3-00061-GXHL@融媒体</v>
      </c>
      <c r="AJ1254" s="8">
        <f>IF(AI1254="","",COUNTIFS(AI$1:AI1254,AI1254))</f>
        <v>2</v>
      </c>
      <c r="AK1254" s="8" t="str">
        <f t="shared" si="202"/>
        <v>广西翰林工程项目管理有限责任公司关于马山县融媒体中心建设及推广服务成交公告@融媒体</v>
      </c>
      <c r="AL1254" s="9">
        <f>IF(AK1254="","",COUNTIFS(AK$1:AK1254,AK1254))</f>
        <v>1</v>
      </c>
      <c r="AM1254" s="10" t="str">
        <f t="shared" si="203"/>
        <v/>
      </c>
      <c r="AN1254" s="12">
        <v>0</v>
      </c>
    </row>
    <row r="1255" spans="1:40">
      <c r="A1255" s="14" t="s">
        <v>6237</v>
      </c>
      <c r="B1255" s="14" t="s">
        <v>7095</v>
      </c>
      <c r="C1255" s="14" t="s">
        <v>55</v>
      </c>
      <c r="D1255" s="14" t="s">
        <v>7096</v>
      </c>
      <c r="E1255" s="14" t="s">
        <v>71</v>
      </c>
      <c r="F1255" s="14" t="s">
        <v>1551</v>
      </c>
      <c r="G1255" s="14" t="s">
        <v>778</v>
      </c>
      <c r="H1255" s="14"/>
      <c r="I1255" s="14"/>
      <c r="J1255" s="14"/>
      <c r="K1255" s="14"/>
      <c r="L1255" s="14" t="s">
        <v>7093</v>
      </c>
      <c r="M1255" s="14"/>
      <c r="N1255" s="14" t="s">
        <v>7097</v>
      </c>
      <c r="O1255" s="14" t="s">
        <v>7098</v>
      </c>
      <c r="P1255" s="14"/>
      <c r="Q1255" s="14" t="s">
        <v>6465</v>
      </c>
      <c r="R1255" s="14" t="s">
        <v>7099</v>
      </c>
      <c r="S1255" s="14"/>
      <c r="T1255" s="14"/>
      <c r="U1255" s="14"/>
      <c r="V1255" s="14"/>
      <c r="W1255" s="14" t="s">
        <v>315</v>
      </c>
      <c r="X1255" s="14" t="s">
        <v>7100</v>
      </c>
      <c r="Y1255" s="14">
        <v>1</v>
      </c>
      <c r="Z1255" s="14">
        <v>1</v>
      </c>
      <c r="AA1255" s="14">
        <v>2019</v>
      </c>
      <c r="AB1255" s="14" t="s">
        <v>68</v>
      </c>
      <c r="AC1255" s="14"/>
      <c r="AD1255" s="14"/>
      <c r="AE1255" s="14"/>
      <c r="AF1255" s="14"/>
      <c r="AG1255" s="14"/>
      <c r="AH1255" s="14"/>
      <c r="AI1255" s="8" t="str">
        <f t="shared" si="201"/>
        <v>MSZC2018-J3-00061-GXHL）@融媒体</v>
      </c>
      <c r="AJ1255" s="8">
        <f>IF(AI1255="","",COUNTIFS(AI$1:AI1255,AI1255))</f>
        <v>1</v>
      </c>
      <c r="AK1255" s="8" t="str">
        <f t="shared" si="202"/>
        <v>中国共产党马山县委员会宣传部马山县融媒体中心建设及推广服务成交公告@融媒体</v>
      </c>
      <c r="AL1255" s="9">
        <f>IF(AK1255="","",COUNTIFS(AK$1:AK1255,AK1255))</f>
        <v>1</v>
      </c>
      <c r="AM1255" s="10" t="str">
        <f t="shared" si="203"/>
        <v>是</v>
      </c>
      <c r="AN1255" s="12">
        <v>729000</v>
      </c>
    </row>
    <row r="1256" spans="1:40">
      <c r="A1256" s="7" t="s">
        <v>6303</v>
      </c>
      <c r="B1256" s="7" t="s">
        <v>7101</v>
      </c>
      <c r="C1256" s="7" t="s">
        <v>55</v>
      </c>
      <c r="D1256" s="7" t="s">
        <v>7020</v>
      </c>
      <c r="E1256" s="7" t="s">
        <v>56</v>
      </c>
      <c r="F1256" s="7" t="s">
        <v>541</v>
      </c>
      <c r="G1256" s="7" t="s">
        <v>778</v>
      </c>
      <c r="H1256" s="7"/>
      <c r="I1256" s="7"/>
      <c r="J1256" s="7"/>
      <c r="K1256" s="7"/>
      <c r="L1256" s="7" t="s">
        <v>1396</v>
      </c>
      <c r="M1256" s="7" t="s">
        <v>7021</v>
      </c>
      <c r="N1256" s="7" t="s">
        <v>7022</v>
      </c>
      <c r="O1256" s="7" t="s">
        <v>7023</v>
      </c>
      <c r="P1256" s="7"/>
      <c r="Q1256" s="7" t="s">
        <v>7024</v>
      </c>
      <c r="R1256" s="7"/>
      <c r="S1256" s="7"/>
      <c r="T1256" s="7"/>
      <c r="U1256" s="7"/>
      <c r="V1256" s="7"/>
      <c r="W1256" s="7" t="s">
        <v>79</v>
      </c>
      <c r="X1256" s="7" t="s">
        <v>7025</v>
      </c>
      <c r="Y1256" s="7">
        <v>2</v>
      </c>
      <c r="Z1256" s="7">
        <v>2</v>
      </c>
      <c r="AA1256" s="7">
        <v>2019</v>
      </c>
      <c r="AB1256" s="7" t="s">
        <v>68</v>
      </c>
      <c r="AC1256" s="7"/>
      <c r="AD1256" s="7"/>
      <c r="AE1256" s="7"/>
      <c r="AF1256" s="7"/>
      <c r="AG1256" s="7"/>
      <c r="AH1256" s="7"/>
      <c r="AI1256" s="8" t="str">
        <f t="shared" si="201"/>
        <v>2018-374@融合平台</v>
      </c>
      <c r="AJ1256" s="8">
        <f>IF(AI1256="","",COUNTIFS(AI$1:AI1256,AI1256))</f>
        <v>2</v>
      </c>
      <c r="AK1256" s="8" t="str">
        <f t="shared" si="202"/>
        <v>淅川县人民医院数据中心设备采购项目-结果公告@融合平台</v>
      </c>
      <c r="AL1256" s="9">
        <f>IF(AK1256="","",COUNTIFS(AK$1:AK1256,AK1256))</f>
        <v>1</v>
      </c>
      <c r="AM1256" s="10" t="str">
        <f t="shared" si="203"/>
        <v/>
      </c>
      <c r="AN1256" s="12">
        <v>4975200</v>
      </c>
    </row>
    <row r="1257" spans="1:40">
      <c r="A1257" s="14" t="s">
        <v>7102</v>
      </c>
      <c r="B1257" s="14" t="s">
        <v>1114</v>
      </c>
      <c r="C1257" s="14" t="s">
        <v>55</v>
      </c>
      <c r="D1257" s="14" t="s">
        <v>1115</v>
      </c>
      <c r="E1257" s="14" t="s">
        <v>168</v>
      </c>
      <c r="F1257" s="14" t="s">
        <v>412</v>
      </c>
      <c r="G1257" s="14" t="s">
        <v>58</v>
      </c>
      <c r="H1257" s="14"/>
      <c r="I1257" s="14"/>
      <c r="J1257" s="14"/>
      <c r="K1257" s="14"/>
      <c r="L1257" s="14" t="s">
        <v>1116</v>
      </c>
      <c r="M1257" s="14" t="s">
        <v>1117</v>
      </c>
      <c r="N1257" s="14" t="s">
        <v>1118</v>
      </c>
      <c r="O1257" s="14" t="s">
        <v>1119</v>
      </c>
      <c r="P1257" s="14"/>
      <c r="Q1257" s="14" t="s">
        <v>1121</v>
      </c>
      <c r="R1257" s="14"/>
      <c r="S1257" s="14"/>
      <c r="T1257" s="14"/>
      <c r="U1257" s="14"/>
      <c r="V1257" s="14"/>
      <c r="W1257" s="14" t="s">
        <v>65</v>
      </c>
      <c r="X1257" s="14" t="s">
        <v>1122</v>
      </c>
      <c r="Y1257" s="14">
        <v>11</v>
      </c>
      <c r="Z1257" s="14">
        <v>8</v>
      </c>
      <c r="AA1257" s="14">
        <v>2019</v>
      </c>
      <c r="AB1257" s="14" t="s">
        <v>68</v>
      </c>
      <c r="AC1257" s="14" t="s">
        <v>128</v>
      </c>
      <c r="AD1257" s="14"/>
      <c r="AE1257" s="14"/>
      <c r="AF1257" s="14"/>
      <c r="AG1257" s="14"/>
      <c r="AH1257" s="14"/>
      <c r="AI1257" s="8" t="str">
        <f t="shared" ref="AI1257:AI1320" si="204">IF(D1257="NA","",IF(D1257="","",D1257&amp;"@"&amp;A1257))</f>
        <v>[350822]FJZH[GK]2019001@校园电视台</v>
      </c>
      <c r="AJ1257" s="8">
        <f>IF(AI1257="","",COUNTIFS(AI$1:AI1257,AI1257))</f>
        <v>1</v>
      </c>
      <c r="AK1257" s="8" t="str">
        <f t="shared" ref="AK1257:AK1320" si="205">IF(B1257="NA","",B1257&amp;"@"&amp;A1257)</f>
        <v>福建省永定第一中学机房改造及校园电视台货物类采购项目结果公告@校园电视台</v>
      </c>
      <c r="AL1257" s="9">
        <f>IF(AK1257="","",COUNTIFS(AK$1:AK1257,AK1257))</f>
        <v>1</v>
      </c>
      <c r="AM1257" s="10" t="str">
        <f t="shared" ref="AM1257:AM1320" si="206">IF(AJ1257="",IF(AL1257=1,"是",""),IF(AJ1257=1,"是",""))</f>
        <v>是</v>
      </c>
      <c r="AN1257" s="12">
        <v>539570</v>
      </c>
    </row>
    <row r="1258" spans="1:40">
      <c r="A1258" s="7" t="s">
        <v>7102</v>
      </c>
      <c r="B1258" s="7" t="s">
        <v>7103</v>
      </c>
      <c r="C1258" s="7" t="s">
        <v>55</v>
      </c>
      <c r="D1258" s="7"/>
      <c r="E1258" s="7" t="s">
        <v>1009</v>
      </c>
      <c r="F1258" s="7" t="s">
        <v>1010</v>
      </c>
      <c r="G1258" s="7" t="s">
        <v>58</v>
      </c>
      <c r="H1258" s="7"/>
      <c r="I1258" s="7"/>
      <c r="J1258" s="7"/>
      <c r="K1258" s="7"/>
      <c r="L1258" s="7"/>
      <c r="M1258" s="7"/>
      <c r="N1258" s="7"/>
      <c r="O1258" s="7"/>
      <c r="P1258" s="7"/>
      <c r="Q1258" s="7"/>
      <c r="R1258" s="7"/>
      <c r="S1258" s="7"/>
      <c r="T1258" s="7"/>
      <c r="U1258" s="7"/>
      <c r="V1258" s="7"/>
      <c r="W1258" s="7" t="s">
        <v>315</v>
      </c>
      <c r="X1258" s="7" t="s">
        <v>7104</v>
      </c>
      <c r="Y1258" s="7">
        <v>2</v>
      </c>
      <c r="Z1258" s="7">
        <v>14971</v>
      </c>
      <c r="AA1258" s="7">
        <v>2019</v>
      </c>
      <c r="AB1258" s="7" t="s">
        <v>68</v>
      </c>
      <c r="AC1258" s="7"/>
      <c r="AD1258" s="7"/>
      <c r="AE1258" s="7"/>
      <c r="AF1258" s="7"/>
      <c r="AG1258" s="7"/>
      <c r="AH1258" s="7"/>
      <c r="AI1258" s="8" t="str">
        <f t="shared" si="204"/>
        <v/>
      </c>
      <c r="AJ1258" s="8" t="str">
        <f>IF(AI1258="","",COUNTIFS(AI$1:AI1258,AI1258))</f>
        <v/>
      </c>
      <c r="AK1258" s="8" t="str">
        <f t="shared" si="205"/>
        <v>上海关于上海市材料工程学校校园电视台服务项目的成交结果公告@校园电视台</v>
      </c>
      <c r="AL1258" s="9">
        <f>IF(AK1258="","",COUNTIFS(AK$1:AK1258,AK1258))</f>
        <v>1</v>
      </c>
      <c r="AM1258" s="10" t="str">
        <f t="shared" si="206"/>
        <v>是</v>
      </c>
      <c r="AN1258" s="12">
        <v>0</v>
      </c>
    </row>
    <row r="1259" spans="1:40">
      <c r="A1259" s="14" t="s">
        <v>7102</v>
      </c>
      <c r="B1259" s="14" t="s">
        <v>116</v>
      </c>
      <c r="C1259" s="14" t="s">
        <v>55</v>
      </c>
      <c r="D1259" s="14" t="s">
        <v>117</v>
      </c>
      <c r="E1259" s="14" t="s">
        <v>118</v>
      </c>
      <c r="F1259" s="14" t="s">
        <v>119</v>
      </c>
      <c r="G1259" s="14" t="s">
        <v>120</v>
      </c>
      <c r="H1259" s="14"/>
      <c r="I1259" s="14"/>
      <c r="J1259" s="14"/>
      <c r="K1259" s="14"/>
      <c r="L1259" s="14" t="s">
        <v>121</v>
      </c>
      <c r="M1259" s="14" t="s">
        <v>122</v>
      </c>
      <c r="N1259" s="14" t="s">
        <v>123</v>
      </c>
      <c r="O1259" s="14" t="s">
        <v>124</v>
      </c>
      <c r="P1259" s="14"/>
      <c r="Q1259" s="14" t="s">
        <v>126</v>
      </c>
      <c r="R1259" s="14"/>
      <c r="S1259" s="14"/>
      <c r="T1259" s="14"/>
      <c r="U1259" s="14"/>
      <c r="V1259" s="14"/>
      <c r="W1259" s="14" t="s">
        <v>79</v>
      </c>
      <c r="X1259" s="14" t="s">
        <v>127</v>
      </c>
      <c r="Y1259" s="14">
        <v>3</v>
      </c>
      <c r="Z1259" s="14">
        <v>2</v>
      </c>
      <c r="AA1259" s="14">
        <v>2019</v>
      </c>
      <c r="AB1259" s="14" t="s">
        <v>68</v>
      </c>
      <c r="AC1259" s="14" t="s">
        <v>128</v>
      </c>
      <c r="AD1259" s="14" t="s">
        <v>129</v>
      </c>
      <c r="AE1259" s="14" t="s">
        <v>130</v>
      </c>
      <c r="AF1259" s="14"/>
      <c r="AG1259" s="14"/>
      <c r="AH1259" s="14"/>
      <c r="AI1259" s="8" t="str">
        <f t="shared" si="204"/>
        <v>NXZDHY2018067@校园电视台</v>
      </c>
      <c r="AJ1259" s="8">
        <f>IF(AI1259="","",COUNTIFS(AI$1:AI1259,AI1259))</f>
        <v>1</v>
      </c>
      <c r="AK1259" s="8" t="str">
        <f t="shared" si="205"/>
        <v>同心县职业技术学校电子商务和平面设计实训设备采购项目中标公示@校园电视台</v>
      </c>
      <c r="AL1259" s="9">
        <f>IF(AK1259="","",COUNTIFS(AK$1:AK1259,AK1259))</f>
        <v>1</v>
      </c>
      <c r="AM1259" s="10" t="str">
        <f t="shared" si="206"/>
        <v>是</v>
      </c>
      <c r="AN1259" s="12">
        <v>3068000</v>
      </c>
    </row>
    <row r="1260" spans="1:40">
      <c r="A1260" s="7" t="s">
        <v>7102</v>
      </c>
      <c r="B1260" s="7" t="s">
        <v>7105</v>
      </c>
      <c r="C1260" s="7" t="s">
        <v>55</v>
      </c>
      <c r="D1260" s="7" t="s">
        <v>7106</v>
      </c>
      <c r="E1260" s="7" t="s">
        <v>1427</v>
      </c>
      <c r="F1260" s="7" t="s">
        <v>5675</v>
      </c>
      <c r="G1260" s="7" t="s">
        <v>120</v>
      </c>
      <c r="H1260" s="7"/>
      <c r="I1260" s="7"/>
      <c r="J1260" s="7"/>
      <c r="K1260" s="7"/>
      <c r="L1260" s="7"/>
      <c r="M1260" s="7"/>
      <c r="N1260" s="7" t="s">
        <v>2501</v>
      </c>
      <c r="O1260" s="7">
        <v>7100200</v>
      </c>
      <c r="P1260" s="7"/>
      <c r="Q1260" s="7" t="s">
        <v>2504</v>
      </c>
      <c r="R1260" s="7"/>
      <c r="S1260" s="7"/>
      <c r="T1260" s="7"/>
      <c r="U1260" s="7"/>
      <c r="V1260" s="7"/>
      <c r="W1260" s="7" t="s">
        <v>65</v>
      </c>
      <c r="X1260" s="7" t="s">
        <v>7107</v>
      </c>
      <c r="Y1260" s="7">
        <v>3</v>
      </c>
      <c r="Z1260" s="7">
        <v>3</v>
      </c>
      <c r="AA1260" s="7">
        <v>2019</v>
      </c>
      <c r="AB1260" s="7" t="s">
        <v>68</v>
      </c>
      <c r="AC1260" s="7"/>
      <c r="AD1260" s="7"/>
      <c r="AE1260" s="7"/>
      <c r="AF1260" s="7"/>
      <c r="AG1260" s="7"/>
      <c r="AH1260" s="7"/>
      <c r="AI1260" s="8" t="str">
        <f t="shared" si="204"/>
        <v>5115272019000002@校园电视台</v>
      </c>
      <c r="AJ1260" s="8">
        <f>IF(AI1260="","",COUNTIFS(AI$1:AI1260,AI1260))</f>
        <v>1</v>
      </c>
      <c r="AK1260" s="8" t="str">
        <f t="shared" si="205"/>
        <v>四川省宜宾市筠连县教育和文化广电局筠连县智慧教育建设班班通、校园电视台、学科专业教室、创新教室等采购项目公开招标中标公告@校园电视台</v>
      </c>
      <c r="AL1260" s="9">
        <f>IF(AK1260="","",COUNTIFS(AK$1:AK1260,AK1260))</f>
        <v>1</v>
      </c>
      <c r="AM1260" s="10" t="str">
        <f t="shared" si="206"/>
        <v>是</v>
      </c>
      <c r="AN1260" s="12">
        <v>7100200</v>
      </c>
    </row>
    <row r="1261" spans="1:40">
      <c r="A1261" s="14" t="s">
        <v>7102</v>
      </c>
      <c r="B1261" s="14" t="s">
        <v>7108</v>
      </c>
      <c r="C1261" s="14" t="s">
        <v>55</v>
      </c>
      <c r="D1261" s="14" t="s">
        <v>7109</v>
      </c>
      <c r="E1261" s="14" t="s">
        <v>1308</v>
      </c>
      <c r="F1261" s="14" t="s">
        <v>2904</v>
      </c>
      <c r="G1261" s="14" t="s">
        <v>120</v>
      </c>
      <c r="H1261" s="14"/>
      <c r="I1261" s="14"/>
      <c r="J1261" s="14"/>
      <c r="K1261" s="14"/>
      <c r="L1261" s="14" t="s">
        <v>7110</v>
      </c>
      <c r="M1261" s="14" t="s">
        <v>7111</v>
      </c>
      <c r="N1261" s="14" t="s">
        <v>7112</v>
      </c>
      <c r="O1261" s="14" t="s">
        <v>7113</v>
      </c>
      <c r="P1261" s="14"/>
      <c r="Q1261" s="14" t="s">
        <v>7114</v>
      </c>
      <c r="R1261" s="14"/>
      <c r="S1261" s="14"/>
      <c r="T1261" s="14"/>
      <c r="U1261" s="14"/>
      <c r="V1261" s="14"/>
      <c r="W1261" s="14" t="s">
        <v>65</v>
      </c>
      <c r="X1261" s="14" t="s">
        <v>7115</v>
      </c>
      <c r="Y1261" s="14">
        <v>5</v>
      </c>
      <c r="Z1261" s="14">
        <v>5</v>
      </c>
      <c r="AA1261" s="14">
        <v>2019</v>
      </c>
      <c r="AB1261" s="14" t="s">
        <v>68</v>
      </c>
      <c r="AC1261" s="14"/>
      <c r="AD1261" s="14"/>
      <c r="AE1261" s="14"/>
      <c r="AF1261" s="14"/>
      <c r="AG1261" s="14"/>
      <c r="AH1261" s="14"/>
      <c r="AI1261" s="8" t="str">
        <f t="shared" si="204"/>
        <v>czcg201901-005@校园电视台</v>
      </c>
      <c r="AJ1261" s="8">
        <f>IF(AI1261="","",COUNTIFS(AI$1:AI1261,AI1261))</f>
        <v>1</v>
      </c>
      <c r="AK1261" s="8" t="str">
        <f t="shared" si="205"/>
        <v>滁州市湖心路小学校园电视台、电子书法室、校园网络等设备采购及安装项目中标公告@校园电视台</v>
      </c>
      <c r="AL1261" s="9">
        <f>IF(AK1261="","",COUNTIFS(AK$1:AK1261,AK1261))</f>
        <v>1</v>
      </c>
      <c r="AM1261" s="10" t="str">
        <f t="shared" si="206"/>
        <v>是</v>
      </c>
      <c r="AN1261" s="12">
        <v>1552800</v>
      </c>
    </row>
    <row r="1262" spans="1:40">
      <c r="A1262" s="7" t="s">
        <v>7102</v>
      </c>
      <c r="B1262" s="7" t="s">
        <v>7116</v>
      </c>
      <c r="C1262" s="7" t="s">
        <v>55</v>
      </c>
      <c r="D1262" s="7" t="s">
        <v>7109</v>
      </c>
      <c r="E1262" s="7" t="s">
        <v>1308</v>
      </c>
      <c r="F1262" s="7" t="s">
        <v>2904</v>
      </c>
      <c r="G1262" s="7" t="s">
        <v>120</v>
      </c>
      <c r="H1262" s="7"/>
      <c r="I1262" s="7"/>
      <c r="J1262" s="7"/>
      <c r="K1262" s="7"/>
      <c r="L1262" s="7" t="s">
        <v>7110</v>
      </c>
      <c r="M1262" s="7" t="s">
        <v>7111</v>
      </c>
      <c r="N1262" s="7" t="s">
        <v>7112</v>
      </c>
      <c r="O1262" s="7" t="s">
        <v>7113</v>
      </c>
      <c r="P1262" s="7"/>
      <c r="Q1262" s="7" t="s">
        <v>7114</v>
      </c>
      <c r="R1262" s="7"/>
      <c r="S1262" s="7"/>
      <c r="T1262" s="7"/>
      <c r="U1262" s="7"/>
      <c r="V1262" s="7"/>
      <c r="W1262" s="7" t="s">
        <v>65</v>
      </c>
      <c r="X1262" s="7" t="s">
        <v>7117</v>
      </c>
      <c r="Y1262" s="7">
        <v>1</v>
      </c>
      <c r="Z1262" s="7">
        <v>5</v>
      </c>
      <c r="AA1262" s="7">
        <v>2019</v>
      </c>
      <c r="AB1262" s="7" t="s">
        <v>68</v>
      </c>
      <c r="AC1262" s="7"/>
      <c r="AD1262" s="7"/>
      <c r="AE1262" s="7"/>
      <c r="AF1262" s="7"/>
      <c r="AG1262" s="7"/>
      <c r="AH1262" s="7"/>
      <c r="AI1262" s="8" t="str">
        <f t="shared" si="204"/>
        <v>czcg201901-005@校园电视台</v>
      </c>
      <c r="AJ1262" s="8">
        <f>IF(AI1262="","",COUNTIFS(AI$1:AI1262,AI1262))</f>
        <v>2</v>
      </c>
      <c r="AK1262" s="8" t="str">
        <f t="shared" si="205"/>
        <v>【成交公示】滁州市湖心路小学校园电视台、电子书法室、校园网络等设备采购及安装项目中标公告@校园电视台</v>
      </c>
      <c r="AL1262" s="9">
        <f>IF(AK1262="","",COUNTIFS(AK$1:AK1262,AK1262))</f>
        <v>1</v>
      </c>
      <c r="AM1262" s="10" t="str">
        <f t="shared" si="206"/>
        <v/>
      </c>
      <c r="AN1262" s="12">
        <v>1552800</v>
      </c>
    </row>
    <row r="1263" spans="1:40">
      <c r="A1263" s="14" t="s">
        <v>7102</v>
      </c>
      <c r="B1263" s="14" t="s">
        <v>7118</v>
      </c>
      <c r="C1263" s="14" t="s">
        <v>55</v>
      </c>
      <c r="D1263" s="14" t="s">
        <v>7119</v>
      </c>
      <c r="E1263" s="14" t="s">
        <v>1125</v>
      </c>
      <c r="F1263" s="14" t="s">
        <v>1126</v>
      </c>
      <c r="G1263" s="14" t="s">
        <v>226</v>
      </c>
      <c r="H1263" s="14"/>
      <c r="I1263" s="14"/>
      <c r="J1263" s="14"/>
      <c r="K1263" s="14"/>
      <c r="L1263" s="14" t="s">
        <v>7120</v>
      </c>
      <c r="M1263" s="14" t="s">
        <v>7121</v>
      </c>
      <c r="N1263" s="14" t="s">
        <v>7122</v>
      </c>
      <c r="O1263" s="14"/>
      <c r="P1263" s="14"/>
      <c r="Q1263" s="14" t="s">
        <v>7123</v>
      </c>
      <c r="R1263" s="14"/>
      <c r="S1263" s="14"/>
      <c r="T1263" s="14"/>
      <c r="U1263" s="14"/>
      <c r="V1263" s="14"/>
      <c r="W1263" s="14" t="s">
        <v>65</v>
      </c>
      <c r="X1263" s="14" t="s">
        <v>7124</v>
      </c>
      <c r="Y1263" s="14">
        <v>1</v>
      </c>
      <c r="Z1263" s="14">
        <v>3</v>
      </c>
      <c r="AA1263" s="14">
        <v>2019</v>
      </c>
      <c r="AB1263" s="14" t="s">
        <v>68</v>
      </c>
      <c r="AC1263" s="14"/>
      <c r="AD1263" s="14"/>
      <c r="AE1263" s="14"/>
      <c r="AF1263" s="14"/>
      <c r="AG1263" s="14"/>
      <c r="AH1263" s="14"/>
      <c r="AI1263" s="8" t="str">
        <f t="shared" si="204"/>
        <v>SMZCZ-20195@校园电视台</v>
      </c>
      <c r="AJ1263" s="8">
        <f>IF(AI1263="","",COUNTIFS(AI$1:AI1263,AI1263))</f>
        <v>1</v>
      </c>
      <c r="AK1263" s="8" t="str">
        <f t="shared" si="205"/>
        <v>关于神木市第八小学办公及校园电视台设备的采购结果公告@校园电视台</v>
      </c>
      <c r="AL1263" s="9">
        <f>IF(AK1263="","",COUNTIFS(AK$1:AK1263,AK1263))</f>
        <v>1</v>
      </c>
      <c r="AM1263" s="10" t="str">
        <f t="shared" si="206"/>
        <v>是</v>
      </c>
      <c r="AN1263" s="12">
        <v>0</v>
      </c>
    </row>
    <row r="1264" spans="1:40">
      <c r="A1264" s="7" t="s">
        <v>7102</v>
      </c>
      <c r="B1264" s="7" t="s">
        <v>7125</v>
      </c>
      <c r="C1264" s="7" t="s">
        <v>55</v>
      </c>
      <c r="D1264" s="7"/>
      <c r="E1264" s="7" t="s">
        <v>83</v>
      </c>
      <c r="F1264" s="7" t="s">
        <v>532</v>
      </c>
      <c r="G1264" s="7" t="s">
        <v>252</v>
      </c>
      <c r="H1264" s="7"/>
      <c r="I1264" s="7"/>
      <c r="J1264" s="7"/>
      <c r="K1264" s="7"/>
      <c r="L1264" s="7"/>
      <c r="M1264" s="7"/>
      <c r="N1264" s="7" t="s">
        <v>7126</v>
      </c>
      <c r="O1264" s="7"/>
      <c r="P1264" s="7"/>
      <c r="Q1264" s="7" t="s">
        <v>537</v>
      </c>
      <c r="R1264" s="7" t="s">
        <v>985</v>
      </c>
      <c r="S1264" s="7"/>
      <c r="T1264" s="7"/>
      <c r="U1264" s="7"/>
      <c r="V1264" s="7"/>
      <c r="W1264" s="7" t="s">
        <v>65</v>
      </c>
      <c r="X1264" s="7" t="s">
        <v>7127</v>
      </c>
      <c r="Y1264" s="7">
        <v>1</v>
      </c>
      <c r="Z1264" s="7">
        <v>14971</v>
      </c>
      <c r="AA1264" s="7">
        <v>2019</v>
      </c>
      <c r="AB1264" s="7" t="s">
        <v>68</v>
      </c>
      <c r="AC1264" s="7"/>
      <c r="AD1264" s="7"/>
      <c r="AE1264" s="7"/>
      <c r="AF1264" s="7"/>
      <c r="AG1264" s="7"/>
      <c r="AH1264" s="7"/>
      <c r="AI1264" s="8" t="str">
        <f t="shared" si="204"/>
        <v/>
      </c>
      <c r="AJ1264" s="8" t="str">
        <f>IF(AI1264="","",COUNTIFS(AI$1:AI1264,AI1264))</f>
        <v/>
      </c>
      <c r="AK1264" s="8" t="str">
        <f t="shared" si="205"/>
        <v>江西省丰城中学校园电视台设备采购项目【合同】@校园电视台</v>
      </c>
      <c r="AL1264" s="9">
        <f>IF(AK1264="","",COUNTIFS(AK$1:AK1264,AK1264))</f>
        <v>1</v>
      </c>
      <c r="AM1264" s="10" t="str">
        <f t="shared" si="206"/>
        <v>是</v>
      </c>
      <c r="AN1264" s="12">
        <v>0</v>
      </c>
    </row>
    <row r="1265" spans="1:40">
      <c r="A1265" s="14" t="s">
        <v>7102</v>
      </c>
      <c r="B1265" s="14" t="s">
        <v>329</v>
      </c>
      <c r="C1265" s="14" t="s">
        <v>55</v>
      </c>
      <c r="D1265" s="14"/>
      <c r="E1265" s="14" t="s">
        <v>215</v>
      </c>
      <c r="F1265" s="14" t="s">
        <v>330</v>
      </c>
      <c r="G1265" s="14" t="s">
        <v>331</v>
      </c>
      <c r="H1265" s="14"/>
      <c r="I1265" s="14"/>
      <c r="J1265" s="14"/>
      <c r="K1265" s="14"/>
      <c r="L1265" s="14"/>
      <c r="M1265" s="14"/>
      <c r="N1265" s="14" t="s">
        <v>332</v>
      </c>
      <c r="O1265" s="14"/>
      <c r="P1265" s="14"/>
      <c r="Q1265" s="14" t="s">
        <v>334</v>
      </c>
      <c r="R1265" s="14"/>
      <c r="S1265" s="14"/>
      <c r="T1265" s="14"/>
      <c r="U1265" s="14"/>
      <c r="V1265" s="14"/>
      <c r="W1265" s="14" t="s">
        <v>65</v>
      </c>
      <c r="X1265" s="14" t="s">
        <v>335</v>
      </c>
      <c r="Y1265" s="14">
        <v>12</v>
      </c>
      <c r="Z1265" s="14">
        <v>14971</v>
      </c>
      <c r="AA1265" s="14">
        <v>2019</v>
      </c>
      <c r="AB1265" s="14" t="s">
        <v>68</v>
      </c>
      <c r="AC1265" s="14" t="s">
        <v>129</v>
      </c>
      <c r="AD1265" s="14"/>
      <c r="AE1265" s="14"/>
      <c r="AF1265" s="14"/>
      <c r="AG1265" s="14"/>
      <c r="AH1265" s="14"/>
      <c r="AI1265" s="8" t="str">
        <f t="shared" si="204"/>
        <v/>
      </c>
      <c r="AJ1265" s="8" t="str">
        <f>IF(AI1265="","",COUNTIFS(AI$1:AI1265,AI1265))</f>
        <v/>
      </c>
      <c r="AK1265" s="8" t="str">
        <f t="shared" si="205"/>
        <v>“宁夏路第二小学”设备采购项目（四）录播弱电设备等采购@校园电视台</v>
      </c>
      <c r="AL1265" s="9">
        <f>IF(AK1265="","",COUNTIFS(AK$1:AK1265,AK1265))</f>
        <v>1</v>
      </c>
      <c r="AM1265" s="10" t="str">
        <f t="shared" si="206"/>
        <v>是</v>
      </c>
      <c r="AN1265" s="12">
        <v>0</v>
      </c>
    </row>
    <row r="1266" spans="1:40">
      <c r="A1266" s="7" t="s">
        <v>7102</v>
      </c>
      <c r="B1266" s="7" t="s">
        <v>7128</v>
      </c>
      <c r="C1266" s="7" t="s">
        <v>55</v>
      </c>
      <c r="D1266" s="7" t="s">
        <v>7129</v>
      </c>
      <c r="E1266" s="7" t="s">
        <v>602</v>
      </c>
      <c r="F1266" s="7" t="s">
        <v>668</v>
      </c>
      <c r="G1266" s="7" t="s">
        <v>331</v>
      </c>
      <c r="H1266" s="7"/>
      <c r="I1266" s="7"/>
      <c r="J1266" s="7"/>
      <c r="K1266" s="7"/>
      <c r="L1266" s="7" t="s">
        <v>7130</v>
      </c>
      <c r="M1266" s="7" t="s">
        <v>7131</v>
      </c>
      <c r="N1266" s="7" t="s">
        <v>7132</v>
      </c>
      <c r="O1266" s="7" t="s">
        <v>7133</v>
      </c>
      <c r="P1266" s="7"/>
      <c r="Q1266" s="7" t="s">
        <v>7134</v>
      </c>
      <c r="R1266" s="7"/>
      <c r="S1266" s="7"/>
      <c r="T1266" s="7"/>
      <c r="U1266" s="7"/>
      <c r="V1266" s="7"/>
      <c r="W1266" s="7" t="s">
        <v>65</v>
      </c>
      <c r="X1266" s="7" t="s">
        <v>7135</v>
      </c>
      <c r="Y1266" s="7">
        <v>3</v>
      </c>
      <c r="Z1266" s="7">
        <v>2</v>
      </c>
      <c r="AA1266" s="7">
        <v>2019</v>
      </c>
      <c r="AB1266" s="7" t="s">
        <v>68</v>
      </c>
      <c r="AC1266" s="7"/>
      <c r="AD1266" s="7"/>
      <c r="AE1266" s="7"/>
      <c r="AF1266" s="7"/>
      <c r="AG1266" s="7"/>
      <c r="AH1266" s="7"/>
      <c r="AI1266" s="8" t="str">
        <f t="shared" si="204"/>
        <v>JSGH201908313@校园电视台</v>
      </c>
      <c r="AJ1266" s="8">
        <f>IF(AI1266="","",COUNTIFS(AI$1:AI1266,AI1266))</f>
        <v>1</v>
      </c>
      <c r="AK1266" s="8" t="str">
        <f t="shared" si="205"/>
        <v>南京市燕子矶中学校园电视台建设项目结果公告@校园电视台</v>
      </c>
      <c r="AL1266" s="9">
        <f>IF(AK1266="","",COUNTIFS(AK$1:AK1266,AK1266))</f>
        <v>1</v>
      </c>
      <c r="AM1266" s="10" t="str">
        <f t="shared" si="206"/>
        <v>是</v>
      </c>
      <c r="AN1266" s="12">
        <v>490486</v>
      </c>
    </row>
    <row r="1267" spans="1:40">
      <c r="A1267" s="14" t="s">
        <v>7102</v>
      </c>
      <c r="B1267" s="14" t="s">
        <v>349</v>
      </c>
      <c r="C1267" s="14" t="s">
        <v>55</v>
      </c>
      <c r="D1267" s="14" t="s">
        <v>350</v>
      </c>
      <c r="E1267" s="14" t="s">
        <v>215</v>
      </c>
      <c r="F1267" s="14" t="s">
        <v>330</v>
      </c>
      <c r="G1267" s="14" t="s">
        <v>331</v>
      </c>
      <c r="H1267" s="14"/>
      <c r="I1267" s="14"/>
      <c r="J1267" s="14"/>
      <c r="K1267" s="14"/>
      <c r="L1267" s="14" t="s">
        <v>2071</v>
      </c>
      <c r="M1267" s="14" t="s">
        <v>2072</v>
      </c>
      <c r="N1267" s="14" t="s">
        <v>353</v>
      </c>
      <c r="O1267" s="14"/>
      <c r="P1267" s="14"/>
      <c r="Q1267" s="14" t="s">
        <v>334</v>
      </c>
      <c r="R1267" s="14" t="s">
        <v>355</v>
      </c>
      <c r="S1267" s="14" t="s">
        <v>356</v>
      </c>
      <c r="T1267" s="14"/>
      <c r="U1267" s="14"/>
      <c r="V1267" s="14"/>
      <c r="W1267" s="14" t="s">
        <v>79</v>
      </c>
      <c r="X1267" s="14" t="s">
        <v>357</v>
      </c>
      <c r="Y1267" s="14">
        <v>12</v>
      </c>
      <c r="Z1267" s="14">
        <v>8</v>
      </c>
      <c r="AA1267" s="14">
        <v>2019</v>
      </c>
      <c r="AB1267" s="14" t="s">
        <v>68</v>
      </c>
      <c r="AC1267" s="14" t="s">
        <v>129</v>
      </c>
      <c r="AD1267" s="14"/>
      <c r="AE1267" s="14"/>
      <c r="AF1267" s="14"/>
      <c r="AG1267" s="14"/>
      <c r="AH1267" s="14"/>
      <c r="AI1267" s="8" t="str">
        <f t="shared" si="204"/>
        <v>SNCG2018000151@校园电视台</v>
      </c>
      <c r="AJ1267" s="8">
        <f>IF(AI1267="","",COUNTIFS(AI$1:AI1267,AI1267))</f>
        <v>1</v>
      </c>
      <c r="AK1267" s="8" t="str">
        <f t="shared" si="205"/>
        <v>“宁夏路第二小学”设备采购项目（四）录播弱电设备等采购中标公告@校园电视台</v>
      </c>
      <c r="AL1267" s="9">
        <f>IF(AK1267="","",COUNTIFS(AK$1:AK1267,AK1267))</f>
        <v>1</v>
      </c>
      <c r="AM1267" s="10" t="str">
        <f t="shared" si="206"/>
        <v>是</v>
      </c>
      <c r="AN1267" s="12">
        <v>0</v>
      </c>
    </row>
    <row r="1268" spans="1:40">
      <c r="A1268" s="7" t="s">
        <v>7102</v>
      </c>
      <c r="B1268" s="7" t="s">
        <v>7136</v>
      </c>
      <c r="C1268" s="7" t="s">
        <v>55</v>
      </c>
      <c r="D1268" s="7"/>
      <c r="E1268" s="7" t="s">
        <v>56</v>
      </c>
      <c r="F1268" s="7" t="s">
        <v>894</v>
      </c>
      <c r="G1268" s="7" t="s">
        <v>2772</v>
      </c>
      <c r="H1268" s="7"/>
      <c r="I1268" s="7"/>
      <c r="J1268" s="7"/>
      <c r="K1268" s="7"/>
      <c r="L1268" s="7"/>
      <c r="M1268" s="7"/>
      <c r="N1268" s="7" t="s">
        <v>7137</v>
      </c>
      <c r="O1268" s="7"/>
      <c r="P1268" s="7"/>
      <c r="Q1268" s="7" t="s">
        <v>7138</v>
      </c>
      <c r="R1268" s="7"/>
      <c r="S1268" s="7"/>
      <c r="T1268" s="7"/>
      <c r="U1268" s="7"/>
      <c r="V1268" s="7"/>
      <c r="W1268" s="7" t="s">
        <v>65</v>
      </c>
      <c r="X1268" s="7" t="s">
        <v>7139</v>
      </c>
      <c r="Y1268" s="7">
        <v>2</v>
      </c>
      <c r="Z1268" s="7">
        <v>14971</v>
      </c>
      <c r="AA1268" s="7">
        <v>2019</v>
      </c>
      <c r="AB1268" s="7" t="s">
        <v>68</v>
      </c>
      <c r="AC1268" s="7"/>
      <c r="AD1268" s="7"/>
      <c r="AE1268" s="7"/>
      <c r="AF1268" s="7"/>
      <c r="AG1268" s="7"/>
      <c r="AH1268" s="7"/>
      <c r="AI1268" s="8" t="str">
        <f t="shared" si="204"/>
        <v/>
      </c>
      <c r="AJ1268" s="8" t="str">
        <f>IF(AI1268="","",COUNTIFS(AI$1:AI1268,AI1268))</f>
        <v/>
      </c>
      <c r="AK1268" s="8" t="str">
        <f t="shared" si="205"/>
        <v>音频节目制作及播控设备合同公告@校园电视台</v>
      </c>
      <c r="AL1268" s="9">
        <f>IF(AK1268="","",COUNTIFS(AK$1:AK1268,AK1268))</f>
        <v>1</v>
      </c>
      <c r="AM1268" s="10" t="str">
        <f t="shared" si="206"/>
        <v>是</v>
      </c>
      <c r="AN1268" s="12">
        <v>0</v>
      </c>
    </row>
    <row r="1269" spans="1:40">
      <c r="A1269" s="14" t="s">
        <v>7140</v>
      </c>
      <c r="B1269" s="14" t="s">
        <v>7141</v>
      </c>
      <c r="C1269" s="14" t="s">
        <v>55</v>
      </c>
      <c r="D1269" s="14" t="s">
        <v>7142</v>
      </c>
      <c r="E1269" s="14" t="s">
        <v>1009</v>
      </c>
      <c r="F1269" s="14" t="s">
        <v>7143</v>
      </c>
      <c r="G1269" s="14" t="s">
        <v>487</v>
      </c>
      <c r="H1269" s="14"/>
      <c r="I1269" s="14"/>
      <c r="J1269" s="14"/>
      <c r="K1269" s="14"/>
      <c r="L1269" s="14" t="s">
        <v>7144</v>
      </c>
      <c r="M1269" s="14" t="s">
        <v>7145</v>
      </c>
      <c r="N1269" s="14" t="s">
        <v>7146</v>
      </c>
      <c r="O1269" s="14">
        <v>274859028</v>
      </c>
      <c r="P1269" s="14"/>
      <c r="Q1269" s="14" t="s">
        <v>7147</v>
      </c>
      <c r="R1269" s="14"/>
      <c r="S1269" s="14"/>
      <c r="T1269" s="14"/>
      <c r="U1269" s="14"/>
      <c r="V1269" s="14"/>
      <c r="W1269" s="14" t="s">
        <v>79</v>
      </c>
      <c r="X1269" s="14" t="s">
        <v>7148</v>
      </c>
      <c r="Y1269" s="14">
        <v>2</v>
      </c>
      <c r="Z1269" s="14">
        <v>1</v>
      </c>
      <c r="AA1269" s="14">
        <v>2019</v>
      </c>
      <c r="AB1269" s="14" t="s">
        <v>68</v>
      </c>
      <c r="AC1269" s="14"/>
      <c r="AD1269" s="14"/>
      <c r="AE1269" s="14"/>
      <c r="AF1269" s="14"/>
      <c r="AG1269" s="14"/>
      <c r="AH1269" s="14"/>
      <c r="AI1269" s="8" t="str">
        <f t="shared" si="204"/>
        <v>18-18-z86269-001@校园演播室</v>
      </c>
      <c r="AJ1269" s="8">
        <f>IF(AI1269="","",COUNTIFS(AI$1:AI1269,AI1269))</f>
        <v>1</v>
      </c>
      <c r="AK1269" s="8" t="str">
        <f t="shared" si="205"/>
        <v>招标公告：上海市奉贤区政府采购信息2019-005--有关上海市奉贤区古华小学校园演播室项目的公开招标公告@校园演播室</v>
      </c>
      <c r="AL1269" s="9">
        <f>IF(AK1269="","",COUNTIFS(AK$1:AK1269,AK1269))</f>
        <v>1</v>
      </c>
      <c r="AM1269" s="10" t="str">
        <f t="shared" si="206"/>
        <v>是</v>
      </c>
      <c r="AN1269" s="12">
        <v>274859028</v>
      </c>
    </row>
    <row r="1270" spans="1:40">
      <c r="A1270" s="7" t="s">
        <v>7102</v>
      </c>
      <c r="B1270" s="7" t="s">
        <v>7149</v>
      </c>
      <c r="C1270" s="7" t="s">
        <v>55</v>
      </c>
      <c r="D1270" s="7" t="s">
        <v>7150</v>
      </c>
      <c r="E1270" s="7" t="s">
        <v>1125</v>
      </c>
      <c r="F1270" s="7" t="s">
        <v>1126</v>
      </c>
      <c r="G1270" s="7" t="s">
        <v>528</v>
      </c>
      <c r="H1270" s="7"/>
      <c r="I1270" s="7"/>
      <c r="J1270" s="7"/>
      <c r="K1270" s="7"/>
      <c r="L1270" s="7" t="s">
        <v>7151</v>
      </c>
      <c r="M1270" s="7" t="s">
        <v>7152</v>
      </c>
      <c r="N1270" s="7" t="s">
        <v>7153</v>
      </c>
      <c r="O1270" s="7" t="s">
        <v>7154</v>
      </c>
      <c r="P1270" s="7"/>
      <c r="Q1270" s="7" t="s">
        <v>7155</v>
      </c>
      <c r="R1270" s="7"/>
      <c r="S1270" s="7"/>
      <c r="T1270" s="7"/>
      <c r="U1270" s="7"/>
      <c r="V1270" s="7"/>
      <c r="W1270" s="7" t="s">
        <v>65</v>
      </c>
      <c r="X1270" s="7" t="s">
        <v>7156</v>
      </c>
      <c r="Y1270" s="7">
        <v>2</v>
      </c>
      <c r="Z1270" s="7">
        <v>2</v>
      </c>
      <c r="AA1270" s="7">
        <v>2019</v>
      </c>
      <c r="AB1270" s="7" t="s">
        <v>68</v>
      </c>
      <c r="AC1270" s="7"/>
      <c r="AD1270" s="7"/>
      <c r="AE1270" s="7"/>
      <c r="AF1270" s="7"/>
      <c r="AG1270" s="7"/>
      <c r="AH1270" s="7"/>
      <c r="AI1270" s="8" t="str">
        <f t="shared" si="204"/>
        <v>GLD2018-185Z@校园电视台</v>
      </c>
      <c r="AJ1270" s="8">
        <f>IF(AI1270="","",COUNTIFS(AI$1:AI1270,AI1270))</f>
        <v>1</v>
      </c>
      <c r="AK1270" s="8" t="str">
        <f t="shared" si="205"/>
        <v>西安市临潼区雨金中学教学设备采购项目顺延中标公告@校园电视台</v>
      </c>
      <c r="AL1270" s="9">
        <f>IF(AK1270="","",COUNTIFS(AK$1:AK1270,AK1270))</f>
        <v>1</v>
      </c>
      <c r="AM1270" s="10" t="str">
        <f t="shared" si="206"/>
        <v>是</v>
      </c>
      <c r="AN1270" s="12">
        <v>294500</v>
      </c>
    </row>
    <row r="1271" spans="1:40">
      <c r="A1271" s="14" t="s">
        <v>7102</v>
      </c>
      <c r="B1271" s="14" t="s">
        <v>7156</v>
      </c>
      <c r="C1271" s="14" t="s">
        <v>55</v>
      </c>
      <c r="D1271" s="14" t="s">
        <v>7150</v>
      </c>
      <c r="E1271" s="14" t="s">
        <v>1125</v>
      </c>
      <c r="F1271" s="14" t="s">
        <v>1126</v>
      </c>
      <c r="G1271" s="14" t="s">
        <v>528</v>
      </c>
      <c r="H1271" s="14"/>
      <c r="I1271" s="14"/>
      <c r="J1271" s="14"/>
      <c r="K1271" s="14"/>
      <c r="L1271" s="14" t="s">
        <v>7151</v>
      </c>
      <c r="M1271" s="14" t="s">
        <v>7152</v>
      </c>
      <c r="N1271" s="14" t="s">
        <v>7153</v>
      </c>
      <c r="O1271" s="14" t="s">
        <v>7154</v>
      </c>
      <c r="P1271" s="14"/>
      <c r="Q1271" s="14" t="s">
        <v>7155</v>
      </c>
      <c r="R1271" s="14"/>
      <c r="S1271" s="14"/>
      <c r="T1271" s="14"/>
      <c r="U1271" s="14"/>
      <c r="V1271" s="14"/>
      <c r="W1271" s="14" t="s">
        <v>65</v>
      </c>
      <c r="X1271" s="14" t="s">
        <v>7157</v>
      </c>
      <c r="Y1271" s="14">
        <v>2</v>
      </c>
      <c r="Z1271" s="14">
        <v>2</v>
      </c>
      <c r="AA1271" s="14">
        <v>2019</v>
      </c>
      <c r="AB1271" s="14" t="s">
        <v>68</v>
      </c>
      <c r="AC1271" s="14"/>
      <c r="AD1271" s="14"/>
      <c r="AE1271" s="14"/>
      <c r="AF1271" s="14"/>
      <c r="AG1271" s="14"/>
      <c r="AH1271" s="14"/>
      <c r="AI1271" s="8" t="str">
        <f t="shared" si="204"/>
        <v>GLD2018-185Z@校园电视台</v>
      </c>
      <c r="AJ1271" s="8">
        <f>IF(AI1271="","",COUNTIFS(AI$1:AI1271,AI1271))</f>
        <v>2</v>
      </c>
      <c r="AK1271" s="8" t="str">
        <f t="shared" si="205"/>
        <v>西安市临潼区雨金中学教学设备采购项目@校园电视台</v>
      </c>
      <c r="AL1271" s="9">
        <f>IF(AK1271="","",COUNTIFS(AK$1:AK1271,AK1271))</f>
        <v>1</v>
      </c>
      <c r="AM1271" s="10" t="str">
        <f t="shared" si="206"/>
        <v/>
      </c>
      <c r="AN1271" s="12">
        <v>294500</v>
      </c>
    </row>
    <row r="1272" spans="1:40">
      <c r="A1272" s="7" t="s">
        <v>7102</v>
      </c>
      <c r="B1272" s="7" t="s">
        <v>7158</v>
      </c>
      <c r="C1272" s="7" t="s">
        <v>55</v>
      </c>
      <c r="D1272" s="7" t="s">
        <v>7159</v>
      </c>
      <c r="E1272" s="7" t="s">
        <v>168</v>
      </c>
      <c r="F1272" s="7" t="s">
        <v>936</v>
      </c>
      <c r="G1272" s="7" t="s">
        <v>528</v>
      </c>
      <c r="H1272" s="7"/>
      <c r="I1272" s="7"/>
      <c r="J1272" s="7"/>
      <c r="K1272" s="7"/>
      <c r="L1272" s="7" t="s">
        <v>937</v>
      </c>
      <c r="M1272" s="7" t="s">
        <v>7160</v>
      </c>
      <c r="N1272" s="7"/>
      <c r="O1272" s="7"/>
      <c r="P1272" s="7"/>
      <c r="Q1272" s="7"/>
      <c r="R1272" s="7"/>
      <c r="S1272" s="7"/>
      <c r="T1272" s="7"/>
      <c r="U1272" s="7"/>
      <c r="V1272" s="7"/>
      <c r="W1272" s="7" t="s">
        <v>326</v>
      </c>
      <c r="X1272" s="7" t="s">
        <v>7161</v>
      </c>
      <c r="Y1272" s="7">
        <v>6</v>
      </c>
      <c r="Z1272" s="7">
        <v>1</v>
      </c>
      <c r="AA1272" s="7">
        <v>2019</v>
      </c>
      <c r="AB1272" s="7" t="s">
        <v>68</v>
      </c>
      <c r="AC1272" s="7"/>
      <c r="AD1272" s="7"/>
      <c r="AE1272" s="7"/>
      <c r="AF1272" s="7"/>
      <c r="AG1272" s="7"/>
      <c r="AH1272" s="7"/>
      <c r="AI1272" s="8" t="str">
        <f t="shared" si="204"/>
        <v>[350500]QZSCGZX[GK]2018062@校园电视台</v>
      </c>
      <c r="AJ1272" s="8">
        <f>IF(AI1272="","",COUNTIFS(AI$1:AI1272,AI1272))</f>
        <v>1</v>
      </c>
      <c r="AK1272" s="8" t="str">
        <f t="shared" si="205"/>
        <v>黎明职业大学校园电视台实训基地采购项目结果公告@校园电视台</v>
      </c>
      <c r="AL1272" s="9">
        <f>IF(AK1272="","",COUNTIFS(AK$1:AK1272,AK1272))</f>
        <v>1</v>
      </c>
      <c r="AM1272" s="10" t="str">
        <f t="shared" si="206"/>
        <v>是</v>
      </c>
      <c r="AN1272" s="12">
        <v>0</v>
      </c>
    </row>
    <row r="1273" spans="1:40">
      <c r="A1273" s="14" t="s">
        <v>7102</v>
      </c>
      <c r="B1273" s="14" t="s">
        <v>7162</v>
      </c>
      <c r="C1273" s="14" t="s">
        <v>55</v>
      </c>
      <c r="D1273" s="14" t="s">
        <v>7163</v>
      </c>
      <c r="E1273" s="14" t="s">
        <v>168</v>
      </c>
      <c r="F1273" s="14" t="s">
        <v>1087</v>
      </c>
      <c r="G1273" s="14" t="s">
        <v>528</v>
      </c>
      <c r="H1273" s="14"/>
      <c r="I1273" s="14"/>
      <c r="J1273" s="14"/>
      <c r="K1273" s="14"/>
      <c r="L1273" s="14" t="s">
        <v>7164</v>
      </c>
      <c r="M1273" s="14" t="s">
        <v>7165</v>
      </c>
      <c r="N1273" s="14"/>
      <c r="O1273" s="14"/>
      <c r="P1273" s="14"/>
      <c r="Q1273" s="14"/>
      <c r="R1273" s="14"/>
      <c r="S1273" s="14"/>
      <c r="T1273" s="14"/>
      <c r="U1273" s="14"/>
      <c r="V1273" s="14"/>
      <c r="W1273" s="14" t="s">
        <v>65</v>
      </c>
      <c r="X1273" s="14" t="s">
        <v>7166</v>
      </c>
      <c r="Y1273" s="14">
        <v>3</v>
      </c>
      <c r="Z1273" s="14">
        <v>1</v>
      </c>
      <c r="AA1273" s="14">
        <v>2019</v>
      </c>
      <c r="AB1273" s="14" t="s">
        <v>68</v>
      </c>
      <c r="AC1273" s="14"/>
      <c r="AD1273" s="14"/>
      <c r="AE1273" s="14"/>
      <c r="AF1273" s="14"/>
      <c r="AG1273" s="14"/>
      <c r="AH1273" s="14"/>
      <c r="AI1273" s="8" t="str">
        <f t="shared" si="204"/>
        <v>[350690]YD[TP]2018026@校园电视台</v>
      </c>
      <c r="AJ1273" s="8">
        <f>IF(AI1273="","",COUNTIFS(AI$1:AI1273,AI1273))</f>
        <v>1</v>
      </c>
      <c r="AK1273" s="8" t="str">
        <f t="shared" si="205"/>
        <v>漳州台商投资区鸿渐中学校园电视台设备货物类采购项目结果公告@校园电视台</v>
      </c>
      <c r="AL1273" s="9">
        <f>IF(AK1273="","",COUNTIFS(AK$1:AK1273,AK1273))</f>
        <v>1</v>
      </c>
      <c r="AM1273" s="10" t="str">
        <f t="shared" si="206"/>
        <v>是</v>
      </c>
      <c r="AN1273" s="12">
        <v>0</v>
      </c>
    </row>
    <row r="1274" spans="1:40">
      <c r="A1274" s="7" t="s">
        <v>7102</v>
      </c>
      <c r="B1274" s="7" t="s">
        <v>7167</v>
      </c>
      <c r="C1274" s="7" t="s">
        <v>55</v>
      </c>
      <c r="D1274" s="7" t="s">
        <v>7168</v>
      </c>
      <c r="E1274" s="7" t="s">
        <v>830</v>
      </c>
      <c r="F1274" s="7" t="s">
        <v>7169</v>
      </c>
      <c r="G1274" s="7" t="s">
        <v>553</v>
      </c>
      <c r="H1274" s="7"/>
      <c r="I1274" s="7"/>
      <c r="J1274" s="7"/>
      <c r="K1274" s="7"/>
      <c r="L1274" s="7" t="s">
        <v>7170</v>
      </c>
      <c r="M1274" s="7" t="s">
        <v>7171</v>
      </c>
      <c r="N1274" s="7" t="s">
        <v>7172</v>
      </c>
      <c r="O1274" s="7"/>
      <c r="P1274" s="7"/>
      <c r="Q1274" s="7" t="s">
        <v>7173</v>
      </c>
      <c r="R1274" s="7" t="s">
        <v>979</v>
      </c>
      <c r="S1274" s="7"/>
      <c r="T1274" s="7"/>
      <c r="U1274" s="7"/>
      <c r="V1274" s="7"/>
      <c r="W1274" s="7" t="s">
        <v>65</v>
      </c>
      <c r="X1274" s="7" t="s">
        <v>7174</v>
      </c>
      <c r="Y1274" s="7">
        <v>1</v>
      </c>
      <c r="Z1274" s="7">
        <v>1</v>
      </c>
      <c r="AA1274" s="7">
        <v>2019</v>
      </c>
      <c r="AB1274" s="7" t="s">
        <v>68</v>
      </c>
      <c r="AC1274" s="7"/>
      <c r="AD1274" s="7"/>
      <c r="AE1274" s="7"/>
      <c r="AF1274" s="7"/>
      <c r="AG1274" s="7"/>
      <c r="AH1274" s="7"/>
      <c r="AI1274" s="8" t="str">
        <f t="shared" si="204"/>
        <v>FC2018-34@校园电视台</v>
      </c>
      <c r="AJ1274" s="8">
        <f>IF(AI1274="","",COUNTIFS(AI$1:AI1274,AI1274))</f>
        <v>1</v>
      </c>
      <c r="AK1274" s="8" t="str">
        <f t="shared" si="205"/>
        <v>凤冈县第一中学校园电视台及计算机中标（成交）公告@校园电视台</v>
      </c>
      <c r="AL1274" s="9">
        <f>IF(AK1274="","",COUNTIFS(AK$1:AK1274,AK1274))</f>
        <v>1</v>
      </c>
      <c r="AM1274" s="10" t="str">
        <f t="shared" si="206"/>
        <v>是</v>
      </c>
      <c r="AN1274" s="12">
        <v>0</v>
      </c>
    </row>
    <row r="1275" spans="1:40">
      <c r="A1275" s="14" t="s">
        <v>7140</v>
      </c>
      <c r="B1275" s="14" t="s">
        <v>7175</v>
      </c>
      <c r="C1275" s="14" t="s">
        <v>55</v>
      </c>
      <c r="D1275" s="14"/>
      <c r="E1275" s="14" t="s">
        <v>1308</v>
      </c>
      <c r="F1275" s="14" t="s">
        <v>2314</v>
      </c>
      <c r="G1275" s="14" t="s">
        <v>584</v>
      </c>
      <c r="H1275" s="14"/>
      <c r="I1275" s="14"/>
      <c r="J1275" s="14"/>
      <c r="K1275" s="14"/>
      <c r="L1275" s="14"/>
      <c r="M1275" s="14"/>
      <c r="N1275" s="14" t="s">
        <v>7176</v>
      </c>
      <c r="O1275" s="14"/>
      <c r="P1275" s="14"/>
      <c r="Q1275" s="14" t="s">
        <v>7177</v>
      </c>
      <c r="R1275" s="14"/>
      <c r="S1275" s="14"/>
      <c r="T1275" s="14"/>
      <c r="U1275" s="14"/>
      <c r="V1275" s="14"/>
      <c r="W1275" s="14" t="s">
        <v>65</v>
      </c>
      <c r="X1275" s="14" t="s">
        <v>7178</v>
      </c>
      <c r="Y1275" s="14">
        <v>1</v>
      </c>
      <c r="Z1275" s="14">
        <v>14971</v>
      </c>
      <c r="AA1275" s="14">
        <v>2019</v>
      </c>
      <c r="AB1275" s="14" t="s">
        <v>68</v>
      </c>
      <c r="AC1275" s="14" t="s">
        <v>946</v>
      </c>
      <c r="AD1275" s="14"/>
      <c r="AE1275" s="14"/>
      <c r="AF1275" s="14"/>
      <c r="AG1275" s="14"/>
      <c r="AH1275" s="14"/>
      <c r="AI1275" s="8" t="str">
        <f t="shared" si="204"/>
        <v/>
      </c>
      <c r="AJ1275" s="8" t="str">
        <f>IF(AI1275="","",COUNTIFS(AI$1:AI1275,AI1275))</f>
        <v/>
      </c>
      <c r="AK1275" s="8" t="str">
        <f t="shared" si="205"/>
        <v>阜阳市第五中学智慧校园演播室建设项目设备采购@校园演播室</v>
      </c>
      <c r="AL1275" s="9">
        <f>IF(AK1275="","",COUNTIFS(AK$1:AK1275,AK1275))</f>
        <v>1</v>
      </c>
      <c r="AM1275" s="10" t="str">
        <f t="shared" si="206"/>
        <v>是</v>
      </c>
      <c r="AN1275" s="12">
        <v>0</v>
      </c>
    </row>
    <row r="1276" spans="1:40">
      <c r="A1276" s="7" t="s">
        <v>7102</v>
      </c>
      <c r="B1276" s="7" t="s">
        <v>7179</v>
      </c>
      <c r="C1276" s="7" t="s">
        <v>55</v>
      </c>
      <c r="D1276" s="7" t="s">
        <v>7180</v>
      </c>
      <c r="E1276" s="7" t="s">
        <v>215</v>
      </c>
      <c r="F1276" s="7" t="s">
        <v>1652</v>
      </c>
      <c r="G1276" s="7" t="s">
        <v>584</v>
      </c>
      <c r="H1276" s="7"/>
      <c r="I1276" s="7"/>
      <c r="J1276" s="7"/>
      <c r="K1276" s="7"/>
      <c r="L1276" s="7" t="s">
        <v>7181</v>
      </c>
      <c r="M1276" s="7" t="s">
        <v>7182</v>
      </c>
      <c r="N1276" s="7"/>
      <c r="O1276" s="7" t="s">
        <v>7183</v>
      </c>
      <c r="P1276" s="7"/>
      <c r="Q1276" s="7"/>
      <c r="R1276" s="7"/>
      <c r="S1276" s="7"/>
      <c r="T1276" s="7"/>
      <c r="U1276" s="7"/>
      <c r="V1276" s="7"/>
      <c r="W1276" s="7" t="s">
        <v>65</v>
      </c>
      <c r="X1276" s="7" t="s">
        <v>7184</v>
      </c>
      <c r="Y1276" s="7">
        <v>1</v>
      </c>
      <c r="Z1276" s="7">
        <v>1</v>
      </c>
      <c r="AA1276" s="7">
        <v>2018</v>
      </c>
      <c r="AB1276" s="7" t="s">
        <v>643</v>
      </c>
      <c r="AC1276" s="7"/>
      <c r="AD1276" s="7"/>
      <c r="AE1276" s="7"/>
      <c r="AF1276" s="7"/>
      <c r="AG1276" s="7"/>
      <c r="AH1276" s="7"/>
      <c r="AI1276" s="8" t="str">
        <f t="shared" si="204"/>
        <v>JNCZ（WS）-GK-2018-0033@校园电视台</v>
      </c>
      <c r="AJ1276" s="8">
        <f>IF(AI1276="","",COUNTIFS(AI$1:AI1276,AI1276))</f>
        <v>1</v>
      </c>
      <c r="AK1276" s="8" t="str">
        <f t="shared" si="205"/>
        <v>山东省济南第三中学山东省济南第三中学市南校区校园电视台建设及辅助设备采购合同公示@校园电视台</v>
      </c>
      <c r="AL1276" s="9">
        <f>IF(AK1276="","",COUNTIFS(AK$1:AK1276,AK1276))</f>
        <v>1</v>
      </c>
      <c r="AM1276" s="10" t="str">
        <f t="shared" si="206"/>
        <v>是</v>
      </c>
      <c r="AN1276" s="12">
        <v>1071890</v>
      </c>
    </row>
    <row r="1277" spans="1:40">
      <c r="A1277" s="14" t="s">
        <v>7102</v>
      </c>
      <c r="B1277" s="14" t="s">
        <v>7185</v>
      </c>
      <c r="C1277" s="14" t="s">
        <v>55</v>
      </c>
      <c r="D1277" s="14" t="s">
        <v>7186</v>
      </c>
      <c r="E1277" s="14" t="s">
        <v>627</v>
      </c>
      <c r="F1277" s="14" t="s">
        <v>840</v>
      </c>
      <c r="G1277" s="14" t="s">
        <v>584</v>
      </c>
      <c r="H1277" s="14"/>
      <c r="I1277" s="14"/>
      <c r="J1277" s="14"/>
      <c r="K1277" s="14"/>
      <c r="L1277" s="14" t="s">
        <v>7187</v>
      </c>
      <c r="M1277" s="14" t="s">
        <v>7188</v>
      </c>
      <c r="N1277" s="14" t="s">
        <v>7189</v>
      </c>
      <c r="O1277" s="14"/>
      <c r="P1277" s="14"/>
      <c r="Q1277" s="14" t="s">
        <v>7190</v>
      </c>
      <c r="R1277" s="14"/>
      <c r="S1277" s="14"/>
      <c r="T1277" s="14"/>
      <c r="U1277" s="14"/>
      <c r="V1277" s="14"/>
      <c r="W1277" s="14" t="s">
        <v>65</v>
      </c>
      <c r="X1277" s="14" t="s">
        <v>7191</v>
      </c>
      <c r="Y1277" s="14">
        <v>1</v>
      </c>
      <c r="Z1277" s="14">
        <v>1</v>
      </c>
      <c r="AA1277" s="14">
        <v>2019</v>
      </c>
      <c r="AB1277" s="14" t="s">
        <v>68</v>
      </c>
      <c r="AC1277" s="14"/>
      <c r="AD1277" s="14"/>
      <c r="AE1277" s="14"/>
      <c r="AF1277" s="14"/>
      <c r="AG1277" s="14"/>
      <c r="AH1277" s="14"/>
      <c r="AI1277" s="8" t="str">
        <f t="shared" si="204"/>
        <v>440100-201805-100646-0006@校园电视台</v>
      </c>
      <c r="AJ1277" s="8">
        <f>IF(AI1277="","",COUNTIFS(AI$1:AI1277,AI1277))</f>
        <v>1</v>
      </c>
      <c r="AK1277" s="8" t="str">
        <f t="shared" si="205"/>
        <v>广州市电子信息学校广州市电子信息学校2018年信息化采购项目(校园电视台演播室音视频、灯光、声学系统和影视教学设备采购）合同采购合同@校园电视台</v>
      </c>
      <c r="AL1277" s="9">
        <f>IF(AK1277="","",COUNTIFS(AK$1:AK1277,AK1277))</f>
        <v>1</v>
      </c>
      <c r="AM1277" s="10" t="str">
        <f t="shared" si="206"/>
        <v>是</v>
      </c>
      <c r="AN1277" s="12">
        <v>0</v>
      </c>
    </row>
    <row r="1278" spans="1:40">
      <c r="A1278" s="7" t="s">
        <v>7102</v>
      </c>
      <c r="B1278" s="7" t="s">
        <v>3462</v>
      </c>
      <c r="C1278" s="7" t="s">
        <v>55</v>
      </c>
      <c r="D1278" s="7"/>
      <c r="E1278" s="7" t="s">
        <v>56</v>
      </c>
      <c r="F1278" s="7" t="s">
        <v>1520</v>
      </c>
      <c r="G1278" s="7" t="s">
        <v>640</v>
      </c>
      <c r="H1278" s="7"/>
      <c r="I1278" s="7"/>
      <c r="J1278" s="7"/>
      <c r="K1278" s="7"/>
      <c r="L1278" s="7"/>
      <c r="M1278" s="7"/>
      <c r="N1278" s="7" t="s">
        <v>3463</v>
      </c>
      <c r="O1278" s="7"/>
      <c r="P1278" s="7"/>
      <c r="Q1278" s="7" t="s">
        <v>3465</v>
      </c>
      <c r="R1278" s="7"/>
      <c r="S1278" s="7"/>
      <c r="T1278" s="7"/>
      <c r="U1278" s="7"/>
      <c r="V1278" s="7"/>
      <c r="W1278" s="7" t="s">
        <v>65</v>
      </c>
      <c r="X1278" s="7" t="s">
        <v>3462</v>
      </c>
      <c r="Y1278" s="7">
        <v>6</v>
      </c>
      <c r="Z1278" s="7">
        <v>14971</v>
      </c>
      <c r="AA1278" s="7">
        <v>2019</v>
      </c>
      <c r="AB1278" s="7" t="s">
        <v>68</v>
      </c>
      <c r="AC1278" s="7"/>
      <c r="AD1278" s="7"/>
      <c r="AE1278" s="7"/>
      <c r="AF1278" s="7"/>
      <c r="AG1278" s="7"/>
      <c r="AH1278" s="7"/>
      <c r="AI1278" s="8" t="str">
        <f t="shared" si="204"/>
        <v/>
      </c>
      <c r="AJ1278" s="8" t="str">
        <f>IF(AI1278="","",COUNTIFS(AI$1:AI1278,AI1278))</f>
        <v/>
      </c>
      <c r="AK1278" s="8" t="str">
        <f t="shared" si="205"/>
        <v>学区录播教室及校园电视台@校园电视台</v>
      </c>
      <c r="AL1278" s="9">
        <f>IF(AK1278="","",COUNTIFS(AK$1:AK1278,AK1278))</f>
        <v>1</v>
      </c>
      <c r="AM1278" s="10" t="str">
        <f t="shared" si="206"/>
        <v>是</v>
      </c>
      <c r="AN1278" s="12">
        <v>0</v>
      </c>
    </row>
    <row r="1279" spans="1:40">
      <c r="A1279" s="14" t="s">
        <v>7102</v>
      </c>
      <c r="B1279" s="14" t="s">
        <v>6175</v>
      </c>
      <c r="C1279" s="14" t="s">
        <v>55</v>
      </c>
      <c r="D1279" s="14"/>
      <c r="E1279" s="14" t="s">
        <v>56</v>
      </c>
      <c r="F1279" s="14" t="s">
        <v>6176</v>
      </c>
      <c r="G1279" s="14" t="s">
        <v>640</v>
      </c>
      <c r="H1279" s="14"/>
      <c r="I1279" s="14"/>
      <c r="J1279" s="14"/>
      <c r="K1279" s="14"/>
      <c r="L1279" s="14" t="s">
        <v>6177</v>
      </c>
      <c r="M1279" s="14" t="s">
        <v>6178</v>
      </c>
      <c r="N1279" s="14" t="s">
        <v>6179</v>
      </c>
      <c r="O1279" s="14"/>
      <c r="P1279" s="14"/>
      <c r="Q1279" s="14" t="s">
        <v>6180</v>
      </c>
      <c r="R1279" s="14"/>
      <c r="S1279" s="14"/>
      <c r="T1279" s="14"/>
      <c r="U1279" s="14"/>
      <c r="V1279" s="14"/>
      <c r="W1279" s="14" t="s">
        <v>65</v>
      </c>
      <c r="X1279" s="14" t="s">
        <v>6181</v>
      </c>
      <c r="Y1279" s="14">
        <v>4</v>
      </c>
      <c r="Z1279" s="14">
        <v>14971</v>
      </c>
      <c r="AA1279" s="14">
        <v>2018</v>
      </c>
      <c r="AB1279" s="14" t="s">
        <v>643</v>
      </c>
      <c r="AC1279" s="14"/>
      <c r="AD1279" s="14"/>
      <c r="AE1279" s="14"/>
      <c r="AF1279" s="14"/>
      <c r="AG1279" s="14"/>
      <c r="AH1279" s="14"/>
      <c r="AI1279" s="8" t="str">
        <f t="shared" si="204"/>
        <v/>
      </c>
      <c r="AJ1279" s="8" t="str">
        <f>IF(AI1279="","",COUNTIFS(AI$1:AI1279,AI1279))</f>
        <v/>
      </c>
      <c r="AK1279" s="8" t="str">
        <f t="shared" si="205"/>
        <v>洛阳市实验小学恒大分校校园高清三维虚拟电视台设备采购项目（二次）成交结果公告@校园电视台</v>
      </c>
      <c r="AL1279" s="9">
        <f>IF(AK1279="","",COUNTIFS(AK$1:AK1279,AK1279))</f>
        <v>1</v>
      </c>
      <c r="AM1279" s="10" t="str">
        <f t="shared" si="206"/>
        <v>是</v>
      </c>
      <c r="AN1279" s="12">
        <v>0</v>
      </c>
    </row>
    <row r="1280" spans="1:40">
      <c r="A1280" s="7" t="s">
        <v>7102</v>
      </c>
      <c r="B1280" s="7" t="s">
        <v>3710</v>
      </c>
      <c r="C1280" s="7" t="s">
        <v>55</v>
      </c>
      <c r="D1280" s="7" t="s">
        <v>3711</v>
      </c>
      <c r="E1280" s="7" t="s">
        <v>627</v>
      </c>
      <c r="F1280" s="7" t="s">
        <v>628</v>
      </c>
      <c r="G1280" s="7" t="s">
        <v>669</v>
      </c>
      <c r="H1280" s="7"/>
      <c r="I1280" s="7"/>
      <c r="J1280" s="7"/>
      <c r="K1280" s="7"/>
      <c r="L1280" s="7"/>
      <c r="M1280" s="7"/>
      <c r="N1280" s="7"/>
      <c r="O1280" s="7"/>
      <c r="P1280" s="7"/>
      <c r="Q1280" s="7"/>
      <c r="R1280" s="7"/>
      <c r="S1280" s="7"/>
      <c r="T1280" s="7"/>
      <c r="U1280" s="7"/>
      <c r="V1280" s="7"/>
      <c r="W1280" s="7" t="s">
        <v>65</v>
      </c>
      <c r="X1280" s="7" t="s">
        <v>3713</v>
      </c>
      <c r="Y1280" s="7">
        <v>3</v>
      </c>
      <c r="Z1280" s="7">
        <v>6</v>
      </c>
      <c r="AA1280" s="7">
        <v>2019</v>
      </c>
      <c r="AB1280" s="7" t="s">
        <v>68</v>
      </c>
      <c r="AC1280" s="7"/>
      <c r="AD1280" s="7"/>
      <c r="AE1280" s="7"/>
      <c r="AF1280" s="7"/>
      <c r="AG1280" s="7"/>
      <c r="AH1280" s="7"/>
      <c r="AI1280" s="8" t="str">
        <f t="shared" si="204"/>
        <v>ZSZJCS2019010031@校园电视台</v>
      </c>
      <c r="AJ1280" s="8">
        <f>IF(AI1280="","",COUNTIFS(AI$1:AI1280,AI1280))</f>
        <v>1</v>
      </c>
      <c r="AK1280" s="8" t="str">
        <f t="shared" si="205"/>
        <v>关于【中山市龙山中学录播室和校园电视台设备及室内改造项目监理】选取结果的公告@校园电视台</v>
      </c>
      <c r="AL1280" s="9">
        <f>IF(AK1280="","",COUNTIFS(AK$1:AK1280,AK1280))</f>
        <v>1</v>
      </c>
      <c r="AM1280" s="10" t="str">
        <f t="shared" si="206"/>
        <v>是</v>
      </c>
      <c r="AN1280" s="12">
        <v>0</v>
      </c>
    </row>
    <row r="1281" spans="1:40">
      <c r="A1281" s="14" t="s">
        <v>7102</v>
      </c>
      <c r="B1281" s="14" t="s">
        <v>7192</v>
      </c>
      <c r="C1281" s="14" t="s">
        <v>55</v>
      </c>
      <c r="D1281" s="14" t="s">
        <v>7193</v>
      </c>
      <c r="E1281" s="14" t="s">
        <v>133</v>
      </c>
      <c r="F1281" s="14" t="s">
        <v>134</v>
      </c>
      <c r="G1281" s="14" t="s">
        <v>669</v>
      </c>
      <c r="H1281" s="14"/>
      <c r="I1281" s="14"/>
      <c r="J1281" s="14"/>
      <c r="K1281" s="14"/>
      <c r="L1281" s="14" t="s">
        <v>7194</v>
      </c>
      <c r="M1281" s="14" t="s">
        <v>7195</v>
      </c>
      <c r="N1281" s="14" t="s">
        <v>7196</v>
      </c>
      <c r="O1281" s="14"/>
      <c r="P1281" s="14"/>
      <c r="Q1281" s="14" t="s">
        <v>7197</v>
      </c>
      <c r="R1281" s="14" t="s">
        <v>7198</v>
      </c>
      <c r="S1281" s="14"/>
      <c r="T1281" s="14"/>
      <c r="U1281" s="14"/>
      <c r="V1281" s="14"/>
      <c r="W1281" s="14" t="s">
        <v>65</v>
      </c>
      <c r="X1281" s="14" t="s">
        <v>7199</v>
      </c>
      <c r="Y1281" s="14">
        <v>1</v>
      </c>
      <c r="Z1281" s="14">
        <v>1</v>
      </c>
      <c r="AA1281" s="14">
        <v>2019</v>
      </c>
      <c r="AB1281" s="14" t="s">
        <v>68</v>
      </c>
      <c r="AC1281" s="14"/>
      <c r="AD1281" s="14"/>
      <c r="AE1281" s="14"/>
      <c r="AF1281" s="14"/>
      <c r="AG1281" s="14"/>
      <c r="AH1281" s="14"/>
      <c r="AI1281" s="8" t="str">
        <f t="shared" si="204"/>
        <v>BTJY02CGTP2018018@校园电视台</v>
      </c>
      <c r="AJ1281" s="8">
        <f>IF(AI1281="","",COUNTIFS(AI$1:AI1281,AI1281))</f>
        <v>1</v>
      </c>
      <c r="AK1281" s="8" t="str">
        <f t="shared" si="205"/>
        <v>铁门关市第一中学校园电视台设备采购项目中标公示@校园电视台</v>
      </c>
      <c r="AL1281" s="9">
        <f>IF(AK1281="","",COUNTIFS(AK$1:AK1281,AK1281))</f>
        <v>1</v>
      </c>
      <c r="AM1281" s="10" t="str">
        <f t="shared" si="206"/>
        <v>是</v>
      </c>
      <c r="AN1281" s="12">
        <v>0</v>
      </c>
    </row>
    <row r="1282" spans="1:40">
      <c r="A1282" s="7" t="s">
        <v>7102</v>
      </c>
      <c r="B1282" s="7" t="s">
        <v>3759</v>
      </c>
      <c r="C1282" s="7" t="s">
        <v>55</v>
      </c>
      <c r="D1282" s="7"/>
      <c r="E1282" s="7" t="s">
        <v>56</v>
      </c>
      <c r="F1282" s="7" t="s">
        <v>1520</v>
      </c>
      <c r="G1282" s="7" t="s">
        <v>717</v>
      </c>
      <c r="H1282" s="7"/>
      <c r="I1282" s="7"/>
      <c r="J1282" s="7"/>
      <c r="K1282" s="7"/>
      <c r="L1282" s="7"/>
      <c r="M1282" s="7"/>
      <c r="N1282" s="7" t="s">
        <v>3463</v>
      </c>
      <c r="O1282" s="7"/>
      <c r="P1282" s="7"/>
      <c r="Q1282" s="7" t="s">
        <v>3465</v>
      </c>
      <c r="R1282" s="7"/>
      <c r="S1282" s="7"/>
      <c r="T1282" s="7"/>
      <c r="U1282" s="7"/>
      <c r="V1282" s="7"/>
      <c r="W1282" s="7" t="s">
        <v>65</v>
      </c>
      <c r="X1282" s="7" t="s">
        <v>3761</v>
      </c>
      <c r="Y1282" s="7">
        <v>6</v>
      </c>
      <c r="Z1282" s="7">
        <v>14971</v>
      </c>
      <c r="AA1282" s="7">
        <v>2019</v>
      </c>
      <c r="AB1282" s="7" t="s">
        <v>68</v>
      </c>
      <c r="AC1282" s="7"/>
      <c r="AD1282" s="7"/>
      <c r="AE1282" s="7"/>
      <c r="AF1282" s="7"/>
      <c r="AG1282" s="7"/>
      <c r="AH1282" s="7"/>
      <c r="AI1282" s="8" t="str">
        <f t="shared" si="204"/>
        <v/>
      </c>
      <c r="AJ1282" s="8" t="str">
        <f>IF(AI1282="","",COUNTIFS(AI$1:AI1282,AI1282))</f>
        <v/>
      </c>
      <c r="AK1282" s="8" t="str">
        <f t="shared" si="205"/>
        <v>学区录播教室及校园电视台合同公告@校园电视台</v>
      </c>
      <c r="AL1282" s="9">
        <f>IF(AK1282="","",COUNTIFS(AK$1:AK1282,AK1282))</f>
        <v>1</v>
      </c>
      <c r="AM1282" s="10" t="str">
        <f t="shared" si="206"/>
        <v>是</v>
      </c>
      <c r="AN1282" s="12">
        <v>0</v>
      </c>
    </row>
    <row r="1283" spans="1:40">
      <c r="A1283" s="14" t="s">
        <v>7102</v>
      </c>
      <c r="B1283" s="14" t="s">
        <v>7200</v>
      </c>
      <c r="C1283" s="14" t="s">
        <v>55</v>
      </c>
      <c r="D1283" s="14" t="s">
        <v>7201</v>
      </c>
      <c r="E1283" s="14" t="s">
        <v>83</v>
      </c>
      <c r="F1283" s="14" t="s">
        <v>291</v>
      </c>
      <c r="G1283" s="14" t="s">
        <v>778</v>
      </c>
      <c r="H1283" s="14"/>
      <c r="I1283" s="14"/>
      <c r="J1283" s="14"/>
      <c r="K1283" s="14"/>
      <c r="L1283" s="14" t="s">
        <v>4395</v>
      </c>
      <c r="M1283" s="14" t="s">
        <v>7202</v>
      </c>
      <c r="N1283" s="14" t="s">
        <v>7203</v>
      </c>
      <c r="O1283" s="14" t="s">
        <v>7204</v>
      </c>
      <c r="P1283" s="14"/>
      <c r="Q1283" s="14" t="s">
        <v>7205</v>
      </c>
      <c r="R1283" s="14" t="s">
        <v>562</v>
      </c>
      <c r="S1283" s="14"/>
      <c r="T1283" s="14"/>
      <c r="U1283" s="14"/>
      <c r="V1283" s="14"/>
      <c r="W1283" s="14" t="s">
        <v>65</v>
      </c>
      <c r="X1283" s="14" t="s">
        <v>7206</v>
      </c>
      <c r="Y1283" s="14">
        <v>1</v>
      </c>
      <c r="Z1283" s="14">
        <v>1</v>
      </c>
      <c r="AA1283" s="14">
        <v>2019</v>
      </c>
      <c r="AB1283" s="14" t="s">
        <v>68</v>
      </c>
      <c r="AC1283" s="14"/>
      <c r="AD1283" s="14"/>
      <c r="AE1283" s="14"/>
      <c r="AF1283" s="14"/>
      <c r="AG1283" s="14"/>
      <c r="AH1283" s="14"/>
      <c r="AI1283" s="8" t="str">
        <f t="shared" si="204"/>
        <v>1493-186110144153@校园电视台</v>
      </c>
      <c r="AJ1283" s="8">
        <f>IF(AI1283="","",COUNTIFS(AI$1:AI1283,AI1283))</f>
        <v>1</v>
      </c>
      <c r="AK1283" s="8" t="str">
        <f t="shared" si="205"/>
        <v>[南昌市本级]江西诚信伟业招标咨询有限公司关于南昌市现代教育技术中心（南昌市第十五中学）采购校园电视台设备项目第二次（招标编号：1493-186110144153第二次）竞争性谈判采购成交公告@校园电视台</v>
      </c>
      <c r="AL1283" s="9">
        <f>IF(AK1283="","",COUNTIFS(AK$1:AK1283,AK1283))</f>
        <v>1</v>
      </c>
      <c r="AM1283" s="10" t="str">
        <f t="shared" si="206"/>
        <v>是</v>
      </c>
      <c r="AN1283" s="12">
        <v>130000</v>
      </c>
    </row>
    <row r="1284" spans="1:40">
      <c r="A1284" s="7" t="s">
        <v>7207</v>
      </c>
      <c r="B1284" s="7" t="s">
        <v>7208</v>
      </c>
      <c r="C1284" s="7" t="s">
        <v>55</v>
      </c>
      <c r="D1284" s="7" t="s">
        <v>7209</v>
      </c>
      <c r="E1284" s="7" t="s">
        <v>71</v>
      </c>
      <c r="F1284" s="7" t="s">
        <v>1355</v>
      </c>
      <c r="G1284" s="7" t="s">
        <v>58</v>
      </c>
      <c r="H1284" s="7"/>
      <c r="I1284" s="7"/>
      <c r="J1284" s="7"/>
      <c r="K1284" s="7"/>
      <c r="L1284" s="7" t="s">
        <v>7210</v>
      </c>
      <c r="M1284" s="7"/>
      <c r="N1284" s="7"/>
      <c r="O1284" s="7" t="s">
        <v>7211</v>
      </c>
      <c r="P1284" s="7"/>
      <c r="Q1284" s="7"/>
      <c r="R1284" s="7"/>
      <c r="S1284" s="7"/>
      <c r="T1284" s="7"/>
      <c r="U1284" s="7"/>
      <c r="V1284" s="7"/>
      <c r="W1284" s="7" t="s">
        <v>79</v>
      </c>
      <c r="X1284" s="7" t="s">
        <v>7212</v>
      </c>
      <c r="Y1284" s="7">
        <v>1</v>
      </c>
      <c r="Z1284" s="7">
        <v>1</v>
      </c>
      <c r="AA1284" s="7">
        <v>2019</v>
      </c>
      <c r="AB1284" s="7" t="s">
        <v>68</v>
      </c>
      <c r="AC1284" s="7"/>
      <c r="AD1284" s="7"/>
      <c r="AE1284" s="7"/>
      <c r="AF1284" s="7"/>
      <c r="AG1284" s="7"/>
      <c r="AH1284" s="7"/>
      <c r="AI1284" s="8" t="str">
        <f t="shared" si="204"/>
        <v>GTBDB3D2019008@播出</v>
      </c>
      <c r="AJ1284" s="8">
        <f>IF(AI1284="","",COUNTIFS(AI$1:AI1284,AI1284))</f>
        <v>1</v>
      </c>
      <c r="AK1284" s="8" t="str">
        <f t="shared" si="205"/>
        <v>广西国泰招标咨询有限公司关于柳州市消防救援支队新使命新形象迎新春活动《红门新赞歌.砥砺新征程》服务项目（GTBDB3D2019008）单一来源结果公告@播出</v>
      </c>
      <c r="AL1284" s="9">
        <f>IF(AK1284="","",COUNTIFS(AK$1:AK1284,AK1284))</f>
        <v>1</v>
      </c>
      <c r="AM1284" s="10" t="str">
        <f t="shared" si="206"/>
        <v>是</v>
      </c>
      <c r="AN1284" s="12">
        <v>150000</v>
      </c>
    </row>
    <row r="1285" spans="1:40">
      <c r="A1285" s="14" t="s">
        <v>7213</v>
      </c>
      <c r="B1285" s="14" t="s">
        <v>7214</v>
      </c>
      <c r="C1285" s="14" t="s">
        <v>55</v>
      </c>
      <c r="D1285" s="14" t="s">
        <v>7215</v>
      </c>
      <c r="E1285" s="14" t="s">
        <v>56</v>
      </c>
      <c r="F1285" s="14" t="s">
        <v>541</v>
      </c>
      <c r="G1285" s="14" t="s">
        <v>58</v>
      </c>
      <c r="H1285" s="14"/>
      <c r="I1285" s="14"/>
      <c r="J1285" s="14"/>
      <c r="K1285" s="14"/>
      <c r="L1285" s="14" t="s">
        <v>6681</v>
      </c>
      <c r="M1285" s="14" t="s">
        <v>7216</v>
      </c>
      <c r="N1285" s="14" t="s">
        <v>7217</v>
      </c>
      <c r="O1285" s="14" t="s">
        <v>7218</v>
      </c>
      <c r="P1285" s="14"/>
      <c r="Q1285" s="14" t="s">
        <v>7219</v>
      </c>
      <c r="R1285" s="14" t="s">
        <v>7220</v>
      </c>
      <c r="S1285" s="14" t="s">
        <v>7221</v>
      </c>
      <c r="T1285" s="14" t="s">
        <v>7222</v>
      </c>
      <c r="U1285" s="14" t="s">
        <v>1401</v>
      </c>
      <c r="V1285" s="14"/>
      <c r="W1285" s="14" t="s">
        <v>79</v>
      </c>
      <c r="X1285" s="14" t="s">
        <v>7223</v>
      </c>
      <c r="Y1285" s="14">
        <v>1</v>
      </c>
      <c r="Z1285" s="14">
        <v>3</v>
      </c>
      <c r="AA1285" s="14">
        <v>2019</v>
      </c>
      <c r="AB1285" s="14" t="s">
        <v>68</v>
      </c>
      <c r="AC1285" s="14"/>
      <c r="AD1285" s="14"/>
      <c r="AE1285" s="14"/>
      <c r="AF1285" s="14"/>
      <c r="AG1285" s="14"/>
      <c r="AH1285" s="14"/>
      <c r="AI1285" s="8" t="str">
        <f t="shared" si="204"/>
        <v>NX201812016@播控</v>
      </c>
      <c r="AJ1285" s="8">
        <f>IF(AI1285="","",COUNTIFS(AI$1:AI1285,AI1285))</f>
        <v>1</v>
      </c>
      <c r="AK1285" s="8" t="str">
        <f t="shared" si="205"/>
        <v>内乡县文化广电新闻出版局非贫困村文化服务中心设备器材购置项目中标补充公告[更正公告]@播控</v>
      </c>
      <c r="AL1285" s="9">
        <f>IF(AK1285="","",COUNTIFS(AK$1:AK1285,AK1285))</f>
        <v>1</v>
      </c>
      <c r="AM1285" s="10" t="str">
        <f t="shared" si="206"/>
        <v>是</v>
      </c>
      <c r="AN1285" s="12">
        <v>2156800</v>
      </c>
    </row>
    <row r="1286" spans="1:40">
      <c r="A1286" s="7" t="s">
        <v>7213</v>
      </c>
      <c r="B1286" s="7" t="s">
        <v>1114</v>
      </c>
      <c r="C1286" s="7" t="s">
        <v>55</v>
      </c>
      <c r="D1286" s="7" t="s">
        <v>1115</v>
      </c>
      <c r="E1286" s="7" t="s">
        <v>168</v>
      </c>
      <c r="F1286" s="7" t="s">
        <v>412</v>
      </c>
      <c r="G1286" s="7" t="s">
        <v>58</v>
      </c>
      <c r="H1286" s="7"/>
      <c r="I1286" s="7"/>
      <c r="J1286" s="7"/>
      <c r="K1286" s="7"/>
      <c r="L1286" s="7" t="s">
        <v>1116</v>
      </c>
      <c r="M1286" s="7" t="s">
        <v>1117</v>
      </c>
      <c r="N1286" s="7" t="s">
        <v>1118</v>
      </c>
      <c r="O1286" s="7" t="s">
        <v>1119</v>
      </c>
      <c r="P1286" s="7"/>
      <c r="Q1286" s="7" t="s">
        <v>1121</v>
      </c>
      <c r="R1286" s="7"/>
      <c r="S1286" s="7"/>
      <c r="T1286" s="7"/>
      <c r="U1286" s="7"/>
      <c r="V1286" s="7"/>
      <c r="W1286" s="7" t="s">
        <v>65</v>
      </c>
      <c r="X1286" s="7" t="s">
        <v>1122</v>
      </c>
      <c r="Y1286" s="7">
        <v>11</v>
      </c>
      <c r="Z1286" s="7">
        <v>8</v>
      </c>
      <c r="AA1286" s="7">
        <v>2019</v>
      </c>
      <c r="AB1286" s="7" t="s">
        <v>68</v>
      </c>
      <c r="AC1286" s="7" t="s">
        <v>128</v>
      </c>
      <c r="AD1286" s="7"/>
      <c r="AE1286" s="7"/>
      <c r="AF1286" s="7"/>
      <c r="AG1286" s="7"/>
      <c r="AH1286" s="7"/>
      <c r="AI1286" s="8" t="str">
        <f t="shared" si="204"/>
        <v>[350822]FJZH[GK]2019001@播控</v>
      </c>
      <c r="AJ1286" s="8">
        <f>IF(AI1286="","",COUNTIFS(AI$1:AI1286,AI1286))</f>
        <v>1</v>
      </c>
      <c r="AK1286" s="8" t="str">
        <f t="shared" si="205"/>
        <v>福建省永定第一中学机房改造及校园电视台货物类采购项目结果公告@播控</v>
      </c>
      <c r="AL1286" s="9">
        <f>IF(AK1286="","",COUNTIFS(AK$1:AK1286,AK1286))</f>
        <v>1</v>
      </c>
      <c r="AM1286" s="10" t="str">
        <f t="shared" si="206"/>
        <v>是</v>
      </c>
      <c r="AN1286" s="12">
        <v>539570</v>
      </c>
    </row>
    <row r="1287" spans="1:40">
      <c r="A1287" s="14" t="s">
        <v>7207</v>
      </c>
      <c r="B1287" s="14" t="s">
        <v>7224</v>
      </c>
      <c r="C1287" s="14" t="s">
        <v>55</v>
      </c>
      <c r="D1287" s="14" t="s">
        <v>7225</v>
      </c>
      <c r="E1287" s="14" t="s">
        <v>592</v>
      </c>
      <c r="F1287" s="14" t="s">
        <v>593</v>
      </c>
      <c r="G1287" s="14" t="s">
        <v>58</v>
      </c>
      <c r="H1287" s="14"/>
      <c r="I1287" s="14"/>
      <c r="J1287" s="14"/>
      <c r="K1287" s="14"/>
      <c r="L1287" s="14" t="s">
        <v>7226</v>
      </c>
      <c r="M1287" s="14"/>
      <c r="N1287" s="14" t="s">
        <v>7227</v>
      </c>
      <c r="O1287" s="14"/>
      <c r="P1287" s="14"/>
      <c r="Q1287" s="14" t="s">
        <v>7228</v>
      </c>
      <c r="R1287" s="14"/>
      <c r="S1287" s="14"/>
      <c r="T1287" s="14"/>
      <c r="U1287" s="14"/>
      <c r="V1287" s="14"/>
      <c r="W1287" s="14" t="s">
        <v>79</v>
      </c>
      <c r="X1287" s="14" t="s">
        <v>7229</v>
      </c>
      <c r="Y1287" s="14">
        <v>1</v>
      </c>
      <c r="Z1287" s="14">
        <v>3</v>
      </c>
      <c r="AA1287" s="14">
        <v>2019</v>
      </c>
      <c r="AB1287" s="14" t="s">
        <v>68</v>
      </c>
      <c r="AC1287" s="14"/>
      <c r="AD1287" s="14"/>
      <c r="AE1287" s="14"/>
      <c r="AF1287" s="14"/>
      <c r="AG1287" s="14"/>
      <c r="AH1287" s="14"/>
      <c r="AI1287" s="8" t="str">
        <f t="shared" si="204"/>
        <v>X[20190114]-0005@播出</v>
      </c>
      <c r="AJ1287" s="8">
        <f>IF(AI1287="","",COUNTIFS(AI$1:AI1287,AI1287))</f>
        <v>1</v>
      </c>
      <c r="AK1287" s="8" t="str">
        <f t="shared" si="205"/>
        <v>蛟河广播电视台高清播出系统信息化监测平台采购项目询价采购中标（成交）公告@播出</v>
      </c>
      <c r="AL1287" s="9">
        <f>IF(AK1287="","",COUNTIFS(AK$1:AK1287,AK1287))</f>
        <v>1</v>
      </c>
      <c r="AM1287" s="10" t="str">
        <f t="shared" si="206"/>
        <v>是</v>
      </c>
      <c r="AN1287" s="12">
        <v>0</v>
      </c>
    </row>
    <row r="1288" spans="1:40">
      <c r="A1288" s="7" t="s">
        <v>7213</v>
      </c>
      <c r="B1288" s="7" t="s">
        <v>7230</v>
      </c>
      <c r="C1288" s="7" t="s">
        <v>55</v>
      </c>
      <c r="D1288" s="7" t="s">
        <v>7231</v>
      </c>
      <c r="E1288" s="7" t="s">
        <v>582</v>
      </c>
      <c r="F1288" s="7" t="s">
        <v>2513</v>
      </c>
      <c r="G1288" s="7" t="s">
        <v>58</v>
      </c>
      <c r="H1288" s="7"/>
      <c r="I1288" s="7"/>
      <c r="J1288" s="7"/>
      <c r="K1288" s="7"/>
      <c r="L1288" s="7"/>
      <c r="M1288" s="7" t="s">
        <v>7232</v>
      </c>
      <c r="N1288" s="7" t="s">
        <v>7233</v>
      </c>
      <c r="O1288" s="7"/>
      <c r="P1288" s="7"/>
      <c r="Q1288" s="7" t="s">
        <v>7234</v>
      </c>
      <c r="R1288" s="7"/>
      <c r="S1288" s="7"/>
      <c r="T1288" s="7"/>
      <c r="U1288" s="7"/>
      <c r="V1288" s="7"/>
      <c r="W1288" s="7" t="s">
        <v>79</v>
      </c>
      <c r="X1288" s="7" t="s">
        <v>7235</v>
      </c>
      <c r="Y1288" s="7">
        <v>1</v>
      </c>
      <c r="Z1288" s="7">
        <v>1</v>
      </c>
      <c r="AA1288" s="7">
        <v>2019</v>
      </c>
      <c r="AB1288" s="7" t="s">
        <v>68</v>
      </c>
      <c r="AC1288" s="7"/>
      <c r="AD1288" s="7"/>
      <c r="AE1288" s="7"/>
      <c r="AF1288" s="7"/>
      <c r="AG1288" s="7"/>
      <c r="AH1288" s="7"/>
      <c r="AI1288" s="8" t="str">
        <f t="shared" si="204"/>
        <v>2019012210626756@播控</v>
      </c>
      <c r="AJ1288" s="8">
        <f>IF(AI1288="","",COUNTIFS(AI$1:AI1288,AI1288))</f>
        <v>1</v>
      </c>
      <c r="AK1288" s="8" t="str">
        <f t="shared" si="205"/>
        <v>遂昌县司法局关于湖边村智慧司法示范点建设项目的反向竞价合同公告@播控</v>
      </c>
      <c r="AL1288" s="9">
        <f>IF(AK1288="","",COUNTIFS(AK$1:AK1288,AK1288))</f>
        <v>1</v>
      </c>
      <c r="AM1288" s="10" t="str">
        <f t="shared" si="206"/>
        <v>是</v>
      </c>
      <c r="AN1288" s="12">
        <v>0</v>
      </c>
    </row>
    <row r="1289" spans="1:40">
      <c r="A1289" s="14" t="s">
        <v>7213</v>
      </c>
      <c r="B1289" s="14" t="s">
        <v>54</v>
      </c>
      <c r="C1289" s="14" t="s">
        <v>55</v>
      </c>
      <c r="D1289" s="14"/>
      <c r="E1289" s="14" t="s">
        <v>56</v>
      </c>
      <c r="F1289" s="14" t="s">
        <v>57</v>
      </c>
      <c r="G1289" s="14" t="s">
        <v>58</v>
      </c>
      <c r="H1289" s="14"/>
      <c r="I1289" s="14"/>
      <c r="J1289" s="14"/>
      <c r="K1289" s="14"/>
      <c r="L1289" s="14" t="s">
        <v>59</v>
      </c>
      <c r="M1289" s="14" t="s">
        <v>60</v>
      </c>
      <c r="N1289" s="14" t="s">
        <v>61</v>
      </c>
      <c r="O1289" s="14" t="s">
        <v>62</v>
      </c>
      <c r="P1289" s="14"/>
      <c r="Q1289" s="14" t="s">
        <v>64</v>
      </c>
      <c r="R1289" s="14"/>
      <c r="S1289" s="14"/>
      <c r="T1289" s="14"/>
      <c r="U1289" s="14"/>
      <c r="V1289" s="14"/>
      <c r="W1289" s="14" t="s">
        <v>65</v>
      </c>
      <c r="X1289" s="14" t="s">
        <v>66</v>
      </c>
      <c r="Y1289" s="14">
        <v>4</v>
      </c>
      <c r="Z1289" s="14">
        <v>14971</v>
      </c>
      <c r="AA1289" s="14">
        <v>2019</v>
      </c>
      <c r="AB1289" s="14" t="s">
        <v>68</v>
      </c>
      <c r="AC1289" s="14" t="s">
        <v>69</v>
      </c>
      <c r="AD1289" s="14"/>
      <c r="AE1289" s="14"/>
      <c r="AF1289" s="14"/>
      <c r="AG1289" s="14"/>
      <c r="AH1289" s="14"/>
      <c r="AI1289" s="8" t="str">
        <f t="shared" si="204"/>
        <v/>
      </c>
      <c r="AJ1289" s="8" t="str">
        <f>IF(AI1289="","",COUNTIFS(AI$1:AI1289,AI1289))</f>
        <v/>
      </c>
      <c r="AK1289" s="8" t="str">
        <f t="shared" si="205"/>
        <v>确山县第一高级中学采购音视频设备项目结果公告@播控</v>
      </c>
      <c r="AL1289" s="9">
        <f>IF(AK1289="","",COUNTIFS(AK$1:AK1289,AK1289))</f>
        <v>1</v>
      </c>
      <c r="AM1289" s="10" t="str">
        <f t="shared" si="206"/>
        <v>是</v>
      </c>
      <c r="AN1289" s="12">
        <v>2358600</v>
      </c>
    </row>
    <row r="1290" spans="1:40">
      <c r="A1290" s="7" t="s">
        <v>7213</v>
      </c>
      <c r="B1290" s="7" t="s">
        <v>7236</v>
      </c>
      <c r="C1290" s="7" t="s">
        <v>55</v>
      </c>
      <c r="D1290" s="7" t="s">
        <v>7237</v>
      </c>
      <c r="E1290" s="7" t="s">
        <v>83</v>
      </c>
      <c r="F1290" s="7" t="s">
        <v>141</v>
      </c>
      <c r="G1290" s="7" t="s">
        <v>58</v>
      </c>
      <c r="H1290" s="7"/>
      <c r="I1290" s="7"/>
      <c r="J1290" s="7"/>
      <c r="K1290" s="7"/>
      <c r="L1290" s="7" t="s">
        <v>633</v>
      </c>
      <c r="M1290" s="7" t="s">
        <v>634</v>
      </c>
      <c r="N1290" s="7"/>
      <c r="O1290" s="7"/>
      <c r="P1290" s="7"/>
      <c r="Q1290" s="7"/>
      <c r="R1290" s="7"/>
      <c r="S1290" s="7"/>
      <c r="T1290" s="7"/>
      <c r="U1290" s="7"/>
      <c r="V1290" s="7"/>
      <c r="W1290" s="7" t="s">
        <v>79</v>
      </c>
      <c r="X1290" s="7" t="s">
        <v>7238</v>
      </c>
      <c r="Y1290" s="7">
        <v>1</v>
      </c>
      <c r="Z1290" s="7">
        <v>3</v>
      </c>
      <c r="AA1290" s="7">
        <v>2019</v>
      </c>
      <c r="AB1290" s="7" t="s">
        <v>68</v>
      </c>
      <c r="AC1290" s="7"/>
      <c r="AD1290" s="7"/>
      <c r="AE1290" s="7"/>
      <c r="AF1290" s="7"/>
      <c r="AG1290" s="7"/>
      <c r="AH1290" s="7"/>
      <c r="AI1290" s="8" t="str">
        <f t="shared" si="204"/>
        <v>GZXR2019-XG-X001@播控</v>
      </c>
      <c r="AJ1290" s="8">
        <f>IF(AI1290="","",COUNTIFS(AI$1:AI1290,AI1290))</f>
        <v>1</v>
      </c>
      <c r="AK1290" s="8" t="str">
        <f t="shared" si="205"/>
        <v>[兴国县]赣州市欣荣招投标代理有限公司关于江西省兴国县教育局室内全彩屏及网络监控等采购项目（项目编号：GZXR2019-XG-X001）询价采购的成交结果公告@播控</v>
      </c>
      <c r="AL1290" s="9">
        <f>IF(AK1290="","",COUNTIFS(AK$1:AK1290,AK1290))</f>
        <v>1</v>
      </c>
      <c r="AM1290" s="10" t="str">
        <f t="shared" si="206"/>
        <v>是</v>
      </c>
      <c r="AN1290" s="12">
        <v>0</v>
      </c>
    </row>
    <row r="1291" spans="1:40">
      <c r="A1291" s="14" t="s">
        <v>7213</v>
      </c>
      <c r="B1291" s="14" t="s">
        <v>70</v>
      </c>
      <c r="C1291" s="14" t="s">
        <v>55</v>
      </c>
      <c r="D1291" s="14"/>
      <c r="E1291" s="14" t="s">
        <v>71</v>
      </c>
      <c r="F1291" s="14" t="s">
        <v>72</v>
      </c>
      <c r="G1291" s="14" t="s">
        <v>58</v>
      </c>
      <c r="H1291" s="14"/>
      <c r="I1291" s="14"/>
      <c r="J1291" s="14"/>
      <c r="K1291" s="14"/>
      <c r="L1291" s="14" t="s">
        <v>73</v>
      </c>
      <c r="M1291" s="14" t="s">
        <v>74</v>
      </c>
      <c r="N1291" s="14" t="s">
        <v>75</v>
      </c>
      <c r="O1291" s="14" t="s">
        <v>76</v>
      </c>
      <c r="P1291" s="14"/>
      <c r="Q1291" s="14" t="s">
        <v>78</v>
      </c>
      <c r="R1291" s="14"/>
      <c r="S1291" s="14"/>
      <c r="T1291" s="14"/>
      <c r="U1291" s="14"/>
      <c r="V1291" s="14"/>
      <c r="W1291" s="14" t="s">
        <v>79</v>
      </c>
      <c r="X1291" s="14" t="s">
        <v>80</v>
      </c>
      <c r="Y1291" s="14">
        <v>8</v>
      </c>
      <c r="Z1291" s="14">
        <v>14971</v>
      </c>
      <c r="AA1291" s="14">
        <v>2019</v>
      </c>
      <c r="AB1291" s="14" t="s">
        <v>68</v>
      </c>
      <c r="AC1291" s="14"/>
      <c r="AD1291" s="14"/>
      <c r="AE1291" s="14"/>
      <c r="AF1291" s="14"/>
      <c r="AG1291" s="14"/>
      <c r="AH1291" s="14"/>
      <c r="AI1291" s="8" t="str">
        <f t="shared" si="204"/>
        <v/>
      </c>
      <c r="AJ1291" s="8" t="str">
        <f>IF(AI1291="","",COUNTIFS(AI$1:AI1291,AI1291))</f>
        <v/>
      </c>
      <c r="AK1291" s="8" t="str">
        <f t="shared" si="205"/>
        <v>广西科联招标中心关于象山区教育系统城域网设备采购（GLZC2018-J1-04-47KLZB）成交公告@播控</v>
      </c>
      <c r="AL1291" s="9">
        <f>IF(AK1291="","",COUNTIFS(AK$1:AK1291,AK1291))</f>
        <v>1</v>
      </c>
      <c r="AM1291" s="10" t="str">
        <f t="shared" si="206"/>
        <v>是</v>
      </c>
      <c r="AN1291" s="12">
        <v>1635000</v>
      </c>
    </row>
    <row r="1292" spans="1:40">
      <c r="A1292" s="7" t="s">
        <v>7213</v>
      </c>
      <c r="B1292" s="7" t="s">
        <v>7239</v>
      </c>
      <c r="C1292" s="7" t="s">
        <v>55</v>
      </c>
      <c r="D1292" s="7"/>
      <c r="E1292" s="7" t="s">
        <v>83</v>
      </c>
      <c r="F1292" s="7" t="s">
        <v>655</v>
      </c>
      <c r="G1292" s="7" t="s">
        <v>58</v>
      </c>
      <c r="H1292" s="7"/>
      <c r="I1292" s="7"/>
      <c r="J1292" s="7"/>
      <c r="K1292" s="7"/>
      <c r="L1292" s="7" t="s">
        <v>7240</v>
      </c>
      <c r="M1292" s="7" t="s">
        <v>7241</v>
      </c>
      <c r="N1292" s="7" t="s">
        <v>7242</v>
      </c>
      <c r="O1292" s="7"/>
      <c r="P1292" s="7"/>
      <c r="Q1292" s="7" t="s">
        <v>7243</v>
      </c>
      <c r="R1292" s="7"/>
      <c r="S1292" s="7"/>
      <c r="T1292" s="7"/>
      <c r="U1292" s="7"/>
      <c r="V1292" s="7"/>
      <c r="W1292" s="7" t="s">
        <v>65</v>
      </c>
      <c r="X1292" s="7" t="s">
        <v>7244</v>
      </c>
      <c r="Y1292" s="7">
        <v>1</v>
      </c>
      <c r="Z1292" s="7">
        <v>14971</v>
      </c>
      <c r="AA1292" s="7">
        <v>2019</v>
      </c>
      <c r="AB1292" s="7" t="s">
        <v>68</v>
      </c>
      <c r="AC1292" s="7"/>
      <c r="AD1292" s="7"/>
      <c r="AE1292" s="7"/>
      <c r="AF1292" s="7"/>
      <c r="AG1292" s="7"/>
      <c r="AH1292" s="7"/>
      <c r="AI1292" s="8" t="str">
        <f t="shared" si="204"/>
        <v/>
      </c>
      <c r="AJ1292" s="8" t="str">
        <f>IF(AI1292="","",COUNTIFS(AI$1:AI1292,AI1292))</f>
        <v/>
      </c>
      <c r="AK1292" s="8" t="str">
        <f t="shared" si="205"/>
        <v>[吉安市本级]校园广播与教学设备采购[中标候选人公示][第1次公示]@播控</v>
      </c>
      <c r="AL1292" s="9">
        <f>IF(AK1292="","",COUNTIFS(AK$1:AK1292,AK1292))</f>
        <v>1</v>
      </c>
      <c r="AM1292" s="10" t="str">
        <f t="shared" si="206"/>
        <v>是</v>
      </c>
      <c r="AN1292" s="12">
        <v>0</v>
      </c>
    </row>
    <row r="1293" spans="1:40">
      <c r="A1293" s="14" t="s">
        <v>7213</v>
      </c>
      <c r="B1293" s="14" t="s">
        <v>7245</v>
      </c>
      <c r="C1293" s="14" t="s">
        <v>55</v>
      </c>
      <c r="D1293" s="14"/>
      <c r="E1293" s="14" t="s">
        <v>83</v>
      </c>
      <c r="F1293" s="14" t="s">
        <v>655</v>
      </c>
      <c r="G1293" s="14" t="s">
        <v>58</v>
      </c>
      <c r="H1293" s="14"/>
      <c r="I1293" s="14"/>
      <c r="J1293" s="14"/>
      <c r="K1293" s="14"/>
      <c r="L1293" s="14" t="s">
        <v>7240</v>
      </c>
      <c r="M1293" s="14" t="s">
        <v>7241</v>
      </c>
      <c r="N1293" s="14" t="s">
        <v>7242</v>
      </c>
      <c r="O1293" s="14"/>
      <c r="P1293" s="14"/>
      <c r="Q1293" s="14" t="s">
        <v>7243</v>
      </c>
      <c r="R1293" s="14"/>
      <c r="S1293" s="14"/>
      <c r="T1293" s="14"/>
      <c r="U1293" s="14"/>
      <c r="V1293" s="14"/>
      <c r="W1293" s="14" t="s">
        <v>65</v>
      </c>
      <c r="X1293" s="14" t="s">
        <v>7246</v>
      </c>
      <c r="Y1293" s="14">
        <v>1</v>
      </c>
      <c r="Z1293" s="14">
        <v>14971</v>
      </c>
      <c r="AA1293" s="14">
        <v>2019</v>
      </c>
      <c r="AB1293" s="14" t="s">
        <v>68</v>
      </c>
      <c r="AC1293" s="14"/>
      <c r="AD1293" s="14"/>
      <c r="AE1293" s="14"/>
      <c r="AF1293" s="14"/>
      <c r="AG1293" s="14"/>
      <c r="AH1293" s="14"/>
      <c r="AI1293" s="8" t="str">
        <f t="shared" si="204"/>
        <v/>
      </c>
      <c r="AJ1293" s="8" t="str">
        <f>IF(AI1293="","",COUNTIFS(AI$1:AI1293,AI1293))</f>
        <v/>
      </c>
      <c r="AK1293" s="8" t="str">
        <f t="shared" si="205"/>
        <v>江西同创招标代理有限公司关于吉安市保育院校园广播与教学设备采购项目(赣同创政采字【2019】3号)询价采购结果公示@播控</v>
      </c>
      <c r="AL1293" s="9">
        <f>IF(AK1293="","",COUNTIFS(AK$1:AK1293,AK1293))</f>
        <v>1</v>
      </c>
      <c r="AM1293" s="10" t="str">
        <f t="shared" si="206"/>
        <v>是</v>
      </c>
      <c r="AN1293" s="12">
        <v>0</v>
      </c>
    </row>
    <row r="1294" spans="1:40">
      <c r="A1294" s="7" t="s">
        <v>7213</v>
      </c>
      <c r="B1294" s="7" t="s">
        <v>7247</v>
      </c>
      <c r="C1294" s="7" t="s">
        <v>55</v>
      </c>
      <c r="D1294" s="7" t="s">
        <v>7248</v>
      </c>
      <c r="E1294" s="7" t="s">
        <v>1308</v>
      </c>
      <c r="F1294" s="7" t="s">
        <v>2875</v>
      </c>
      <c r="G1294" s="7" t="s">
        <v>58</v>
      </c>
      <c r="H1294" s="7"/>
      <c r="I1294" s="7"/>
      <c r="J1294" s="7"/>
      <c r="K1294" s="7"/>
      <c r="L1294" s="7"/>
      <c r="M1294" s="7"/>
      <c r="N1294" s="7"/>
      <c r="O1294" s="7"/>
      <c r="P1294" s="7"/>
      <c r="Q1294" s="7"/>
      <c r="R1294" s="7"/>
      <c r="S1294" s="7"/>
      <c r="T1294" s="7"/>
      <c r="U1294" s="7"/>
      <c r="V1294" s="7"/>
      <c r="W1294" s="7" t="s">
        <v>194</v>
      </c>
      <c r="X1294" s="7" t="s">
        <v>7249</v>
      </c>
      <c r="Y1294" s="7">
        <v>2</v>
      </c>
      <c r="Z1294" s="7">
        <v>1</v>
      </c>
      <c r="AA1294" s="7">
        <v>2019</v>
      </c>
      <c r="AB1294" s="7" t="s">
        <v>68</v>
      </c>
      <c r="AC1294" s="7"/>
      <c r="AD1294" s="7"/>
      <c r="AE1294" s="7"/>
      <c r="AF1294" s="7"/>
      <c r="AG1294" s="7"/>
      <c r="AH1294" s="7"/>
      <c r="AI1294" s="8" t="str">
        <f t="shared" si="204"/>
        <v>WY-2019-J-009@播控</v>
      </c>
      <c r="AJ1294" s="8">
        <f>IF(AI1294="","",COUNTIFS(AI$1:AI1294,AI1294))</f>
        <v>1</v>
      </c>
      <c r="AK1294" s="8" t="str">
        <f t="shared" si="205"/>
        <v>播控中心惠普服务器相关配件采购结果公示@播控</v>
      </c>
      <c r="AL1294" s="9">
        <f>IF(AK1294="","",COUNTIFS(AK$1:AK1294,AK1294))</f>
        <v>1</v>
      </c>
      <c r="AM1294" s="10" t="str">
        <f t="shared" si="206"/>
        <v>是</v>
      </c>
      <c r="AN1294" s="12">
        <v>0</v>
      </c>
    </row>
    <row r="1295" spans="1:40">
      <c r="A1295" s="14" t="s">
        <v>7213</v>
      </c>
      <c r="B1295" s="14" t="s">
        <v>7250</v>
      </c>
      <c r="C1295" s="14" t="s">
        <v>55</v>
      </c>
      <c r="D1295" s="14" t="s">
        <v>7251</v>
      </c>
      <c r="E1295" s="14" t="s">
        <v>168</v>
      </c>
      <c r="F1295" s="14" t="s">
        <v>412</v>
      </c>
      <c r="G1295" s="14" t="s">
        <v>58</v>
      </c>
      <c r="H1295" s="14"/>
      <c r="I1295" s="14"/>
      <c r="J1295" s="14"/>
      <c r="K1295" s="14"/>
      <c r="L1295" s="14" t="s">
        <v>7036</v>
      </c>
      <c r="M1295" s="14" t="s">
        <v>7252</v>
      </c>
      <c r="N1295" s="14" t="s">
        <v>5945</v>
      </c>
      <c r="O1295" s="14">
        <v>100</v>
      </c>
      <c r="P1295" s="14"/>
      <c r="Q1295" s="14" t="s">
        <v>405</v>
      </c>
      <c r="R1295" s="14"/>
      <c r="S1295" s="14"/>
      <c r="T1295" s="14"/>
      <c r="U1295" s="14"/>
      <c r="V1295" s="14"/>
      <c r="W1295" s="14" t="s">
        <v>65</v>
      </c>
      <c r="X1295" s="14" t="s">
        <v>7253</v>
      </c>
      <c r="Y1295" s="14">
        <v>4</v>
      </c>
      <c r="Z1295" s="14">
        <v>4</v>
      </c>
      <c r="AA1295" s="14">
        <v>2019</v>
      </c>
      <c r="AB1295" s="14" t="s">
        <v>68</v>
      </c>
      <c r="AC1295" s="14"/>
      <c r="AD1295" s="14"/>
      <c r="AE1295" s="14"/>
      <c r="AF1295" s="14"/>
      <c r="AG1295" s="14"/>
      <c r="AH1295" s="14"/>
      <c r="AI1295" s="8" t="str">
        <f t="shared" si="204"/>
        <v>[350800]F[XJ]2019011@播控</v>
      </c>
      <c r="AJ1295" s="8">
        <f>IF(AI1295="","",COUNTIFS(AI$1:AI1295,AI1295))</f>
        <v>1</v>
      </c>
      <c r="AK1295" s="8" t="str">
        <f t="shared" si="205"/>
        <v>闽西职业技术学院全景虚拟演播室采购项目结果公告@播控</v>
      </c>
      <c r="AL1295" s="9">
        <f>IF(AK1295="","",COUNTIFS(AK$1:AK1295,AK1295))</f>
        <v>1</v>
      </c>
      <c r="AM1295" s="10" t="str">
        <f t="shared" si="206"/>
        <v>是</v>
      </c>
      <c r="AN1295" s="12">
        <v>100</v>
      </c>
    </row>
    <row r="1296" spans="1:40">
      <c r="A1296" s="7" t="s">
        <v>7213</v>
      </c>
      <c r="B1296" s="7" t="s">
        <v>7254</v>
      </c>
      <c r="C1296" s="7" t="s">
        <v>55</v>
      </c>
      <c r="D1296" s="7" t="s">
        <v>7255</v>
      </c>
      <c r="E1296" s="7" t="s">
        <v>83</v>
      </c>
      <c r="F1296" s="7" t="s">
        <v>141</v>
      </c>
      <c r="G1296" s="7" t="s">
        <v>58</v>
      </c>
      <c r="H1296" s="7"/>
      <c r="I1296" s="7"/>
      <c r="J1296" s="7"/>
      <c r="K1296" s="7"/>
      <c r="L1296" s="7" t="s">
        <v>7256</v>
      </c>
      <c r="M1296" s="7" t="s">
        <v>7257</v>
      </c>
      <c r="N1296" s="7" t="s">
        <v>7258</v>
      </c>
      <c r="O1296" s="7"/>
      <c r="P1296" s="7"/>
      <c r="Q1296" s="7" t="s">
        <v>7259</v>
      </c>
      <c r="R1296" s="7"/>
      <c r="S1296" s="7"/>
      <c r="T1296" s="7"/>
      <c r="U1296" s="7"/>
      <c r="V1296" s="7"/>
      <c r="W1296" s="7" t="s">
        <v>65</v>
      </c>
      <c r="X1296" s="7" t="s">
        <v>7260</v>
      </c>
      <c r="Y1296" s="7">
        <v>1</v>
      </c>
      <c r="Z1296" s="7">
        <v>1</v>
      </c>
      <c r="AA1296" s="7">
        <v>2019</v>
      </c>
      <c r="AB1296" s="7" t="s">
        <v>68</v>
      </c>
      <c r="AC1296" s="7"/>
      <c r="AD1296" s="7"/>
      <c r="AE1296" s="7"/>
      <c r="AF1296" s="7"/>
      <c r="AG1296" s="7"/>
      <c r="AH1296" s="7"/>
      <c r="AI1296" s="8" t="str">
        <f t="shared" si="204"/>
        <v>GZDS2019-XW-G001）@播控</v>
      </c>
      <c r="AJ1296" s="8">
        <f>IF(AI1296="","",COUNTIFS(AI$1:AI1296,AI1296))</f>
        <v>1</v>
      </c>
      <c r="AK1296" s="8" t="str">
        <f t="shared" si="205"/>
        <v>[寻乌县]赣州鼎盛招标代理有限公司关于江西省寻乌县第三中学寻乌三中（改扩建）校园广播与监控设备项目（项目编号：GZDS2019-XW-G001）电子化公开招标的中标结果公告@播控</v>
      </c>
      <c r="AL1296" s="9">
        <f>IF(AK1296="","",COUNTIFS(AK$1:AK1296,AK1296))</f>
        <v>1</v>
      </c>
      <c r="AM1296" s="10" t="str">
        <f t="shared" si="206"/>
        <v>是</v>
      </c>
      <c r="AN1296" s="12">
        <v>0</v>
      </c>
    </row>
    <row r="1297" spans="1:40">
      <c r="A1297" s="14" t="s">
        <v>7213</v>
      </c>
      <c r="B1297" s="14" t="s">
        <v>92</v>
      </c>
      <c r="C1297" s="14" t="s">
        <v>55</v>
      </c>
      <c r="D1297" s="14" t="s">
        <v>93</v>
      </c>
      <c r="E1297" s="14" t="s">
        <v>94</v>
      </c>
      <c r="F1297" s="14" t="s">
        <v>95</v>
      </c>
      <c r="G1297" s="14" t="s">
        <v>58</v>
      </c>
      <c r="H1297" s="14"/>
      <c r="I1297" s="14"/>
      <c r="J1297" s="14"/>
      <c r="K1297" s="14"/>
      <c r="L1297" s="14" t="s">
        <v>96</v>
      </c>
      <c r="M1297" s="14" t="s">
        <v>97</v>
      </c>
      <c r="N1297" s="14" t="s">
        <v>98</v>
      </c>
      <c r="O1297" s="14" t="s">
        <v>99</v>
      </c>
      <c r="P1297" s="14"/>
      <c r="Q1297" s="14" t="s">
        <v>101</v>
      </c>
      <c r="R1297" s="14" t="s">
        <v>102</v>
      </c>
      <c r="S1297" s="14"/>
      <c r="T1297" s="14"/>
      <c r="U1297" s="14"/>
      <c r="V1297" s="14"/>
      <c r="W1297" s="14" t="s">
        <v>79</v>
      </c>
      <c r="X1297" s="14" t="s">
        <v>103</v>
      </c>
      <c r="Y1297" s="14">
        <v>12</v>
      </c>
      <c r="Z1297" s="14">
        <v>12</v>
      </c>
      <c r="AA1297" s="14">
        <v>2019</v>
      </c>
      <c r="AB1297" s="14" t="s">
        <v>68</v>
      </c>
      <c r="AC1297" s="14" t="s">
        <v>69</v>
      </c>
      <c r="AD1297" s="14"/>
      <c r="AE1297" s="14"/>
      <c r="AF1297" s="14"/>
      <c r="AG1297" s="14"/>
      <c r="AH1297" s="14"/>
      <c r="AI1297" s="8" t="str">
        <f t="shared" si="204"/>
        <v>[2018-025]G13-A15@播控</v>
      </c>
      <c r="AJ1297" s="8">
        <f>IF(AI1297="","",COUNTIFS(AI$1:AI1297,AI1297))</f>
        <v>1</v>
      </c>
      <c r="AK1297" s="8" t="str">
        <f t="shared" si="205"/>
        <v>保德县教育科技局保德县中小学录播室、智慧课堂中标公告@播控</v>
      </c>
      <c r="AL1297" s="9">
        <f>IF(AK1297="","",COUNTIFS(AK$1:AK1297,AK1297))</f>
        <v>1</v>
      </c>
      <c r="AM1297" s="10" t="str">
        <f t="shared" si="206"/>
        <v>是</v>
      </c>
      <c r="AN1297" s="12">
        <v>2613253</v>
      </c>
    </row>
    <row r="1298" spans="1:40">
      <c r="A1298" s="7" t="s">
        <v>7213</v>
      </c>
      <c r="B1298" s="7" t="s">
        <v>1191</v>
      </c>
      <c r="C1298" s="7" t="s">
        <v>55</v>
      </c>
      <c r="D1298" s="7"/>
      <c r="E1298" s="7" t="s">
        <v>1192</v>
      </c>
      <c r="F1298" s="7" t="s">
        <v>1193</v>
      </c>
      <c r="G1298" s="7" t="s">
        <v>58</v>
      </c>
      <c r="H1298" s="7"/>
      <c r="I1298" s="7"/>
      <c r="J1298" s="7"/>
      <c r="K1298" s="7"/>
      <c r="L1298" s="7" t="s">
        <v>1194</v>
      </c>
      <c r="M1298" s="7" t="s">
        <v>1195</v>
      </c>
      <c r="N1298" s="7" t="s">
        <v>1196</v>
      </c>
      <c r="O1298" s="7">
        <v>720000</v>
      </c>
      <c r="P1298" s="7"/>
      <c r="Q1298" s="7" t="s">
        <v>1198</v>
      </c>
      <c r="R1298" s="7" t="s">
        <v>1199</v>
      </c>
      <c r="S1298" s="7"/>
      <c r="T1298" s="7"/>
      <c r="U1298" s="7"/>
      <c r="V1298" s="7"/>
      <c r="W1298" s="7" t="s">
        <v>65</v>
      </c>
      <c r="X1298" s="7" t="s">
        <v>1200</v>
      </c>
      <c r="Y1298" s="7">
        <v>5</v>
      </c>
      <c r="Z1298" s="7">
        <v>14971</v>
      </c>
      <c r="AA1298" s="7">
        <v>2019</v>
      </c>
      <c r="AB1298" s="7" t="s">
        <v>68</v>
      </c>
      <c r="AC1298" s="7" t="s">
        <v>328</v>
      </c>
      <c r="AD1298" s="7" t="s">
        <v>1201</v>
      </c>
      <c r="AE1298" s="7"/>
      <c r="AF1298" s="7"/>
      <c r="AG1298" s="7"/>
      <c r="AH1298" s="7"/>
      <c r="AI1298" s="8" t="str">
        <f t="shared" si="204"/>
        <v/>
      </c>
      <c r="AJ1298" s="8" t="str">
        <f>IF(AI1298="","",COUNTIFS(AI$1:AI1298,AI1298))</f>
        <v/>
      </c>
      <c r="AK1298" s="8" t="str">
        <f t="shared" si="205"/>
        <v>长沙师范学院长沙师范学院2019年中央财政项目电子商务仿真综合实训中心公开招标中标公示@播控</v>
      </c>
      <c r="AL1298" s="9">
        <f>IF(AK1298="","",COUNTIFS(AK$1:AK1298,AK1298))</f>
        <v>1</v>
      </c>
      <c r="AM1298" s="10" t="str">
        <f t="shared" si="206"/>
        <v>是</v>
      </c>
      <c r="AN1298" s="12">
        <v>720000</v>
      </c>
    </row>
    <row r="1299" spans="1:40">
      <c r="A1299" s="14" t="s">
        <v>7207</v>
      </c>
      <c r="B1299" s="14" t="s">
        <v>7261</v>
      </c>
      <c r="C1299" s="14" t="s">
        <v>55</v>
      </c>
      <c r="D1299" s="14" t="s">
        <v>7262</v>
      </c>
      <c r="E1299" s="14" t="s">
        <v>1308</v>
      </c>
      <c r="F1299" s="14" t="s">
        <v>6593</v>
      </c>
      <c r="G1299" s="14" t="s">
        <v>108</v>
      </c>
      <c r="H1299" s="14"/>
      <c r="I1299" s="14"/>
      <c r="J1299" s="14"/>
      <c r="K1299" s="14"/>
      <c r="L1299" s="14" t="s">
        <v>7263</v>
      </c>
      <c r="M1299" s="14"/>
      <c r="N1299" s="14" t="s">
        <v>7264</v>
      </c>
      <c r="O1299" s="14" t="s">
        <v>7265</v>
      </c>
      <c r="P1299" s="14"/>
      <c r="Q1299" s="14" t="s">
        <v>7266</v>
      </c>
      <c r="R1299" s="14"/>
      <c r="S1299" s="14"/>
      <c r="T1299" s="14"/>
      <c r="U1299" s="14"/>
      <c r="V1299" s="14"/>
      <c r="W1299" s="14" t="s">
        <v>79</v>
      </c>
      <c r="X1299" s="14" t="s">
        <v>7267</v>
      </c>
      <c r="Y1299" s="14">
        <v>3</v>
      </c>
      <c r="Z1299" s="14">
        <v>3</v>
      </c>
      <c r="AA1299" s="14">
        <v>2019</v>
      </c>
      <c r="AB1299" s="14" t="s">
        <v>68</v>
      </c>
      <c r="AC1299" s="14"/>
      <c r="AD1299" s="14"/>
      <c r="AE1299" s="14"/>
      <c r="AF1299" s="14"/>
      <c r="AG1299" s="14"/>
      <c r="AH1299" s="14"/>
      <c r="AI1299" s="8" t="str">
        <f t="shared" si="204"/>
        <v>GDX-CG-GK-2019-009@播出</v>
      </c>
      <c r="AJ1299" s="8">
        <f>IF(AI1299="","",COUNTIFS(AI$1:AI1299,AI1299))</f>
        <v>1</v>
      </c>
      <c r="AK1299" s="8" t="str">
        <f t="shared" si="205"/>
        <v>广德县高清播出系统设备采购安装工程中标公告@播出</v>
      </c>
      <c r="AL1299" s="9">
        <f>IF(AK1299="","",COUNTIFS(AK$1:AK1299,AK1299))</f>
        <v>1</v>
      </c>
      <c r="AM1299" s="10" t="str">
        <f t="shared" si="206"/>
        <v>是</v>
      </c>
      <c r="AN1299" s="12">
        <v>1039850</v>
      </c>
    </row>
    <row r="1300" spans="1:40">
      <c r="A1300" s="7" t="s">
        <v>7207</v>
      </c>
      <c r="B1300" s="7" t="s">
        <v>7268</v>
      </c>
      <c r="C1300" s="7" t="s">
        <v>55</v>
      </c>
      <c r="D1300" s="7"/>
      <c r="E1300" s="7" t="s">
        <v>56</v>
      </c>
      <c r="F1300" s="7" t="s">
        <v>302</v>
      </c>
      <c r="G1300" s="7" t="s">
        <v>108</v>
      </c>
      <c r="H1300" s="7"/>
      <c r="I1300" s="7"/>
      <c r="J1300" s="7"/>
      <c r="K1300" s="7"/>
      <c r="L1300" s="7" t="s">
        <v>7269</v>
      </c>
      <c r="M1300" s="7" t="s">
        <v>7270</v>
      </c>
      <c r="N1300" s="7"/>
      <c r="O1300" s="7"/>
      <c r="P1300" s="7"/>
      <c r="Q1300" s="7"/>
      <c r="R1300" s="7"/>
      <c r="S1300" s="7"/>
      <c r="T1300" s="7"/>
      <c r="U1300" s="7"/>
      <c r="V1300" s="7"/>
      <c r="W1300" s="7" t="s">
        <v>79</v>
      </c>
      <c r="X1300" s="7" t="s">
        <v>7271</v>
      </c>
      <c r="Y1300" s="7">
        <v>4</v>
      </c>
      <c r="Z1300" s="7">
        <v>14971</v>
      </c>
      <c r="AA1300" s="7">
        <v>2019</v>
      </c>
      <c r="AB1300" s="7" t="s">
        <v>68</v>
      </c>
      <c r="AC1300" s="7"/>
      <c r="AD1300" s="7"/>
      <c r="AE1300" s="7"/>
      <c r="AF1300" s="7"/>
      <c r="AG1300" s="7"/>
      <c r="AH1300" s="7"/>
      <c r="AI1300" s="8" t="str">
        <f t="shared" si="204"/>
        <v/>
      </c>
      <c r="AJ1300" s="8" t="str">
        <f>IF(AI1300="","",COUNTIFS(AI$1:AI1300,AI1300))</f>
        <v/>
      </c>
      <c r="AK1300" s="8" t="str">
        <f t="shared" si="205"/>
        <v>河南省公安厅“我出彩，我是河南公安人”主题演讲大赛暨2018公安记忆播出项目中标公示@播出</v>
      </c>
      <c r="AL1300" s="9">
        <f>IF(AK1300="","",COUNTIFS(AK$1:AK1300,AK1300))</f>
        <v>1</v>
      </c>
      <c r="AM1300" s="10" t="str">
        <f t="shared" si="206"/>
        <v>是</v>
      </c>
      <c r="AN1300" s="12">
        <v>0</v>
      </c>
    </row>
    <row r="1301" spans="1:40">
      <c r="A1301" s="14" t="s">
        <v>7213</v>
      </c>
      <c r="B1301" s="14" t="s">
        <v>7272</v>
      </c>
      <c r="C1301" s="14" t="s">
        <v>55</v>
      </c>
      <c r="D1301" s="14"/>
      <c r="E1301" s="14" t="s">
        <v>809</v>
      </c>
      <c r="F1301" s="14" t="s">
        <v>4229</v>
      </c>
      <c r="G1301" s="14" t="s">
        <v>108</v>
      </c>
      <c r="H1301" s="14"/>
      <c r="I1301" s="14"/>
      <c r="J1301" s="14"/>
      <c r="K1301" s="14"/>
      <c r="L1301" s="14" t="s">
        <v>4244</v>
      </c>
      <c r="M1301" s="14"/>
      <c r="N1301" s="14"/>
      <c r="O1301" s="14"/>
      <c r="P1301" s="14"/>
      <c r="Q1301" s="14"/>
      <c r="R1301" s="14"/>
      <c r="S1301" s="14"/>
      <c r="T1301" s="14"/>
      <c r="U1301" s="14"/>
      <c r="V1301" s="14"/>
      <c r="W1301" s="14" t="s">
        <v>315</v>
      </c>
      <c r="X1301" s="14" t="s">
        <v>7273</v>
      </c>
      <c r="Y1301" s="14">
        <v>35</v>
      </c>
      <c r="Z1301" s="14">
        <v>14971</v>
      </c>
      <c r="AA1301" s="14">
        <v>2019</v>
      </c>
      <c r="AB1301" s="14" t="s">
        <v>68</v>
      </c>
      <c r="AC1301" s="14"/>
      <c r="AD1301" s="14"/>
      <c r="AE1301" s="14"/>
      <c r="AF1301" s="14"/>
      <c r="AG1301" s="14"/>
      <c r="AH1301" s="14"/>
      <c r="AI1301" s="8" t="str">
        <f t="shared" si="204"/>
        <v/>
      </c>
      <c r="AJ1301" s="8" t="str">
        <f>IF(AI1301="","",COUNTIFS(AI$1:AI1301,AI1301))</f>
        <v/>
      </c>
      <c r="AK1301" s="8" t="str">
        <f t="shared" si="205"/>
        <v>河北广电产业中心数字电视播控平台项目二标段@播控</v>
      </c>
      <c r="AL1301" s="9">
        <f>IF(AK1301="","",COUNTIFS(AK$1:AK1301,AK1301))</f>
        <v>1</v>
      </c>
      <c r="AM1301" s="10" t="str">
        <f t="shared" si="206"/>
        <v>是</v>
      </c>
      <c r="AN1301" s="12">
        <v>0</v>
      </c>
    </row>
    <row r="1302" spans="1:40">
      <c r="A1302" s="7" t="s">
        <v>7213</v>
      </c>
      <c r="B1302" s="7" t="s">
        <v>7274</v>
      </c>
      <c r="C1302" s="7" t="s">
        <v>55</v>
      </c>
      <c r="D1302" s="7"/>
      <c r="E1302" s="7" t="s">
        <v>809</v>
      </c>
      <c r="F1302" s="7" t="s">
        <v>4229</v>
      </c>
      <c r="G1302" s="7" t="s">
        <v>108</v>
      </c>
      <c r="H1302" s="7"/>
      <c r="I1302" s="7"/>
      <c r="J1302" s="7"/>
      <c r="K1302" s="7"/>
      <c r="L1302" s="7" t="s">
        <v>4244</v>
      </c>
      <c r="M1302" s="7"/>
      <c r="N1302" s="7"/>
      <c r="O1302" s="7"/>
      <c r="P1302" s="7"/>
      <c r="Q1302" s="7"/>
      <c r="R1302" s="7"/>
      <c r="S1302" s="7"/>
      <c r="T1302" s="7"/>
      <c r="U1302" s="7"/>
      <c r="V1302" s="7"/>
      <c r="W1302" s="7" t="s">
        <v>315</v>
      </c>
      <c r="X1302" s="7" t="s">
        <v>7273</v>
      </c>
      <c r="Y1302" s="7">
        <v>35</v>
      </c>
      <c r="Z1302" s="7">
        <v>14971</v>
      </c>
      <c r="AA1302" s="7">
        <v>2019</v>
      </c>
      <c r="AB1302" s="7" t="s">
        <v>68</v>
      </c>
      <c r="AC1302" s="7"/>
      <c r="AD1302" s="7"/>
      <c r="AE1302" s="7"/>
      <c r="AF1302" s="7"/>
      <c r="AG1302" s="7"/>
      <c r="AH1302" s="7"/>
      <c r="AI1302" s="8" t="str">
        <f t="shared" si="204"/>
        <v/>
      </c>
      <c r="AJ1302" s="8" t="str">
        <f>IF(AI1302="","",COUNTIFS(AI$1:AI1302,AI1302))</f>
        <v/>
      </c>
      <c r="AK1302" s="8" t="str">
        <f t="shared" si="205"/>
        <v>河北广电产业中心数字电视播控平台项目三标段@播控</v>
      </c>
      <c r="AL1302" s="9">
        <f>IF(AK1302="","",COUNTIFS(AK$1:AK1302,AK1302))</f>
        <v>1</v>
      </c>
      <c r="AM1302" s="10" t="str">
        <f t="shared" si="206"/>
        <v>是</v>
      </c>
      <c r="AN1302" s="12">
        <v>0</v>
      </c>
    </row>
    <row r="1303" spans="1:40">
      <c r="A1303" s="14" t="s">
        <v>7213</v>
      </c>
      <c r="B1303" s="14" t="s">
        <v>7275</v>
      </c>
      <c r="C1303" s="14" t="s">
        <v>55</v>
      </c>
      <c r="D1303" s="14"/>
      <c r="E1303" s="14" t="s">
        <v>809</v>
      </c>
      <c r="F1303" s="14" t="s">
        <v>4229</v>
      </c>
      <c r="G1303" s="14" t="s">
        <v>108</v>
      </c>
      <c r="H1303" s="14"/>
      <c r="I1303" s="14"/>
      <c r="J1303" s="14"/>
      <c r="K1303" s="14"/>
      <c r="L1303" s="14" t="s">
        <v>4244</v>
      </c>
      <c r="M1303" s="14"/>
      <c r="N1303" s="14"/>
      <c r="O1303" s="14"/>
      <c r="P1303" s="14"/>
      <c r="Q1303" s="14"/>
      <c r="R1303" s="14"/>
      <c r="S1303" s="14"/>
      <c r="T1303" s="14"/>
      <c r="U1303" s="14"/>
      <c r="V1303" s="14"/>
      <c r="W1303" s="14" t="s">
        <v>315</v>
      </c>
      <c r="X1303" s="14" t="s">
        <v>7273</v>
      </c>
      <c r="Y1303" s="14">
        <v>35</v>
      </c>
      <c r="Z1303" s="14">
        <v>14971</v>
      </c>
      <c r="AA1303" s="14">
        <v>2019</v>
      </c>
      <c r="AB1303" s="14" t="s">
        <v>68</v>
      </c>
      <c r="AC1303" s="14"/>
      <c r="AD1303" s="14"/>
      <c r="AE1303" s="14"/>
      <c r="AF1303" s="14"/>
      <c r="AG1303" s="14"/>
      <c r="AH1303" s="14"/>
      <c r="AI1303" s="8" t="str">
        <f t="shared" si="204"/>
        <v/>
      </c>
      <c r="AJ1303" s="8" t="str">
        <f>IF(AI1303="","",COUNTIFS(AI$1:AI1303,AI1303))</f>
        <v/>
      </c>
      <c r="AK1303" s="8" t="str">
        <f t="shared" si="205"/>
        <v>河北广电产业中心数字电视播控平台项目四标段@播控</v>
      </c>
      <c r="AL1303" s="9">
        <f>IF(AK1303="","",COUNTIFS(AK$1:AK1303,AK1303))</f>
        <v>1</v>
      </c>
      <c r="AM1303" s="10" t="str">
        <f t="shared" si="206"/>
        <v>是</v>
      </c>
      <c r="AN1303" s="12">
        <v>0</v>
      </c>
    </row>
    <row r="1304" spans="1:40">
      <c r="A1304" s="7" t="s">
        <v>7213</v>
      </c>
      <c r="B1304" s="7" t="s">
        <v>7276</v>
      </c>
      <c r="C1304" s="7" t="s">
        <v>55</v>
      </c>
      <c r="D1304" s="7" t="s">
        <v>7277</v>
      </c>
      <c r="E1304" s="7" t="s">
        <v>168</v>
      </c>
      <c r="F1304" s="7" t="s">
        <v>225</v>
      </c>
      <c r="G1304" s="7" t="s">
        <v>108</v>
      </c>
      <c r="H1304" s="7"/>
      <c r="I1304" s="7"/>
      <c r="J1304" s="7"/>
      <c r="K1304" s="7"/>
      <c r="L1304" s="7" t="s">
        <v>7278</v>
      </c>
      <c r="M1304" s="7" t="s">
        <v>7279</v>
      </c>
      <c r="N1304" s="7" t="s">
        <v>7280</v>
      </c>
      <c r="O1304" s="7" t="s">
        <v>7281</v>
      </c>
      <c r="P1304" s="7"/>
      <c r="Q1304" s="7" t="s">
        <v>7282</v>
      </c>
      <c r="R1304" s="7"/>
      <c r="S1304" s="7"/>
      <c r="T1304" s="7"/>
      <c r="U1304" s="7"/>
      <c r="V1304" s="7"/>
      <c r="W1304" s="7" t="s">
        <v>65</v>
      </c>
      <c r="X1304" s="7" t="s">
        <v>7283</v>
      </c>
      <c r="Y1304" s="7">
        <v>5</v>
      </c>
      <c r="Z1304" s="7">
        <v>5</v>
      </c>
      <c r="AA1304" s="7">
        <v>2019</v>
      </c>
      <c r="AB1304" s="7" t="s">
        <v>68</v>
      </c>
      <c r="AC1304" s="7" t="s">
        <v>129</v>
      </c>
      <c r="AD1304" s="7"/>
      <c r="AE1304" s="7"/>
      <c r="AF1304" s="7"/>
      <c r="AG1304" s="7"/>
      <c r="AH1304" s="7"/>
      <c r="AI1304" s="8" t="str">
        <f t="shared" si="204"/>
        <v>[350182]FJJF[GK]2018053@播控</v>
      </c>
      <c r="AJ1304" s="8">
        <f>IF(AI1304="","",COUNTIFS(AI$1:AI1304,AI1304))</f>
        <v>1</v>
      </c>
      <c r="AK1304" s="8" t="str">
        <f t="shared" si="205"/>
        <v>福建省长乐第五中学新校区教学设备建设项目货物类采购项目结果公告@播控</v>
      </c>
      <c r="AL1304" s="9">
        <f>IF(AK1304="","",COUNTIFS(AK$1:AK1304,AK1304))</f>
        <v>1</v>
      </c>
      <c r="AM1304" s="10" t="str">
        <f t="shared" si="206"/>
        <v>是</v>
      </c>
      <c r="AN1304" s="12">
        <v>1984700</v>
      </c>
    </row>
    <row r="1305" spans="1:40">
      <c r="A1305" s="14" t="s">
        <v>7213</v>
      </c>
      <c r="B1305" s="14" t="s">
        <v>7284</v>
      </c>
      <c r="C1305" s="14" t="s">
        <v>55</v>
      </c>
      <c r="D1305" s="14" t="s">
        <v>7215</v>
      </c>
      <c r="E1305" s="14" t="s">
        <v>56</v>
      </c>
      <c r="F1305" s="14" t="s">
        <v>541</v>
      </c>
      <c r="G1305" s="14" t="s">
        <v>108</v>
      </c>
      <c r="H1305" s="14"/>
      <c r="I1305" s="14"/>
      <c r="J1305" s="14"/>
      <c r="K1305" s="14"/>
      <c r="L1305" s="14" t="s">
        <v>6681</v>
      </c>
      <c r="M1305" s="14" t="s">
        <v>7216</v>
      </c>
      <c r="N1305" s="14" t="s">
        <v>7217</v>
      </c>
      <c r="O1305" s="14" t="s">
        <v>7218</v>
      </c>
      <c r="P1305" s="14"/>
      <c r="Q1305" s="14" t="s">
        <v>7219</v>
      </c>
      <c r="R1305" s="14" t="s">
        <v>7220</v>
      </c>
      <c r="S1305" s="14" t="s">
        <v>7221</v>
      </c>
      <c r="T1305" s="14" t="s">
        <v>7222</v>
      </c>
      <c r="U1305" s="14" t="s">
        <v>1401</v>
      </c>
      <c r="V1305" s="14"/>
      <c r="W1305" s="14" t="s">
        <v>79</v>
      </c>
      <c r="X1305" s="14" t="s">
        <v>7285</v>
      </c>
      <c r="Y1305" s="14">
        <v>3</v>
      </c>
      <c r="Z1305" s="14">
        <v>3</v>
      </c>
      <c r="AA1305" s="14">
        <v>2019</v>
      </c>
      <c r="AB1305" s="14" t="s">
        <v>68</v>
      </c>
      <c r="AC1305" s="14"/>
      <c r="AD1305" s="14"/>
      <c r="AE1305" s="14"/>
      <c r="AF1305" s="14"/>
      <c r="AG1305" s="14"/>
      <c r="AH1305" s="14"/>
      <c r="AI1305" s="8" t="str">
        <f t="shared" si="204"/>
        <v>NX201812016@播控</v>
      </c>
      <c r="AJ1305" s="8">
        <f>IF(AI1305="","",COUNTIFS(AI$1:AI1305,AI1305))</f>
        <v>2</v>
      </c>
      <c r="AK1305" s="8" t="str">
        <f t="shared" si="205"/>
        <v>内乡县文化广电新闻出版局非贫困村文化服务中心设备器材购置项目的中标公示@播控</v>
      </c>
      <c r="AL1305" s="9">
        <f>IF(AK1305="","",COUNTIFS(AK$1:AK1305,AK1305))</f>
        <v>1</v>
      </c>
      <c r="AM1305" s="10" t="str">
        <f t="shared" si="206"/>
        <v/>
      </c>
      <c r="AN1305" s="12">
        <v>2156800</v>
      </c>
    </row>
    <row r="1306" spans="1:40">
      <c r="A1306" s="7" t="s">
        <v>7213</v>
      </c>
      <c r="B1306" s="7" t="s">
        <v>7286</v>
      </c>
      <c r="C1306" s="7" t="s">
        <v>55</v>
      </c>
      <c r="D1306" s="7" t="s">
        <v>7287</v>
      </c>
      <c r="E1306" s="7" t="s">
        <v>168</v>
      </c>
      <c r="F1306" s="7" t="s">
        <v>412</v>
      </c>
      <c r="G1306" s="7" t="s">
        <v>108</v>
      </c>
      <c r="H1306" s="7"/>
      <c r="I1306" s="7"/>
      <c r="J1306" s="7"/>
      <c r="K1306" s="7"/>
      <c r="L1306" s="7" t="s">
        <v>7036</v>
      </c>
      <c r="M1306" s="7"/>
      <c r="N1306" s="7" t="s">
        <v>7288</v>
      </c>
      <c r="O1306" s="7">
        <v>100</v>
      </c>
      <c r="P1306" s="7"/>
      <c r="Q1306" s="7" t="s">
        <v>7289</v>
      </c>
      <c r="R1306" s="7"/>
      <c r="S1306" s="7"/>
      <c r="T1306" s="7"/>
      <c r="U1306" s="7"/>
      <c r="V1306" s="7"/>
      <c r="W1306" s="7" t="s">
        <v>79</v>
      </c>
      <c r="X1306" s="7" t="s">
        <v>7290</v>
      </c>
      <c r="Y1306" s="7">
        <v>5</v>
      </c>
      <c r="Z1306" s="7">
        <v>4</v>
      </c>
      <c r="AA1306" s="7">
        <v>2019</v>
      </c>
      <c r="AB1306" s="7" t="s">
        <v>68</v>
      </c>
      <c r="AC1306" s="7" t="s">
        <v>7291</v>
      </c>
      <c r="AD1306" s="7"/>
      <c r="AE1306" s="7"/>
      <c r="AF1306" s="7"/>
      <c r="AG1306" s="7"/>
      <c r="AH1306" s="7"/>
      <c r="AI1306" s="8" t="str">
        <f t="shared" si="204"/>
        <v>[350800]F[GK]2019001@播控</v>
      </c>
      <c r="AJ1306" s="8">
        <f>IF(AI1306="","",COUNTIFS(AI$1:AI1306,AI1306))</f>
        <v>1</v>
      </c>
      <c r="AK1306" s="8" t="str">
        <f t="shared" si="205"/>
        <v>龙岩电视台高清演播室配套项目结果公告@播控</v>
      </c>
      <c r="AL1306" s="9">
        <f>IF(AK1306="","",COUNTIFS(AK$1:AK1306,AK1306))</f>
        <v>1</v>
      </c>
      <c r="AM1306" s="10" t="str">
        <f t="shared" si="206"/>
        <v>是</v>
      </c>
      <c r="AN1306" s="12">
        <v>100</v>
      </c>
    </row>
    <row r="1307" spans="1:40">
      <c r="A1307" s="14" t="s">
        <v>7213</v>
      </c>
      <c r="B1307" s="14" t="s">
        <v>7292</v>
      </c>
      <c r="C1307" s="14" t="s">
        <v>55</v>
      </c>
      <c r="D1307" s="14"/>
      <c r="E1307" s="14" t="s">
        <v>168</v>
      </c>
      <c r="F1307" s="14" t="s">
        <v>412</v>
      </c>
      <c r="G1307" s="14" t="s">
        <v>108</v>
      </c>
      <c r="H1307" s="14"/>
      <c r="I1307" s="14"/>
      <c r="J1307" s="14"/>
      <c r="K1307" s="14"/>
      <c r="L1307" s="14"/>
      <c r="M1307" s="14"/>
      <c r="N1307" s="14" t="s">
        <v>7288</v>
      </c>
      <c r="O1307" s="14">
        <v>100</v>
      </c>
      <c r="P1307" s="14"/>
      <c r="Q1307" s="14" t="s">
        <v>7289</v>
      </c>
      <c r="R1307" s="14"/>
      <c r="S1307" s="14"/>
      <c r="T1307" s="14"/>
      <c r="U1307" s="14"/>
      <c r="V1307" s="14"/>
      <c r="W1307" s="14" t="s">
        <v>79</v>
      </c>
      <c r="X1307" s="14" t="s">
        <v>7293</v>
      </c>
      <c r="Y1307" s="14">
        <v>5</v>
      </c>
      <c r="Z1307" s="14">
        <v>14971</v>
      </c>
      <c r="AA1307" s="14">
        <v>2019</v>
      </c>
      <c r="AB1307" s="14" t="s">
        <v>68</v>
      </c>
      <c r="AC1307" s="14" t="s">
        <v>7291</v>
      </c>
      <c r="AD1307" s="14"/>
      <c r="AE1307" s="14"/>
      <c r="AF1307" s="14"/>
      <c r="AG1307" s="14"/>
      <c r="AH1307" s="14"/>
      <c r="AI1307" s="8" t="str">
        <f t="shared" si="204"/>
        <v/>
      </c>
      <c r="AJ1307" s="8" t="str">
        <f>IF(AI1307="","",COUNTIFS(AI$1:AI1307,AI1307))</f>
        <v/>
      </c>
      <c r="AK1307" s="8" t="str">
        <f t="shared" si="205"/>
        <v>龙岩电视台高清演播室配套项目采购结果公示@播控</v>
      </c>
      <c r="AL1307" s="9">
        <f>IF(AK1307="","",COUNTIFS(AK$1:AK1307,AK1307))</f>
        <v>1</v>
      </c>
      <c r="AM1307" s="10" t="str">
        <f t="shared" si="206"/>
        <v>是</v>
      </c>
      <c r="AN1307" s="12">
        <v>100</v>
      </c>
    </row>
    <row r="1308" spans="1:40">
      <c r="A1308" s="7" t="s">
        <v>7207</v>
      </c>
      <c r="B1308" s="7" t="s">
        <v>7294</v>
      </c>
      <c r="C1308" s="7" t="s">
        <v>55</v>
      </c>
      <c r="D1308" s="7"/>
      <c r="E1308" s="7" t="s">
        <v>215</v>
      </c>
      <c r="F1308" s="7" t="s">
        <v>5716</v>
      </c>
      <c r="G1308" s="7" t="s">
        <v>108</v>
      </c>
      <c r="H1308" s="7"/>
      <c r="I1308" s="7"/>
      <c r="J1308" s="7"/>
      <c r="K1308" s="7"/>
      <c r="L1308" s="7"/>
      <c r="M1308" s="7"/>
      <c r="N1308" s="7" t="s">
        <v>7295</v>
      </c>
      <c r="O1308" s="7"/>
      <c r="P1308" s="7"/>
      <c r="Q1308" s="7" t="s">
        <v>7296</v>
      </c>
      <c r="R1308" s="7" t="s">
        <v>985</v>
      </c>
      <c r="S1308" s="7"/>
      <c r="T1308" s="7"/>
      <c r="U1308" s="7"/>
      <c r="V1308" s="7"/>
      <c r="W1308" s="7" t="s">
        <v>315</v>
      </c>
      <c r="X1308" s="7" t="s">
        <v>7297</v>
      </c>
      <c r="Y1308" s="7">
        <v>1</v>
      </c>
      <c r="Z1308" s="7">
        <v>14971</v>
      </c>
      <c r="AA1308" s="7">
        <v>2019</v>
      </c>
      <c r="AB1308" s="7" t="s">
        <v>68</v>
      </c>
      <c r="AC1308" s="7" t="s">
        <v>7298</v>
      </c>
      <c r="AD1308" s="7"/>
      <c r="AE1308" s="7"/>
      <c r="AF1308" s="7"/>
      <c r="AG1308" s="7"/>
      <c r="AH1308" s="7"/>
      <c r="AI1308" s="8" t="str">
        <f t="shared" si="204"/>
        <v/>
      </c>
      <c r="AJ1308" s="8" t="str">
        <f>IF(AI1308="","",COUNTIFS(AI$1:AI1308,AI1308))</f>
        <v/>
      </c>
      <c r="AK1308" s="8" t="str">
        <f t="shared" si="205"/>
        <v>滨州传媒集团有限公司单通道高清硬盘播出系统采购合同公示@播出</v>
      </c>
      <c r="AL1308" s="9">
        <f>IF(AK1308="","",COUNTIFS(AK$1:AK1308,AK1308))</f>
        <v>1</v>
      </c>
      <c r="AM1308" s="10" t="str">
        <f t="shared" si="206"/>
        <v>是</v>
      </c>
      <c r="AN1308" s="12">
        <v>0</v>
      </c>
    </row>
    <row r="1309" spans="1:40">
      <c r="A1309" s="14" t="s">
        <v>7207</v>
      </c>
      <c r="B1309" s="14" t="s">
        <v>7299</v>
      </c>
      <c r="C1309" s="14" t="s">
        <v>55</v>
      </c>
      <c r="D1309" s="14" t="s">
        <v>7300</v>
      </c>
      <c r="E1309" s="14" t="s">
        <v>582</v>
      </c>
      <c r="F1309" s="14" t="s">
        <v>1611</v>
      </c>
      <c r="G1309" s="14" t="s">
        <v>108</v>
      </c>
      <c r="H1309" s="14"/>
      <c r="I1309" s="14"/>
      <c r="J1309" s="14"/>
      <c r="K1309" s="14"/>
      <c r="L1309" s="14" t="s">
        <v>3398</v>
      </c>
      <c r="M1309" s="14"/>
      <c r="N1309" s="14" t="s">
        <v>7301</v>
      </c>
      <c r="O1309" s="14"/>
      <c r="P1309" s="14"/>
      <c r="Q1309" s="14" t="s">
        <v>7302</v>
      </c>
      <c r="R1309" s="14" t="s">
        <v>7303</v>
      </c>
      <c r="S1309" s="14"/>
      <c r="T1309" s="14"/>
      <c r="U1309" s="14"/>
      <c r="V1309" s="14"/>
      <c r="W1309" s="14" t="s">
        <v>65</v>
      </c>
      <c r="X1309" s="14" t="s">
        <v>7304</v>
      </c>
      <c r="Y1309" s="14">
        <v>3</v>
      </c>
      <c r="Z1309" s="14">
        <v>6</v>
      </c>
      <c r="AA1309" s="14">
        <v>2019</v>
      </c>
      <c r="AB1309" s="14" t="s">
        <v>68</v>
      </c>
      <c r="AC1309" s="14"/>
      <c r="AD1309" s="14"/>
      <c r="AE1309" s="14"/>
      <c r="AF1309" s="14"/>
      <c r="AG1309" s="14"/>
      <c r="AH1309" s="14"/>
      <c r="AI1309" s="8" t="str">
        <f t="shared" si="204"/>
        <v>CTZB-QZ20190003@播出</v>
      </c>
      <c r="AJ1309" s="8">
        <f>IF(AI1309="","",COUNTIFS(AI$1:AI1309,AI1309))</f>
        <v>1</v>
      </c>
      <c r="AK1309" s="8" t="str">
        <f t="shared" si="205"/>
        <v>浙江省成套招标代理有限公司关于电视播出高清化（第二期）项目的结果公告@播出</v>
      </c>
      <c r="AL1309" s="9">
        <f>IF(AK1309="","",COUNTIFS(AK$1:AK1309,AK1309))</f>
        <v>1</v>
      </c>
      <c r="AM1309" s="10" t="str">
        <f t="shared" si="206"/>
        <v>是</v>
      </c>
      <c r="AN1309" s="12">
        <v>0</v>
      </c>
    </row>
    <row r="1310" spans="1:40">
      <c r="A1310" s="7" t="s">
        <v>7305</v>
      </c>
      <c r="B1310" s="7" t="s">
        <v>4112</v>
      </c>
      <c r="C1310" s="7" t="s">
        <v>55</v>
      </c>
      <c r="D1310" s="7" t="s">
        <v>4113</v>
      </c>
      <c r="E1310" s="7" t="s">
        <v>236</v>
      </c>
      <c r="F1310" s="7" t="s">
        <v>237</v>
      </c>
      <c r="G1310" s="7" t="s">
        <v>108</v>
      </c>
      <c r="H1310" s="7"/>
      <c r="I1310" s="7"/>
      <c r="J1310" s="7"/>
      <c r="K1310" s="7"/>
      <c r="L1310" s="7" t="s">
        <v>4114</v>
      </c>
      <c r="M1310" s="7"/>
      <c r="N1310" s="7" t="s">
        <v>4024</v>
      </c>
      <c r="O1310" s="7" t="s">
        <v>4115</v>
      </c>
      <c r="P1310" s="7"/>
      <c r="Q1310" s="7" t="s">
        <v>4027</v>
      </c>
      <c r="R1310" s="7"/>
      <c r="S1310" s="7"/>
      <c r="T1310" s="7"/>
      <c r="U1310" s="7"/>
      <c r="V1310" s="7"/>
      <c r="W1310" s="7" t="s">
        <v>194</v>
      </c>
      <c r="X1310" s="7" t="s">
        <v>4117</v>
      </c>
      <c r="Y1310" s="7">
        <v>2</v>
      </c>
      <c r="Z1310" s="7">
        <v>2</v>
      </c>
      <c r="AA1310" s="7">
        <v>2019</v>
      </c>
      <c r="AB1310" s="7" t="s">
        <v>68</v>
      </c>
      <c r="AC1310" s="7"/>
      <c r="AD1310" s="7"/>
      <c r="AE1310" s="7"/>
      <c r="AF1310" s="7"/>
      <c r="AG1310" s="7"/>
      <c r="AH1310" s="7"/>
      <c r="AI1310" s="8" t="str">
        <f t="shared" si="204"/>
        <v>0722-196FE226LJO）@播出,播控</v>
      </c>
      <c r="AJ1310" s="8">
        <f>IF(AI1310="","",COUNTIFS(AI$1:AI1310,AI1310))</f>
        <v>1</v>
      </c>
      <c r="AK1310" s="8" t="str">
        <f t="shared" si="205"/>
        <v>中央电视台新媒体集成发布平台功能扩充（二）多画面视频插播项目成交公告@播出,播控</v>
      </c>
      <c r="AL1310" s="9">
        <f>IF(AK1310="","",COUNTIFS(AK$1:AK1310,AK1310))</f>
        <v>1</v>
      </c>
      <c r="AM1310" s="10" t="str">
        <f t="shared" si="206"/>
        <v>是</v>
      </c>
      <c r="AN1310" s="12">
        <v>1418000</v>
      </c>
    </row>
    <row r="1311" spans="1:40">
      <c r="A1311" s="14" t="s">
        <v>7305</v>
      </c>
      <c r="B1311" s="14" t="s">
        <v>7306</v>
      </c>
      <c r="C1311" s="14" t="s">
        <v>55</v>
      </c>
      <c r="D1311" s="14" t="s">
        <v>7307</v>
      </c>
      <c r="E1311" s="14" t="s">
        <v>236</v>
      </c>
      <c r="F1311" s="14" t="s">
        <v>237</v>
      </c>
      <c r="G1311" s="14" t="s">
        <v>108</v>
      </c>
      <c r="H1311" s="14"/>
      <c r="I1311" s="14"/>
      <c r="J1311" s="14"/>
      <c r="K1311" s="14"/>
      <c r="L1311" s="14" t="s">
        <v>4114</v>
      </c>
      <c r="M1311" s="14"/>
      <c r="N1311" s="14" t="s">
        <v>4364</v>
      </c>
      <c r="O1311" s="14" t="s">
        <v>7308</v>
      </c>
      <c r="P1311" s="14"/>
      <c r="Q1311" s="14" t="s">
        <v>4366</v>
      </c>
      <c r="R1311" s="14"/>
      <c r="S1311" s="14"/>
      <c r="T1311" s="14"/>
      <c r="U1311" s="14"/>
      <c r="V1311" s="14"/>
      <c r="W1311" s="14" t="s">
        <v>194</v>
      </c>
      <c r="X1311" s="14" t="s">
        <v>7309</v>
      </c>
      <c r="Y1311" s="14">
        <v>1</v>
      </c>
      <c r="Z1311" s="14">
        <v>1</v>
      </c>
      <c r="AA1311" s="14">
        <v>2019</v>
      </c>
      <c r="AB1311" s="14" t="s">
        <v>68</v>
      </c>
      <c r="AC1311" s="14" t="s">
        <v>1233</v>
      </c>
      <c r="AD1311" s="14"/>
      <c r="AE1311" s="14"/>
      <c r="AF1311" s="14"/>
      <c r="AG1311" s="14"/>
      <c r="AH1311" s="14"/>
      <c r="AI1311" s="8" t="str">
        <f t="shared" si="204"/>
        <v>0722-186FE2633LJO）@播出,播控</v>
      </c>
      <c r="AJ1311" s="8">
        <f>IF(AI1311="","",COUNTIFS(AI$1:AI1311,AI1311))</f>
        <v>1</v>
      </c>
      <c r="AK1311" s="8" t="str">
        <f t="shared" si="205"/>
        <v>中央电视台广告备播系统4K适配货物项目中标公告@播出,播控</v>
      </c>
      <c r="AL1311" s="9">
        <f>IF(AK1311="","",COUNTIFS(AK$1:AK1311,AK1311))</f>
        <v>1</v>
      </c>
      <c r="AM1311" s="10" t="str">
        <f t="shared" si="206"/>
        <v>是</v>
      </c>
      <c r="AN1311" s="12">
        <v>1799600</v>
      </c>
    </row>
    <row r="1312" spans="1:40">
      <c r="A1312" s="7" t="s">
        <v>7305</v>
      </c>
      <c r="B1312" s="7" t="s">
        <v>7310</v>
      </c>
      <c r="C1312" s="7" t="s">
        <v>55</v>
      </c>
      <c r="D1312" s="7" t="s">
        <v>7311</v>
      </c>
      <c r="E1312" s="7" t="s">
        <v>236</v>
      </c>
      <c r="F1312" s="7" t="s">
        <v>237</v>
      </c>
      <c r="G1312" s="7" t="s">
        <v>108</v>
      </c>
      <c r="H1312" s="7"/>
      <c r="I1312" s="7"/>
      <c r="J1312" s="7"/>
      <c r="K1312" s="7"/>
      <c r="L1312" s="7" t="s">
        <v>4114</v>
      </c>
      <c r="M1312" s="7"/>
      <c r="N1312" s="7" t="s">
        <v>7312</v>
      </c>
      <c r="O1312" s="7" t="s">
        <v>7313</v>
      </c>
      <c r="P1312" s="7"/>
      <c r="Q1312" s="7" t="s">
        <v>7314</v>
      </c>
      <c r="R1312" s="7" t="s">
        <v>7315</v>
      </c>
      <c r="S1312" s="7"/>
      <c r="T1312" s="7"/>
      <c r="U1312" s="7"/>
      <c r="V1312" s="7"/>
      <c r="W1312" s="7" t="s">
        <v>194</v>
      </c>
      <c r="X1312" s="7" t="s">
        <v>7316</v>
      </c>
      <c r="Y1312" s="7">
        <v>1</v>
      </c>
      <c r="Z1312" s="7">
        <v>1</v>
      </c>
      <c r="AA1312" s="7">
        <v>2019</v>
      </c>
      <c r="AB1312" s="7" t="s">
        <v>68</v>
      </c>
      <c r="AC1312" s="7"/>
      <c r="AD1312" s="7"/>
      <c r="AE1312" s="7"/>
      <c r="AF1312" s="7"/>
      <c r="AG1312" s="7"/>
      <c r="AH1312" s="7"/>
      <c r="AI1312" s="8" t="str">
        <f t="shared" si="204"/>
        <v>0722-186FE2724LJO）@播出,播控</v>
      </c>
      <c r="AJ1312" s="8">
        <f>IF(AI1312="","",COUNTIFS(AI$1:AI1312,AI1312))</f>
        <v>1</v>
      </c>
      <c r="AK1312" s="8" t="str">
        <f t="shared" si="205"/>
        <v>中央电视台复兴路办公区新闻系统高清改造（二期）—新闻制播、通话、提词器及录像机设备—新闻专题岛二录像机设备项目成交公告@播出,播控</v>
      </c>
      <c r="AL1312" s="9">
        <f>IF(AK1312="","",COUNTIFS(AK$1:AK1312,AK1312))</f>
        <v>1</v>
      </c>
      <c r="AM1312" s="10" t="str">
        <f t="shared" si="206"/>
        <v>是</v>
      </c>
      <c r="AN1312" s="12">
        <v>1113000</v>
      </c>
    </row>
    <row r="1313" spans="1:40">
      <c r="A1313" s="14" t="s">
        <v>7305</v>
      </c>
      <c r="B1313" s="14" t="s">
        <v>7317</v>
      </c>
      <c r="C1313" s="14" t="s">
        <v>55</v>
      </c>
      <c r="D1313" s="14" t="s">
        <v>7318</v>
      </c>
      <c r="E1313" s="14" t="s">
        <v>236</v>
      </c>
      <c r="F1313" s="14" t="s">
        <v>237</v>
      </c>
      <c r="G1313" s="14" t="s">
        <v>108</v>
      </c>
      <c r="H1313" s="14"/>
      <c r="I1313" s="14"/>
      <c r="J1313" s="14"/>
      <c r="K1313" s="14"/>
      <c r="L1313" s="14" t="s">
        <v>4114</v>
      </c>
      <c r="M1313" s="14"/>
      <c r="N1313" s="14" t="s">
        <v>7319</v>
      </c>
      <c r="O1313" s="14" t="s">
        <v>7320</v>
      </c>
      <c r="P1313" s="14"/>
      <c r="Q1313" s="14" t="s">
        <v>7314</v>
      </c>
      <c r="R1313" s="14"/>
      <c r="S1313" s="14"/>
      <c r="T1313" s="14"/>
      <c r="U1313" s="14"/>
      <c r="V1313" s="14"/>
      <c r="W1313" s="14" t="s">
        <v>194</v>
      </c>
      <c r="X1313" s="14" t="s">
        <v>7321</v>
      </c>
      <c r="Y1313" s="14">
        <v>1</v>
      </c>
      <c r="Z1313" s="14">
        <v>1</v>
      </c>
      <c r="AA1313" s="14">
        <v>2019</v>
      </c>
      <c r="AB1313" s="14" t="s">
        <v>68</v>
      </c>
      <c r="AC1313" s="14"/>
      <c r="AD1313" s="14"/>
      <c r="AE1313" s="14"/>
      <c r="AF1313" s="14"/>
      <c r="AG1313" s="14"/>
      <c r="AH1313" s="14"/>
      <c r="AI1313" s="8" t="str">
        <f t="shared" si="204"/>
        <v>0722-186FE2657LJO）@播出,播控</v>
      </c>
      <c r="AJ1313" s="8">
        <f>IF(AI1313="","",COUNTIFS(AI$1:AI1313,AI1313))</f>
        <v>1</v>
      </c>
      <c r="AK1313" s="8" t="str">
        <f t="shared" si="205"/>
        <v>中央电视台4K拍摄设备项目中标公告@播出,播控</v>
      </c>
      <c r="AL1313" s="9">
        <f>IF(AK1313="","",COUNTIFS(AK$1:AK1313,AK1313))</f>
        <v>1</v>
      </c>
      <c r="AM1313" s="10" t="str">
        <f t="shared" si="206"/>
        <v>是</v>
      </c>
      <c r="AN1313" s="12">
        <v>484000</v>
      </c>
    </row>
    <row r="1314" spans="1:40">
      <c r="A1314" s="7" t="s">
        <v>7207</v>
      </c>
      <c r="B1314" s="7" t="s">
        <v>7261</v>
      </c>
      <c r="C1314" s="7" t="s">
        <v>55</v>
      </c>
      <c r="D1314" s="7" t="s">
        <v>7262</v>
      </c>
      <c r="E1314" s="7" t="s">
        <v>1308</v>
      </c>
      <c r="F1314" s="7" t="s">
        <v>7322</v>
      </c>
      <c r="G1314" s="7" t="s">
        <v>108</v>
      </c>
      <c r="H1314" s="7"/>
      <c r="I1314" s="7"/>
      <c r="J1314" s="7"/>
      <c r="K1314" s="7"/>
      <c r="L1314" s="7" t="s">
        <v>7263</v>
      </c>
      <c r="M1314" s="7"/>
      <c r="N1314" s="7" t="s">
        <v>7264</v>
      </c>
      <c r="O1314" s="7" t="s">
        <v>7265</v>
      </c>
      <c r="P1314" s="7"/>
      <c r="Q1314" s="7" t="s">
        <v>7266</v>
      </c>
      <c r="R1314" s="7"/>
      <c r="S1314" s="7"/>
      <c r="T1314" s="7"/>
      <c r="U1314" s="7"/>
      <c r="V1314" s="7"/>
      <c r="W1314" s="7" t="s">
        <v>79</v>
      </c>
      <c r="X1314" s="7" t="s">
        <v>7267</v>
      </c>
      <c r="Y1314" s="7">
        <v>3</v>
      </c>
      <c r="Z1314" s="7">
        <v>3</v>
      </c>
      <c r="AA1314" s="7">
        <v>2019</v>
      </c>
      <c r="AB1314" s="7" t="s">
        <v>68</v>
      </c>
      <c r="AC1314" s="7"/>
      <c r="AD1314" s="7"/>
      <c r="AE1314" s="7"/>
      <c r="AF1314" s="7"/>
      <c r="AG1314" s="7"/>
      <c r="AH1314" s="7"/>
      <c r="AI1314" s="8" t="str">
        <f t="shared" si="204"/>
        <v>GDX-CG-GK-2019-009@播出</v>
      </c>
      <c r="AJ1314" s="8">
        <f>IF(AI1314="","",COUNTIFS(AI$1:AI1314,AI1314))</f>
        <v>2</v>
      </c>
      <c r="AK1314" s="8" t="str">
        <f t="shared" si="205"/>
        <v>广德县高清播出系统设备采购安装工程中标公告@播出</v>
      </c>
      <c r="AL1314" s="9">
        <f>IF(AK1314="","",COUNTIFS(AK$1:AK1314,AK1314))</f>
        <v>2</v>
      </c>
      <c r="AM1314" s="10" t="str">
        <f t="shared" si="206"/>
        <v/>
      </c>
      <c r="AN1314" s="12">
        <v>1039850</v>
      </c>
    </row>
    <row r="1315" spans="1:40">
      <c r="A1315" s="14" t="s">
        <v>7213</v>
      </c>
      <c r="B1315" s="14" t="s">
        <v>7323</v>
      </c>
      <c r="C1315" s="14" t="s">
        <v>55</v>
      </c>
      <c r="D1315" s="14"/>
      <c r="E1315" s="14" t="s">
        <v>582</v>
      </c>
      <c r="F1315" s="14" t="s">
        <v>2046</v>
      </c>
      <c r="G1315" s="14" t="s">
        <v>108</v>
      </c>
      <c r="H1315" s="14"/>
      <c r="I1315" s="14"/>
      <c r="J1315" s="14"/>
      <c r="K1315" s="14"/>
      <c r="L1315" s="14"/>
      <c r="M1315" s="14"/>
      <c r="N1315" s="14" t="s">
        <v>7324</v>
      </c>
      <c r="O1315" s="14"/>
      <c r="P1315" s="14"/>
      <c r="Q1315" s="14" t="s">
        <v>7325</v>
      </c>
      <c r="R1315" s="14" t="s">
        <v>7326</v>
      </c>
      <c r="S1315" s="14"/>
      <c r="T1315" s="14"/>
      <c r="U1315" s="14"/>
      <c r="V1315" s="14"/>
      <c r="W1315" s="14" t="s">
        <v>79</v>
      </c>
      <c r="X1315" s="14" t="s">
        <v>7327</v>
      </c>
      <c r="Y1315" s="14">
        <v>2</v>
      </c>
      <c r="Z1315" s="14">
        <v>14971</v>
      </c>
      <c r="AA1315" s="14">
        <v>2019</v>
      </c>
      <c r="AB1315" s="14" t="s">
        <v>68</v>
      </c>
      <c r="AC1315" s="14" t="s">
        <v>946</v>
      </c>
      <c r="AD1315" s="14"/>
      <c r="AE1315" s="14"/>
      <c r="AF1315" s="14"/>
      <c r="AG1315" s="14"/>
      <c r="AH1315" s="14"/>
      <c r="AI1315" s="8" t="str">
        <f t="shared" si="204"/>
        <v/>
      </c>
      <c r="AJ1315" s="8" t="str">
        <f>IF(AI1315="","",COUNTIFS(AI$1:AI1315,AI1315))</f>
        <v/>
      </c>
      <c r="AK1315" s="8" t="str">
        <f t="shared" si="205"/>
        <v>湖州广播电视总台1台视频制作工作站、1座存储、1套无线话筒、1架无人机的在线询价结果@播控</v>
      </c>
      <c r="AL1315" s="9">
        <f>IF(AK1315="","",COUNTIFS(AK$1:AK1315,AK1315))</f>
        <v>1</v>
      </c>
      <c r="AM1315" s="10" t="str">
        <f t="shared" si="206"/>
        <v>是</v>
      </c>
      <c r="AN1315" s="12">
        <v>0</v>
      </c>
    </row>
    <row r="1316" spans="1:40">
      <c r="A1316" s="7" t="s">
        <v>7207</v>
      </c>
      <c r="B1316" s="7" t="s">
        <v>7328</v>
      </c>
      <c r="C1316" s="7" t="s">
        <v>55</v>
      </c>
      <c r="D1316" s="7" t="s">
        <v>7329</v>
      </c>
      <c r="E1316" s="7" t="s">
        <v>94</v>
      </c>
      <c r="F1316" s="7" t="s">
        <v>319</v>
      </c>
      <c r="G1316" s="7" t="s">
        <v>108</v>
      </c>
      <c r="H1316" s="7"/>
      <c r="I1316" s="7"/>
      <c r="J1316" s="7"/>
      <c r="K1316" s="7"/>
      <c r="L1316" s="7" t="s">
        <v>7330</v>
      </c>
      <c r="M1316" s="7"/>
      <c r="N1316" s="7" t="s">
        <v>7331</v>
      </c>
      <c r="O1316" s="7" t="s">
        <v>7332</v>
      </c>
      <c r="P1316" s="7"/>
      <c r="Q1316" s="7" t="s">
        <v>7333</v>
      </c>
      <c r="R1316" s="7"/>
      <c r="S1316" s="7"/>
      <c r="T1316" s="7"/>
      <c r="U1316" s="7"/>
      <c r="V1316" s="7"/>
      <c r="W1316" s="7" t="s">
        <v>79</v>
      </c>
      <c r="X1316" s="7" t="s">
        <v>7334</v>
      </c>
      <c r="Y1316" s="7">
        <v>2</v>
      </c>
      <c r="Z1316" s="7">
        <v>2</v>
      </c>
      <c r="AA1316" s="7">
        <v>2019</v>
      </c>
      <c r="AB1316" s="7" t="s">
        <v>68</v>
      </c>
      <c r="AC1316" s="7"/>
      <c r="AD1316" s="7"/>
      <c r="AE1316" s="7"/>
      <c r="AF1316" s="7"/>
      <c r="AG1316" s="7"/>
      <c r="AH1316" s="7"/>
      <c r="AI1316" s="8" t="str">
        <f t="shared" si="204"/>
        <v>HCZBSX-ZC19201@播出</v>
      </c>
      <c r="AJ1316" s="8">
        <f>IF(AI1316="","",COUNTIFS(AI$1:AI1316,AI1316))</f>
        <v>1</v>
      </c>
      <c r="AK1316" s="8" t="str">
        <f t="shared" si="205"/>
        <v>清徐县广播电视台演播室和播出机房等设备采购中标公告@播出</v>
      </c>
      <c r="AL1316" s="9">
        <f>IF(AK1316="","",COUNTIFS(AK$1:AK1316,AK1316))</f>
        <v>1</v>
      </c>
      <c r="AM1316" s="10" t="str">
        <f t="shared" si="206"/>
        <v>是</v>
      </c>
      <c r="AN1316" s="12">
        <v>2100000</v>
      </c>
    </row>
    <row r="1317" spans="1:40">
      <c r="A1317" s="14" t="s">
        <v>7207</v>
      </c>
      <c r="B1317" s="14" t="s">
        <v>7335</v>
      </c>
      <c r="C1317" s="14" t="s">
        <v>55</v>
      </c>
      <c r="D1317" s="14"/>
      <c r="E1317" s="14" t="s">
        <v>56</v>
      </c>
      <c r="F1317" s="14" t="s">
        <v>302</v>
      </c>
      <c r="G1317" s="14" t="s">
        <v>108</v>
      </c>
      <c r="H1317" s="14"/>
      <c r="I1317" s="14"/>
      <c r="J1317" s="14"/>
      <c r="K1317" s="14"/>
      <c r="L1317" s="14" t="s">
        <v>7269</v>
      </c>
      <c r="M1317" s="14" t="s">
        <v>7270</v>
      </c>
      <c r="N1317" s="14"/>
      <c r="O1317" s="14"/>
      <c r="P1317" s="14"/>
      <c r="Q1317" s="14"/>
      <c r="R1317" s="14"/>
      <c r="S1317" s="14"/>
      <c r="T1317" s="14"/>
      <c r="U1317" s="14"/>
      <c r="V1317" s="14"/>
      <c r="W1317" s="14" t="s">
        <v>79</v>
      </c>
      <c r="X1317" s="14" t="s">
        <v>7271</v>
      </c>
      <c r="Y1317" s="14">
        <v>4</v>
      </c>
      <c r="Z1317" s="14">
        <v>14971</v>
      </c>
      <c r="AA1317" s="14">
        <v>2019</v>
      </c>
      <c r="AB1317" s="14" t="s">
        <v>68</v>
      </c>
      <c r="AC1317" s="14"/>
      <c r="AD1317" s="14"/>
      <c r="AE1317" s="14"/>
      <c r="AF1317" s="14"/>
      <c r="AG1317" s="14"/>
      <c r="AH1317" s="14"/>
      <c r="AI1317" s="8" t="str">
        <f t="shared" si="204"/>
        <v/>
      </c>
      <c r="AJ1317" s="8" t="str">
        <f>IF(AI1317="","",COUNTIFS(AI$1:AI1317,AI1317))</f>
        <v/>
      </c>
      <c r="AK1317" s="8" t="str">
        <f t="shared" si="205"/>
        <v>河南省公安厅“我出彩，我是河南公安人”主题演讲大赛暨2018公安记忆播出项目结果公告@播出</v>
      </c>
      <c r="AL1317" s="9">
        <f>IF(AK1317="","",COUNTIFS(AK$1:AK1317,AK1317))</f>
        <v>1</v>
      </c>
      <c r="AM1317" s="10" t="str">
        <f t="shared" si="206"/>
        <v>是</v>
      </c>
      <c r="AN1317" s="12">
        <v>0</v>
      </c>
    </row>
    <row r="1318" spans="1:40">
      <c r="A1318" s="7" t="s">
        <v>7207</v>
      </c>
      <c r="B1318" s="7" t="s">
        <v>7336</v>
      </c>
      <c r="C1318" s="7" t="s">
        <v>55</v>
      </c>
      <c r="D1318" s="7"/>
      <c r="E1318" s="7" t="s">
        <v>215</v>
      </c>
      <c r="F1318" s="7" t="s">
        <v>5716</v>
      </c>
      <c r="G1318" s="7" t="s">
        <v>120</v>
      </c>
      <c r="H1318" s="7"/>
      <c r="I1318" s="7"/>
      <c r="J1318" s="7"/>
      <c r="K1318" s="7"/>
      <c r="L1318" s="7"/>
      <c r="M1318" s="7"/>
      <c r="N1318" s="7" t="s">
        <v>7337</v>
      </c>
      <c r="O1318" s="7"/>
      <c r="P1318" s="7"/>
      <c r="Q1318" s="7" t="s">
        <v>7338</v>
      </c>
      <c r="R1318" s="7" t="s">
        <v>7339</v>
      </c>
      <c r="S1318" s="7"/>
      <c r="T1318" s="7"/>
      <c r="U1318" s="7"/>
      <c r="V1318" s="7"/>
      <c r="W1318" s="7" t="s">
        <v>194</v>
      </c>
      <c r="X1318" s="7" t="s">
        <v>7340</v>
      </c>
      <c r="Y1318" s="7">
        <v>1</v>
      </c>
      <c r="Z1318" s="7">
        <v>14971</v>
      </c>
      <c r="AA1318" s="7">
        <v>2019</v>
      </c>
      <c r="AB1318" s="7" t="s">
        <v>68</v>
      </c>
      <c r="AC1318" s="7"/>
      <c r="AD1318" s="7"/>
      <c r="AE1318" s="7"/>
      <c r="AF1318" s="7"/>
      <c r="AG1318" s="7"/>
      <c r="AH1318" s="7"/>
      <c r="AI1318" s="8" t="str">
        <f t="shared" si="204"/>
        <v/>
      </c>
      <c r="AJ1318" s="8" t="str">
        <f>IF(AI1318="","",COUNTIFS(AI$1:AI1318,AI1318))</f>
        <v/>
      </c>
      <c r="AK1318" s="8" t="str">
        <f t="shared" si="205"/>
        <v>【市本级】滨州传媒集团有限公司于2019年01月29日成功交易2笔新订单@播出</v>
      </c>
      <c r="AL1318" s="9">
        <f>IF(AK1318="","",COUNTIFS(AK$1:AK1318,AK1318))</f>
        <v>1</v>
      </c>
      <c r="AM1318" s="10" t="str">
        <f t="shared" si="206"/>
        <v>是</v>
      </c>
      <c r="AN1318" s="12">
        <v>0</v>
      </c>
    </row>
    <row r="1319" spans="1:40">
      <c r="A1319" s="14" t="s">
        <v>7207</v>
      </c>
      <c r="B1319" s="14" t="s">
        <v>5915</v>
      </c>
      <c r="C1319" s="14" t="s">
        <v>55</v>
      </c>
      <c r="D1319" s="14"/>
      <c r="E1319" s="14" t="s">
        <v>696</v>
      </c>
      <c r="F1319" s="14" t="s">
        <v>725</v>
      </c>
      <c r="G1319" s="14" t="s">
        <v>120</v>
      </c>
      <c r="H1319" s="14"/>
      <c r="I1319" s="14"/>
      <c r="J1319" s="14"/>
      <c r="K1319" s="14"/>
      <c r="L1319" s="14" t="s">
        <v>5916</v>
      </c>
      <c r="M1319" s="14" t="s">
        <v>5917</v>
      </c>
      <c r="N1319" s="14" t="s">
        <v>5918</v>
      </c>
      <c r="O1319" s="14" t="s">
        <v>5919</v>
      </c>
      <c r="P1319" s="14"/>
      <c r="Q1319" s="14" t="s">
        <v>5921</v>
      </c>
      <c r="R1319" s="14"/>
      <c r="S1319" s="14"/>
      <c r="T1319" s="14"/>
      <c r="U1319" s="14"/>
      <c r="V1319" s="14"/>
      <c r="W1319" s="14" t="s">
        <v>65</v>
      </c>
      <c r="X1319" s="14" t="s">
        <v>5922</v>
      </c>
      <c r="Y1319" s="14">
        <v>2</v>
      </c>
      <c r="Z1319" s="14">
        <v>14971</v>
      </c>
      <c r="AA1319" s="14">
        <v>2019</v>
      </c>
      <c r="AB1319" s="14" t="s">
        <v>68</v>
      </c>
      <c r="AC1319" s="14" t="s">
        <v>130</v>
      </c>
      <c r="AD1319" s="14"/>
      <c r="AE1319" s="14"/>
      <c r="AF1319" s="14"/>
      <c r="AG1319" s="14"/>
      <c r="AH1319" s="14" t="s">
        <v>652</v>
      </c>
      <c r="AI1319" s="8" t="str">
        <f t="shared" si="204"/>
        <v/>
      </c>
      <c r="AJ1319" s="8" t="str">
        <f>IF(AI1319="","",COUNTIFS(AI$1:AI1319,AI1319))</f>
        <v/>
      </c>
      <c r="AK1319" s="8" t="str">
        <f t="shared" si="205"/>
        <v>大庆实验中学教学设备采购大庆实验中学教学设备采购中标公告@播出</v>
      </c>
      <c r="AL1319" s="9">
        <f>IF(AK1319="","",COUNTIFS(AK$1:AK1319,AK1319))</f>
        <v>1</v>
      </c>
      <c r="AM1319" s="10" t="str">
        <f t="shared" si="206"/>
        <v>是</v>
      </c>
      <c r="AN1319" s="12">
        <v>1974100</v>
      </c>
    </row>
    <row r="1320" spans="1:40">
      <c r="A1320" s="7" t="s">
        <v>7213</v>
      </c>
      <c r="B1320" s="7" t="s">
        <v>139</v>
      </c>
      <c r="C1320" s="7" t="s">
        <v>55</v>
      </c>
      <c r="D1320" s="7" t="s">
        <v>140</v>
      </c>
      <c r="E1320" s="7" t="s">
        <v>83</v>
      </c>
      <c r="F1320" s="7" t="s">
        <v>141</v>
      </c>
      <c r="G1320" s="7" t="s">
        <v>120</v>
      </c>
      <c r="H1320" s="7"/>
      <c r="I1320" s="7"/>
      <c r="J1320" s="7"/>
      <c r="K1320" s="7"/>
      <c r="L1320" s="7" t="s">
        <v>142</v>
      </c>
      <c r="M1320" s="7" t="s">
        <v>143</v>
      </c>
      <c r="N1320" s="7" t="s">
        <v>144</v>
      </c>
      <c r="O1320" s="7"/>
      <c r="P1320" s="7"/>
      <c r="Q1320" s="7" t="s">
        <v>146</v>
      </c>
      <c r="R1320" s="7" t="s">
        <v>147</v>
      </c>
      <c r="S1320" s="7"/>
      <c r="T1320" s="7"/>
      <c r="U1320" s="7"/>
      <c r="V1320" s="7"/>
      <c r="W1320" s="7" t="s">
        <v>65</v>
      </c>
      <c r="X1320" s="7" t="s">
        <v>148</v>
      </c>
      <c r="Y1320" s="7">
        <v>4</v>
      </c>
      <c r="Z1320" s="7">
        <v>8</v>
      </c>
      <c r="AA1320" s="7">
        <v>2019</v>
      </c>
      <c r="AB1320" s="7" t="s">
        <v>68</v>
      </c>
      <c r="AC1320" s="7" t="s">
        <v>130</v>
      </c>
      <c r="AD1320" s="7" t="s">
        <v>149</v>
      </c>
      <c r="AE1320" s="7"/>
      <c r="AF1320" s="7"/>
      <c r="AG1320" s="7"/>
      <c r="AH1320" s="7"/>
      <c r="AI1320" s="8" t="str">
        <f t="shared" si="204"/>
        <v>JXYX2018-DY-G0003-1）@播控</v>
      </c>
      <c r="AJ1320" s="8">
        <f>IF(AI1320="","",COUNTIFS(AI$1:AI1320,AI1320))</f>
        <v>1</v>
      </c>
      <c r="AK1320" s="8" t="str">
        <f t="shared" si="205"/>
        <v>[大余县]江西银兴招标代理有限公司关于江西省大余县东门小学章江小学教学仪器设备设施项目（项目编号：JXYX2018-DY-G0003-1）电子化公开招标的中标结果公告@播控</v>
      </c>
      <c r="AL1320" s="9">
        <f>IF(AK1320="","",COUNTIFS(AK$1:AK1320,AK1320))</f>
        <v>1</v>
      </c>
      <c r="AM1320" s="10" t="str">
        <f t="shared" si="206"/>
        <v>是</v>
      </c>
      <c r="AN1320" s="12">
        <v>0</v>
      </c>
    </row>
    <row r="1321" spans="1:40">
      <c r="A1321" s="14" t="s">
        <v>7213</v>
      </c>
      <c r="B1321" s="14" t="s">
        <v>150</v>
      </c>
      <c r="C1321" s="14" t="s">
        <v>55</v>
      </c>
      <c r="D1321" s="14" t="s">
        <v>140</v>
      </c>
      <c r="E1321" s="14" t="s">
        <v>83</v>
      </c>
      <c r="F1321" s="14" t="s">
        <v>141</v>
      </c>
      <c r="G1321" s="14" t="s">
        <v>120</v>
      </c>
      <c r="H1321" s="14"/>
      <c r="I1321" s="14"/>
      <c r="J1321" s="14"/>
      <c r="K1321" s="14"/>
      <c r="L1321" s="14" t="s">
        <v>142</v>
      </c>
      <c r="M1321" s="14" t="s">
        <v>143</v>
      </c>
      <c r="N1321" s="14" t="s">
        <v>144</v>
      </c>
      <c r="O1321" s="14"/>
      <c r="P1321" s="14"/>
      <c r="Q1321" s="14" t="s">
        <v>146</v>
      </c>
      <c r="R1321" s="14" t="s">
        <v>147</v>
      </c>
      <c r="S1321" s="14"/>
      <c r="T1321" s="14"/>
      <c r="U1321" s="14"/>
      <c r="V1321" s="14"/>
      <c r="W1321" s="14" t="s">
        <v>65</v>
      </c>
      <c r="X1321" s="14" t="s">
        <v>152</v>
      </c>
      <c r="Y1321" s="14">
        <v>8</v>
      </c>
      <c r="Z1321" s="14">
        <v>8</v>
      </c>
      <c r="AA1321" s="14">
        <v>2019</v>
      </c>
      <c r="AB1321" s="14" t="s">
        <v>68</v>
      </c>
      <c r="AC1321" s="14" t="s">
        <v>130</v>
      </c>
      <c r="AD1321" s="14" t="s">
        <v>149</v>
      </c>
      <c r="AE1321" s="14"/>
      <c r="AF1321" s="14"/>
      <c r="AG1321" s="14"/>
      <c r="AH1321" s="14"/>
      <c r="AI1321" s="8" t="str">
        <f t="shared" ref="AI1321:AI1384" si="207">IF(D1321="NA","",IF(D1321="","",D1321&amp;"@"&amp;A1321))</f>
        <v>JXYX2018-DY-G0003-1）@播控</v>
      </c>
      <c r="AJ1321" s="8">
        <f>IF(AI1321="","",COUNTIFS(AI$1:AI1321,AI1321))</f>
        <v>2</v>
      </c>
      <c r="AK1321" s="8" t="str">
        <f t="shared" ref="AK1321:AK1384" si="208">IF(B1321="NA","",B1321&amp;"@"&amp;A1321)</f>
        <v>江西银兴招标代理有限公司关于江西省大余县东门小学章江小学教学仪器设备设施项目（项目编号：JXYX2018-DY-G0003-1）电子化公开招标的中标结果公告@播控</v>
      </c>
      <c r="AL1321" s="9">
        <f>IF(AK1321="","",COUNTIFS(AK$1:AK1321,AK1321))</f>
        <v>1</v>
      </c>
      <c r="AM1321" s="10" t="str">
        <f t="shared" ref="AM1321:AM1384" si="209">IF(AJ1321="",IF(AL1321=1,"是",""),IF(AJ1321=1,"是",""))</f>
        <v/>
      </c>
      <c r="AN1321" s="12">
        <v>0</v>
      </c>
    </row>
    <row r="1322" spans="1:40">
      <c r="A1322" s="7" t="s">
        <v>7207</v>
      </c>
      <c r="B1322" s="7" t="s">
        <v>7341</v>
      </c>
      <c r="C1322" s="7" t="s">
        <v>55</v>
      </c>
      <c r="D1322" s="7"/>
      <c r="E1322" s="7" t="s">
        <v>551</v>
      </c>
      <c r="F1322" s="7" t="s">
        <v>3219</v>
      </c>
      <c r="G1322" s="7" t="s">
        <v>120</v>
      </c>
      <c r="H1322" s="7"/>
      <c r="I1322" s="7"/>
      <c r="J1322" s="7"/>
      <c r="K1322" s="7"/>
      <c r="L1322" s="7"/>
      <c r="M1322" s="7"/>
      <c r="N1322" s="7"/>
      <c r="O1322" s="7"/>
      <c r="P1322" s="7"/>
      <c r="Q1322" s="7"/>
      <c r="R1322" s="7"/>
      <c r="S1322" s="7"/>
      <c r="T1322" s="7"/>
      <c r="U1322" s="7"/>
      <c r="V1322" s="7"/>
      <c r="W1322" s="7" t="s">
        <v>315</v>
      </c>
      <c r="X1322" s="7" t="s">
        <v>7342</v>
      </c>
      <c r="Y1322" s="7">
        <v>3</v>
      </c>
      <c r="Z1322" s="7">
        <v>14971</v>
      </c>
      <c r="AA1322" s="7">
        <v>2019</v>
      </c>
      <c r="AB1322" s="7" t="s">
        <v>68</v>
      </c>
      <c r="AC1322" s="7"/>
      <c r="AD1322" s="7"/>
      <c r="AE1322" s="7"/>
      <c r="AF1322" s="7"/>
      <c r="AG1322" s="7"/>
      <c r="AH1322" s="7"/>
      <c r="AI1322" s="8" t="str">
        <f t="shared" si="207"/>
        <v/>
      </c>
      <c r="AJ1322" s="8" t="str">
        <f>IF(AI1322="","",COUNTIFS(AI$1:AI1322,AI1322))</f>
        <v/>
      </c>
      <c r="AK1322" s="8" t="str">
        <f t="shared" si="208"/>
        <v>天津天津广电节目中心高清导视频道制作及播出系统项目中标结果公示@播出</v>
      </c>
      <c r="AL1322" s="9">
        <f>IF(AK1322="","",COUNTIFS(AK$1:AK1322,AK1322))</f>
        <v>1</v>
      </c>
      <c r="AM1322" s="10" t="str">
        <f t="shared" si="209"/>
        <v>是</v>
      </c>
      <c r="AN1322" s="12">
        <v>0</v>
      </c>
    </row>
    <row r="1323" spans="1:40">
      <c r="A1323" s="14" t="s">
        <v>7213</v>
      </c>
      <c r="B1323" s="14" t="s">
        <v>7343</v>
      </c>
      <c r="C1323" s="14" t="s">
        <v>55</v>
      </c>
      <c r="D1323" s="14" t="s">
        <v>7215</v>
      </c>
      <c r="E1323" s="14" t="s">
        <v>56</v>
      </c>
      <c r="F1323" s="14" t="s">
        <v>541</v>
      </c>
      <c r="G1323" s="14" t="s">
        <v>120</v>
      </c>
      <c r="H1323" s="14"/>
      <c r="I1323" s="14"/>
      <c r="J1323" s="14"/>
      <c r="K1323" s="14"/>
      <c r="L1323" s="14" t="s">
        <v>6681</v>
      </c>
      <c r="M1323" s="14" t="s">
        <v>7216</v>
      </c>
      <c r="N1323" s="14" t="s">
        <v>7217</v>
      </c>
      <c r="O1323" s="14" t="s">
        <v>7218</v>
      </c>
      <c r="P1323" s="14"/>
      <c r="Q1323" s="14" t="s">
        <v>7219</v>
      </c>
      <c r="R1323" s="14" t="s">
        <v>7220</v>
      </c>
      <c r="S1323" s="14" t="s">
        <v>7221</v>
      </c>
      <c r="T1323" s="14" t="s">
        <v>7222</v>
      </c>
      <c r="U1323" s="14" t="s">
        <v>1401</v>
      </c>
      <c r="V1323" s="14"/>
      <c r="W1323" s="14" t="s">
        <v>79</v>
      </c>
      <c r="X1323" s="14" t="s">
        <v>7344</v>
      </c>
      <c r="Y1323" s="14">
        <v>3</v>
      </c>
      <c r="Z1323" s="14">
        <v>3</v>
      </c>
      <c r="AA1323" s="14">
        <v>2019</v>
      </c>
      <c r="AB1323" s="14" t="s">
        <v>68</v>
      </c>
      <c r="AC1323" s="14"/>
      <c r="AD1323" s="14"/>
      <c r="AE1323" s="14"/>
      <c r="AF1323" s="14"/>
      <c r="AG1323" s="14"/>
      <c r="AH1323" s="14"/>
      <c r="AI1323" s="8" t="str">
        <f t="shared" si="207"/>
        <v>NX201812016@播控</v>
      </c>
      <c r="AJ1323" s="8">
        <f>IF(AI1323="","",COUNTIFS(AI$1:AI1323,AI1323))</f>
        <v>3</v>
      </c>
      <c r="AK1323" s="8" t="str">
        <f t="shared" si="208"/>
        <v>内乡县文化广电新闻出版局非贫困村文化服务中心设备器材购置项目中标公示@播控</v>
      </c>
      <c r="AL1323" s="9">
        <f>IF(AK1323="","",COUNTIFS(AK$1:AK1323,AK1323))</f>
        <v>1</v>
      </c>
      <c r="AM1323" s="10" t="str">
        <f t="shared" si="209"/>
        <v/>
      </c>
      <c r="AN1323" s="12">
        <v>2156800</v>
      </c>
    </row>
    <row r="1324" spans="1:40">
      <c r="A1324" s="7" t="s">
        <v>7213</v>
      </c>
      <c r="B1324" s="7" t="s">
        <v>153</v>
      </c>
      <c r="C1324" s="7" t="s">
        <v>55</v>
      </c>
      <c r="D1324" s="7" t="s">
        <v>154</v>
      </c>
      <c r="E1324" s="7" t="s">
        <v>155</v>
      </c>
      <c r="F1324" s="7" t="s">
        <v>156</v>
      </c>
      <c r="G1324" s="7" t="s">
        <v>120</v>
      </c>
      <c r="H1324" s="7"/>
      <c r="I1324" s="7"/>
      <c r="J1324" s="7"/>
      <c r="K1324" s="7"/>
      <c r="L1324" s="7" t="s">
        <v>157</v>
      </c>
      <c r="M1324" s="7" t="s">
        <v>158</v>
      </c>
      <c r="N1324" s="7" t="s">
        <v>159</v>
      </c>
      <c r="O1324" s="7" t="s">
        <v>160</v>
      </c>
      <c r="P1324" s="7"/>
      <c r="Q1324" s="7" t="s">
        <v>162</v>
      </c>
      <c r="R1324" s="7" t="s">
        <v>163</v>
      </c>
      <c r="S1324" s="7" t="s">
        <v>164</v>
      </c>
      <c r="T1324" s="7"/>
      <c r="U1324" s="7"/>
      <c r="V1324" s="7"/>
      <c r="W1324" s="7" t="s">
        <v>65</v>
      </c>
      <c r="X1324" s="7" t="s">
        <v>165</v>
      </c>
      <c r="Y1324" s="7">
        <v>12</v>
      </c>
      <c r="Z1324" s="7">
        <v>8</v>
      </c>
      <c r="AA1324" s="7">
        <v>2019</v>
      </c>
      <c r="AB1324" s="7" t="s">
        <v>68</v>
      </c>
      <c r="AC1324" s="7" t="s">
        <v>166</v>
      </c>
      <c r="AD1324" s="7"/>
      <c r="AE1324" s="7"/>
      <c r="AF1324" s="7"/>
      <c r="AG1324" s="7"/>
      <c r="AH1324" s="7"/>
      <c r="AI1324" s="8" t="str">
        <f t="shared" si="207"/>
        <v>TPDL-2019-C02@播控</v>
      </c>
      <c r="AJ1324" s="8">
        <f>IF(AI1324="","",COUNTIFS(AI$1:AI1324,AI1324))</f>
        <v>1</v>
      </c>
      <c r="AK1324" s="8" t="str">
        <f t="shared" si="208"/>
        <v>大理新世纪中学智慧录播教室设备采购项目中标公告@播控</v>
      </c>
      <c r="AL1324" s="9">
        <f>IF(AK1324="","",COUNTIFS(AK$1:AK1324,AK1324))</f>
        <v>1</v>
      </c>
      <c r="AM1324" s="10" t="str">
        <f t="shared" si="209"/>
        <v>是</v>
      </c>
      <c r="AN1324" s="12">
        <v>594865</v>
      </c>
    </row>
    <row r="1325" spans="1:40">
      <c r="A1325" s="14" t="s">
        <v>7207</v>
      </c>
      <c r="B1325" s="14" t="s">
        <v>7345</v>
      </c>
      <c r="C1325" s="14" t="s">
        <v>55</v>
      </c>
      <c r="D1325" s="14"/>
      <c r="E1325" s="14" t="s">
        <v>1192</v>
      </c>
      <c r="F1325" s="14" t="s">
        <v>3966</v>
      </c>
      <c r="G1325" s="14" t="s">
        <v>120</v>
      </c>
      <c r="H1325" s="14"/>
      <c r="I1325" s="14"/>
      <c r="J1325" s="14"/>
      <c r="K1325" s="14"/>
      <c r="L1325" s="14"/>
      <c r="M1325" s="14"/>
      <c r="N1325" s="14" t="s">
        <v>7346</v>
      </c>
      <c r="O1325" s="14"/>
      <c r="P1325" s="14"/>
      <c r="Q1325" s="14" t="s">
        <v>7347</v>
      </c>
      <c r="R1325" s="14"/>
      <c r="S1325" s="14"/>
      <c r="T1325" s="14"/>
      <c r="U1325" s="14"/>
      <c r="V1325" s="14"/>
      <c r="W1325" s="14" t="s">
        <v>79</v>
      </c>
      <c r="X1325" s="14" t="s">
        <v>7348</v>
      </c>
      <c r="Y1325" s="14">
        <v>2</v>
      </c>
      <c r="Z1325" s="14">
        <v>14971</v>
      </c>
      <c r="AA1325" s="14">
        <v>2019</v>
      </c>
      <c r="AB1325" s="14" t="s">
        <v>68</v>
      </c>
      <c r="AC1325" s="14"/>
      <c r="AD1325" s="14"/>
      <c r="AE1325" s="14"/>
      <c r="AF1325" s="14"/>
      <c r="AG1325" s="14"/>
      <c r="AH1325" s="14"/>
      <c r="AI1325" s="8" t="str">
        <f t="shared" si="207"/>
        <v/>
      </c>
      <c r="AJ1325" s="8" t="str">
        <f>IF(AI1325="","",COUNTIFS(AI$1:AI1325,AI1325))</f>
        <v/>
      </c>
      <c r="AK1325" s="8" t="str">
        <f t="shared" si="208"/>
        <v>包2-12019播出部调频93.1MHZ,97.1HMZ,105.6MHZ发射机采购-合同公告@播出</v>
      </c>
      <c r="AL1325" s="9">
        <f>IF(AK1325="","",COUNTIFS(AK$1:AK1325,AK1325))</f>
        <v>1</v>
      </c>
      <c r="AM1325" s="10" t="str">
        <f t="shared" si="209"/>
        <v>是</v>
      </c>
      <c r="AN1325" s="12">
        <v>0</v>
      </c>
    </row>
    <row r="1326" spans="1:40">
      <c r="A1326" s="7" t="s">
        <v>7207</v>
      </c>
      <c r="B1326" s="7" t="s">
        <v>7349</v>
      </c>
      <c r="C1326" s="7" t="s">
        <v>55</v>
      </c>
      <c r="D1326" s="7"/>
      <c r="E1326" s="7" t="s">
        <v>1192</v>
      </c>
      <c r="F1326" s="7" t="s">
        <v>3966</v>
      </c>
      <c r="G1326" s="7" t="s">
        <v>120</v>
      </c>
      <c r="H1326" s="7"/>
      <c r="I1326" s="7"/>
      <c r="J1326" s="7"/>
      <c r="K1326" s="7"/>
      <c r="L1326" s="7"/>
      <c r="M1326" s="7"/>
      <c r="N1326" s="7" t="s">
        <v>7350</v>
      </c>
      <c r="O1326" s="7"/>
      <c r="P1326" s="7"/>
      <c r="Q1326" s="7" t="s">
        <v>7351</v>
      </c>
      <c r="R1326" s="7"/>
      <c r="S1326" s="7"/>
      <c r="T1326" s="7"/>
      <c r="U1326" s="7"/>
      <c r="V1326" s="7"/>
      <c r="W1326" s="7" t="s">
        <v>79</v>
      </c>
      <c r="X1326" s="7" t="s">
        <v>7352</v>
      </c>
      <c r="Y1326" s="7">
        <v>3</v>
      </c>
      <c r="Z1326" s="7">
        <v>14971</v>
      </c>
      <c r="AA1326" s="7">
        <v>2019</v>
      </c>
      <c r="AB1326" s="7" t="s">
        <v>68</v>
      </c>
      <c r="AC1326" s="7"/>
      <c r="AD1326" s="7"/>
      <c r="AE1326" s="7"/>
      <c r="AF1326" s="7"/>
      <c r="AG1326" s="7"/>
      <c r="AH1326" s="7"/>
      <c r="AI1326" s="8" t="str">
        <f t="shared" si="207"/>
        <v/>
      </c>
      <c r="AJ1326" s="8" t="str">
        <f>IF(AI1326="","",COUNTIFS(AI$1:AI1326,AI1326))</f>
        <v/>
      </c>
      <c r="AK1326" s="8" t="str">
        <f t="shared" si="208"/>
        <v>包3-12019播出部调频备用发射共用天馈采购-合同公告@播出</v>
      </c>
      <c r="AL1326" s="9">
        <f>IF(AK1326="","",COUNTIFS(AK$1:AK1326,AK1326))</f>
        <v>1</v>
      </c>
      <c r="AM1326" s="10" t="str">
        <f t="shared" si="209"/>
        <v>是</v>
      </c>
      <c r="AN1326" s="12">
        <v>0</v>
      </c>
    </row>
    <row r="1327" spans="1:40">
      <c r="A1327" s="14" t="s">
        <v>7305</v>
      </c>
      <c r="B1327" s="14" t="s">
        <v>7353</v>
      </c>
      <c r="C1327" s="14" t="s">
        <v>55</v>
      </c>
      <c r="D1327" s="14"/>
      <c r="E1327" s="14" t="s">
        <v>1192</v>
      </c>
      <c r="F1327" s="14" t="s">
        <v>3966</v>
      </c>
      <c r="G1327" s="14" t="s">
        <v>120</v>
      </c>
      <c r="H1327" s="14"/>
      <c r="I1327" s="14"/>
      <c r="J1327" s="14"/>
      <c r="K1327" s="14"/>
      <c r="L1327" s="14"/>
      <c r="M1327" s="14" t="s">
        <v>7354</v>
      </c>
      <c r="N1327" s="14" t="s">
        <v>4283</v>
      </c>
      <c r="O1327" s="14"/>
      <c r="P1327" s="14"/>
      <c r="Q1327" s="14" t="s">
        <v>4285</v>
      </c>
      <c r="R1327" s="14"/>
      <c r="S1327" s="14"/>
      <c r="T1327" s="14"/>
      <c r="U1327" s="14"/>
      <c r="V1327" s="14"/>
      <c r="W1327" s="14" t="s">
        <v>244</v>
      </c>
      <c r="X1327" s="14" t="s">
        <v>7355</v>
      </c>
      <c r="Y1327" s="14">
        <v>3</v>
      </c>
      <c r="Z1327" s="14">
        <v>14971</v>
      </c>
      <c r="AA1327" s="14">
        <v>2019</v>
      </c>
      <c r="AB1327" s="14" t="s">
        <v>68</v>
      </c>
      <c r="AC1327" s="14"/>
      <c r="AD1327" s="14"/>
      <c r="AE1327" s="14"/>
      <c r="AF1327" s="14"/>
      <c r="AG1327" s="14"/>
      <c r="AH1327" s="14"/>
      <c r="AI1327" s="8" t="str">
        <f t="shared" si="207"/>
        <v/>
      </c>
      <c r="AJ1327" s="8" t="str">
        <f>IF(AI1327="","",COUNTIFS(AI$1:AI1327,AI1327))</f>
        <v/>
      </c>
      <c r="AK1327" s="8" t="str">
        <f t="shared" si="208"/>
        <v>包1-12019播控部零配件采购-网上竞价(成交)公告@播出,播控</v>
      </c>
      <c r="AL1327" s="9">
        <f>IF(AK1327="","",COUNTIFS(AK$1:AK1327,AK1327))</f>
        <v>1</v>
      </c>
      <c r="AM1327" s="10" t="str">
        <f t="shared" si="209"/>
        <v>是</v>
      </c>
      <c r="AN1327" s="12">
        <v>0</v>
      </c>
    </row>
    <row r="1328" spans="1:40">
      <c r="A1328" s="7" t="s">
        <v>7207</v>
      </c>
      <c r="B1328" s="7" t="s">
        <v>7356</v>
      </c>
      <c r="C1328" s="7" t="s">
        <v>55</v>
      </c>
      <c r="D1328" s="7" t="s">
        <v>7357</v>
      </c>
      <c r="E1328" s="7" t="s">
        <v>236</v>
      </c>
      <c r="F1328" s="7" t="s">
        <v>527</v>
      </c>
      <c r="G1328" s="7" t="s">
        <v>120</v>
      </c>
      <c r="H1328" s="7"/>
      <c r="I1328" s="7"/>
      <c r="J1328" s="7"/>
      <c r="K1328" s="7"/>
      <c r="L1328" s="7" t="s">
        <v>740</v>
      </c>
      <c r="M1328" s="7" t="s">
        <v>7358</v>
      </c>
      <c r="N1328" s="7" t="s">
        <v>7359</v>
      </c>
      <c r="O1328" s="7"/>
      <c r="P1328" s="7"/>
      <c r="Q1328" s="7" t="s">
        <v>7360</v>
      </c>
      <c r="R1328" s="7" t="s">
        <v>7361</v>
      </c>
      <c r="S1328" s="7"/>
      <c r="T1328" s="7"/>
      <c r="U1328" s="7"/>
      <c r="V1328" s="7"/>
      <c r="W1328" s="7" t="s">
        <v>244</v>
      </c>
      <c r="X1328" s="7" t="s">
        <v>7362</v>
      </c>
      <c r="Y1328" s="7">
        <v>1</v>
      </c>
      <c r="Z1328" s="7">
        <v>3</v>
      </c>
      <c r="AA1328" s="7">
        <v>2019</v>
      </c>
      <c r="AB1328" s="7" t="s">
        <v>68</v>
      </c>
      <c r="AC1328" s="7"/>
      <c r="AD1328" s="7"/>
      <c r="AE1328" s="7"/>
      <c r="AF1328" s="7"/>
      <c r="AG1328" s="7"/>
      <c r="AH1328" s="7"/>
      <c r="AI1328" s="8" t="str">
        <f t="shared" si="207"/>
        <v>TC1809AEC@播出</v>
      </c>
      <c r="AJ1328" s="8">
        <f>IF(AI1328="","",COUNTIFS(AI$1:AI1328,AI1328))</f>
        <v>1</v>
      </c>
      <c r="AK1328" s="8" t="str">
        <f t="shared" si="208"/>
        <v>高品质数字音乐制作播出标准及销售平台项目流动DSD256音乐制作系统采购项目中标候选人公示@播出</v>
      </c>
      <c r="AL1328" s="9">
        <f>IF(AK1328="","",COUNTIFS(AK$1:AK1328,AK1328))</f>
        <v>1</v>
      </c>
      <c r="AM1328" s="10" t="str">
        <f t="shared" si="209"/>
        <v>是</v>
      </c>
      <c r="AN1328" s="12">
        <v>0</v>
      </c>
    </row>
    <row r="1329" spans="1:40">
      <c r="A1329" s="14" t="s">
        <v>7207</v>
      </c>
      <c r="B1329" s="14" t="s">
        <v>5923</v>
      </c>
      <c r="C1329" s="14" t="s">
        <v>55</v>
      </c>
      <c r="D1329" s="14" t="s">
        <v>5924</v>
      </c>
      <c r="E1329" s="14" t="s">
        <v>215</v>
      </c>
      <c r="F1329" s="14" t="s">
        <v>2323</v>
      </c>
      <c r="G1329" s="14" t="s">
        <v>120</v>
      </c>
      <c r="H1329" s="14"/>
      <c r="I1329" s="14"/>
      <c r="J1329" s="14"/>
      <c r="K1329" s="14"/>
      <c r="L1329" s="14" t="s">
        <v>5925</v>
      </c>
      <c r="M1329" s="14" t="s">
        <v>5926</v>
      </c>
      <c r="N1329" s="14" t="s">
        <v>5927</v>
      </c>
      <c r="O1329" s="14"/>
      <c r="P1329" s="14"/>
      <c r="Q1329" s="14" t="s">
        <v>5929</v>
      </c>
      <c r="R1329" s="14" t="s">
        <v>5930</v>
      </c>
      <c r="S1329" s="14" t="s">
        <v>5931</v>
      </c>
      <c r="T1329" s="14"/>
      <c r="U1329" s="14"/>
      <c r="V1329" s="14"/>
      <c r="W1329" s="14" t="s">
        <v>244</v>
      </c>
      <c r="X1329" s="14" t="s">
        <v>5932</v>
      </c>
      <c r="Y1329" s="14">
        <v>6</v>
      </c>
      <c r="Z1329" s="14">
        <v>6</v>
      </c>
      <c r="AA1329" s="14">
        <v>2019</v>
      </c>
      <c r="AB1329" s="14" t="s">
        <v>68</v>
      </c>
      <c r="AC1329" s="14"/>
      <c r="AD1329" s="14"/>
      <c r="AE1329" s="14"/>
      <c r="AF1329" s="14"/>
      <c r="AG1329" s="14"/>
      <c r="AH1329" s="14"/>
      <c r="AI1329" s="8" t="str">
        <f t="shared" si="207"/>
        <v>SDSL2019-001@播出</v>
      </c>
      <c r="AJ1329" s="8">
        <f>IF(AI1329="","",COUNTIFS(AI$1:AI1329,AI1329))</f>
        <v>1</v>
      </c>
      <c r="AK1329" s="8" t="str">
        <f t="shared" si="208"/>
        <v>青州广播影视传媒集团股份有限公司播出高清改造项目中标公告@播出</v>
      </c>
      <c r="AL1329" s="9">
        <f>IF(AK1329="","",COUNTIFS(AK$1:AK1329,AK1329))</f>
        <v>1</v>
      </c>
      <c r="AM1329" s="10" t="str">
        <f t="shared" si="209"/>
        <v>是</v>
      </c>
      <c r="AN1329" s="12">
        <v>0</v>
      </c>
    </row>
    <row r="1330" spans="1:40">
      <c r="A1330" s="7" t="s">
        <v>7213</v>
      </c>
      <c r="B1330" s="7" t="s">
        <v>7363</v>
      </c>
      <c r="C1330" s="7" t="s">
        <v>55</v>
      </c>
      <c r="D1330" s="7" t="s">
        <v>7364</v>
      </c>
      <c r="E1330" s="7" t="s">
        <v>236</v>
      </c>
      <c r="F1330" s="7" t="s">
        <v>237</v>
      </c>
      <c r="G1330" s="7" t="s">
        <v>120</v>
      </c>
      <c r="H1330" s="7"/>
      <c r="I1330" s="7"/>
      <c r="J1330" s="7"/>
      <c r="K1330" s="7"/>
      <c r="L1330" s="7" t="s">
        <v>4023</v>
      </c>
      <c r="M1330" s="7"/>
      <c r="N1330" s="7" t="s">
        <v>7365</v>
      </c>
      <c r="O1330" s="7" t="s">
        <v>7366</v>
      </c>
      <c r="P1330" s="7"/>
      <c r="Q1330" s="7" t="s">
        <v>7315</v>
      </c>
      <c r="R1330" s="7"/>
      <c r="S1330" s="7"/>
      <c r="T1330" s="7"/>
      <c r="U1330" s="7"/>
      <c r="V1330" s="7"/>
      <c r="W1330" s="7" t="s">
        <v>194</v>
      </c>
      <c r="X1330" s="7" t="s">
        <v>7367</v>
      </c>
      <c r="Y1330" s="7">
        <v>1</v>
      </c>
      <c r="Z1330" s="7">
        <v>1</v>
      </c>
      <c r="AA1330" s="7">
        <v>2019</v>
      </c>
      <c r="AB1330" s="7" t="s">
        <v>68</v>
      </c>
      <c r="AC1330" s="7"/>
      <c r="AD1330" s="7"/>
      <c r="AE1330" s="7"/>
      <c r="AF1330" s="7"/>
      <c r="AG1330" s="7"/>
      <c r="AH1330" s="7"/>
      <c r="AI1330" s="8" t="str">
        <f t="shared" si="207"/>
        <v>B0708-CMC19N7K04）@播控</v>
      </c>
      <c r="AJ1330" s="8">
        <f>IF(AI1330="","",COUNTIFS(AI$1:AI1330,AI1330))</f>
        <v>1</v>
      </c>
      <c r="AK1330" s="8" t="str">
        <f t="shared" si="208"/>
        <v>中央电视台4K摄像机及4KDV摄像机-4K摄像机项目成交公告@播控</v>
      </c>
      <c r="AL1330" s="9">
        <f>IF(AK1330="","",COUNTIFS(AK$1:AK1330,AK1330))</f>
        <v>1</v>
      </c>
      <c r="AM1330" s="10" t="str">
        <f t="shared" si="209"/>
        <v>是</v>
      </c>
      <c r="AN1330" s="12">
        <v>4680000</v>
      </c>
    </row>
    <row r="1331" spans="1:40">
      <c r="A1331" s="14" t="s">
        <v>7207</v>
      </c>
      <c r="B1331" s="14" t="s">
        <v>177</v>
      </c>
      <c r="C1331" s="14" t="s">
        <v>55</v>
      </c>
      <c r="D1331" s="14" t="s">
        <v>178</v>
      </c>
      <c r="E1331" s="14" t="s">
        <v>71</v>
      </c>
      <c r="F1331" s="14" t="s">
        <v>72</v>
      </c>
      <c r="G1331" s="14" t="s">
        <v>120</v>
      </c>
      <c r="H1331" s="14"/>
      <c r="I1331" s="14"/>
      <c r="J1331" s="14"/>
      <c r="K1331" s="14"/>
      <c r="L1331" s="14" t="s">
        <v>179</v>
      </c>
      <c r="M1331" s="14"/>
      <c r="N1331" s="14" t="s">
        <v>180</v>
      </c>
      <c r="O1331" s="14"/>
      <c r="P1331" s="14"/>
      <c r="Q1331" s="14" t="s">
        <v>182</v>
      </c>
      <c r="R1331" s="14" t="s">
        <v>183</v>
      </c>
      <c r="S1331" s="14"/>
      <c r="T1331" s="14"/>
      <c r="U1331" s="14"/>
      <c r="V1331" s="14"/>
      <c r="W1331" s="14" t="s">
        <v>79</v>
      </c>
      <c r="X1331" s="14" t="s">
        <v>184</v>
      </c>
      <c r="Y1331" s="14">
        <v>12</v>
      </c>
      <c r="Z1331" s="14">
        <v>16</v>
      </c>
      <c r="AA1331" s="14">
        <v>2019</v>
      </c>
      <c r="AB1331" s="14" t="s">
        <v>68</v>
      </c>
      <c r="AC1331" s="14"/>
      <c r="AD1331" s="14"/>
      <c r="AE1331" s="14"/>
      <c r="AF1331" s="14"/>
      <c r="AG1331" s="14"/>
      <c r="AH1331" s="14"/>
      <c r="AI1331" s="8" t="str">
        <f t="shared" si="207"/>
        <v>GLZC2019-J1-15005-GXYL）@播出</v>
      </c>
      <c r="AJ1331" s="8">
        <f>IF(AI1331="","",COUNTIFS(AI$1:AI1331,AI1331))</f>
        <v>1</v>
      </c>
      <c r="AK1331" s="8" t="str">
        <f t="shared" si="208"/>
        <v>云之龙招标集团有限公司关于融媒体中心中央厨房硬件及设备采购（项目编号：GLZC2019-J1-15005-GXYL）成交结果公告@播出</v>
      </c>
      <c r="AL1331" s="9">
        <f>IF(AK1331="","",COUNTIFS(AK$1:AK1331,AK1331))</f>
        <v>1</v>
      </c>
      <c r="AM1331" s="10" t="str">
        <f t="shared" si="209"/>
        <v>是</v>
      </c>
      <c r="AN1331" s="12">
        <v>0</v>
      </c>
    </row>
    <row r="1332" spans="1:40">
      <c r="A1332" s="7" t="s">
        <v>7213</v>
      </c>
      <c r="B1332" s="7" t="s">
        <v>7368</v>
      </c>
      <c r="C1332" s="7" t="s">
        <v>55</v>
      </c>
      <c r="D1332" s="7"/>
      <c r="E1332" s="7" t="s">
        <v>809</v>
      </c>
      <c r="F1332" s="7" t="s">
        <v>4229</v>
      </c>
      <c r="G1332" s="7" t="s">
        <v>120</v>
      </c>
      <c r="H1332" s="7"/>
      <c r="I1332" s="7"/>
      <c r="J1332" s="7"/>
      <c r="K1332" s="7"/>
      <c r="L1332" s="7"/>
      <c r="M1332" s="7"/>
      <c r="N1332" s="7"/>
      <c r="O1332" s="7"/>
      <c r="P1332" s="7"/>
      <c r="Q1332" s="7"/>
      <c r="R1332" s="7"/>
      <c r="S1332" s="7"/>
      <c r="T1332" s="7"/>
      <c r="U1332" s="7"/>
      <c r="V1332" s="7"/>
      <c r="W1332" s="7" t="s">
        <v>315</v>
      </c>
      <c r="X1332" s="7" t="s">
        <v>7273</v>
      </c>
      <c r="Y1332" s="7">
        <v>35</v>
      </c>
      <c r="Z1332" s="7">
        <v>14971</v>
      </c>
      <c r="AA1332" s="7">
        <v>2019</v>
      </c>
      <c r="AB1332" s="7" t="s">
        <v>68</v>
      </c>
      <c r="AC1332" s="7"/>
      <c r="AD1332" s="7"/>
      <c r="AE1332" s="7"/>
      <c r="AF1332" s="7"/>
      <c r="AG1332" s="7"/>
      <c r="AH1332" s="7"/>
      <c r="AI1332" s="8" t="str">
        <f t="shared" si="207"/>
        <v/>
      </c>
      <c r="AJ1332" s="8" t="str">
        <f>IF(AI1332="","",COUNTIFS(AI$1:AI1332,AI1332))</f>
        <v/>
      </c>
      <c r="AK1332" s="8" t="str">
        <f t="shared" si="208"/>
        <v>河北广电产业中心数字电视播控平台项目八标段@播控</v>
      </c>
      <c r="AL1332" s="9">
        <f>IF(AK1332="","",COUNTIFS(AK$1:AK1332,AK1332))</f>
        <v>1</v>
      </c>
      <c r="AM1332" s="10" t="str">
        <f t="shared" si="209"/>
        <v>是</v>
      </c>
      <c r="AN1332" s="12">
        <v>0</v>
      </c>
    </row>
    <row r="1333" spans="1:40">
      <c r="A1333" s="14" t="s">
        <v>7207</v>
      </c>
      <c r="B1333" s="14" t="s">
        <v>185</v>
      </c>
      <c r="C1333" s="14" t="s">
        <v>55</v>
      </c>
      <c r="D1333" s="14" t="s">
        <v>186</v>
      </c>
      <c r="E1333" s="14" t="s">
        <v>71</v>
      </c>
      <c r="F1333" s="14" t="s">
        <v>187</v>
      </c>
      <c r="G1333" s="14" t="s">
        <v>120</v>
      </c>
      <c r="H1333" s="14"/>
      <c r="I1333" s="14"/>
      <c r="J1333" s="14"/>
      <c r="K1333" s="14"/>
      <c r="L1333" s="14" t="s">
        <v>188</v>
      </c>
      <c r="M1333" s="14" t="s">
        <v>189</v>
      </c>
      <c r="N1333" s="14" t="s">
        <v>190</v>
      </c>
      <c r="O1333" s="14" t="s">
        <v>191</v>
      </c>
      <c r="P1333" s="14"/>
      <c r="Q1333" s="14" t="s">
        <v>193</v>
      </c>
      <c r="R1333" s="14"/>
      <c r="S1333" s="14"/>
      <c r="T1333" s="14"/>
      <c r="U1333" s="14"/>
      <c r="V1333" s="14"/>
      <c r="W1333" s="14" t="s">
        <v>194</v>
      </c>
      <c r="X1333" s="14" t="s">
        <v>195</v>
      </c>
      <c r="Y1333" s="14">
        <v>6</v>
      </c>
      <c r="Z1333" s="14">
        <v>3</v>
      </c>
      <c r="AA1333" s="14">
        <v>2019</v>
      </c>
      <c r="AB1333" s="14" t="s">
        <v>68</v>
      </c>
      <c r="AC1333" s="14"/>
      <c r="AD1333" s="14"/>
      <c r="AE1333" s="14"/>
      <c r="AF1333" s="14"/>
      <c r="AG1333" s="14"/>
      <c r="AH1333" s="14"/>
      <c r="AI1333" s="8" t="str">
        <f t="shared" si="207"/>
        <v>QZZC2019-J1-10012-GXDY）@播出</v>
      </c>
      <c r="AJ1333" s="8">
        <f>IF(AI1333="","",COUNTIFS(AI$1:AI1333,AI1333))</f>
        <v>1</v>
      </c>
      <c r="AK1333" s="8" t="str">
        <f t="shared" si="208"/>
        <v>钦州新闻传媒中心新媒体直播设备采购成交公告@播出</v>
      </c>
      <c r="AL1333" s="9">
        <f>IF(AK1333="","",COUNTIFS(AK$1:AK1333,AK1333))</f>
        <v>1</v>
      </c>
      <c r="AM1333" s="10" t="str">
        <f t="shared" si="209"/>
        <v>是</v>
      </c>
      <c r="AN1333" s="12">
        <v>119700</v>
      </c>
    </row>
    <row r="1334" spans="1:40">
      <c r="A1334" s="7" t="s">
        <v>7207</v>
      </c>
      <c r="B1334" s="7" t="s">
        <v>7369</v>
      </c>
      <c r="C1334" s="7" t="s">
        <v>55</v>
      </c>
      <c r="D1334" s="7"/>
      <c r="E1334" s="7" t="s">
        <v>106</v>
      </c>
      <c r="F1334" s="7" t="s">
        <v>107</v>
      </c>
      <c r="G1334" s="7" t="s">
        <v>120</v>
      </c>
      <c r="H1334" s="7"/>
      <c r="I1334" s="7"/>
      <c r="J1334" s="7"/>
      <c r="K1334" s="7"/>
      <c r="L1334" s="7"/>
      <c r="M1334" s="7"/>
      <c r="N1334" s="7" t="s">
        <v>7370</v>
      </c>
      <c r="O1334" s="7"/>
      <c r="P1334" s="7"/>
      <c r="Q1334" s="7" t="s">
        <v>5289</v>
      </c>
      <c r="R1334" s="7"/>
      <c r="S1334" s="7"/>
      <c r="T1334" s="7"/>
      <c r="U1334" s="7"/>
      <c r="V1334" s="7"/>
      <c r="W1334" s="7" t="s">
        <v>194</v>
      </c>
      <c r="X1334" s="7" t="s">
        <v>5291</v>
      </c>
      <c r="Y1334" s="7">
        <v>3</v>
      </c>
      <c r="Z1334" s="7">
        <v>14971</v>
      </c>
      <c r="AA1334" s="7">
        <v>2019</v>
      </c>
      <c r="AB1334" s="7" t="s">
        <v>68</v>
      </c>
      <c r="AC1334" s="7"/>
      <c r="AD1334" s="7"/>
      <c r="AE1334" s="7"/>
      <c r="AF1334" s="7"/>
      <c r="AG1334" s="7"/>
      <c r="AH1334" s="7"/>
      <c r="AI1334" s="8" t="str">
        <f t="shared" si="207"/>
        <v/>
      </c>
      <c r="AJ1334" s="8" t="str">
        <f>IF(AI1334="","",COUNTIFS(AI$1:AI1334,AI1334))</f>
        <v/>
      </c>
      <c r="AK1334" s="8" t="str">
        <f t="shared" si="208"/>
        <v>海口广播电视台-广播电视制作播出设备高清化改造项目-（S包：分控系统设备）-合同公告@播出</v>
      </c>
      <c r="AL1334" s="9">
        <f>IF(AK1334="","",COUNTIFS(AK$1:AK1334,AK1334))</f>
        <v>1</v>
      </c>
      <c r="AM1334" s="10" t="str">
        <f t="shared" si="209"/>
        <v>是</v>
      </c>
      <c r="AN1334" s="12">
        <v>0</v>
      </c>
    </row>
    <row r="1335" spans="1:40">
      <c r="A1335" s="14" t="s">
        <v>7207</v>
      </c>
      <c r="B1335" s="14" t="s">
        <v>4199</v>
      </c>
      <c r="C1335" s="14" t="s">
        <v>55</v>
      </c>
      <c r="D1335" s="14"/>
      <c r="E1335" s="14" t="s">
        <v>106</v>
      </c>
      <c r="F1335" s="14" t="s">
        <v>107</v>
      </c>
      <c r="G1335" s="14" t="s">
        <v>120</v>
      </c>
      <c r="H1335" s="14"/>
      <c r="I1335" s="14"/>
      <c r="J1335" s="14"/>
      <c r="K1335" s="14"/>
      <c r="L1335" s="14"/>
      <c r="M1335" s="14"/>
      <c r="N1335" s="14" t="s">
        <v>4200</v>
      </c>
      <c r="O1335" s="14"/>
      <c r="P1335" s="14"/>
      <c r="Q1335" s="14" t="s">
        <v>4202</v>
      </c>
      <c r="R1335" s="14"/>
      <c r="S1335" s="14"/>
      <c r="T1335" s="14"/>
      <c r="U1335" s="14"/>
      <c r="V1335" s="14"/>
      <c r="W1335" s="14" t="s">
        <v>194</v>
      </c>
      <c r="X1335" s="14" t="s">
        <v>4203</v>
      </c>
      <c r="Y1335" s="14">
        <v>2</v>
      </c>
      <c r="Z1335" s="14">
        <v>14971</v>
      </c>
      <c r="AA1335" s="14">
        <v>2019</v>
      </c>
      <c r="AB1335" s="14" t="s">
        <v>68</v>
      </c>
      <c r="AC1335" s="14"/>
      <c r="AD1335" s="14"/>
      <c r="AE1335" s="14"/>
      <c r="AF1335" s="14"/>
      <c r="AG1335" s="14"/>
      <c r="AH1335" s="14"/>
      <c r="AI1335" s="8" t="str">
        <f t="shared" si="207"/>
        <v/>
      </c>
      <c r="AJ1335" s="8" t="str">
        <f>IF(AI1335="","",COUNTIFS(AI$1:AI1335,AI1335))</f>
        <v/>
      </c>
      <c r="AK1335" s="8" t="str">
        <f t="shared" si="208"/>
        <v>海口广播电视台-广播电视制作播出设备高清化改造项目--（D4包：小型演播室系统改造—演播室系统集成）-合同公告@播出</v>
      </c>
      <c r="AL1335" s="9">
        <f>IF(AK1335="","",COUNTIFS(AK$1:AK1335,AK1335))</f>
        <v>1</v>
      </c>
      <c r="AM1335" s="10" t="str">
        <f t="shared" si="209"/>
        <v>是</v>
      </c>
      <c r="AN1335" s="12">
        <v>0</v>
      </c>
    </row>
    <row r="1336" spans="1:40">
      <c r="A1336" s="7" t="s">
        <v>7213</v>
      </c>
      <c r="B1336" s="7" t="s">
        <v>7274</v>
      </c>
      <c r="C1336" s="7" t="s">
        <v>55</v>
      </c>
      <c r="D1336" s="7"/>
      <c r="E1336" s="7" t="s">
        <v>809</v>
      </c>
      <c r="F1336" s="7" t="s">
        <v>4229</v>
      </c>
      <c r="G1336" s="7" t="s">
        <v>120</v>
      </c>
      <c r="H1336" s="7"/>
      <c r="I1336" s="7"/>
      <c r="J1336" s="7"/>
      <c r="K1336" s="7"/>
      <c r="L1336" s="7" t="s">
        <v>4244</v>
      </c>
      <c r="M1336" s="7"/>
      <c r="N1336" s="7"/>
      <c r="O1336" s="7"/>
      <c r="P1336" s="7"/>
      <c r="Q1336" s="7"/>
      <c r="R1336" s="7"/>
      <c r="S1336" s="7"/>
      <c r="T1336" s="7"/>
      <c r="U1336" s="7"/>
      <c r="V1336" s="7"/>
      <c r="W1336" s="7" t="s">
        <v>315</v>
      </c>
      <c r="X1336" s="7" t="s">
        <v>7273</v>
      </c>
      <c r="Y1336" s="7">
        <v>35</v>
      </c>
      <c r="Z1336" s="7">
        <v>14971</v>
      </c>
      <c r="AA1336" s="7">
        <v>2019</v>
      </c>
      <c r="AB1336" s="7" t="s">
        <v>68</v>
      </c>
      <c r="AC1336" s="7"/>
      <c r="AD1336" s="7"/>
      <c r="AE1336" s="7"/>
      <c r="AF1336" s="7"/>
      <c r="AG1336" s="7"/>
      <c r="AH1336" s="7"/>
      <c r="AI1336" s="8" t="str">
        <f t="shared" si="207"/>
        <v/>
      </c>
      <c r="AJ1336" s="8" t="str">
        <f>IF(AI1336="","",COUNTIFS(AI$1:AI1336,AI1336))</f>
        <v/>
      </c>
      <c r="AK1336" s="8" t="str">
        <f t="shared" si="208"/>
        <v>河北广电产业中心数字电视播控平台项目三标段@播控</v>
      </c>
      <c r="AL1336" s="9">
        <f>IF(AK1336="","",COUNTIFS(AK$1:AK1336,AK1336))</f>
        <v>2</v>
      </c>
      <c r="AM1336" s="10" t="str">
        <f t="shared" si="209"/>
        <v/>
      </c>
      <c r="AN1336" s="12">
        <v>0</v>
      </c>
    </row>
    <row r="1337" spans="1:40">
      <c r="A1337" s="14" t="s">
        <v>7213</v>
      </c>
      <c r="B1337" s="14" t="s">
        <v>7272</v>
      </c>
      <c r="C1337" s="14" t="s">
        <v>55</v>
      </c>
      <c r="D1337" s="14"/>
      <c r="E1337" s="14" t="s">
        <v>809</v>
      </c>
      <c r="F1337" s="14" t="s">
        <v>4229</v>
      </c>
      <c r="G1337" s="14" t="s">
        <v>120</v>
      </c>
      <c r="H1337" s="14"/>
      <c r="I1337" s="14"/>
      <c r="J1337" s="14"/>
      <c r="K1337" s="14"/>
      <c r="L1337" s="14" t="s">
        <v>4244</v>
      </c>
      <c r="M1337" s="14"/>
      <c r="N1337" s="14"/>
      <c r="O1337" s="14"/>
      <c r="P1337" s="14"/>
      <c r="Q1337" s="14"/>
      <c r="R1337" s="14"/>
      <c r="S1337" s="14"/>
      <c r="T1337" s="14"/>
      <c r="U1337" s="14"/>
      <c r="V1337" s="14"/>
      <c r="W1337" s="14" t="s">
        <v>315</v>
      </c>
      <c r="X1337" s="14" t="s">
        <v>7273</v>
      </c>
      <c r="Y1337" s="14">
        <v>35</v>
      </c>
      <c r="Z1337" s="14">
        <v>14971</v>
      </c>
      <c r="AA1337" s="14">
        <v>2019</v>
      </c>
      <c r="AB1337" s="14" t="s">
        <v>68</v>
      </c>
      <c r="AC1337" s="14"/>
      <c r="AD1337" s="14"/>
      <c r="AE1337" s="14"/>
      <c r="AF1337" s="14"/>
      <c r="AG1337" s="14"/>
      <c r="AH1337" s="14"/>
      <c r="AI1337" s="8" t="str">
        <f t="shared" si="207"/>
        <v/>
      </c>
      <c r="AJ1337" s="8" t="str">
        <f>IF(AI1337="","",COUNTIFS(AI$1:AI1337,AI1337))</f>
        <v/>
      </c>
      <c r="AK1337" s="8" t="str">
        <f t="shared" si="208"/>
        <v>河北广电产业中心数字电视播控平台项目二标段@播控</v>
      </c>
      <c r="AL1337" s="9">
        <f>IF(AK1337="","",COUNTIFS(AK$1:AK1337,AK1337))</f>
        <v>2</v>
      </c>
      <c r="AM1337" s="10" t="str">
        <f t="shared" si="209"/>
        <v/>
      </c>
      <c r="AN1337" s="12">
        <v>0</v>
      </c>
    </row>
    <row r="1338" spans="1:40">
      <c r="A1338" s="7" t="s">
        <v>7213</v>
      </c>
      <c r="B1338" s="7" t="s">
        <v>7371</v>
      </c>
      <c r="C1338" s="7" t="s">
        <v>55</v>
      </c>
      <c r="D1338" s="7"/>
      <c r="E1338" s="7" t="s">
        <v>809</v>
      </c>
      <c r="F1338" s="7" t="s">
        <v>4229</v>
      </c>
      <c r="G1338" s="7" t="s">
        <v>120</v>
      </c>
      <c r="H1338" s="7"/>
      <c r="I1338" s="7"/>
      <c r="J1338" s="7"/>
      <c r="K1338" s="7"/>
      <c r="L1338" s="7" t="s">
        <v>4244</v>
      </c>
      <c r="M1338" s="7"/>
      <c r="N1338" s="7"/>
      <c r="O1338" s="7"/>
      <c r="P1338" s="7"/>
      <c r="Q1338" s="7"/>
      <c r="R1338" s="7"/>
      <c r="S1338" s="7"/>
      <c r="T1338" s="7"/>
      <c r="U1338" s="7"/>
      <c r="V1338" s="7"/>
      <c r="W1338" s="7" t="s">
        <v>315</v>
      </c>
      <c r="X1338" s="7" t="s">
        <v>7273</v>
      </c>
      <c r="Y1338" s="7">
        <v>35</v>
      </c>
      <c r="Z1338" s="7">
        <v>14971</v>
      </c>
      <c r="AA1338" s="7">
        <v>2019</v>
      </c>
      <c r="AB1338" s="7" t="s">
        <v>68</v>
      </c>
      <c r="AC1338" s="7"/>
      <c r="AD1338" s="7"/>
      <c r="AE1338" s="7"/>
      <c r="AF1338" s="7"/>
      <c r="AG1338" s="7"/>
      <c r="AH1338" s="7"/>
      <c r="AI1338" s="8" t="str">
        <f t="shared" si="207"/>
        <v/>
      </c>
      <c r="AJ1338" s="8" t="str">
        <f>IF(AI1338="","",COUNTIFS(AI$1:AI1338,AI1338))</f>
        <v/>
      </c>
      <c r="AK1338" s="8" t="str">
        <f t="shared" si="208"/>
        <v>河北广电产业中心数字电视播控平台项目一标段@播控</v>
      </c>
      <c r="AL1338" s="9">
        <f>IF(AK1338="","",COUNTIFS(AK$1:AK1338,AK1338))</f>
        <v>1</v>
      </c>
      <c r="AM1338" s="10" t="str">
        <f t="shared" si="209"/>
        <v>是</v>
      </c>
      <c r="AN1338" s="12">
        <v>0</v>
      </c>
    </row>
    <row r="1339" spans="1:40">
      <c r="A1339" s="14" t="s">
        <v>7213</v>
      </c>
      <c r="B1339" s="14" t="s">
        <v>7372</v>
      </c>
      <c r="C1339" s="14" t="s">
        <v>55</v>
      </c>
      <c r="D1339" s="14"/>
      <c r="E1339" s="14" t="s">
        <v>809</v>
      </c>
      <c r="F1339" s="14" t="s">
        <v>4229</v>
      </c>
      <c r="G1339" s="14" t="s">
        <v>120</v>
      </c>
      <c r="H1339" s="14"/>
      <c r="I1339" s="14"/>
      <c r="J1339" s="14"/>
      <c r="K1339" s="14"/>
      <c r="L1339" s="14"/>
      <c r="M1339" s="14"/>
      <c r="N1339" s="14"/>
      <c r="O1339" s="14"/>
      <c r="P1339" s="14"/>
      <c r="Q1339" s="14"/>
      <c r="R1339" s="14"/>
      <c r="S1339" s="14"/>
      <c r="T1339" s="14"/>
      <c r="U1339" s="14"/>
      <c r="V1339" s="14"/>
      <c r="W1339" s="14" t="s">
        <v>315</v>
      </c>
      <c r="X1339" s="14" t="s">
        <v>7273</v>
      </c>
      <c r="Y1339" s="14">
        <v>35</v>
      </c>
      <c r="Z1339" s="14">
        <v>14971</v>
      </c>
      <c r="AA1339" s="14">
        <v>2019</v>
      </c>
      <c r="AB1339" s="14" t="s">
        <v>68</v>
      </c>
      <c r="AC1339" s="14"/>
      <c r="AD1339" s="14"/>
      <c r="AE1339" s="14"/>
      <c r="AF1339" s="14"/>
      <c r="AG1339" s="14"/>
      <c r="AH1339" s="14"/>
      <c r="AI1339" s="8" t="str">
        <f t="shared" si="207"/>
        <v/>
      </c>
      <c r="AJ1339" s="8" t="str">
        <f>IF(AI1339="","",COUNTIFS(AI$1:AI1339,AI1339))</f>
        <v/>
      </c>
      <c r="AK1339" s="8" t="str">
        <f t="shared" si="208"/>
        <v>河北广电产业中心数字电视播控平台项目七标段@播控</v>
      </c>
      <c r="AL1339" s="9">
        <f>IF(AK1339="","",COUNTIFS(AK$1:AK1339,AK1339))</f>
        <v>1</v>
      </c>
      <c r="AM1339" s="10" t="str">
        <f t="shared" si="209"/>
        <v>是</v>
      </c>
      <c r="AN1339" s="12">
        <v>0</v>
      </c>
    </row>
    <row r="1340" spans="1:40">
      <c r="A1340" s="7" t="s">
        <v>7213</v>
      </c>
      <c r="B1340" s="7" t="s">
        <v>7373</v>
      </c>
      <c r="C1340" s="7" t="s">
        <v>55</v>
      </c>
      <c r="D1340" s="7"/>
      <c r="E1340" s="7" t="s">
        <v>809</v>
      </c>
      <c r="F1340" s="7" t="s">
        <v>4229</v>
      </c>
      <c r="G1340" s="7" t="s">
        <v>120</v>
      </c>
      <c r="H1340" s="7"/>
      <c r="I1340" s="7"/>
      <c r="J1340" s="7"/>
      <c r="K1340" s="7"/>
      <c r="L1340" s="7"/>
      <c r="M1340" s="7"/>
      <c r="N1340" s="7"/>
      <c r="O1340" s="7"/>
      <c r="P1340" s="7"/>
      <c r="Q1340" s="7"/>
      <c r="R1340" s="7"/>
      <c r="S1340" s="7"/>
      <c r="T1340" s="7"/>
      <c r="U1340" s="7"/>
      <c r="V1340" s="7"/>
      <c r="W1340" s="7" t="s">
        <v>315</v>
      </c>
      <c r="X1340" s="7" t="s">
        <v>7273</v>
      </c>
      <c r="Y1340" s="7">
        <v>35</v>
      </c>
      <c r="Z1340" s="7">
        <v>14971</v>
      </c>
      <c r="AA1340" s="7">
        <v>2019</v>
      </c>
      <c r="AB1340" s="7" t="s">
        <v>68</v>
      </c>
      <c r="AC1340" s="7"/>
      <c r="AD1340" s="7"/>
      <c r="AE1340" s="7"/>
      <c r="AF1340" s="7"/>
      <c r="AG1340" s="7"/>
      <c r="AH1340" s="7"/>
      <c r="AI1340" s="8" t="str">
        <f t="shared" si="207"/>
        <v/>
      </c>
      <c r="AJ1340" s="8" t="str">
        <f>IF(AI1340="","",COUNTIFS(AI$1:AI1340,AI1340))</f>
        <v/>
      </c>
      <c r="AK1340" s="8" t="str">
        <f t="shared" si="208"/>
        <v>河北广电产业中心数字电视播控平台项目十标段@播控</v>
      </c>
      <c r="AL1340" s="9">
        <f>IF(AK1340="","",COUNTIFS(AK$1:AK1340,AK1340))</f>
        <v>1</v>
      </c>
      <c r="AM1340" s="10" t="str">
        <f t="shared" si="209"/>
        <v>是</v>
      </c>
      <c r="AN1340" s="12">
        <v>0</v>
      </c>
    </row>
    <row r="1341" spans="1:40">
      <c r="A1341" s="14" t="s">
        <v>7213</v>
      </c>
      <c r="B1341" s="14" t="s">
        <v>7374</v>
      </c>
      <c r="C1341" s="14" t="s">
        <v>55</v>
      </c>
      <c r="D1341" s="14"/>
      <c r="E1341" s="14" t="s">
        <v>809</v>
      </c>
      <c r="F1341" s="14" t="s">
        <v>4229</v>
      </c>
      <c r="G1341" s="14" t="s">
        <v>120</v>
      </c>
      <c r="H1341" s="14"/>
      <c r="I1341" s="14"/>
      <c r="J1341" s="14"/>
      <c r="K1341" s="14"/>
      <c r="L1341" s="14"/>
      <c r="M1341" s="14"/>
      <c r="N1341" s="14"/>
      <c r="O1341" s="14"/>
      <c r="P1341" s="14"/>
      <c r="Q1341" s="14"/>
      <c r="R1341" s="14"/>
      <c r="S1341" s="14"/>
      <c r="T1341" s="14"/>
      <c r="U1341" s="14"/>
      <c r="V1341" s="14"/>
      <c r="W1341" s="14" t="s">
        <v>315</v>
      </c>
      <c r="X1341" s="14" t="s">
        <v>7273</v>
      </c>
      <c r="Y1341" s="14">
        <v>35</v>
      </c>
      <c r="Z1341" s="14">
        <v>14971</v>
      </c>
      <c r="AA1341" s="14">
        <v>2019</v>
      </c>
      <c r="AB1341" s="14" t="s">
        <v>68</v>
      </c>
      <c r="AC1341" s="14"/>
      <c r="AD1341" s="14"/>
      <c r="AE1341" s="14"/>
      <c r="AF1341" s="14"/>
      <c r="AG1341" s="14"/>
      <c r="AH1341" s="14"/>
      <c r="AI1341" s="8" t="str">
        <f t="shared" si="207"/>
        <v/>
      </c>
      <c r="AJ1341" s="8" t="str">
        <f>IF(AI1341="","",COUNTIFS(AI$1:AI1341,AI1341))</f>
        <v/>
      </c>
      <c r="AK1341" s="8" t="str">
        <f t="shared" si="208"/>
        <v>河北广电产业中心数字电视播控平台项目六标段@播控</v>
      </c>
      <c r="AL1341" s="9">
        <f>IF(AK1341="","",COUNTIFS(AK$1:AK1341,AK1341))</f>
        <v>1</v>
      </c>
      <c r="AM1341" s="10" t="str">
        <f t="shared" si="209"/>
        <v>是</v>
      </c>
      <c r="AN1341" s="12">
        <v>0</v>
      </c>
    </row>
    <row r="1342" spans="1:40">
      <c r="A1342" s="7" t="s">
        <v>7213</v>
      </c>
      <c r="B1342" s="7" t="s">
        <v>7275</v>
      </c>
      <c r="C1342" s="7" t="s">
        <v>55</v>
      </c>
      <c r="D1342" s="7"/>
      <c r="E1342" s="7" t="s">
        <v>809</v>
      </c>
      <c r="F1342" s="7" t="s">
        <v>4229</v>
      </c>
      <c r="G1342" s="7" t="s">
        <v>120</v>
      </c>
      <c r="H1342" s="7"/>
      <c r="I1342" s="7"/>
      <c r="J1342" s="7"/>
      <c r="K1342" s="7"/>
      <c r="L1342" s="7" t="s">
        <v>4244</v>
      </c>
      <c r="M1342" s="7"/>
      <c r="N1342" s="7"/>
      <c r="O1342" s="7"/>
      <c r="P1342" s="7"/>
      <c r="Q1342" s="7"/>
      <c r="R1342" s="7"/>
      <c r="S1342" s="7"/>
      <c r="T1342" s="7"/>
      <c r="U1342" s="7"/>
      <c r="V1342" s="7"/>
      <c r="W1342" s="7" t="s">
        <v>315</v>
      </c>
      <c r="X1342" s="7" t="s">
        <v>7273</v>
      </c>
      <c r="Y1342" s="7">
        <v>35</v>
      </c>
      <c r="Z1342" s="7">
        <v>14971</v>
      </c>
      <c r="AA1342" s="7">
        <v>2019</v>
      </c>
      <c r="AB1342" s="7" t="s">
        <v>68</v>
      </c>
      <c r="AC1342" s="7"/>
      <c r="AD1342" s="7"/>
      <c r="AE1342" s="7"/>
      <c r="AF1342" s="7"/>
      <c r="AG1342" s="7"/>
      <c r="AH1342" s="7"/>
      <c r="AI1342" s="8" t="str">
        <f t="shared" si="207"/>
        <v/>
      </c>
      <c r="AJ1342" s="8" t="str">
        <f>IF(AI1342="","",COUNTIFS(AI$1:AI1342,AI1342))</f>
        <v/>
      </c>
      <c r="AK1342" s="8" t="str">
        <f t="shared" si="208"/>
        <v>河北广电产业中心数字电视播控平台项目四标段@播控</v>
      </c>
      <c r="AL1342" s="9">
        <f>IF(AK1342="","",COUNTIFS(AK$1:AK1342,AK1342))</f>
        <v>2</v>
      </c>
      <c r="AM1342" s="10" t="str">
        <f t="shared" si="209"/>
        <v/>
      </c>
      <c r="AN1342" s="12">
        <v>0</v>
      </c>
    </row>
    <row r="1343" spans="1:40">
      <c r="A1343" s="14" t="s">
        <v>7213</v>
      </c>
      <c r="B1343" s="14" t="s">
        <v>7375</v>
      </c>
      <c r="C1343" s="14" t="s">
        <v>55</v>
      </c>
      <c r="D1343" s="14"/>
      <c r="E1343" s="14" t="s">
        <v>809</v>
      </c>
      <c r="F1343" s="14" t="s">
        <v>4229</v>
      </c>
      <c r="G1343" s="14" t="s">
        <v>120</v>
      </c>
      <c r="H1343" s="14"/>
      <c r="I1343" s="14"/>
      <c r="J1343" s="14"/>
      <c r="K1343" s="14"/>
      <c r="L1343" s="14"/>
      <c r="M1343" s="14"/>
      <c r="N1343" s="14"/>
      <c r="O1343" s="14"/>
      <c r="P1343" s="14"/>
      <c r="Q1343" s="14"/>
      <c r="R1343" s="14"/>
      <c r="S1343" s="14"/>
      <c r="T1343" s="14"/>
      <c r="U1343" s="14"/>
      <c r="V1343" s="14"/>
      <c r="W1343" s="14" t="s">
        <v>315</v>
      </c>
      <c r="X1343" s="14" t="s">
        <v>7273</v>
      </c>
      <c r="Y1343" s="14">
        <v>35</v>
      </c>
      <c r="Z1343" s="14">
        <v>14971</v>
      </c>
      <c r="AA1343" s="14">
        <v>2019</v>
      </c>
      <c r="AB1343" s="14" t="s">
        <v>68</v>
      </c>
      <c r="AC1343" s="14"/>
      <c r="AD1343" s="14"/>
      <c r="AE1343" s="14"/>
      <c r="AF1343" s="14"/>
      <c r="AG1343" s="14"/>
      <c r="AH1343" s="14"/>
      <c r="AI1343" s="8" t="str">
        <f t="shared" si="207"/>
        <v/>
      </c>
      <c r="AJ1343" s="8" t="str">
        <f>IF(AI1343="","",COUNTIFS(AI$1:AI1343,AI1343))</f>
        <v/>
      </c>
      <c r="AK1343" s="8" t="str">
        <f t="shared" si="208"/>
        <v>河北广电产业中心数字电视播控平台项目九标段@播控</v>
      </c>
      <c r="AL1343" s="9">
        <f>IF(AK1343="","",COUNTIFS(AK$1:AK1343,AK1343))</f>
        <v>1</v>
      </c>
      <c r="AM1343" s="10" t="str">
        <f t="shared" si="209"/>
        <v>是</v>
      </c>
      <c r="AN1343" s="12">
        <v>0</v>
      </c>
    </row>
    <row r="1344" spans="1:40">
      <c r="A1344" s="7" t="s">
        <v>7213</v>
      </c>
      <c r="B1344" s="7" t="s">
        <v>7376</v>
      </c>
      <c r="C1344" s="7" t="s">
        <v>55</v>
      </c>
      <c r="D1344" s="7"/>
      <c r="E1344" s="7" t="s">
        <v>809</v>
      </c>
      <c r="F1344" s="7" t="s">
        <v>4229</v>
      </c>
      <c r="G1344" s="7" t="s">
        <v>120</v>
      </c>
      <c r="H1344" s="7"/>
      <c r="I1344" s="7"/>
      <c r="J1344" s="7"/>
      <c r="K1344" s="7"/>
      <c r="L1344" s="7"/>
      <c r="M1344" s="7"/>
      <c r="N1344" s="7"/>
      <c r="O1344" s="7"/>
      <c r="P1344" s="7"/>
      <c r="Q1344" s="7"/>
      <c r="R1344" s="7"/>
      <c r="S1344" s="7"/>
      <c r="T1344" s="7"/>
      <c r="U1344" s="7"/>
      <c r="V1344" s="7"/>
      <c r="W1344" s="7" t="s">
        <v>315</v>
      </c>
      <c r="X1344" s="7" t="s">
        <v>7273</v>
      </c>
      <c r="Y1344" s="7">
        <v>35</v>
      </c>
      <c r="Z1344" s="7">
        <v>14971</v>
      </c>
      <c r="AA1344" s="7">
        <v>2019</v>
      </c>
      <c r="AB1344" s="7" t="s">
        <v>68</v>
      </c>
      <c r="AC1344" s="7"/>
      <c r="AD1344" s="7"/>
      <c r="AE1344" s="7"/>
      <c r="AF1344" s="7"/>
      <c r="AG1344" s="7"/>
      <c r="AH1344" s="7"/>
      <c r="AI1344" s="8" t="str">
        <f t="shared" si="207"/>
        <v/>
      </c>
      <c r="AJ1344" s="8" t="str">
        <f>IF(AI1344="","",COUNTIFS(AI$1:AI1344,AI1344))</f>
        <v/>
      </c>
      <c r="AK1344" s="8" t="str">
        <f t="shared" si="208"/>
        <v>河北广电产业中心数字电视播控平台项目五标段@播控</v>
      </c>
      <c r="AL1344" s="9">
        <f>IF(AK1344="","",COUNTIFS(AK$1:AK1344,AK1344))</f>
        <v>1</v>
      </c>
      <c r="AM1344" s="10" t="str">
        <f t="shared" si="209"/>
        <v>是</v>
      </c>
      <c r="AN1344" s="12">
        <v>0</v>
      </c>
    </row>
    <row r="1345" spans="1:40">
      <c r="A1345" s="14" t="s">
        <v>7207</v>
      </c>
      <c r="B1345" s="14" t="s">
        <v>7377</v>
      </c>
      <c r="C1345" s="14" t="s">
        <v>55</v>
      </c>
      <c r="D1345" s="14"/>
      <c r="E1345" s="14" t="s">
        <v>106</v>
      </c>
      <c r="F1345" s="14" t="s">
        <v>107</v>
      </c>
      <c r="G1345" s="14" t="s">
        <v>120</v>
      </c>
      <c r="H1345" s="14"/>
      <c r="I1345" s="14"/>
      <c r="J1345" s="14"/>
      <c r="K1345" s="14"/>
      <c r="L1345" s="14"/>
      <c r="M1345" s="14"/>
      <c r="N1345" s="14" t="s">
        <v>7378</v>
      </c>
      <c r="O1345" s="14"/>
      <c r="P1345" s="14"/>
      <c r="Q1345" s="14" t="s">
        <v>7379</v>
      </c>
      <c r="R1345" s="14"/>
      <c r="S1345" s="14"/>
      <c r="T1345" s="14"/>
      <c r="U1345" s="14"/>
      <c r="V1345" s="14"/>
      <c r="W1345" s="14" t="s">
        <v>194</v>
      </c>
      <c r="X1345" s="14" t="s">
        <v>7380</v>
      </c>
      <c r="Y1345" s="14">
        <v>2</v>
      </c>
      <c r="Z1345" s="14">
        <v>14971</v>
      </c>
      <c r="AA1345" s="14">
        <v>2019</v>
      </c>
      <c r="AB1345" s="14" t="s">
        <v>68</v>
      </c>
      <c r="AC1345" s="14"/>
      <c r="AD1345" s="14"/>
      <c r="AE1345" s="14"/>
      <c r="AF1345" s="14"/>
      <c r="AG1345" s="14"/>
      <c r="AH1345" s="14"/>
      <c r="AI1345" s="8" t="str">
        <f t="shared" si="207"/>
        <v/>
      </c>
      <c r="AJ1345" s="8" t="str">
        <f>IF(AI1345="","",COUNTIFS(AI$1:AI1345,AI1345))</f>
        <v/>
      </c>
      <c r="AK1345" s="8" t="str">
        <f t="shared" si="208"/>
        <v>海口广播电视台-广播电视制作播出设备高清化改造项目--（V包：小型演播室灯光改造项目）-合同公告@播出</v>
      </c>
      <c r="AL1345" s="9">
        <f>IF(AK1345="","",COUNTIFS(AK$1:AK1345,AK1345))</f>
        <v>1</v>
      </c>
      <c r="AM1345" s="10" t="str">
        <f t="shared" si="209"/>
        <v>是</v>
      </c>
      <c r="AN1345" s="12">
        <v>0</v>
      </c>
    </row>
    <row r="1346" spans="1:40">
      <c r="A1346" s="7" t="s">
        <v>7213</v>
      </c>
      <c r="B1346" s="7" t="s">
        <v>5941</v>
      </c>
      <c r="C1346" s="7" t="s">
        <v>55</v>
      </c>
      <c r="D1346" s="7" t="s">
        <v>5942</v>
      </c>
      <c r="E1346" s="7" t="s">
        <v>168</v>
      </c>
      <c r="F1346" s="7" t="s">
        <v>225</v>
      </c>
      <c r="G1346" s="7" t="s">
        <v>120</v>
      </c>
      <c r="H1346" s="7"/>
      <c r="I1346" s="7"/>
      <c r="J1346" s="7"/>
      <c r="K1346" s="7"/>
      <c r="L1346" s="7" t="s">
        <v>5943</v>
      </c>
      <c r="M1346" s="7" t="s">
        <v>5944</v>
      </c>
      <c r="N1346" s="7" t="s">
        <v>5945</v>
      </c>
      <c r="O1346" s="7" t="s">
        <v>5946</v>
      </c>
      <c r="P1346" s="7"/>
      <c r="Q1346" s="7" t="s">
        <v>405</v>
      </c>
      <c r="R1346" s="7"/>
      <c r="S1346" s="7"/>
      <c r="T1346" s="7"/>
      <c r="U1346" s="7"/>
      <c r="V1346" s="7"/>
      <c r="W1346" s="7" t="s">
        <v>315</v>
      </c>
      <c r="X1346" s="7" t="s">
        <v>5948</v>
      </c>
      <c r="Y1346" s="7">
        <v>3</v>
      </c>
      <c r="Z1346" s="7">
        <v>3</v>
      </c>
      <c r="AA1346" s="7">
        <v>2019</v>
      </c>
      <c r="AB1346" s="7" t="s">
        <v>68</v>
      </c>
      <c r="AC1346" s="7"/>
      <c r="AD1346" s="7"/>
      <c r="AE1346" s="7"/>
      <c r="AF1346" s="7"/>
      <c r="AG1346" s="7"/>
      <c r="AH1346" s="7"/>
      <c r="AI1346" s="8" t="str">
        <f t="shared" si="207"/>
        <v>[3500]FJHR[TP]2018010@播控</v>
      </c>
      <c r="AJ1346" s="8">
        <f>IF(AI1346="","",COUNTIFS(AI$1:AI1346,AI1346))</f>
        <v>1</v>
      </c>
      <c r="AK1346" s="8" t="str">
        <f t="shared" si="208"/>
        <v>福建省公安厅4k摄像机及非编设备货物类采购项目结果公告@播控</v>
      </c>
      <c r="AL1346" s="9">
        <f>IF(AK1346="","",COUNTIFS(AK$1:AK1346,AK1346))</f>
        <v>1</v>
      </c>
      <c r="AM1346" s="10" t="str">
        <f t="shared" si="209"/>
        <v>是</v>
      </c>
      <c r="AN1346" s="12">
        <v>370896</v>
      </c>
    </row>
    <row r="1347" spans="1:40">
      <c r="A1347" s="14" t="s">
        <v>7213</v>
      </c>
      <c r="B1347" s="14" t="s">
        <v>7381</v>
      </c>
      <c r="C1347" s="14" t="s">
        <v>55</v>
      </c>
      <c r="D1347" s="14" t="s">
        <v>7382</v>
      </c>
      <c r="E1347" s="14" t="s">
        <v>809</v>
      </c>
      <c r="F1347" s="14" t="s">
        <v>4229</v>
      </c>
      <c r="G1347" s="14" t="s">
        <v>120</v>
      </c>
      <c r="H1347" s="14"/>
      <c r="I1347" s="14"/>
      <c r="J1347" s="14"/>
      <c r="K1347" s="14"/>
      <c r="L1347" s="14" t="s">
        <v>4244</v>
      </c>
      <c r="M1347" s="14" t="s">
        <v>7383</v>
      </c>
      <c r="N1347" s="14" t="s">
        <v>7384</v>
      </c>
      <c r="O1347" s="14" t="s">
        <v>7385</v>
      </c>
      <c r="P1347" s="14"/>
      <c r="Q1347" s="14" t="s">
        <v>7386</v>
      </c>
      <c r="R1347" s="14" t="s">
        <v>6294</v>
      </c>
      <c r="S1347" s="14" t="s">
        <v>7387</v>
      </c>
      <c r="T1347" s="14"/>
      <c r="U1347" s="14"/>
      <c r="V1347" s="14"/>
      <c r="W1347" s="14" t="s">
        <v>244</v>
      </c>
      <c r="X1347" s="14" t="s">
        <v>7388</v>
      </c>
      <c r="Y1347" s="14">
        <v>3</v>
      </c>
      <c r="Z1347" s="14">
        <v>1</v>
      </c>
      <c r="AA1347" s="14">
        <v>2019</v>
      </c>
      <c r="AB1347" s="14" t="s">
        <v>68</v>
      </c>
      <c r="AC1347" s="14"/>
      <c r="AD1347" s="14"/>
      <c r="AE1347" s="14"/>
      <c r="AF1347" s="14"/>
      <c r="AG1347" s="14"/>
      <c r="AH1347" s="14"/>
      <c r="AI1347" s="8" t="str">
        <f t="shared" si="207"/>
        <v>HBCT-190009-004@播控</v>
      </c>
      <c r="AJ1347" s="8">
        <f>IF(AI1347="","",COUNTIFS(AI$1:AI1347,AI1347))</f>
        <v>1</v>
      </c>
      <c r="AK1347" s="8" t="str">
        <f t="shared" si="208"/>
        <v>河北广电产业中心数字电视播控平台项目四标段中标公示@播控</v>
      </c>
      <c r="AL1347" s="9">
        <f>IF(AK1347="","",COUNTIFS(AK$1:AK1347,AK1347))</f>
        <v>1</v>
      </c>
      <c r="AM1347" s="10" t="str">
        <f t="shared" si="209"/>
        <v>是</v>
      </c>
      <c r="AN1347" s="12">
        <v>1559770.2</v>
      </c>
    </row>
    <row r="1348" spans="1:40">
      <c r="A1348" s="7" t="s">
        <v>7213</v>
      </c>
      <c r="B1348" s="7" t="s">
        <v>7389</v>
      </c>
      <c r="C1348" s="7" t="s">
        <v>55</v>
      </c>
      <c r="D1348" s="7" t="s">
        <v>7390</v>
      </c>
      <c r="E1348" s="7" t="s">
        <v>809</v>
      </c>
      <c r="F1348" s="7" t="s">
        <v>4229</v>
      </c>
      <c r="G1348" s="7" t="s">
        <v>120</v>
      </c>
      <c r="H1348" s="7"/>
      <c r="I1348" s="7"/>
      <c r="J1348" s="7"/>
      <c r="K1348" s="7"/>
      <c r="L1348" s="7" t="s">
        <v>4244</v>
      </c>
      <c r="M1348" s="7" t="s">
        <v>7383</v>
      </c>
      <c r="N1348" s="7" t="s">
        <v>7391</v>
      </c>
      <c r="O1348" s="7" t="s">
        <v>7392</v>
      </c>
      <c r="P1348" s="7"/>
      <c r="Q1348" s="7" t="s">
        <v>6294</v>
      </c>
      <c r="R1348" s="7" t="s">
        <v>7393</v>
      </c>
      <c r="S1348" s="7" t="s">
        <v>7394</v>
      </c>
      <c r="T1348" s="7"/>
      <c r="U1348" s="7"/>
      <c r="V1348" s="7"/>
      <c r="W1348" s="7" t="s">
        <v>244</v>
      </c>
      <c r="X1348" s="7" t="s">
        <v>7395</v>
      </c>
      <c r="Y1348" s="7">
        <v>3</v>
      </c>
      <c r="Z1348" s="7">
        <v>1</v>
      </c>
      <c r="AA1348" s="7">
        <v>2019</v>
      </c>
      <c r="AB1348" s="7" t="s">
        <v>68</v>
      </c>
      <c r="AC1348" s="7"/>
      <c r="AD1348" s="7"/>
      <c r="AE1348" s="7"/>
      <c r="AF1348" s="7"/>
      <c r="AG1348" s="7"/>
      <c r="AH1348" s="7"/>
      <c r="AI1348" s="8" t="str">
        <f t="shared" si="207"/>
        <v>HBCT-190009-010@播控</v>
      </c>
      <c r="AJ1348" s="8">
        <f>IF(AI1348="","",COUNTIFS(AI$1:AI1348,AI1348))</f>
        <v>1</v>
      </c>
      <c r="AK1348" s="8" t="str">
        <f t="shared" si="208"/>
        <v>河北广电产业中心数字电视播控平台项目十标段中标公示@播控</v>
      </c>
      <c r="AL1348" s="9">
        <f>IF(AK1348="","",COUNTIFS(AK$1:AK1348,AK1348))</f>
        <v>1</v>
      </c>
      <c r="AM1348" s="10" t="str">
        <f t="shared" si="209"/>
        <v>是</v>
      </c>
      <c r="AN1348" s="12">
        <v>850000</v>
      </c>
    </row>
    <row r="1349" spans="1:40">
      <c r="A1349" s="14" t="s">
        <v>7213</v>
      </c>
      <c r="B1349" s="14" t="s">
        <v>7396</v>
      </c>
      <c r="C1349" s="14" t="s">
        <v>55</v>
      </c>
      <c r="D1349" s="14" t="s">
        <v>7397</v>
      </c>
      <c r="E1349" s="14" t="s">
        <v>809</v>
      </c>
      <c r="F1349" s="14" t="s">
        <v>4229</v>
      </c>
      <c r="G1349" s="14" t="s">
        <v>120</v>
      </c>
      <c r="H1349" s="14"/>
      <c r="I1349" s="14"/>
      <c r="J1349" s="14"/>
      <c r="K1349" s="14"/>
      <c r="L1349" s="14" t="s">
        <v>4244</v>
      </c>
      <c r="M1349" s="14" t="s">
        <v>7383</v>
      </c>
      <c r="N1349" s="14" t="s">
        <v>7398</v>
      </c>
      <c r="O1349" s="14" t="s">
        <v>7399</v>
      </c>
      <c r="P1349" s="14"/>
      <c r="Q1349" s="14" t="s">
        <v>7386</v>
      </c>
      <c r="R1349" s="14" t="s">
        <v>6294</v>
      </c>
      <c r="S1349" s="14" t="s">
        <v>7400</v>
      </c>
      <c r="T1349" s="14"/>
      <c r="U1349" s="14"/>
      <c r="V1349" s="14"/>
      <c r="W1349" s="14" t="s">
        <v>244</v>
      </c>
      <c r="X1349" s="14" t="s">
        <v>7401</v>
      </c>
      <c r="Y1349" s="14">
        <v>4</v>
      </c>
      <c r="Z1349" s="14">
        <v>1</v>
      </c>
      <c r="AA1349" s="14">
        <v>2019</v>
      </c>
      <c r="AB1349" s="14" t="s">
        <v>68</v>
      </c>
      <c r="AC1349" s="14"/>
      <c r="AD1349" s="14"/>
      <c r="AE1349" s="14"/>
      <c r="AF1349" s="14"/>
      <c r="AG1349" s="14"/>
      <c r="AH1349" s="14"/>
      <c r="AI1349" s="8" t="str">
        <f t="shared" si="207"/>
        <v>HBCT-190009-005@播控</v>
      </c>
      <c r="AJ1349" s="8">
        <f>IF(AI1349="","",COUNTIFS(AI$1:AI1349,AI1349))</f>
        <v>1</v>
      </c>
      <c r="AK1349" s="8" t="str">
        <f t="shared" si="208"/>
        <v>河北广电产业中心数字电视播控平台项目五标段中标公示@播控</v>
      </c>
      <c r="AL1349" s="9">
        <f>IF(AK1349="","",COUNTIFS(AK$1:AK1349,AK1349))</f>
        <v>1</v>
      </c>
      <c r="AM1349" s="10" t="str">
        <f t="shared" si="209"/>
        <v>是</v>
      </c>
      <c r="AN1349" s="12">
        <v>1200000</v>
      </c>
    </row>
    <row r="1350" spans="1:40">
      <c r="A1350" s="7" t="s">
        <v>7213</v>
      </c>
      <c r="B1350" s="7" t="s">
        <v>7402</v>
      </c>
      <c r="C1350" s="7" t="s">
        <v>55</v>
      </c>
      <c r="D1350" s="7" t="s">
        <v>7403</v>
      </c>
      <c r="E1350" s="7" t="s">
        <v>809</v>
      </c>
      <c r="F1350" s="7" t="s">
        <v>4229</v>
      </c>
      <c r="G1350" s="7" t="s">
        <v>120</v>
      </c>
      <c r="H1350" s="7"/>
      <c r="I1350" s="7"/>
      <c r="J1350" s="7"/>
      <c r="K1350" s="7"/>
      <c r="L1350" s="7" t="s">
        <v>4244</v>
      </c>
      <c r="M1350" s="7" t="s">
        <v>7383</v>
      </c>
      <c r="N1350" s="7" t="s">
        <v>7404</v>
      </c>
      <c r="O1350" s="7" t="s">
        <v>7405</v>
      </c>
      <c r="P1350" s="7"/>
      <c r="Q1350" s="7" t="s">
        <v>7394</v>
      </c>
      <c r="R1350" s="7" t="s">
        <v>7400</v>
      </c>
      <c r="S1350" s="7" t="s">
        <v>7386</v>
      </c>
      <c r="T1350" s="7"/>
      <c r="U1350" s="7"/>
      <c r="V1350" s="7"/>
      <c r="W1350" s="7" t="s">
        <v>244</v>
      </c>
      <c r="X1350" s="7" t="s">
        <v>7406</v>
      </c>
      <c r="Y1350" s="7">
        <v>3</v>
      </c>
      <c r="Z1350" s="7">
        <v>1</v>
      </c>
      <c r="AA1350" s="7">
        <v>2019</v>
      </c>
      <c r="AB1350" s="7" t="s">
        <v>68</v>
      </c>
      <c r="AC1350" s="7"/>
      <c r="AD1350" s="7"/>
      <c r="AE1350" s="7"/>
      <c r="AF1350" s="7"/>
      <c r="AG1350" s="7"/>
      <c r="AH1350" s="7"/>
      <c r="AI1350" s="8" t="str">
        <f t="shared" si="207"/>
        <v>HBCT-190009-006@播控</v>
      </c>
      <c r="AJ1350" s="8">
        <f>IF(AI1350="","",COUNTIFS(AI$1:AI1350,AI1350))</f>
        <v>1</v>
      </c>
      <c r="AK1350" s="8" t="str">
        <f t="shared" si="208"/>
        <v>河北广电产业中心数字电视播控平台项目六标段中标公示@播控</v>
      </c>
      <c r="AL1350" s="9">
        <f>IF(AK1350="","",COUNTIFS(AK$1:AK1350,AK1350))</f>
        <v>1</v>
      </c>
      <c r="AM1350" s="10" t="str">
        <f t="shared" si="209"/>
        <v>是</v>
      </c>
      <c r="AN1350" s="12">
        <v>580000</v>
      </c>
    </row>
    <row r="1351" spans="1:40">
      <c r="A1351" s="14" t="s">
        <v>7213</v>
      </c>
      <c r="B1351" s="14" t="s">
        <v>7407</v>
      </c>
      <c r="C1351" s="14" t="s">
        <v>55</v>
      </c>
      <c r="D1351" s="14" t="s">
        <v>7408</v>
      </c>
      <c r="E1351" s="14" t="s">
        <v>809</v>
      </c>
      <c r="F1351" s="14" t="s">
        <v>4229</v>
      </c>
      <c r="G1351" s="14" t="s">
        <v>120</v>
      </c>
      <c r="H1351" s="14"/>
      <c r="I1351" s="14"/>
      <c r="J1351" s="14"/>
      <c r="K1351" s="14"/>
      <c r="L1351" s="14" t="s">
        <v>4244</v>
      </c>
      <c r="M1351" s="14" t="s">
        <v>7383</v>
      </c>
      <c r="N1351" s="14" t="s">
        <v>7409</v>
      </c>
      <c r="O1351" s="14" t="s">
        <v>7410</v>
      </c>
      <c r="P1351" s="14"/>
      <c r="Q1351" s="14" t="s">
        <v>7411</v>
      </c>
      <c r="R1351" s="14" t="s">
        <v>7386</v>
      </c>
      <c r="S1351" s="14" t="s">
        <v>7400</v>
      </c>
      <c r="T1351" s="14"/>
      <c r="U1351" s="14"/>
      <c r="V1351" s="14"/>
      <c r="W1351" s="14" t="s">
        <v>244</v>
      </c>
      <c r="X1351" s="14" t="s">
        <v>7412</v>
      </c>
      <c r="Y1351" s="14">
        <v>4</v>
      </c>
      <c r="Z1351" s="14">
        <v>1</v>
      </c>
      <c r="AA1351" s="14">
        <v>2019</v>
      </c>
      <c r="AB1351" s="14" t="s">
        <v>68</v>
      </c>
      <c r="AC1351" s="14"/>
      <c r="AD1351" s="14"/>
      <c r="AE1351" s="14"/>
      <c r="AF1351" s="14"/>
      <c r="AG1351" s="14"/>
      <c r="AH1351" s="14"/>
      <c r="AI1351" s="8" t="str">
        <f t="shared" si="207"/>
        <v>HBCT-190009-002@播控</v>
      </c>
      <c r="AJ1351" s="8">
        <f>IF(AI1351="","",COUNTIFS(AI$1:AI1351,AI1351))</f>
        <v>1</v>
      </c>
      <c r="AK1351" s="8" t="str">
        <f t="shared" si="208"/>
        <v>河北广电产业中心数字电视播控平台项目二标段中标公示@播控</v>
      </c>
      <c r="AL1351" s="9">
        <f>IF(AK1351="","",COUNTIFS(AK$1:AK1351,AK1351))</f>
        <v>1</v>
      </c>
      <c r="AM1351" s="10" t="str">
        <f t="shared" si="209"/>
        <v>是</v>
      </c>
      <c r="AN1351" s="12">
        <v>298000</v>
      </c>
    </row>
    <row r="1352" spans="1:40">
      <c r="A1352" s="7" t="s">
        <v>7213</v>
      </c>
      <c r="B1352" s="7" t="s">
        <v>7413</v>
      </c>
      <c r="C1352" s="7" t="s">
        <v>55</v>
      </c>
      <c r="D1352" s="7" t="s">
        <v>7414</v>
      </c>
      <c r="E1352" s="7" t="s">
        <v>809</v>
      </c>
      <c r="F1352" s="7" t="s">
        <v>4229</v>
      </c>
      <c r="G1352" s="7" t="s">
        <v>120</v>
      </c>
      <c r="H1352" s="7"/>
      <c r="I1352" s="7"/>
      <c r="J1352" s="7"/>
      <c r="K1352" s="7"/>
      <c r="L1352" s="7" t="s">
        <v>4244</v>
      </c>
      <c r="M1352" s="7" t="s">
        <v>7383</v>
      </c>
      <c r="N1352" s="7" t="s">
        <v>7415</v>
      </c>
      <c r="O1352" s="7" t="s">
        <v>7416</v>
      </c>
      <c r="P1352" s="7"/>
      <c r="Q1352" s="7" t="s">
        <v>7417</v>
      </c>
      <c r="R1352" s="7" t="s">
        <v>7394</v>
      </c>
      <c r="S1352" s="7" t="s">
        <v>7418</v>
      </c>
      <c r="T1352" s="7"/>
      <c r="U1352" s="7"/>
      <c r="V1352" s="7"/>
      <c r="W1352" s="7" t="s">
        <v>244</v>
      </c>
      <c r="X1352" s="7" t="s">
        <v>7419</v>
      </c>
      <c r="Y1352" s="7">
        <v>3</v>
      </c>
      <c r="Z1352" s="7">
        <v>1</v>
      </c>
      <c r="AA1352" s="7">
        <v>2019</v>
      </c>
      <c r="AB1352" s="7" t="s">
        <v>68</v>
      </c>
      <c r="AC1352" s="7"/>
      <c r="AD1352" s="7"/>
      <c r="AE1352" s="7"/>
      <c r="AF1352" s="7"/>
      <c r="AG1352" s="7"/>
      <c r="AH1352" s="7"/>
      <c r="AI1352" s="8" t="str">
        <f t="shared" si="207"/>
        <v>HBCT-190009-008@播控</v>
      </c>
      <c r="AJ1352" s="8">
        <f>IF(AI1352="","",COUNTIFS(AI$1:AI1352,AI1352))</f>
        <v>1</v>
      </c>
      <c r="AK1352" s="8" t="str">
        <f t="shared" si="208"/>
        <v>河北广电产业中心数字电视播控平台项目八标段中标公示@播控</v>
      </c>
      <c r="AL1352" s="9">
        <f>IF(AK1352="","",COUNTIFS(AK$1:AK1352,AK1352))</f>
        <v>1</v>
      </c>
      <c r="AM1352" s="10" t="str">
        <f t="shared" si="209"/>
        <v>是</v>
      </c>
      <c r="AN1352" s="12">
        <v>786000</v>
      </c>
    </row>
    <row r="1353" spans="1:40">
      <c r="A1353" s="14" t="s">
        <v>7213</v>
      </c>
      <c r="B1353" s="14" t="s">
        <v>7420</v>
      </c>
      <c r="C1353" s="14" t="s">
        <v>55</v>
      </c>
      <c r="D1353" s="14" t="s">
        <v>7421</v>
      </c>
      <c r="E1353" s="14" t="s">
        <v>809</v>
      </c>
      <c r="F1353" s="14" t="s">
        <v>4229</v>
      </c>
      <c r="G1353" s="14" t="s">
        <v>120</v>
      </c>
      <c r="H1353" s="14"/>
      <c r="I1353" s="14"/>
      <c r="J1353" s="14"/>
      <c r="K1353" s="14"/>
      <c r="L1353" s="14" t="s">
        <v>4244</v>
      </c>
      <c r="M1353" s="14" t="s">
        <v>7383</v>
      </c>
      <c r="N1353" s="14" t="s">
        <v>7422</v>
      </c>
      <c r="O1353" s="14" t="s">
        <v>7423</v>
      </c>
      <c r="P1353" s="14"/>
      <c r="Q1353" s="14" t="s">
        <v>7424</v>
      </c>
      <c r="R1353" s="14" t="s">
        <v>7425</v>
      </c>
      <c r="S1353" s="14" t="s">
        <v>7426</v>
      </c>
      <c r="T1353" s="14"/>
      <c r="U1353" s="14"/>
      <c r="V1353" s="14"/>
      <c r="W1353" s="14" t="s">
        <v>244</v>
      </c>
      <c r="X1353" s="14" t="s">
        <v>7427</v>
      </c>
      <c r="Y1353" s="14">
        <v>3</v>
      </c>
      <c r="Z1353" s="14">
        <v>1</v>
      </c>
      <c r="AA1353" s="14">
        <v>2019</v>
      </c>
      <c r="AB1353" s="14" t="s">
        <v>68</v>
      </c>
      <c r="AC1353" s="14"/>
      <c r="AD1353" s="14"/>
      <c r="AE1353" s="14"/>
      <c r="AF1353" s="14"/>
      <c r="AG1353" s="14"/>
      <c r="AH1353" s="14"/>
      <c r="AI1353" s="8" t="str">
        <f t="shared" si="207"/>
        <v>HBCT-190009-003@播控</v>
      </c>
      <c r="AJ1353" s="8">
        <f>IF(AI1353="","",COUNTIFS(AI$1:AI1353,AI1353))</f>
        <v>1</v>
      </c>
      <c r="AK1353" s="8" t="str">
        <f t="shared" si="208"/>
        <v>河北广电产业中心数字电视播控平台项目三标段中标公示@播控</v>
      </c>
      <c r="AL1353" s="9">
        <f>IF(AK1353="","",COUNTIFS(AK$1:AK1353,AK1353))</f>
        <v>1</v>
      </c>
      <c r="AM1353" s="10" t="str">
        <f t="shared" si="209"/>
        <v>是</v>
      </c>
      <c r="AN1353" s="12">
        <v>521000</v>
      </c>
    </row>
    <row r="1354" spans="1:40">
      <c r="A1354" s="7" t="s">
        <v>7213</v>
      </c>
      <c r="B1354" s="7" t="s">
        <v>7428</v>
      </c>
      <c r="C1354" s="7" t="s">
        <v>55</v>
      </c>
      <c r="D1354" s="7" t="s">
        <v>7429</v>
      </c>
      <c r="E1354" s="7" t="s">
        <v>809</v>
      </c>
      <c r="F1354" s="7" t="s">
        <v>4229</v>
      </c>
      <c r="G1354" s="7" t="s">
        <v>120</v>
      </c>
      <c r="H1354" s="7"/>
      <c r="I1354" s="7"/>
      <c r="J1354" s="7"/>
      <c r="K1354" s="7"/>
      <c r="L1354" s="7" t="s">
        <v>4244</v>
      </c>
      <c r="M1354" s="7" t="s">
        <v>7383</v>
      </c>
      <c r="N1354" s="7" t="s">
        <v>7430</v>
      </c>
      <c r="O1354" s="7" t="s">
        <v>7431</v>
      </c>
      <c r="P1354" s="7"/>
      <c r="Q1354" s="7" t="s">
        <v>7386</v>
      </c>
      <c r="R1354" s="7" t="s">
        <v>7400</v>
      </c>
      <c r="S1354" s="7" t="s">
        <v>7432</v>
      </c>
      <c r="T1354" s="7"/>
      <c r="U1354" s="7"/>
      <c r="V1354" s="7"/>
      <c r="W1354" s="7" t="s">
        <v>244</v>
      </c>
      <c r="X1354" s="7" t="s">
        <v>7433</v>
      </c>
      <c r="Y1354" s="7">
        <v>3</v>
      </c>
      <c r="Z1354" s="7">
        <v>1</v>
      </c>
      <c r="AA1354" s="7">
        <v>2019</v>
      </c>
      <c r="AB1354" s="7" t="s">
        <v>68</v>
      </c>
      <c r="AC1354" s="7"/>
      <c r="AD1354" s="7"/>
      <c r="AE1354" s="7"/>
      <c r="AF1354" s="7"/>
      <c r="AG1354" s="7"/>
      <c r="AH1354" s="7"/>
      <c r="AI1354" s="8" t="str">
        <f t="shared" si="207"/>
        <v>HBCT-190009-007@播控</v>
      </c>
      <c r="AJ1354" s="8">
        <f>IF(AI1354="","",COUNTIFS(AI$1:AI1354,AI1354))</f>
        <v>1</v>
      </c>
      <c r="AK1354" s="8" t="str">
        <f t="shared" si="208"/>
        <v>河北广电产业中心数字电视播控平台项目七标段中标公示@播控</v>
      </c>
      <c r="AL1354" s="9">
        <f>IF(AK1354="","",COUNTIFS(AK$1:AK1354,AK1354))</f>
        <v>1</v>
      </c>
      <c r="AM1354" s="10" t="str">
        <f t="shared" si="209"/>
        <v>是</v>
      </c>
      <c r="AN1354" s="12">
        <v>1600000</v>
      </c>
    </row>
    <row r="1355" spans="1:40">
      <c r="A1355" s="14" t="s">
        <v>7213</v>
      </c>
      <c r="B1355" s="14" t="s">
        <v>7434</v>
      </c>
      <c r="C1355" s="14" t="s">
        <v>55</v>
      </c>
      <c r="D1355" s="14" t="s">
        <v>7435</v>
      </c>
      <c r="E1355" s="14" t="s">
        <v>809</v>
      </c>
      <c r="F1355" s="14" t="s">
        <v>4229</v>
      </c>
      <c r="G1355" s="14" t="s">
        <v>120</v>
      </c>
      <c r="H1355" s="14"/>
      <c r="I1355" s="14"/>
      <c r="J1355" s="14"/>
      <c r="K1355" s="14"/>
      <c r="L1355" s="14" t="s">
        <v>4244</v>
      </c>
      <c r="M1355" s="14" t="s">
        <v>7383</v>
      </c>
      <c r="N1355" s="14" t="s">
        <v>7391</v>
      </c>
      <c r="O1355" s="14" t="s">
        <v>7436</v>
      </c>
      <c r="P1355" s="14"/>
      <c r="Q1355" s="14" t="s">
        <v>6294</v>
      </c>
      <c r="R1355" s="14" t="s">
        <v>7393</v>
      </c>
      <c r="S1355" s="14" t="s">
        <v>7394</v>
      </c>
      <c r="T1355" s="14"/>
      <c r="U1355" s="14"/>
      <c r="V1355" s="14"/>
      <c r="W1355" s="14" t="s">
        <v>244</v>
      </c>
      <c r="X1355" s="14" t="s">
        <v>7437</v>
      </c>
      <c r="Y1355" s="14">
        <v>4</v>
      </c>
      <c r="Z1355" s="14">
        <v>1</v>
      </c>
      <c r="AA1355" s="14">
        <v>2019</v>
      </c>
      <c r="AB1355" s="14" t="s">
        <v>68</v>
      </c>
      <c r="AC1355" s="14"/>
      <c r="AD1355" s="14"/>
      <c r="AE1355" s="14"/>
      <c r="AF1355" s="14"/>
      <c r="AG1355" s="14"/>
      <c r="AH1355" s="14"/>
      <c r="AI1355" s="8" t="str">
        <f t="shared" si="207"/>
        <v>HBCT-190009-001@播控</v>
      </c>
      <c r="AJ1355" s="8">
        <f>IF(AI1355="","",COUNTIFS(AI$1:AI1355,AI1355))</f>
        <v>1</v>
      </c>
      <c r="AK1355" s="8" t="str">
        <f t="shared" si="208"/>
        <v>河北广电产业中心数字电视播控平台项目一标段中标公示@播控</v>
      </c>
      <c r="AL1355" s="9">
        <f>IF(AK1355="","",COUNTIFS(AK$1:AK1355,AK1355))</f>
        <v>1</v>
      </c>
      <c r="AM1355" s="10" t="str">
        <f t="shared" si="209"/>
        <v>是</v>
      </c>
      <c r="AN1355" s="12">
        <v>10818000</v>
      </c>
    </row>
    <row r="1356" spans="1:40">
      <c r="A1356" s="7" t="s">
        <v>7213</v>
      </c>
      <c r="B1356" s="7" t="s">
        <v>7438</v>
      </c>
      <c r="C1356" s="7" t="s">
        <v>55</v>
      </c>
      <c r="D1356" s="7" t="s">
        <v>7439</v>
      </c>
      <c r="E1356" s="7" t="s">
        <v>809</v>
      </c>
      <c r="F1356" s="7" t="s">
        <v>4229</v>
      </c>
      <c r="G1356" s="7" t="s">
        <v>120</v>
      </c>
      <c r="H1356" s="7"/>
      <c r="I1356" s="7"/>
      <c r="J1356" s="7"/>
      <c r="K1356" s="7"/>
      <c r="L1356" s="7" t="s">
        <v>4244</v>
      </c>
      <c r="M1356" s="7" t="s">
        <v>7383</v>
      </c>
      <c r="N1356" s="7" t="s">
        <v>7440</v>
      </c>
      <c r="O1356" s="7" t="s">
        <v>7441</v>
      </c>
      <c r="P1356" s="7"/>
      <c r="Q1356" s="7" t="s">
        <v>7417</v>
      </c>
      <c r="R1356" s="7" t="s">
        <v>7442</v>
      </c>
      <c r="S1356" s="7" t="s">
        <v>7443</v>
      </c>
      <c r="T1356" s="7"/>
      <c r="U1356" s="7"/>
      <c r="V1356" s="7"/>
      <c r="W1356" s="7" t="s">
        <v>244</v>
      </c>
      <c r="X1356" s="7" t="s">
        <v>7444</v>
      </c>
      <c r="Y1356" s="7">
        <v>4</v>
      </c>
      <c r="Z1356" s="7">
        <v>1</v>
      </c>
      <c r="AA1356" s="7">
        <v>2019</v>
      </c>
      <c r="AB1356" s="7" t="s">
        <v>68</v>
      </c>
      <c r="AC1356" s="7"/>
      <c r="AD1356" s="7"/>
      <c r="AE1356" s="7"/>
      <c r="AF1356" s="7"/>
      <c r="AG1356" s="7"/>
      <c r="AH1356" s="7"/>
      <c r="AI1356" s="8" t="str">
        <f t="shared" si="207"/>
        <v>HBCT-190009-009@播控</v>
      </c>
      <c r="AJ1356" s="8">
        <f>IF(AI1356="","",COUNTIFS(AI$1:AI1356,AI1356))</f>
        <v>1</v>
      </c>
      <c r="AK1356" s="8" t="str">
        <f t="shared" si="208"/>
        <v>河北广电产业中心数字电视播控平台项目九标段中标公示@播控</v>
      </c>
      <c r="AL1356" s="9">
        <f>IF(AK1356="","",COUNTIFS(AK$1:AK1356,AK1356))</f>
        <v>1</v>
      </c>
      <c r="AM1356" s="10" t="str">
        <f t="shared" si="209"/>
        <v>是</v>
      </c>
      <c r="AN1356" s="12">
        <v>1396364</v>
      </c>
    </row>
    <row r="1357" spans="1:40">
      <c r="A1357" s="14" t="s">
        <v>7207</v>
      </c>
      <c r="B1357" s="14" t="s">
        <v>209</v>
      </c>
      <c r="C1357" s="14" t="s">
        <v>55</v>
      </c>
      <c r="D1357" s="14" t="s">
        <v>178</v>
      </c>
      <c r="E1357" s="14" t="s">
        <v>71</v>
      </c>
      <c r="F1357" s="14" t="s">
        <v>72</v>
      </c>
      <c r="G1357" s="14" t="s">
        <v>120</v>
      </c>
      <c r="H1357" s="14"/>
      <c r="I1357" s="14"/>
      <c r="J1357" s="14"/>
      <c r="K1357" s="14"/>
      <c r="L1357" s="14" t="s">
        <v>179</v>
      </c>
      <c r="M1357" s="14"/>
      <c r="N1357" s="14" t="s">
        <v>180</v>
      </c>
      <c r="O1357" s="14" t="s">
        <v>210</v>
      </c>
      <c r="P1357" s="14"/>
      <c r="Q1357" s="14" t="s">
        <v>182</v>
      </c>
      <c r="R1357" s="14" t="s">
        <v>183</v>
      </c>
      <c r="S1357" s="14"/>
      <c r="T1357" s="14"/>
      <c r="U1357" s="14"/>
      <c r="V1357" s="14"/>
      <c r="W1357" s="14" t="s">
        <v>79</v>
      </c>
      <c r="X1357" s="14" t="s">
        <v>212</v>
      </c>
      <c r="Y1357" s="14">
        <v>8</v>
      </c>
      <c r="Z1357" s="14">
        <v>16</v>
      </c>
      <c r="AA1357" s="14">
        <v>2019</v>
      </c>
      <c r="AB1357" s="14" t="s">
        <v>68</v>
      </c>
      <c r="AC1357" s="14"/>
      <c r="AD1357" s="14"/>
      <c r="AE1357" s="14"/>
      <c r="AF1357" s="14"/>
      <c r="AG1357" s="14"/>
      <c r="AH1357" s="14"/>
      <c r="AI1357" s="8" t="str">
        <f t="shared" si="207"/>
        <v>GLZC2019-J1-15005-GXYL）@播出</v>
      </c>
      <c r="AJ1357" s="8">
        <f>IF(AI1357="","",COUNTIFS(AI$1:AI1357,AI1357))</f>
        <v>2</v>
      </c>
      <c r="AK1357" s="8" t="str">
        <f t="shared" si="208"/>
        <v>云之龙招标集团有限公司资源县融媒体中心融媒体运营中心中央厨房硬件及设备采购GLZC2019-J1-15005-GXYL成交结果公告@播出</v>
      </c>
      <c r="AL1357" s="9">
        <f>IF(AK1357="","",COUNTIFS(AK$1:AK1357,AK1357))</f>
        <v>1</v>
      </c>
      <c r="AM1357" s="10" t="str">
        <f t="shared" si="209"/>
        <v/>
      </c>
      <c r="AN1357" s="12">
        <v>1092800</v>
      </c>
    </row>
    <row r="1358" spans="1:40">
      <c r="A1358" s="7" t="s">
        <v>7213</v>
      </c>
      <c r="B1358" s="7" t="s">
        <v>7445</v>
      </c>
      <c r="C1358" s="7" t="s">
        <v>55</v>
      </c>
      <c r="D1358" s="7" t="s">
        <v>7446</v>
      </c>
      <c r="E1358" s="7" t="s">
        <v>809</v>
      </c>
      <c r="F1358" s="7" t="s">
        <v>4229</v>
      </c>
      <c r="G1358" s="7" t="s">
        <v>120</v>
      </c>
      <c r="H1358" s="7"/>
      <c r="I1358" s="7"/>
      <c r="J1358" s="7"/>
      <c r="K1358" s="7"/>
      <c r="L1358" s="7" t="s">
        <v>7447</v>
      </c>
      <c r="M1358" s="7" t="s">
        <v>7448</v>
      </c>
      <c r="N1358" s="7" t="s">
        <v>7449</v>
      </c>
      <c r="O1358" s="7" t="s">
        <v>7450</v>
      </c>
      <c r="P1358" s="7"/>
      <c r="Q1358" s="7" t="s">
        <v>7451</v>
      </c>
      <c r="R1358" s="7"/>
      <c r="S1358" s="7"/>
      <c r="T1358" s="7"/>
      <c r="U1358" s="7"/>
      <c r="V1358" s="7"/>
      <c r="W1358" s="7" t="s">
        <v>79</v>
      </c>
      <c r="X1358" s="7" t="s">
        <v>7452</v>
      </c>
      <c r="Y1358" s="7">
        <v>4</v>
      </c>
      <c r="Z1358" s="7">
        <v>2</v>
      </c>
      <c r="AA1358" s="7">
        <v>2019</v>
      </c>
      <c r="AB1358" s="7" t="s">
        <v>68</v>
      </c>
      <c r="AC1358" s="7"/>
      <c r="AD1358" s="7"/>
      <c r="AE1358" s="7"/>
      <c r="AF1358" s="7"/>
      <c r="AG1358" s="7"/>
      <c r="AH1358" s="7"/>
      <c r="AI1358" s="8" t="str">
        <f t="shared" si="207"/>
        <v>HB2019015556450001@播控</v>
      </c>
      <c r="AJ1358" s="8">
        <f>IF(AI1358="","",COUNTIFS(AI$1:AI1358,AI1358))</f>
        <v>1</v>
      </c>
      <c r="AK1358" s="8" t="str">
        <f t="shared" si="208"/>
        <v>海兴县文体广播新局海兴县广电播控楼多功能会议室音视频系统采购项目中标公告@播控</v>
      </c>
      <c r="AL1358" s="9">
        <f>IF(AK1358="","",COUNTIFS(AK$1:AK1358,AK1358))</f>
        <v>1</v>
      </c>
      <c r="AM1358" s="10" t="str">
        <f t="shared" si="209"/>
        <v>是</v>
      </c>
      <c r="AN1358" s="12">
        <v>710000</v>
      </c>
    </row>
    <row r="1359" spans="1:40">
      <c r="A1359" s="14" t="s">
        <v>7207</v>
      </c>
      <c r="B1359" s="14" t="s">
        <v>7453</v>
      </c>
      <c r="C1359" s="14" t="s">
        <v>55</v>
      </c>
      <c r="D1359" s="14" t="s">
        <v>7454</v>
      </c>
      <c r="E1359" s="14" t="s">
        <v>168</v>
      </c>
      <c r="F1359" s="14" t="s">
        <v>1834</v>
      </c>
      <c r="G1359" s="14" t="s">
        <v>120</v>
      </c>
      <c r="H1359" s="14"/>
      <c r="I1359" s="14"/>
      <c r="J1359" s="14"/>
      <c r="K1359" s="14"/>
      <c r="L1359" s="14" t="s">
        <v>7455</v>
      </c>
      <c r="M1359" s="14" t="s">
        <v>7456</v>
      </c>
      <c r="N1359" s="14" t="s">
        <v>7457</v>
      </c>
      <c r="O1359" s="14" t="s">
        <v>7458</v>
      </c>
      <c r="P1359" s="14"/>
      <c r="Q1359" s="14" t="s">
        <v>7459</v>
      </c>
      <c r="R1359" s="14"/>
      <c r="S1359" s="14"/>
      <c r="T1359" s="14"/>
      <c r="U1359" s="14"/>
      <c r="V1359" s="14"/>
      <c r="W1359" s="14" t="s">
        <v>79</v>
      </c>
      <c r="X1359" s="14" t="s">
        <v>7460</v>
      </c>
      <c r="Y1359" s="14">
        <v>1</v>
      </c>
      <c r="Z1359" s="14">
        <v>1</v>
      </c>
      <c r="AA1359" s="14">
        <v>2019</v>
      </c>
      <c r="AB1359" s="14" t="s">
        <v>68</v>
      </c>
      <c r="AC1359" s="14"/>
      <c r="AD1359" s="14"/>
      <c r="AE1359" s="14"/>
      <c r="AF1359" s="14"/>
      <c r="AG1359" s="14"/>
      <c r="AH1359" s="14"/>
      <c r="AI1359" s="8" t="str">
        <f t="shared" si="207"/>
        <v>[350723]XY[GK]2018116@播出</v>
      </c>
      <c r="AJ1359" s="8">
        <f>IF(AI1359="","",COUNTIFS(AI$1:AI1359,AI1359))</f>
        <v>1</v>
      </c>
      <c r="AK1359" s="8" t="str">
        <f t="shared" si="208"/>
        <v>光泽县教育局2018年光泽县杭小、华小105寸班班通增补采购计划货物类采购项目结果公告@播出</v>
      </c>
      <c r="AL1359" s="9">
        <f>IF(AK1359="","",COUNTIFS(AK$1:AK1359,AK1359))</f>
        <v>1</v>
      </c>
      <c r="AM1359" s="10" t="str">
        <f t="shared" si="209"/>
        <v>是</v>
      </c>
      <c r="AN1359" s="12">
        <v>797940</v>
      </c>
    </row>
    <row r="1360" spans="1:40">
      <c r="A1360" s="7" t="s">
        <v>7213</v>
      </c>
      <c r="B1360" s="7" t="s">
        <v>7461</v>
      </c>
      <c r="C1360" s="7" t="s">
        <v>55</v>
      </c>
      <c r="D1360" s="7" t="s">
        <v>7462</v>
      </c>
      <c r="E1360" s="7" t="s">
        <v>809</v>
      </c>
      <c r="F1360" s="7" t="s">
        <v>4229</v>
      </c>
      <c r="G1360" s="7" t="s">
        <v>120</v>
      </c>
      <c r="H1360" s="7"/>
      <c r="I1360" s="7"/>
      <c r="J1360" s="7"/>
      <c r="K1360" s="7"/>
      <c r="L1360" s="7" t="s">
        <v>7447</v>
      </c>
      <c r="M1360" s="7" t="s">
        <v>7463</v>
      </c>
      <c r="N1360" s="7" t="s">
        <v>7449</v>
      </c>
      <c r="O1360" s="7"/>
      <c r="P1360" s="7"/>
      <c r="Q1360" s="7" t="s">
        <v>7451</v>
      </c>
      <c r="R1360" s="7"/>
      <c r="S1360" s="7"/>
      <c r="T1360" s="7"/>
      <c r="U1360" s="7"/>
      <c r="V1360" s="7"/>
      <c r="W1360" s="7" t="s">
        <v>79</v>
      </c>
      <c r="X1360" s="7" t="s">
        <v>7464</v>
      </c>
      <c r="Y1360" s="7">
        <v>3</v>
      </c>
      <c r="Z1360" s="7">
        <v>3</v>
      </c>
      <c r="AA1360" s="7">
        <v>2019</v>
      </c>
      <c r="AB1360" s="7" t="s">
        <v>68</v>
      </c>
      <c r="AC1360" s="7"/>
      <c r="AD1360" s="7"/>
      <c r="AE1360" s="7"/>
      <c r="AF1360" s="7"/>
      <c r="AG1360" s="7"/>
      <c r="AH1360" s="7"/>
      <c r="AI1360" s="8" t="str">
        <f t="shared" si="207"/>
        <v>Z130900190013@播控</v>
      </c>
      <c r="AJ1360" s="8">
        <f>IF(AI1360="","",COUNTIFS(AI$1:AI1360,AI1360))</f>
        <v>1</v>
      </c>
      <c r="AK1360" s="8" t="str">
        <f t="shared" si="208"/>
        <v>海兴广电播控楼多功能会议室音视频系统采购中标结果公告@播控</v>
      </c>
      <c r="AL1360" s="9">
        <f>IF(AK1360="","",COUNTIFS(AK$1:AK1360,AK1360))</f>
        <v>1</v>
      </c>
      <c r="AM1360" s="10" t="str">
        <f t="shared" si="209"/>
        <v>是</v>
      </c>
      <c r="AN1360" s="12">
        <v>0</v>
      </c>
    </row>
    <row r="1361" spans="1:40">
      <c r="A1361" s="14" t="s">
        <v>7213</v>
      </c>
      <c r="B1361" s="14" t="s">
        <v>7465</v>
      </c>
      <c r="C1361" s="14" t="s">
        <v>55</v>
      </c>
      <c r="D1361" s="14"/>
      <c r="E1361" s="14" t="s">
        <v>155</v>
      </c>
      <c r="F1361" s="14" t="s">
        <v>7466</v>
      </c>
      <c r="G1361" s="14" t="s">
        <v>120</v>
      </c>
      <c r="H1361" s="14"/>
      <c r="I1361" s="14"/>
      <c r="J1361" s="14"/>
      <c r="K1361" s="14"/>
      <c r="L1361" s="14" t="s">
        <v>7467</v>
      </c>
      <c r="M1361" s="14" t="s">
        <v>7468</v>
      </c>
      <c r="N1361" s="14" t="s">
        <v>7469</v>
      </c>
      <c r="O1361" s="14" t="s">
        <v>7470</v>
      </c>
      <c r="P1361" s="14"/>
      <c r="Q1361" s="14" t="s">
        <v>7471</v>
      </c>
      <c r="R1361" s="14" t="s">
        <v>7472</v>
      </c>
      <c r="S1361" s="14" t="s">
        <v>7473</v>
      </c>
      <c r="T1361" s="14"/>
      <c r="U1361" s="14"/>
      <c r="V1361" s="14"/>
      <c r="W1361" s="14" t="s">
        <v>79</v>
      </c>
      <c r="X1361" s="14" t="s">
        <v>7474</v>
      </c>
      <c r="Y1361" s="14">
        <v>1</v>
      </c>
      <c r="Z1361" s="14">
        <v>14971</v>
      </c>
      <c r="AA1361" s="14">
        <v>2019</v>
      </c>
      <c r="AB1361" s="14" t="s">
        <v>68</v>
      </c>
      <c r="AC1361" s="14"/>
      <c r="AD1361" s="14"/>
      <c r="AE1361" s="14"/>
      <c r="AF1361" s="14"/>
      <c r="AG1361" s="14"/>
      <c r="AH1361" s="14"/>
      <c r="AI1361" s="8" t="str">
        <f t="shared" si="207"/>
        <v/>
      </c>
      <c r="AJ1361" s="8" t="str">
        <f>IF(AI1361="","",COUNTIFS(AI$1:AI1361,AI1361))</f>
        <v/>
      </c>
      <c r="AK1361" s="8" t="str">
        <f t="shared" si="208"/>
        <v>富宁县文化广电体育旅游局贫困地区村基层综合文化服务中心舞台设备采购项目（四次）公开招标中标公示@播控</v>
      </c>
      <c r="AL1361" s="9">
        <f>IF(AK1361="","",COUNTIFS(AK$1:AK1361,AK1361))</f>
        <v>1</v>
      </c>
      <c r="AM1361" s="10" t="str">
        <f t="shared" si="209"/>
        <v>是</v>
      </c>
      <c r="AN1361" s="12">
        <v>1132660</v>
      </c>
    </row>
    <row r="1362" spans="1:40">
      <c r="A1362" s="7" t="s">
        <v>7213</v>
      </c>
      <c r="B1362" s="7" t="s">
        <v>7475</v>
      </c>
      <c r="C1362" s="7" t="s">
        <v>55</v>
      </c>
      <c r="D1362" s="7" t="s">
        <v>7476</v>
      </c>
      <c r="E1362" s="7" t="s">
        <v>602</v>
      </c>
      <c r="F1362" s="7" t="s">
        <v>712</v>
      </c>
      <c r="G1362" s="7" t="s">
        <v>120</v>
      </c>
      <c r="H1362" s="7"/>
      <c r="I1362" s="7"/>
      <c r="J1362" s="7"/>
      <c r="K1362" s="7"/>
      <c r="L1362" s="7" t="s">
        <v>7477</v>
      </c>
      <c r="M1362" s="7" t="s">
        <v>7478</v>
      </c>
      <c r="N1362" s="7" t="s">
        <v>7479</v>
      </c>
      <c r="O1362" s="7" t="s">
        <v>7480</v>
      </c>
      <c r="P1362" s="7"/>
      <c r="Q1362" s="7" t="s">
        <v>7481</v>
      </c>
      <c r="R1362" s="7"/>
      <c r="S1362" s="7"/>
      <c r="T1362" s="7"/>
      <c r="U1362" s="7"/>
      <c r="V1362" s="7"/>
      <c r="W1362" s="7" t="s">
        <v>79</v>
      </c>
      <c r="X1362" s="7" t="s">
        <v>7482</v>
      </c>
      <c r="Y1362" s="7">
        <v>2</v>
      </c>
      <c r="Z1362" s="7">
        <v>1</v>
      </c>
      <c r="AA1362" s="7">
        <v>2019</v>
      </c>
      <c r="AB1362" s="7" t="s">
        <v>68</v>
      </c>
      <c r="AC1362" s="7"/>
      <c r="AD1362" s="7"/>
      <c r="AE1362" s="7"/>
      <c r="AF1362" s="7"/>
      <c r="AG1362" s="7"/>
      <c r="AH1362" s="7"/>
      <c r="AI1362" s="8" t="str">
        <f t="shared" si="207"/>
        <v>FNCG[2018]172号）@播控</v>
      </c>
      <c r="AJ1362" s="8">
        <f>IF(AI1362="","",COUNTIFS(AI$1:AI1362,AI1362))</f>
        <v>1</v>
      </c>
      <c r="AK1362" s="8" t="str">
        <f t="shared" si="208"/>
        <v>阜宁县公安局执法办案管理中心执法管理系统项目中标公告@播控</v>
      </c>
      <c r="AL1362" s="9">
        <f>IF(AK1362="","",COUNTIFS(AK$1:AK1362,AK1362))</f>
        <v>1</v>
      </c>
      <c r="AM1362" s="10" t="str">
        <f t="shared" si="209"/>
        <v>是</v>
      </c>
      <c r="AN1362" s="12">
        <v>3573182.8000000003</v>
      </c>
    </row>
    <row r="1363" spans="1:40">
      <c r="A1363" s="14" t="s">
        <v>7213</v>
      </c>
      <c r="B1363" s="14" t="s">
        <v>7373</v>
      </c>
      <c r="C1363" s="14" t="s">
        <v>55</v>
      </c>
      <c r="D1363" s="14"/>
      <c r="E1363" s="14" t="s">
        <v>809</v>
      </c>
      <c r="F1363" s="14" t="s">
        <v>4229</v>
      </c>
      <c r="G1363" s="14" t="s">
        <v>120</v>
      </c>
      <c r="H1363" s="14"/>
      <c r="I1363" s="14"/>
      <c r="J1363" s="14"/>
      <c r="K1363" s="14"/>
      <c r="L1363" s="14"/>
      <c r="M1363" s="14"/>
      <c r="N1363" s="14"/>
      <c r="O1363" s="14"/>
      <c r="P1363" s="14"/>
      <c r="Q1363" s="14"/>
      <c r="R1363" s="14"/>
      <c r="S1363" s="14"/>
      <c r="T1363" s="14"/>
      <c r="U1363" s="14"/>
      <c r="V1363" s="14"/>
      <c r="W1363" s="14" t="s">
        <v>315</v>
      </c>
      <c r="X1363" s="14" t="s">
        <v>7273</v>
      </c>
      <c r="Y1363" s="14">
        <v>35</v>
      </c>
      <c r="Z1363" s="14">
        <v>14971</v>
      </c>
      <c r="AA1363" s="14">
        <v>2019</v>
      </c>
      <c r="AB1363" s="14" t="s">
        <v>68</v>
      </c>
      <c r="AC1363" s="14"/>
      <c r="AD1363" s="14"/>
      <c r="AE1363" s="14"/>
      <c r="AF1363" s="14"/>
      <c r="AG1363" s="14"/>
      <c r="AH1363" s="14"/>
      <c r="AI1363" s="8" t="str">
        <f t="shared" si="207"/>
        <v/>
      </c>
      <c r="AJ1363" s="8" t="str">
        <f>IF(AI1363="","",COUNTIFS(AI$1:AI1363,AI1363))</f>
        <v/>
      </c>
      <c r="AK1363" s="8" t="str">
        <f t="shared" si="208"/>
        <v>河北广电产业中心数字电视播控平台项目十标段@播控</v>
      </c>
      <c r="AL1363" s="9">
        <f>IF(AK1363="","",COUNTIFS(AK$1:AK1363,AK1363))</f>
        <v>2</v>
      </c>
      <c r="AM1363" s="10" t="str">
        <f t="shared" si="209"/>
        <v/>
      </c>
      <c r="AN1363" s="12">
        <v>0</v>
      </c>
    </row>
    <row r="1364" spans="1:40">
      <c r="A1364" s="7" t="s">
        <v>7213</v>
      </c>
      <c r="B1364" s="7" t="s">
        <v>7374</v>
      </c>
      <c r="C1364" s="7" t="s">
        <v>55</v>
      </c>
      <c r="D1364" s="7"/>
      <c r="E1364" s="7" t="s">
        <v>809</v>
      </c>
      <c r="F1364" s="7" t="s">
        <v>4229</v>
      </c>
      <c r="G1364" s="7" t="s">
        <v>120</v>
      </c>
      <c r="H1364" s="7"/>
      <c r="I1364" s="7"/>
      <c r="J1364" s="7"/>
      <c r="K1364" s="7"/>
      <c r="L1364" s="7"/>
      <c r="M1364" s="7"/>
      <c r="N1364" s="7"/>
      <c r="O1364" s="7"/>
      <c r="P1364" s="7"/>
      <c r="Q1364" s="7"/>
      <c r="R1364" s="7"/>
      <c r="S1364" s="7"/>
      <c r="T1364" s="7"/>
      <c r="U1364" s="7"/>
      <c r="V1364" s="7"/>
      <c r="W1364" s="7" t="s">
        <v>315</v>
      </c>
      <c r="X1364" s="7" t="s">
        <v>7273</v>
      </c>
      <c r="Y1364" s="7">
        <v>35</v>
      </c>
      <c r="Z1364" s="7">
        <v>14971</v>
      </c>
      <c r="AA1364" s="7">
        <v>2019</v>
      </c>
      <c r="AB1364" s="7" t="s">
        <v>68</v>
      </c>
      <c r="AC1364" s="7"/>
      <c r="AD1364" s="7"/>
      <c r="AE1364" s="7"/>
      <c r="AF1364" s="7"/>
      <c r="AG1364" s="7"/>
      <c r="AH1364" s="7"/>
      <c r="AI1364" s="8" t="str">
        <f t="shared" si="207"/>
        <v/>
      </c>
      <c r="AJ1364" s="8" t="str">
        <f>IF(AI1364="","",COUNTIFS(AI$1:AI1364,AI1364))</f>
        <v/>
      </c>
      <c r="AK1364" s="8" t="str">
        <f t="shared" si="208"/>
        <v>河北广电产业中心数字电视播控平台项目六标段@播控</v>
      </c>
      <c r="AL1364" s="9">
        <f>IF(AK1364="","",COUNTIFS(AK$1:AK1364,AK1364))</f>
        <v>2</v>
      </c>
      <c r="AM1364" s="10" t="str">
        <f t="shared" si="209"/>
        <v/>
      </c>
      <c r="AN1364" s="12">
        <v>0</v>
      </c>
    </row>
    <row r="1365" spans="1:40">
      <c r="A1365" s="14" t="s">
        <v>7213</v>
      </c>
      <c r="B1365" s="14" t="s">
        <v>7375</v>
      </c>
      <c r="C1365" s="14" t="s">
        <v>55</v>
      </c>
      <c r="D1365" s="14"/>
      <c r="E1365" s="14" t="s">
        <v>809</v>
      </c>
      <c r="F1365" s="14" t="s">
        <v>4229</v>
      </c>
      <c r="G1365" s="14" t="s">
        <v>120</v>
      </c>
      <c r="H1365" s="14"/>
      <c r="I1365" s="14"/>
      <c r="J1365" s="14"/>
      <c r="K1365" s="14"/>
      <c r="L1365" s="14"/>
      <c r="M1365" s="14"/>
      <c r="N1365" s="14"/>
      <c r="O1365" s="14"/>
      <c r="P1365" s="14"/>
      <c r="Q1365" s="14"/>
      <c r="R1365" s="14"/>
      <c r="S1365" s="14"/>
      <c r="T1365" s="14"/>
      <c r="U1365" s="14"/>
      <c r="V1365" s="14"/>
      <c r="W1365" s="14" t="s">
        <v>315</v>
      </c>
      <c r="X1365" s="14" t="s">
        <v>7273</v>
      </c>
      <c r="Y1365" s="14">
        <v>35</v>
      </c>
      <c r="Z1365" s="14">
        <v>14971</v>
      </c>
      <c r="AA1365" s="14">
        <v>2019</v>
      </c>
      <c r="AB1365" s="14" t="s">
        <v>68</v>
      </c>
      <c r="AC1365" s="14"/>
      <c r="AD1365" s="14"/>
      <c r="AE1365" s="14"/>
      <c r="AF1365" s="14"/>
      <c r="AG1365" s="14"/>
      <c r="AH1365" s="14"/>
      <c r="AI1365" s="8" t="str">
        <f t="shared" si="207"/>
        <v/>
      </c>
      <c r="AJ1365" s="8" t="str">
        <f>IF(AI1365="","",COUNTIFS(AI$1:AI1365,AI1365))</f>
        <v/>
      </c>
      <c r="AK1365" s="8" t="str">
        <f t="shared" si="208"/>
        <v>河北广电产业中心数字电视播控平台项目九标段@播控</v>
      </c>
      <c r="AL1365" s="9">
        <f>IF(AK1365="","",COUNTIFS(AK$1:AK1365,AK1365))</f>
        <v>2</v>
      </c>
      <c r="AM1365" s="10" t="str">
        <f t="shared" si="209"/>
        <v/>
      </c>
      <c r="AN1365" s="12">
        <v>0</v>
      </c>
    </row>
    <row r="1366" spans="1:40">
      <c r="A1366" s="7" t="s">
        <v>7213</v>
      </c>
      <c r="B1366" s="7" t="s">
        <v>7371</v>
      </c>
      <c r="C1366" s="7" t="s">
        <v>55</v>
      </c>
      <c r="D1366" s="7"/>
      <c r="E1366" s="7" t="s">
        <v>809</v>
      </c>
      <c r="F1366" s="7" t="s">
        <v>4229</v>
      </c>
      <c r="G1366" s="7" t="s">
        <v>120</v>
      </c>
      <c r="H1366" s="7"/>
      <c r="I1366" s="7"/>
      <c r="J1366" s="7"/>
      <c r="K1366" s="7"/>
      <c r="L1366" s="7" t="s">
        <v>4244</v>
      </c>
      <c r="M1366" s="7"/>
      <c r="N1366" s="7"/>
      <c r="O1366" s="7"/>
      <c r="P1366" s="7"/>
      <c r="Q1366" s="7"/>
      <c r="R1366" s="7"/>
      <c r="S1366" s="7"/>
      <c r="T1366" s="7"/>
      <c r="U1366" s="7"/>
      <c r="V1366" s="7"/>
      <c r="W1366" s="7" t="s">
        <v>315</v>
      </c>
      <c r="X1366" s="7" t="s">
        <v>7273</v>
      </c>
      <c r="Y1366" s="7">
        <v>35</v>
      </c>
      <c r="Z1366" s="7">
        <v>14971</v>
      </c>
      <c r="AA1366" s="7">
        <v>2019</v>
      </c>
      <c r="AB1366" s="7" t="s">
        <v>68</v>
      </c>
      <c r="AC1366" s="7"/>
      <c r="AD1366" s="7"/>
      <c r="AE1366" s="7"/>
      <c r="AF1366" s="7"/>
      <c r="AG1366" s="7"/>
      <c r="AH1366" s="7"/>
      <c r="AI1366" s="8" t="str">
        <f t="shared" si="207"/>
        <v/>
      </c>
      <c r="AJ1366" s="8" t="str">
        <f>IF(AI1366="","",COUNTIFS(AI$1:AI1366,AI1366))</f>
        <v/>
      </c>
      <c r="AK1366" s="8" t="str">
        <f t="shared" si="208"/>
        <v>河北广电产业中心数字电视播控平台项目一标段@播控</v>
      </c>
      <c r="AL1366" s="9">
        <f>IF(AK1366="","",COUNTIFS(AK$1:AK1366,AK1366))</f>
        <v>2</v>
      </c>
      <c r="AM1366" s="10" t="str">
        <f t="shared" si="209"/>
        <v/>
      </c>
      <c r="AN1366" s="12">
        <v>0</v>
      </c>
    </row>
    <row r="1367" spans="1:40">
      <c r="A1367" s="14" t="s">
        <v>7213</v>
      </c>
      <c r="B1367" s="14" t="s">
        <v>7372</v>
      </c>
      <c r="C1367" s="14" t="s">
        <v>55</v>
      </c>
      <c r="D1367" s="14"/>
      <c r="E1367" s="14" t="s">
        <v>809</v>
      </c>
      <c r="F1367" s="14" t="s">
        <v>4229</v>
      </c>
      <c r="G1367" s="14" t="s">
        <v>120</v>
      </c>
      <c r="H1367" s="14"/>
      <c r="I1367" s="14"/>
      <c r="J1367" s="14"/>
      <c r="K1367" s="14"/>
      <c r="L1367" s="14"/>
      <c r="M1367" s="14"/>
      <c r="N1367" s="14"/>
      <c r="O1367" s="14"/>
      <c r="P1367" s="14"/>
      <c r="Q1367" s="14"/>
      <c r="R1367" s="14"/>
      <c r="S1367" s="14"/>
      <c r="T1367" s="14"/>
      <c r="U1367" s="14"/>
      <c r="V1367" s="14"/>
      <c r="W1367" s="14" t="s">
        <v>315</v>
      </c>
      <c r="X1367" s="14" t="s">
        <v>7273</v>
      </c>
      <c r="Y1367" s="14">
        <v>35</v>
      </c>
      <c r="Z1367" s="14">
        <v>14971</v>
      </c>
      <c r="AA1367" s="14">
        <v>2019</v>
      </c>
      <c r="AB1367" s="14" t="s">
        <v>68</v>
      </c>
      <c r="AC1367" s="14"/>
      <c r="AD1367" s="14"/>
      <c r="AE1367" s="14"/>
      <c r="AF1367" s="14"/>
      <c r="AG1367" s="14"/>
      <c r="AH1367" s="14"/>
      <c r="AI1367" s="8" t="str">
        <f t="shared" si="207"/>
        <v/>
      </c>
      <c r="AJ1367" s="8" t="str">
        <f>IF(AI1367="","",COUNTIFS(AI$1:AI1367,AI1367))</f>
        <v/>
      </c>
      <c r="AK1367" s="8" t="str">
        <f t="shared" si="208"/>
        <v>河北广电产业中心数字电视播控平台项目七标段@播控</v>
      </c>
      <c r="AL1367" s="9">
        <f>IF(AK1367="","",COUNTIFS(AK$1:AK1367,AK1367))</f>
        <v>2</v>
      </c>
      <c r="AM1367" s="10" t="str">
        <f t="shared" si="209"/>
        <v/>
      </c>
      <c r="AN1367" s="12">
        <v>0</v>
      </c>
    </row>
    <row r="1368" spans="1:40">
      <c r="A1368" s="7" t="s">
        <v>7213</v>
      </c>
      <c r="B1368" s="7" t="s">
        <v>7368</v>
      </c>
      <c r="C1368" s="7" t="s">
        <v>55</v>
      </c>
      <c r="D1368" s="7"/>
      <c r="E1368" s="7" t="s">
        <v>809</v>
      </c>
      <c r="F1368" s="7" t="s">
        <v>4229</v>
      </c>
      <c r="G1368" s="7" t="s">
        <v>120</v>
      </c>
      <c r="H1368" s="7"/>
      <c r="I1368" s="7"/>
      <c r="J1368" s="7"/>
      <c r="K1368" s="7"/>
      <c r="L1368" s="7"/>
      <c r="M1368" s="7"/>
      <c r="N1368" s="7"/>
      <c r="O1368" s="7"/>
      <c r="P1368" s="7"/>
      <c r="Q1368" s="7"/>
      <c r="R1368" s="7"/>
      <c r="S1368" s="7"/>
      <c r="T1368" s="7"/>
      <c r="U1368" s="7"/>
      <c r="V1368" s="7"/>
      <c r="W1368" s="7" t="s">
        <v>315</v>
      </c>
      <c r="X1368" s="7" t="s">
        <v>7273</v>
      </c>
      <c r="Y1368" s="7">
        <v>35</v>
      </c>
      <c r="Z1368" s="7">
        <v>14971</v>
      </c>
      <c r="AA1368" s="7">
        <v>2019</v>
      </c>
      <c r="AB1368" s="7" t="s">
        <v>68</v>
      </c>
      <c r="AC1368" s="7"/>
      <c r="AD1368" s="7"/>
      <c r="AE1368" s="7"/>
      <c r="AF1368" s="7"/>
      <c r="AG1368" s="7"/>
      <c r="AH1368" s="7"/>
      <c r="AI1368" s="8" t="str">
        <f t="shared" si="207"/>
        <v/>
      </c>
      <c r="AJ1368" s="8" t="str">
        <f>IF(AI1368="","",COUNTIFS(AI$1:AI1368,AI1368))</f>
        <v/>
      </c>
      <c r="AK1368" s="8" t="str">
        <f t="shared" si="208"/>
        <v>河北广电产业中心数字电视播控平台项目八标段@播控</v>
      </c>
      <c r="AL1368" s="9">
        <f>IF(AK1368="","",COUNTIFS(AK$1:AK1368,AK1368))</f>
        <v>2</v>
      </c>
      <c r="AM1368" s="10" t="str">
        <f t="shared" si="209"/>
        <v/>
      </c>
      <c r="AN1368" s="12">
        <v>0</v>
      </c>
    </row>
    <row r="1369" spans="1:40">
      <c r="A1369" s="14" t="s">
        <v>7213</v>
      </c>
      <c r="B1369" s="14" t="s">
        <v>7376</v>
      </c>
      <c r="C1369" s="14" t="s">
        <v>55</v>
      </c>
      <c r="D1369" s="14"/>
      <c r="E1369" s="14" t="s">
        <v>809</v>
      </c>
      <c r="F1369" s="14" t="s">
        <v>4229</v>
      </c>
      <c r="G1369" s="14" t="s">
        <v>120</v>
      </c>
      <c r="H1369" s="14"/>
      <c r="I1369" s="14"/>
      <c r="J1369" s="14"/>
      <c r="K1369" s="14"/>
      <c r="L1369" s="14"/>
      <c r="M1369" s="14"/>
      <c r="N1369" s="14"/>
      <c r="O1369" s="14"/>
      <c r="P1369" s="14"/>
      <c r="Q1369" s="14"/>
      <c r="R1369" s="14"/>
      <c r="S1369" s="14"/>
      <c r="T1369" s="14"/>
      <c r="U1369" s="14"/>
      <c r="V1369" s="14"/>
      <c r="W1369" s="14" t="s">
        <v>315</v>
      </c>
      <c r="X1369" s="14" t="s">
        <v>7273</v>
      </c>
      <c r="Y1369" s="14">
        <v>35</v>
      </c>
      <c r="Z1369" s="14">
        <v>14971</v>
      </c>
      <c r="AA1369" s="14">
        <v>2019</v>
      </c>
      <c r="AB1369" s="14" t="s">
        <v>68</v>
      </c>
      <c r="AC1369" s="14"/>
      <c r="AD1369" s="14"/>
      <c r="AE1369" s="14"/>
      <c r="AF1369" s="14"/>
      <c r="AG1369" s="14"/>
      <c r="AH1369" s="14"/>
      <c r="AI1369" s="8" t="str">
        <f t="shared" si="207"/>
        <v/>
      </c>
      <c r="AJ1369" s="8" t="str">
        <f>IF(AI1369="","",COUNTIFS(AI$1:AI1369,AI1369))</f>
        <v/>
      </c>
      <c r="AK1369" s="8" t="str">
        <f t="shared" si="208"/>
        <v>河北广电产业中心数字电视播控平台项目五标段@播控</v>
      </c>
      <c r="AL1369" s="9">
        <f>IF(AK1369="","",COUNTIFS(AK$1:AK1369,AK1369))</f>
        <v>2</v>
      </c>
      <c r="AM1369" s="10" t="str">
        <f t="shared" si="209"/>
        <v/>
      </c>
      <c r="AN1369" s="12">
        <v>0</v>
      </c>
    </row>
    <row r="1370" spans="1:40">
      <c r="A1370" s="7" t="s">
        <v>7213</v>
      </c>
      <c r="B1370" s="7" t="s">
        <v>7483</v>
      </c>
      <c r="C1370" s="7" t="s">
        <v>55</v>
      </c>
      <c r="D1370" s="7"/>
      <c r="E1370" s="7" t="s">
        <v>56</v>
      </c>
      <c r="F1370" s="7" t="s">
        <v>541</v>
      </c>
      <c r="G1370" s="7" t="s">
        <v>226</v>
      </c>
      <c r="H1370" s="7"/>
      <c r="I1370" s="7"/>
      <c r="J1370" s="7"/>
      <c r="K1370" s="7"/>
      <c r="L1370" s="7" t="s">
        <v>7484</v>
      </c>
      <c r="M1370" s="7" t="s">
        <v>7485</v>
      </c>
      <c r="N1370" s="7" t="s">
        <v>7486</v>
      </c>
      <c r="O1370" s="7" t="s">
        <v>7487</v>
      </c>
      <c r="P1370" s="7"/>
      <c r="Q1370" s="7" t="s">
        <v>7488</v>
      </c>
      <c r="R1370" s="7"/>
      <c r="S1370" s="7"/>
      <c r="T1370" s="7"/>
      <c r="U1370" s="7"/>
      <c r="V1370" s="7"/>
      <c r="W1370" s="7" t="s">
        <v>65</v>
      </c>
      <c r="X1370" s="7" t="s">
        <v>7489</v>
      </c>
      <c r="Y1370" s="7">
        <v>2</v>
      </c>
      <c r="Z1370" s="7">
        <v>14971</v>
      </c>
      <c r="AA1370" s="7">
        <v>2019</v>
      </c>
      <c r="AB1370" s="7" t="s">
        <v>68</v>
      </c>
      <c r="AC1370" s="7"/>
      <c r="AD1370" s="7"/>
      <c r="AE1370" s="7"/>
      <c r="AF1370" s="7"/>
      <c r="AG1370" s="7"/>
      <c r="AH1370" s="7"/>
      <c r="AI1370" s="8" t="str">
        <f t="shared" si="207"/>
        <v/>
      </c>
      <c r="AJ1370" s="8" t="str">
        <f>IF(AI1370="","",COUNTIFS(AI$1:AI1370,AI1370))</f>
        <v/>
      </c>
      <c r="AK1370" s="8" t="str">
        <f t="shared" si="208"/>
        <v>南阳市宛西中等专业学校手工实训室项目成交结果公告@播控</v>
      </c>
      <c r="AL1370" s="9">
        <f>IF(AK1370="","",COUNTIFS(AK$1:AK1370,AK1370))</f>
        <v>1</v>
      </c>
      <c r="AM1370" s="10" t="str">
        <f t="shared" si="209"/>
        <v>是</v>
      </c>
      <c r="AN1370" s="12">
        <v>221900</v>
      </c>
    </row>
    <row r="1371" spans="1:40">
      <c r="A1371" s="14" t="s">
        <v>7207</v>
      </c>
      <c r="B1371" s="14" t="s">
        <v>7490</v>
      </c>
      <c r="C1371" s="14" t="s">
        <v>55</v>
      </c>
      <c r="D1371" s="14"/>
      <c r="E1371" s="14" t="s">
        <v>106</v>
      </c>
      <c r="F1371" s="14" t="s">
        <v>7491</v>
      </c>
      <c r="G1371" s="14" t="s">
        <v>226</v>
      </c>
      <c r="H1371" s="14"/>
      <c r="I1371" s="14"/>
      <c r="J1371" s="14"/>
      <c r="K1371" s="14"/>
      <c r="L1371" s="14"/>
      <c r="M1371" s="14"/>
      <c r="N1371" s="14" t="s">
        <v>7492</v>
      </c>
      <c r="O1371" s="14"/>
      <c r="P1371" s="14"/>
      <c r="Q1371" s="14" t="s">
        <v>7493</v>
      </c>
      <c r="R1371" s="14" t="s">
        <v>7494</v>
      </c>
      <c r="S1371" s="14" t="s">
        <v>7495</v>
      </c>
      <c r="T1371" s="14"/>
      <c r="U1371" s="14"/>
      <c r="V1371" s="14"/>
      <c r="W1371" s="14" t="s">
        <v>65</v>
      </c>
      <c r="X1371" s="14" t="s">
        <v>7496</v>
      </c>
      <c r="Y1371" s="14">
        <v>1</v>
      </c>
      <c r="Z1371" s="14">
        <v>14971</v>
      </c>
      <c r="AA1371" s="14" t="s">
        <v>1746</v>
      </c>
      <c r="AB1371" s="14"/>
      <c r="AC1371" s="14"/>
      <c r="AD1371" s="14"/>
      <c r="AE1371" s="14"/>
      <c r="AF1371" s="14"/>
      <c r="AG1371" s="14"/>
      <c r="AH1371" s="14"/>
      <c r="AI1371" s="8" t="str">
        <f t="shared" si="207"/>
        <v/>
      </c>
      <c r="AJ1371" s="8" t="str">
        <f>IF(AI1371="","",COUNTIFS(AI$1:AI1371,AI1371))</f>
        <v/>
      </c>
      <c r="AK1371" s="8" t="str">
        <f t="shared" si="208"/>
        <v>三沙卫视高清演播室播出服务器项目本身中标结果公告@播出</v>
      </c>
      <c r="AL1371" s="9">
        <f>IF(AK1371="","",COUNTIFS(AK$1:AK1371,AK1371))</f>
        <v>1</v>
      </c>
      <c r="AM1371" s="10" t="str">
        <f t="shared" si="209"/>
        <v>是</v>
      </c>
      <c r="AN1371" s="12">
        <v>0</v>
      </c>
    </row>
    <row r="1372" spans="1:40">
      <c r="A1372" s="7" t="s">
        <v>7213</v>
      </c>
      <c r="B1372" s="7" t="s">
        <v>6379</v>
      </c>
      <c r="C1372" s="7" t="s">
        <v>55</v>
      </c>
      <c r="D1372" s="7" t="s">
        <v>6380</v>
      </c>
      <c r="E1372" s="7" t="s">
        <v>602</v>
      </c>
      <c r="F1372" s="7" t="s">
        <v>668</v>
      </c>
      <c r="G1372" s="7" t="s">
        <v>226</v>
      </c>
      <c r="H1372" s="7"/>
      <c r="I1372" s="7"/>
      <c r="J1372" s="7"/>
      <c r="K1372" s="7"/>
      <c r="L1372" s="7" t="s">
        <v>6381</v>
      </c>
      <c r="M1372" s="7" t="s">
        <v>6382</v>
      </c>
      <c r="N1372" s="7" t="s">
        <v>6383</v>
      </c>
      <c r="O1372" s="7" t="s">
        <v>6384</v>
      </c>
      <c r="P1372" s="7"/>
      <c r="Q1372" s="7" t="s">
        <v>4717</v>
      </c>
      <c r="R1372" s="7" t="s">
        <v>6385</v>
      </c>
      <c r="S1372" s="7" t="s">
        <v>403</v>
      </c>
      <c r="T1372" s="7"/>
      <c r="U1372" s="7"/>
      <c r="V1372" s="7"/>
      <c r="W1372" s="7" t="s">
        <v>244</v>
      </c>
      <c r="X1372" s="7" t="s">
        <v>6386</v>
      </c>
      <c r="Y1372" s="7">
        <v>4</v>
      </c>
      <c r="Z1372" s="7">
        <v>2</v>
      </c>
      <c r="AA1372" s="7">
        <v>2019</v>
      </c>
      <c r="AB1372" s="7" t="s">
        <v>68</v>
      </c>
      <c r="AC1372" s="7" t="s">
        <v>4372</v>
      </c>
      <c r="AD1372" s="7" t="s">
        <v>408</v>
      </c>
      <c r="AE1372" s="7" t="s">
        <v>6387</v>
      </c>
      <c r="AF1372" s="7"/>
      <c r="AG1372" s="7"/>
      <c r="AH1372" s="7"/>
      <c r="AI1372" s="8" t="str">
        <f t="shared" si="207"/>
        <v>JITC-1805AI2977@播控</v>
      </c>
      <c r="AJ1372" s="8">
        <f>IF(AI1372="","",COUNTIFS(AI$1:AI1372,AI1372))</f>
        <v>1</v>
      </c>
      <c r="AK1372" s="8" t="str">
        <f t="shared" si="208"/>
        <v>南京广电1600平米融媒体演播厅大屏包装播控系统改造项目采购结果公告@播控</v>
      </c>
      <c r="AL1372" s="9">
        <f>IF(AK1372="","",COUNTIFS(AK$1:AK1372,AK1372))</f>
        <v>1</v>
      </c>
      <c r="AM1372" s="10" t="str">
        <f t="shared" si="209"/>
        <v>是</v>
      </c>
      <c r="AN1372" s="12">
        <v>822000</v>
      </c>
    </row>
    <row r="1373" spans="1:40">
      <c r="A1373" s="14" t="s">
        <v>7305</v>
      </c>
      <c r="B1373" s="14" t="s">
        <v>5963</v>
      </c>
      <c r="C1373" s="14" t="s">
        <v>55</v>
      </c>
      <c r="D1373" s="14" t="s">
        <v>5964</v>
      </c>
      <c r="E1373" s="14" t="s">
        <v>236</v>
      </c>
      <c r="F1373" s="14" t="s">
        <v>237</v>
      </c>
      <c r="G1373" s="14" t="s">
        <v>226</v>
      </c>
      <c r="H1373" s="14"/>
      <c r="I1373" s="14"/>
      <c r="J1373" s="14"/>
      <c r="K1373" s="14"/>
      <c r="L1373" s="14" t="s">
        <v>4114</v>
      </c>
      <c r="M1373" s="14"/>
      <c r="N1373" s="14" t="s">
        <v>5965</v>
      </c>
      <c r="O1373" s="14" t="s">
        <v>5966</v>
      </c>
      <c r="P1373" s="14"/>
      <c r="Q1373" s="14" t="s">
        <v>4717</v>
      </c>
      <c r="R1373" s="14" t="s">
        <v>5968</v>
      </c>
      <c r="S1373" s="14" t="s">
        <v>5969</v>
      </c>
      <c r="T1373" s="14"/>
      <c r="U1373" s="14"/>
      <c r="V1373" s="14"/>
      <c r="W1373" s="14" t="s">
        <v>194</v>
      </c>
      <c r="X1373" s="14" t="s">
        <v>5970</v>
      </c>
      <c r="Y1373" s="14">
        <v>2</v>
      </c>
      <c r="Z1373" s="14">
        <v>2</v>
      </c>
      <c r="AA1373" s="14">
        <v>2019</v>
      </c>
      <c r="AB1373" s="14" t="s">
        <v>68</v>
      </c>
      <c r="AC1373" s="14" t="s">
        <v>4372</v>
      </c>
      <c r="AD1373" s="14"/>
      <c r="AE1373" s="14"/>
      <c r="AF1373" s="14"/>
      <c r="AG1373" s="14"/>
      <c r="AH1373" s="14"/>
      <c r="AI1373" s="8" t="str">
        <f t="shared" si="207"/>
        <v>0722-186FE2645LJO）@播出,播控</v>
      </c>
      <c r="AJ1373" s="8">
        <f>IF(AI1373="","",COUNTIFS(AI$1:AI1373,AI1373))</f>
        <v>1</v>
      </c>
      <c r="AK1373" s="8" t="str">
        <f t="shared" si="208"/>
        <v>中央电视台小型移动非编4K制作系统项目中标公告@播出,播控</v>
      </c>
      <c r="AL1373" s="9">
        <f>IF(AK1373="","",COUNTIFS(AK$1:AK1373,AK1373))</f>
        <v>1</v>
      </c>
      <c r="AM1373" s="10" t="str">
        <f t="shared" si="209"/>
        <v>是</v>
      </c>
      <c r="AN1373" s="12">
        <v>6203000</v>
      </c>
    </row>
    <row r="1374" spans="1:40">
      <c r="A1374" s="7" t="s">
        <v>7213</v>
      </c>
      <c r="B1374" s="7" t="s">
        <v>7497</v>
      </c>
      <c r="C1374" s="7" t="s">
        <v>55</v>
      </c>
      <c r="D1374" s="7"/>
      <c r="E1374" s="7" t="s">
        <v>1125</v>
      </c>
      <c r="F1374" s="7" t="s">
        <v>1568</v>
      </c>
      <c r="G1374" s="7" t="s">
        <v>226</v>
      </c>
      <c r="H1374" s="7"/>
      <c r="I1374" s="7"/>
      <c r="J1374" s="7"/>
      <c r="K1374" s="7"/>
      <c r="L1374" s="7"/>
      <c r="M1374" s="7"/>
      <c r="N1374" s="7"/>
      <c r="O1374" s="7"/>
      <c r="P1374" s="7"/>
      <c r="Q1374" s="7"/>
      <c r="R1374" s="7"/>
      <c r="S1374" s="7"/>
      <c r="T1374" s="7"/>
      <c r="U1374" s="7"/>
      <c r="V1374" s="7"/>
      <c r="W1374" s="7" t="s">
        <v>315</v>
      </c>
      <c r="X1374" s="7" t="s">
        <v>7498</v>
      </c>
      <c r="Y1374" s="7">
        <v>3</v>
      </c>
      <c r="Z1374" s="7">
        <v>14971</v>
      </c>
      <c r="AA1374" s="7">
        <v>2019</v>
      </c>
      <c r="AB1374" s="7" t="s">
        <v>68</v>
      </c>
      <c r="AC1374" s="7"/>
      <c r="AD1374" s="7"/>
      <c r="AE1374" s="7"/>
      <c r="AF1374" s="7"/>
      <c r="AG1374" s="7"/>
      <c r="AH1374" s="7"/>
      <c r="AI1374" s="8" t="str">
        <f t="shared" si="207"/>
        <v/>
      </c>
      <c r="AJ1374" s="8" t="str">
        <f>IF(AI1374="","",COUNTIFS(AI$1:AI1374,AI1374))</f>
        <v/>
      </c>
      <c r="AK1374" s="8" t="str">
        <f t="shared" si="208"/>
        <v>陕西陕西IPTV播控平台机柜、电池采购项目中标结果公示@播控</v>
      </c>
      <c r="AL1374" s="9">
        <f>IF(AK1374="","",COUNTIFS(AK$1:AK1374,AK1374))</f>
        <v>1</v>
      </c>
      <c r="AM1374" s="10" t="str">
        <f t="shared" si="209"/>
        <v>是</v>
      </c>
      <c r="AN1374" s="12">
        <v>0</v>
      </c>
    </row>
    <row r="1375" spans="1:40">
      <c r="A1375" s="14" t="s">
        <v>7207</v>
      </c>
      <c r="B1375" s="14" t="s">
        <v>7499</v>
      </c>
      <c r="C1375" s="14" t="s">
        <v>55</v>
      </c>
      <c r="D1375" s="14" t="s">
        <v>7500</v>
      </c>
      <c r="E1375" s="14" t="s">
        <v>236</v>
      </c>
      <c r="F1375" s="14" t="s">
        <v>7501</v>
      </c>
      <c r="G1375" s="14" t="s">
        <v>226</v>
      </c>
      <c r="H1375" s="14"/>
      <c r="I1375" s="14"/>
      <c r="J1375" s="14"/>
      <c r="K1375" s="14"/>
      <c r="L1375" s="14" t="s">
        <v>7502</v>
      </c>
      <c r="M1375" s="14"/>
      <c r="N1375" s="14" t="s">
        <v>7503</v>
      </c>
      <c r="O1375" s="14" t="s">
        <v>7504</v>
      </c>
      <c r="P1375" s="14"/>
      <c r="Q1375" s="14" t="s">
        <v>7505</v>
      </c>
      <c r="R1375" s="14" t="s">
        <v>7506</v>
      </c>
      <c r="S1375" s="14" t="s">
        <v>7507</v>
      </c>
      <c r="T1375" s="14"/>
      <c r="U1375" s="14"/>
      <c r="V1375" s="14"/>
      <c r="W1375" s="14" t="s">
        <v>79</v>
      </c>
      <c r="X1375" s="14" t="s">
        <v>7508</v>
      </c>
      <c r="Y1375" s="14">
        <v>2</v>
      </c>
      <c r="Z1375" s="14">
        <v>1</v>
      </c>
      <c r="AA1375" s="14">
        <v>2019</v>
      </c>
      <c r="AB1375" s="14" t="s">
        <v>68</v>
      </c>
      <c r="AC1375" s="14"/>
      <c r="AD1375" s="14"/>
      <c r="AE1375" s="14"/>
      <c r="AF1375" s="14"/>
      <c r="AG1375" s="14"/>
      <c r="AH1375" s="14"/>
      <c r="AI1375" s="8" t="str">
        <f t="shared" si="207"/>
        <v>GT1911B01）@播出</v>
      </c>
      <c r="AJ1375" s="8">
        <f>IF(AI1375="","",COUNTIFS(AI$1:AI1375,AI1375))</f>
        <v>1</v>
      </c>
      <c r="AK1375" s="8" t="str">
        <f t="shared" si="208"/>
        <v>顺义人民广播电台设备整体运维项目中标公告@播出</v>
      </c>
      <c r="AL1375" s="9">
        <f>IF(AK1375="","",COUNTIFS(AK$1:AK1375,AK1375))</f>
        <v>1</v>
      </c>
      <c r="AM1375" s="10" t="str">
        <f t="shared" si="209"/>
        <v>是</v>
      </c>
      <c r="AN1375" s="12">
        <v>1001380</v>
      </c>
    </row>
    <row r="1376" spans="1:40">
      <c r="A1376" s="7" t="s">
        <v>7213</v>
      </c>
      <c r="B1376" s="7" t="s">
        <v>7509</v>
      </c>
      <c r="C1376" s="7" t="s">
        <v>55</v>
      </c>
      <c r="D1376" s="7" t="s">
        <v>7510</v>
      </c>
      <c r="E1376" s="7" t="s">
        <v>236</v>
      </c>
      <c r="F1376" s="7" t="s">
        <v>7511</v>
      </c>
      <c r="G1376" s="7" t="s">
        <v>226</v>
      </c>
      <c r="H1376" s="7"/>
      <c r="I1376" s="7"/>
      <c r="J1376" s="7"/>
      <c r="K1376" s="7"/>
      <c r="L1376" s="7" t="s">
        <v>7512</v>
      </c>
      <c r="M1376" s="7" t="s">
        <v>7513</v>
      </c>
      <c r="N1376" s="7" t="s">
        <v>7514</v>
      </c>
      <c r="O1376" s="7" t="s">
        <v>7515</v>
      </c>
      <c r="P1376" s="7"/>
      <c r="Q1376" s="7" t="s">
        <v>7516</v>
      </c>
      <c r="R1376" s="7"/>
      <c r="S1376" s="7"/>
      <c r="T1376" s="7"/>
      <c r="U1376" s="7"/>
      <c r="V1376" s="7"/>
      <c r="W1376" s="7" t="s">
        <v>326</v>
      </c>
      <c r="X1376" s="7" t="s">
        <v>7517</v>
      </c>
      <c r="Y1376" s="7">
        <v>1</v>
      </c>
      <c r="Z1376" s="7">
        <v>1</v>
      </c>
      <c r="AA1376" s="7">
        <v>2019</v>
      </c>
      <c r="AB1376" s="7" t="s">
        <v>68</v>
      </c>
      <c r="AC1376" s="7"/>
      <c r="AD1376" s="7"/>
      <c r="AE1376" s="7"/>
      <c r="AF1376" s="7"/>
      <c r="AG1376" s="7"/>
      <c r="AH1376" s="7"/>
      <c r="AI1376" s="8" t="str">
        <f t="shared" si="207"/>
        <v>BIECC－ZB6148）@播控</v>
      </c>
      <c r="AJ1376" s="8">
        <f>IF(AI1376="","",COUNTIFS(AI$1:AI1376,AI1376))</f>
        <v>1</v>
      </c>
      <c r="AK1376" s="8" t="str">
        <f t="shared" si="208"/>
        <v>北京师范大学3D可视型激光雷达采购项目中标公告@播控</v>
      </c>
      <c r="AL1376" s="9">
        <f>IF(AK1376="","",COUNTIFS(AK$1:AK1376,AK1376))</f>
        <v>1</v>
      </c>
      <c r="AM1376" s="10" t="str">
        <f t="shared" si="209"/>
        <v>是</v>
      </c>
      <c r="AN1376" s="12">
        <v>1499000</v>
      </c>
    </row>
    <row r="1377" spans="1:40">
      <c r="A1377" s="14" t="s">
        <v>7213</v>
      </c>
      <c r="B1377" s="14" t="s">
        <v>7518</v>
      </c>
      <c r="C1377" s="14" t="s">
        <v>55</v>
      </c>
      <c r="D1377" s="14" t="s">
        <v>7519</v>
      </c>
      <c r="E1377" s="14" t="s">
        <v>236</v>
      </c>
      <c r="F1377" s="14" t="s">
        <v>237</v>
      </c>
      <c r="G1377" s="14" t="s">
        <v>226</v>
      </c>
      <c r="H1377" s="14"/>
      <c r="I1377" s="14"/>
      <c r="J1377" s="14"/>
      <c r="K1377" s="14"/>
      <c r="L1377" s="14" t="s">
        <v>740</v>
      </c>
      <c r="M1377" s="14"/>
      <c r="N1377" s="14" t="s">
        <v>7520</v>
      </c>
      <c r="O1377" s="14" t="s">
        <v>7521</v>
      </c>
      <c r="P1377" s="14"/>
      <c r="Q1377" s="14" t="s">
        <v>7522</v>
      </c>
      <c r="R1377" s="14"/>
      <c r="S1377" s="14"/>
      <c r="T1377" s="14"/>
      <c r="U1377" s="14"/>
      <c r="V1377" s="14"/>
      <c r="W1377" s="14" t="s">
        <v>315</v>
      </c>
      <c r="X1377" s="14" t="s">
        <v>7523</v>
      </c>
      <c r="Y1377" s="14">
        <v>2</v>
      </c>
      <c r="Z1377" s="14">
        <v>1</v>
      </c>
      <c r="AA1377" s="14">
        <v>2019</v>
      </c>
      <c r="AB1377" s="14" t="s">
        <v>68</v>
      </c>
      <c r="AC1377" s="14"/>
      <c r="AD1377" s="14"/>
      <c r="AE1377" s="14"/>
      <c r="AF1377" s="14"/>
      <c r="AG1377" s="14"/>
      <c r="AH1377" s="14"/>
      <c r="AI1377" s="8" t="str">
        <f t="shared" si="207"/>
        <v>TC180EAS4）@播控</v>
      </c>
      <c r="AJ1377" s="8">
        <f>IF(AI1377="","",COUNTIFS(AI$1:AI1377,AI1377))</f>
        <v>1</v>
      </c>
      <c r="AK1377" s="8" t="str">
        <f t="shared" si="208"/>
        <v>全国政协礼堂管理处全国政协礼堂观众厅扩音系统更新改造中标公告@播控</v>
      </c>
      <c r="AL1377" s="9">
        <f>IF(AK1377="","",COUNTIFS(AK$1:AK1377,AK1377))</f>
        <v>1</v>
      </c>
      <c r="AM1377" s="10" t="str">
        <f t="shared" si="209"/>
        <v>是</v>
      </c>
      <c r="AN1377" s="12">
        <v>7874002.1600000001</v>
      </c>
    </row>
    <row r="1378" spans="1:40">
      <c r="A1378" s="7" t="s">
        <v>7213</v>
      </c>
      <c r="B1378" s="7" t="s">
        <v>7524</v>
      </c>
      <c r="C1378" s="7" t="s">
        <v>55</v>
      </c>
      <c r="D1378" s="7" t="s">
        <v>7525</v>
      </c>
      <c r="E1378" s="7" t="s">
        <v>168</v>
      </c>
      <c r="F1378" s="7" t="s">
        <v>225</v>
      </c>
      <c r="G1378" s="7" t="s">
        <v>226</v>
      </c>
      <c r="H1378" s="7"/>
      <c r="I1378" s="7"/>
      <c r="J1378" s="7"/>
      <c r="K1378" s="7"/>
      <c r="L1378" s="7" t="s">
        <v>7526</v>
      </c>
      <c r="M1378" s="7" t="s">
        <v>7527</v>
      </c>
      <c r="N1378" s="7"/>
      <c r="O1378" s="7"/>
      <c r="P1378" s="7"/>
      <c r="Q1378" s="7"/>
      <c r="R1378" s="7"/>
      <c r="S1378" s="7"/>
      <c r="T1378" s="7"/>
      <c r="U1378" s="7"/>
      <c r="V1378" s="7"/>
      <c r="W1378" s="7" t="s">
        <v>65</v>
      </c>
      <c r="X1378" s="7" t="s">
        <v>7528</v>
      </c>
      <c r="Y1378" s="7">
        <v>4</v>
      </c>
      <c r="Z1378" s="7">
        <v>2</v>
      </c>
      <c r="AA1378" s="7">
        <v>2019</v>
      </c>
      <c r="AB1378" s="7" t="s">
        <v>68</v>
      </c>
      <c r="AC1378" s="7"/>
      <c r="AD1378" s="7"/>
      <c r="AE1378" s="7"/>
      <c r="AF1378" s="7"/>
      <c r="AG1378" s="7"/>
      <c r="AH1378" s="7"/>
      <c r="AI1378" s="8" t="str">
        <f t="shared" si="207"/>
        <v>[350104]FJSXZB[GK]2019001@播控</v>
      </c>
      <c r="AJ1378" s="8">
        <f>IF(AI1378="","",COUNTIFS(AI$1:AI1378,AI1378))</f>
        <v>1</v>
      </c>
      <c r="AK1378" s="8" t="str">
        <f t="shared" si="208"/>
        <v>福州市麦浦小学教学播控设备采购项目结果公告@播控</v>
      </c>
      <c r="AL1378" s="9">
        <f>IF(AK1378="","",COUNTIFS(AK$1:AK1378,AK1378))</f>
        <v>1</v>
      </c>
      <c r="AM1378" s="10" t="str">
        <f t="shared" si="209"/>
        <v>是</v>
      </c>
      <c r="AN1378" s="12">
        <v>0</v>
      </c>
    </row>
    <row r="1379" spans="1:40">
      <c r="A1379" s="14" t="s">
        <v>7213</v>
      </c>
      <c r="B1379" s="14" t="s">
        <v>5971</v>
      </c>
      <c r="C1379" s="14" t="s">
        <v>55</v>
      </c>
      <c r="D1379" s="14" t="s">
        <v>5972</v>
      </c>
      <c r="E1379" s="14" t="s">
        <v>236</v>
      </c>
      <c r="F1379" s="14" t="s">
        <v>237</v>
      </c>
      <c r="G1379" s="14" t="s">
        <v>226</v>
      </c>
      <c r="H1379" s="14"/>
      <c r="I1379" s="14"/>
      <c r="J1379" s="14"/>
      <c r="K1379" s="14"/>
      <c r="L1379" s="14" t="s">
        <v>4747</v>
      </c>
      <c r="M1379" s="14"/>
      <c r="N1379" s="14" t="s">
        <v>5973</v>
      </c>
      <c r="O1379" s="14" t="s">
        <v>5974</v>
      </c>
      <c r="P1379" s="14"/>
      <c r="Q1379" s="14" t="s">
        <v>5976</v>
      </c>
      <c r="R1379" s="14"/>
      <c r="S1379" s="14"/>
      <c r="T1379" s="14"/>
      <c r="U1379" s="14"/>
      <c r="V1379" s="14"/>
      <c r="W1379" s="14" t="s">
        <v>194</v>
      </c>
      <c r="X1379" s="14" t="s">
        <v>5977</v>
      </c>
      <c r="Y1379" s="14">
        <v>2</v>
      </c>
      <c r="Z1379" s="14">
        <v>2</v>
      </c>
      <c r="AA1379" s="14">
        <v>2019</v>
      </c>
      <c r="AB1379" s="14" t="s">
        <v>68</v>
      </c>
      <c r="AC1379" s="14" t="s">
        <v>285</v>
      </c>
      <c r="AD1379" s="14"/>
      <c r="AE1379" s="14"/>
      <c r="AF1379" s="14"/>
      <c r="AG1379" s="14"/>
      <c r="AH1379" s="14"/>
      <c r="AI1379" s="8" t="str">
        <f t="shared" si="207"/>
        <v>0701-184060110672）@播控</v>
      </c>
      <c r="AJ1379" s="8">
        <f>IF(AI1379="","",COUNTIFS(AI$1:AI1379,AI1379))</f>
        <v>1</v>
      </c>
      <c r="AK1379" s="8" t="str">
        <f t="shared" si="208"/>
        <v>中央电视台军事部新闻外采设备增补—专业移动非编项目中标公告@播控</v>
      </c>
      <c r="AL1379" s="9">
        <f>IF(AK1379="","",COUNTIFS(AK$1:AK1379,AK1379))</f>
        <v>1</v>
      </c>
      <c r="AM1379" s="10" t="str">
        <f t="shared" si="209"/>
        <v>是</v>
      </c>
      <c r="AN1379" s="12">
        <v>341581</v>
      </c>
    </row>
    <row r="1380" spans="1:40">
      <c r="A1380" s="7" t="s">
        <v>7213</v>
      </c>
      <c r="B1380" s="7" t="s">
        <v>7529</v>
      </c>
      <c r="C1380" s="7" t="s">
        <v>55</v>
      </c>
      <c r="D1380" s="7" t="s">
        <v>7530</v>
      </c>
      <c r="E1380" s="7" t="s">
        <v>236</v>
      </c>
      <c r="F1380" s="7" t="s">
        <v>237</v>
      </c>
      <c r="G1380" s="7" t="s">
        <v>226</v>
      </c>
      <c r="H1380" s="7"/>
      <c r="I1380" s="7"/>
      <c r="J1380" s="7"/>
      <c r="K1380" s="7"/>
      <c r="L1380" s="7" t="s">
        <v>4747</v>
      </c>
      <c r="M1380" s="7"/>
      <c r="N1380" s="7" t="s">
        <v>7365</v>
      </c>
      <c r="O1380" s="7" t="s">
        <v>7531</v>
      </c>
      <c r="P1380" s="7"/>
      <c r="Q1380" s="7" t="s">
        <v>7315</v>
      </c>
      <c r="R1380" s="7"/>
      <c r="S1380" s="7"/>
      <c r="T1380" s="7"/>
      <c r="U1380" s="7"/>
      <c r="V1380" s="7"/>
      <c r="W1380" s="7" t="s">
        <v>194</v>
      </c>
      <c r="X1380" s="7" t="s">
        <v>7532</v>
      </c>
      <c r="Y1380" s="7">
        <v>3</v>
      </c>
      <c r="Z1380" s="7">
        <v>1</v>
      </c>
      <c r="AA1380" s="7">
        <v>2019</v>
      </c>
      <c r="AB1380" s="7" t="s">
        <v>68</v>
      </c>
      <c r="AC1380" s="7"/>
      <c r="AD1380" s="7"/>
      <c r="AE1380" s="7"/>
      <c r="AF1380" s="7"/>
      <c r="AG1380" s="7"/>
      <c r="AH1380" s="7"/>
      <c r="AI1380" s="8" t="str">
        <f t="shared" si="207"/>
        <v>0701-184060110678）@播控</v>
      </c>
      <c r="AJ1380" s="8">
        <f>IF(AI1380="","",COUNTIFS(AI$1:AI1380,AI1380))</f>
        <v>1</v>
      </c>
      <c r="AK1380" s="8" t="str">
        <f t="shared" si="208"/>
        <v>中央电视台大型4K超高清飞行箱转播系统(一)项目中标公告@播控</v>
      </c>
      <c r="AL1380" s="9">
        <f>IF(AK1380="","",COUNTIFS(AK$1:AK1380,AK1380))</f>
        <v>1</v>
      </c>
      <c r="AM1380" s="10" t="str">
        <f t="shared" si="209"/>
        <v>是</v>
      </c>
      <c r="AN1380" s="12">
        <v>3549457.6</v>
      </c>
    </row>
    <row r="1381" spans="1:40">
      <c r="A1381" s="14" t="s">
        <v>7213</v>
      </c>
      <c r="B1381" s="14" t="s">
        <v>6418</v>
      </c>
      <c r="C1381" s="14" t="s">
        <v>55</v>
      </c>
      <c r="D1381" s="14"/>
      <c r="E1381" s="14" t="s">
        <v>602</v>
      </c>
      <c r="F1381" s="14" t="s">
        <v>1188</v>
      </c>
      <c r="G1381" s="14" t="s">
        <v>226</v>
      </c>
      <c r="H1381" s="14"/>
      <c r="I1381" s="14"/>
      <c r="J1381" s="14"/>
      <c r="K1381" s="14"/>
      <c r="L1381" s="14"/>
      <c r="M1381" s="14"/>
      <c r="N1381" s="14"/>
      <c r="O1381" s="14"/>
      <c r="P1381" s="14"/>
      <c r="Q1381" s="14"/>
      <c r="R1381" s="14"/>
      <c r="S1381" s="14"/>
      <c r="T1381" s="14"/>
      <c r="U1381" s="14"/>
      <c r="V1381" s="14"/>
      <c r="W1381" s="14" t="s">
        <v>315</v>
      </c>
      <c r="X1381" s="14" t="s">
        <v>6419</v>
      </c>
      <c r="Y1381" s="14">
        <v>2</v>
      </c>
      <c r="Z1381" s="14">
        <v>14971</v>
      </c>
      <c r="AA1381" s="14">
        <v>2019</v>
      </c>
      <c r="AB1381" s="14" t="s">
        <v>68</v>
      </c>
      <c r="AC1381" s="14"/>
      <c r="AD1381" s="14"/>
      <c r="AE1381" s="14"/>
      <c r="AF1381" s="14"/>
      <c r="AG1381" s="14"/>
      <c r="AH1381" s="14"/>
      <c r="AI1381" s="8" t="str">
        <f t="shared" si="207"/>
        <v/>
      </c>
      <c r="AJ1381" s="8" t="str">
        <f>IF(AI1381="","",COUNTIFS(AI$1:AI1381,AI1381))</f>
        <v/>
      </c>
      <c r="AK1381" s="8" t="str">
        <f t="shared" si="208"/>
        <v>江苏南京广电1600平米融媒体演播厅大屏包装播控系统改造项目中标公告@播控</v>
      </c>
      <c r="AL1381" s="9">
        <f>IF(AK1381="","",COUNTIFS(AK$1:AK1381,AK1381))</f>
        <v>1</v>
      </c>
      <c r="AM1381" s="10" t="str">
        <f t="shared" si="209"/>
        <v>是</v>
      </c>
      <c r="AN1381" s="12">
        <v>0</v>
      </c>
    </row>
    <row r="1382" spans="1:40">
      <c r="A1382" s="7" t="s">
        <v>7213</v>
      </c>
      <c r="B1382" s="7" t="s">
        <v>7533</v>
      </c>
      <c r="C1382" s="7" t="s">
        <v>55</v>
      </c>
      <c r="D1382" s="7" t="s">
        <v>7534</v>
      </c>
      <c r="E1382" s="7" t="s">
        <v>118</v>
      </c>
      <c r="F1382" s="7" t="s">
        <v>360</v>
      </c>
      <c r="G1382" s="7" t="s">
        <v>226</v>
      </c>
      <c r="H1382" s="7"/>
      <c r="I1382" s="7"/>
      <c r="J1382" s="7"/>
      <c r="K1382" s="7"/>
      <c r="L1382" s="7" t="s">
        <v>7535</v>
      </c>
      <c r="M1382" s="7"/>
      <c r="N1382" s="7" t="s">
        <v>7536</v>
      </c>
      <c r="O1382" s="7" t="s">
        <v>7537</v>
      </c>
      <c r="P1382" s="7"/>
      <c r="Q1382" s="7" t="s">
        <v>7538</v>
      </c>
      <c r="R1382" s="7"/>
      <c r="S1382" s="7"/>
      <c r="T1382" s="7"/>
      <c r="U1382" s="7"/>
      <c r="V1382" s="7"/>
      <c r="W1382" s="7" t="s">
        <v>79</v>
      </c>
      <c r="X1382" s="7" t="s">
        <v>7539</v>
      </c>
      <c r="Y1382" s="7">
        <v>1</v>
      </c>
      <c r="Z1382" s="7">
        <v>1</v>
      </c>
      <c r="AA1382" s="7">
        <v>2019</v>
      </c>
      <c r="AB1382" s="7" t="s">
        <v>68</v>
      </c>
      <c r="AC1382" s="7"/>
      <c r="AD1382" s="7"/>
      <c r="AE1382" s="7"/>
      <c r="AF1382" s="7"/>
      <c r="AG1382" s="7"/>
      <c r="AH1382" s="7"/>
      <c r="AI1382" s="8" t="str">
        <f t="shared" si="207"/>
        <v>NXJCX-ZFCG-2018-172）@播控</v>
      </c>
      <c r="AJ1382" s="8">
        <f>IF(AI1382="","",COUNTIFS(AI$1:AI1382,AI1382))</f>
        <v>1</v>
      </c>
      <c r="AK1382" s="8" t="str">
        <f t="shared" si="208"/>
        <v>贺兰县广播电视台中央地面数字发射台播控发射机房专业空调采购项目招标公告中标公告@播控</v>
      </c>
      <c r="AL1382" s="9">
        <f>IF(AK1382="","",COUNTIFS(AK$1:AK1382,AK1382))</f>
        <v>1</v>
      </c>
      <c r="AM1382" s="10" t="str">
        <f t="shared" si="209"/>
        <v>是</v>
      </c>
      <c r="AN1382" s="12">
        <v>242937</v>
      </c>
    </row>
    <row r="1383" spans="1:40">
      <c r="A1383" s="14" t="s">
        <v>7213</v>
      </c>
      <c r="B1383" s="14" t="s">
        <v>7540</v>
      </c>
      <c r="C1383" s="14" t="s">
        <v>55</v>
      </c>
      <c r="D1383" s="14"/>
      <c r="E1383" s="14" t="s">
        <v>56</v>
      </c>
      <c r="F1383" s="14" t="s">
        <v>302</v>
      </c>
      <c r="G1383" s="14" t="s">
        <v>226</v>
      </c>
      <c r="H1383" s="14"/>
      <c r="I1383" s="14"/>
      <c r="J1383" s="14"/>
      <c r="K1383" s="14"/>
      <c r="L1383" s="14" t="s">
        <v>7269</v>
      </c>
      <c r="M1383" s="14" t="s">
        <v>7541</v>
      </c>
      <c r="N1383" s="14" t="s">
        <v>7542</v>
      </c>
      <c r="O1383" s="14" t="s">
        <v>7543</v>
      </c>
      <c r="P1383" s="14"/>
      <c r="Q1383" s="14" t="s">
        <v>7544</v>
      </c>
      <c r="R1383" s="14"/>
      <c r="S1383" s="14"/>
      <c r="T1383" s="14"/>
      <c r="U1383" s="14"/>
      <c r="V1383" s="14"/>
      <c r="W1383" s="14" t="s">
        <v>79</v>
      </c>
      <c r="X1383" s="14" t="s">
        <v>7545</v>
      </c>
      <c r="Y1383" s="14">
        <v>1</v>
      </c>
      <c r="Z1383" s="14">
        <v>14971</v>
      </c>
      <c r="AA1383" s="14">
        <v>2019</v>
      </c>
      <c r="AB1383" s="14" t="s">
        <v>68</v>
      </c>
      <c r="AC1383" s="14"/>
      <c r="AD1383" s="14"/>
      <c r="AE1383" s="14"/>
      <c r="AF1383" s="14"/>
      <c r="AG1383" s="14"/>
      <c r="AH1383" s="14"/>
      <c r="AI1383" s="8" t="str">
        <f t="shared" si="207"/>
        <v/>
      </c>
      <c r="AJ1383" s="8" t="str">
        <f>IF(AI1383="","",COUNTIFS(AI$1:AI1383,AI1383))</f>
        <v/>
      </c>
      <c r="AK1383" s="8" t="str">
        <f t="shared" si="208"/>
        <v>郑州市公安局警用无线通信系统项目A包中标公告@播控</v>
      </c>
      <c r="AL1383" s="9">
        <f>IF(AK1383="","",COUNTIFS(AK$1:AK1383,AK1383))</f>
        <v>1</v>
      </c>
      <c r="AM1383" s="10" t="str">
        <f t="shared" si="209"/>
        <v>是</v>
      </c>
      <c r="AN1383" s="12">
        <v>18459600</v>
      </c>
    </row>
    <row r="1384" spans="1:40">
      <c r="A1384" s="7" t="s">
        <v>7213</v>
      </c>
      <c r="B1384" s="7" t="s">
        <v>7546</v>
      </c>
      <c r="C1384" s="7" t="s">
        <v>55</v>
      </c>
      <c r="D1384" s="7" t="s">
        <v>7547</v>
      </c>
      <c r="E1384" s="7" t="s">
        <v>236</v>
      </c>
      <c r="F1384" s="7" t="s">
        <v>237</v>
      </c>
      <c r="G1384" s="7" t="s">
        <v>226</v>
      </c>
      <c r="H1384" s="7"/>
      <c r="I1384" s="7"/>
      <c r="J1384" s="7"/>
      <c r="K1384" s="7"/>
      <c r="L1384" s="7" t="s">
        <v>7548</v>
      </c>
      <c r="M1384" s="7"/>
      <c r="N1384" s="7" t="s">
        <v>7549</v>
      </c>
      <c r="O1384" s="7" t="s">
        <v>7550</v>
      </c>
      <c r="P1384" s="7"/>
      <c r="Q1384" s="7" t="s">
        <v>7551</v>
      </c>
      <c r="R1384" s="7" t="s">
        <v>7552</v>
      </c>
      <c r="S1384" s="7" t="s">
        <v>7553</v>
      </c>
      <c r="T1384" s="7"/>
      <c r="U1384" s="7"/>
      <c r="V1384" s="7"/>
      <c r="W1384" s="7" t="s">
        <v>315</v>
      </c>
      <c r="X1384" s="7" t="s">
        <v>7554</v>
      </c>
      <c r="Y1384" s="7">
        <v>1</v>
      </c>
      <c r="Z1384" s="7">
        <v>1</v>
      </c>
      <c r="AA1384" s="7">
        <v>2019</v>
      </c>
      <c r="AB1384" s="7" t="s">
        <v>68</v>
      </c>
      <c r="AC1384" s="7"/>
      <c r="AD1384" s="7"/>
      <c r="AE1384" s="7"/>
      <c r="AF1384" s="7"/>
      <c r="AG1384" s="7"/>
      <c r="AH1384" s="7"/>
      <c r="AI1384" s="8" t="str">
        <f t="shared" si="207"/>
        <v>ZTBC-201808052）@播控</v>
      </c>
      <c r="AJ1384" s="8">
        <f>IF(AI1384="","",COUNTIFS(AI$1:AI1384,AI1384))</f>
        <v>1</v>
      </c>
      <c r="AK1384" s="8" t="str">
        <f t="shared" si="208"/>
        <v>某单位北京医院现场指挥室建设项目中标公告@播控</v>
      </c>
      <c r="AL1384" s="9">
        <f>IF(AK1384="","",COUNTIFS(AK$1:AK1384,AK1384))</f>
        <v>1</v>
      </c>
      <c r="AM1384" s="10" t="str">
        <f t="shared" si="209"/>
        <v>是</v>
      </c>
      <c r="AN1384" s="12">
        <v>402429</v>
      </c>
    </row>
    <row r="1385" spans="1:40">
      <c r="A1385" s="14" t="s">
        <v>7305</v>
      </c>
      <c r="B1385" s="14" t="s">
        <v>7555</v>
      </c>
      <c r="C1385" s="14" t="s">
        <v>55</v>
      </c>
      <c r="D1385" s="14" t="s">
        <v>7556</v>
      </c>
      <c r="E1385" s="14" t="s">
        <v>236</v>
      </c>
      <c r="F1385" s="14" t="s">
        <v>4323</v>
      </c>
      <c r="G1385" s="14" t="s">
        <v>226</v>
      </c>
      <c r="H1385" s="14"/>
      <c r="I1385" s="14"/>
      <c r="J1385" s="14"/>
      <c r="K1385" s="14"/>
      <c r="L1385" s="14" t="s">
        <v>7557</v>
      </c>
      <c r="M1385" s="14"/>
      <c r="N1385" s="14"/>
      <c r="O1385" s="14" t="s">
        <v>7558</v>
      </c>
      <c r="P1385" s="14"/>
      <c r="Q1385" s="14"/>
      <c r="R1385" s="14"/>
      <c r="S1385" s="14"/>
      <c r="T1385" s="14"/>
      <c r="U1385" s="14"/>
      <c r="V1385" s="14"/>
      <c r="W1385" s="14" t="s">
        <v>65</v>
      </c>
      <c r="X1385" s="14" t="s">
        <v>7559</v>
      </c>
      <c r="Y1385" s="14">
        <v>1</v>
      </c>
      <c r="Z1385" s="14">
        <v>1</v>
      </c>
      <c r="AA1385" s="14">
        <v>2019</v>
      </c>
      <c r="AB1385" s="14" t="s">
        <v>68</v>
      </c>
      <c r="AC1385" s="14"/>
      <c r="AD1385" s="14"/>
      <c r="AE1385" s="14"/>
      <c r="AF1385" s="14"/>
      <c r="AG1385" s="14"/>
      <c r="AH1385" s="14"/>
      <c r="AI1385" s="8" t="str">
        <f t="shared" ref="AI1385:AI1448" si="210">IF(D1385="NA","",IF(D1385="","",D1385&amp;"@"&amp;A1385))</f>
        <v>0733-1862T0228801@播出,播控</v>
      </c>
      <c r="AJ1385" s="8">
        <f>IF(AI1385="","",COUNTIFS(AI$1:AI1385,AI1385))</f>
        <v>1</v>
      </c>
      <c r="AK1385" s="8" t="str">
        <f t="shared" ref="AK1385:AK1448" si="211">IF(B1385="NA","",B1385&amp;"@"&amp;A1385)</f>
        <v>中国教育电视台4K超高清高清ENG设备及附件采购项目中标公告@播出,播控</v>
      </c>
      <c r="AL1385" s="9">
        <f>IF(AK1385="","",COUNTIFS(AK$1:AK1385,AK1385))</f>
        <v>1</v>
      </c>
      <c r="AM1385" s="10" t="str">
        <f t="shared" ref="AM1385:AM1448" si="212">IF(AJ1385="",IF(AL1385=1,"是",""),IF(AJ1385=1,"是",""))</f>
        <v>是</v>
      </c>
      <c r="AN1385" s="12">
        <v>2488000</v>
      </c>
    </row>
    <row r="1386" spans="1:40">
      <c r="A1386" s="7" t="s">
        <v>7207</v>
      </c>
      <c r="B1386" s="7" t="s">
        <v>7560</v>
      </c>
      <c r="C1386" s="7" t="s">
        <v>55</v>
      </c>
      <c r="D1386" s="7"/>
      <c r="E1386" s="7" t="s">
        <v>425</v>
      </c>
      <c r="F1386" s="7" t="s">
        <v>576</v>
      </c>
      <c r="G1386" s="7" t="s">
        <v>226</v>
      </c>
      <c r="H1386" s="7"/>
      <c r="I1386" s="7"/>
      <c r="J1386" s="7"/>
      <c r="K1386" s="7"/>
      <c r="L1386" s="7" t="s">
        <v>7561</v>
      </c>
      <c r="M1386" s="7"/>
      <c r="N1386" s="7" t="s">
        <v>7562</v>
      </c>
      <c r="O1386" s="7" t="s">
        <v>7563</v>
      </c>
      <c r="P1386" s="7"/>
      <c r="Q1386" s="7" t="s">
        <v>7564</v>
      </c>
      <c r="R1386" s="7"/>
      <c r="S1386" s="7"/>
      <c r="T1386" s="7"/>
      <c r="U1386" s="7"/>
      <c r="V1386" s="7"/>
      <c r="W1386" s="7" t="s">
        <v>315</v>
      </c>
      <c r="X1386" s="7" t="s">
        <v>7565</v>
      </c>
      <c r="Y1386" s="7">
        <v>1</v>
      </c>
      <c r="Z1386" s="7">
        <v>14971</v>
      </c>
      <c r="AA1386" s="7">
        <v>2019</v>
      </c>
      <c r="AB1386" s="7" t="s">
        <v>68</v>
      </c>
      <c r="AC1386" s="7"/>
      <c r="AD1386" s="7"/>
      <c r="AE1386" s="7"/>
      <c r="AF1386" s="7"/>
      <c r="AG1386" s="7"/>
      <c r="AH1386" s="7"/>
      <c r="AI1386" s="8" t="str">
        <f t="shared" si="210"/>
        <v/>
      </c>
      <c r="AJ1386" s="8" t="str">
        <f>IF(AI1386="","",COUNTIFS(AI$1:AI1386,AI1386))</f>
        <v/>
      </c>
      <c r="AK1386" s="8" t="str">
        <f t="shared" si="211"/>
        <v>中国共产党庆城县委员会宣传部庆城县央视特别节目录制服务采购项目中标公告@播出</v>
      </c>
      <c r="AL1386" s="9">
        <f>IF(AK1386="","",COUNTIFS(AK$1:AK1386,AK1386))</f>
        <v>1</v>
      </c>
      <c r="AM1386" s="10" t="str">
        <f t="shared" si="212"/>
        <v>是</v>
      </c>
      <c r="AN1386" s="12">
        <v>1378888</v>
      </c>
    </row>
    <row r="1387" spans="1:40">
      <c r="A1387" s="14" t="s">
        <v>7213</v>
      </c>
      <c r="B1387" s="14" t="s">
        <v>7566</v>
      </c>
      <c r="C1387" s="14" t="s">
        <v>55</v>
      </c>
      <c r="D1387" s="14"/>
      <c r="E1387" s="14" t="s">
        <v>425</v>
      </c>
      <c r="F1387" s="14" t="s">
        <v>576</v>
      </c>
      <c r="G1387" s="14" t="s">
        <v>226</v>
      </c>
      <c r="H1387" s="14"/>
      <c r="I1387" s="14"/>
      <c r="J1387" s="14"/>
      <c r="K1387" s="14"/>
      <c r="L1387" s="14" t="s">
        <v>7567</v>
      </c>
      <c r="M1387" s="14" t="s">
        <v>7568</v>
      </c>
      <c r="N1387" s="14" t="s">
        <v>7569</v>
      </c>
      <c r="O1387" s="14" t="s">
        <v>7570</v>
      </c>
      <c r="P1387" s="14"/>
      <c r="Q1387" s="14" t="s">
        <v>7571</v>
      </c>
      <c r="R1387" s="14"/>
      <c r="S1387" s="14"/>
      <c r="T1387" s="14"/>
      <c r="U1387" s="14"/>
      <c r="V1387" s="14"/>
      <c r="W1387" s="14" t="s">
        <v>79</v>
      </c>
      <c r="X1387" s="14" t="s">
        <v>7572</v>
      </c>
      <c r="Y1387" s="14">
        <v>1</v>
      </c>
      <c r="Z1387" s="14">
        <v>14971</v>
      </c>
      <c r="AA1387" s="14">
        <v>2019</v>
      </c>
      <c r="AB1387" s="14" t="s">
        <v>68</v>
      </c>
      <c r="AC1387" s="14"/>
      <c r="AD1387" s="14"/>
      <c r="AE1387" s="14"/>
      <c r="AF1387" s="14"/>
      <c r="AG1387" s="14"/>
      <c r="AH1387" s="14"/>
      <c r="AI1387" s="8" t="str">
        <f t="shared" si="210"/>
        <v/>
      </c>
      <c r="AJ1387" s="8" t="str">
        <f>IF(AI1387="","",COUNTIFS(AI$1:AI1387,AI1387))</f>
        <v/>
      </c>
      <c r="AK1387" s="8" t="str">
        <f t="shared" si="211"/>
        <v>天水市麦积区文化广播影视局应急广播体系建设设备采购项目中标公告@播控</v>
      </c>
      <c r="AL1387" s="9">
        <f>IF(AK1387="","",COUNTIFS(AK$1:AK1387,AK1387))</f>
        <v>1</v>
      </c>
      <c r="AM1387" s="10" t="str">
        <f t="shared" si="212"/>
        <v>是</v>
      </c>
      <c r="AN1387" s="12">
        <v>4156213</v>
      </c>
    </row>
    <row r="1388" spans="1:40">
      <c r="A1388" s="7" t="s">
        <v>7213</v>
      </c>
      <c r="B1388" s="7" t="s">
        <v>7573</v>
      </c>
      <c r="C1388" s="7" t="s">
        <v>55</v>
      </c>
      <c r="D1388" s="7"/>
      <c r="E1388" s="7" t="s">
        <v>168</v>
      </c>
      <c r="F1388" s="7" t="s">
        <v>1824</v>
      </c>
      <c r="G1388" s="7" t="s">
        <v>226</v>
      </c>
      <c r="H1388" s="7"/>
      <c r="I1388" s="7"/>
      <c r="J1388" s="7"/>
      <c r="K1388" s="7"/>
      <c r="L1388" s="7" t="s">
        <v>7574</v>
      </c>
      <c r="M1388" s="7" t="s">
        <v>7575</v>
      </c>
      <c r="N1388" s="7" t="s">
        <v>7576</v>
      </c>
      <c r="O1388" s="7" t="s">
        <v>7577</v>
      </c>
      <c r="P1388" s="7"/>
      <c r="Q1388" s="7" t="s">
        <v>7578</v>
      </c>
      <c r="R1388" s="7"/>
      <c r="S1388" s="7"/>
      <c r="T1388" s="7"/>
      <c r="U1388" s="7"/>
      <c r="V1388" s="7"/>
      <c r="W1388" s="7" t="s">
        <v>65</v>
      </c>
      <c r="X1388" s="7" t="s">
        <v>7579</v>
      </c>
      <c r="Y1388" s="7">
        <v>3</v>
      </c>
      <c r="Z1388" s="7">
        <v>14971</v>
      </c>
      <c r="AA1388" s="7">
        <v>2019</v>
      </c>
      <c r="AB1388" s="7" t="s">
        <v>68</v>
      </c>
      <c r="AC1388" s="7"/>
      <c r="AD1388" s="7"/>
      <c r="AE1388" s="7"/>
      <c r="AF1388" s="7"/>
      <c r="AG1388" s="7"/>
      <c r="AH1388" s="7"/>
      <c r="AI1388" s="8" t="str">
        <f t="shared" si="210"/>
        <v/>
      </c>
      <c r="AJ1388" s="8" t="str">
        <f>IF(AI1388="","",COUNTIFS(AI$1:AI1388,AI1388))</f>
        <v/>
      </c>
      <c r="AK1388" s="8" t="str">
        <f t="shared" si="211"/>
        <v>福建卓知项目投资顾问有限公司关于东海东沙中学校园IP网络广播系统一套采购项目结果公告@播控</v>
      </c>
      <c r="AL1388" s="9">
        <f>IF(AK1388="","",COUNTIFS(AK$1:AK1388,AK1388))</f>
        <v>1</v>
      </c>
      <c r="AM1388" s="10" t="str">
        <f t="shared" si="212"/>
        <v>是</v>
      </c>
      <c r="AN1388" s="12">
        <v>89680</v>
      </c>
    </row>
    <row r="1389" spans="1:40">
      <c r="A1389" s="14" t="s">
        <v>7213</v>
      </c>
      <c r="B1389" s="14" t="s">
        <v>246</v>
      </c>
      <c r="C1389" s="14" t="s">
        <v>55</v>
      </c>
      <c r="D1389" s="14" t="s">
        <v>154</v>
      </c>
      <c r="E1389" s="14" t="s">
        <v>155</v>
      </c>
      <c r="F1389" s="14" t="s">
        <v>156</v>
      </c>
      <c r="G1389" s="14" t="s">
        <v>226</v>
      </c>
      <c r="H1389" s="14"/>
      <c r="I1389" s="14"/>
      <c r="J1389" s="14"/>
      <c r="K1389" s="14"/>
      <c r="L1389" s="14" t="s">
        <v>157</v>
      </c>
      <c r="M1389" s="14" t="s">
        <v>158</v>
      </c>
      <c r="N1389" s="14" t="s">
        <v>159</v>
      </c>
      <c r="O1389" s="14" t="s">
        <v>247</v>
      </c>
      <c r="P1389" s="14"/>
      <c r="Q1389" s="14" t="s">
        <v>162</v>
      </c>
      <c r="R1389" s="14" t="s">
        <v>163</v>
      </c>
      <c r="S1389" s="14" t="s">
        <v>164</v>
      </c>
      <c r="T1389" s="14"/>
      <c r="U1389" s="14"/>
      <c r="V1389" s="14"/>
      <c r="W1389" s="14" t="s">
        <v>65</v>
      </c>
      <c r="X1389" s="14" t="s">
        <v>165</v>
      </c>
      <c r="Y1389" s="14">
        <v>12</v>
      </c>
      <c r="Z1389" s="14">
        <v>8</v>
      </c>
      <c r="AA1389" s="14">
        <v>2019</v>
      </c>
      <c r="AB1389" s="14" t="s">
        <v>68</v>
      </c>
      <c r="AC1389" s="14" t="s">
        <v>166</v>
      </c>
      <c r="AD1389" s="14"/>
      <c r="AE1389" s="14"/>
      <c r="AF1389" s="14"/>
      <c r="AG1389" s="14"/>
      <c r="AH1389" s="14"/>
      <c r="AI1389" s="8" t="str">
        <f t="shared" si="210"/>
        <v>TPDL-2019-C02@播控</v>
      </c>
      <c r="AJ1389" s="8">
        <f>IF(AI1389="","",COUNTIFS(AI$1:AI1389,AI1389))</f>
        <v>2</v>
      </c>
      <c r="AK1389" s="8" t="str">
        <f t="shared" si="211"/>
        <v>大理新世纪中学智慧录播教室设备采购项目中标公示@播控</v>
      </c>
      <c r="AL1389" s="9">
        <f>IF(AK1389="","",COUNTIFS(AK$1:AK1389,AK1389))</f>
        <v>1</v>
      </c>
      <c r="AM1389" s="10" t="str">
        <f t="shared" si="212"/>
        <v/>
      </c>
      <c r="AN1389" s="12">
        <v>594860</v>
      </c>
    </row>
    <row r="1390" spans="1:40">
      <c r="A1390" s="7" t="s">
        <v>7207</v>
      </c>
      <c r="B1390" s="7" t="s">
        <v>7580</v>
      </c>
      <c r="C1390" s="7" t="s">
        <v>55</v>
      </c>
      <c r="D1390" s="7" t="s">
        <v>7581</v>
      </c>
      <c r="E1390" s="7" t="s">
        <v>565</v>
      </c>
      <c r="F1390" s="7" t="s">
        <v>7582</v>
      </c>
      <c r="G1390" s="7" t="s">
        <v>1521</v>
      </c>
      <c r="H1390" s="7"/>
      <c r="I1390" s="7"/>
      <c r="J1390" s="7"/>
      <c r="K1390" s="7"/>
      <c r="L1390" s="7" t="s">
        <v>7583</v>
      </c>
      <c r="M1390" s="7" t="s">
        <v>7584</v>
      </c>
      <c r="N1390" s="7"/>
      <c r="O1390" s="7" t="s">
        <v>7585</v>
      </c>
      <c r="P1390" s="7"/>
      <c r="Q1390" s="7"/>
      <c r="R1390" s="7"/>
      <c r="S1390" s="7"/>
      <c r="T1390" s="7"/>
      <c r="U1390" s="7"/>
      <c r="V1390" s="7"/>
      <c r="W1390" s="7" t="s">
        <v>79</v>
      </c>
      <c r="X1390" s="7" t="s">
        <v>7586</v>
      </c>
      <c r="Y1390" s="7">
        <v>1</v>
      </c>
      <c r="Z1390" s="7">
        <v>1</v>
      </c>
      <c r="AA1390" s="7">
        <v>2019</v>
      </c>
      <c r="AB1390" s="7" t="s">
        <v>68</v>
      </c>
      <c r="AC1390" s="7"/>
      <c r="AD1390" s="7"/>
      <c r="AE1390" s="7"/>
      <c r="AF1390" s="7"/>
      <c r="AG1390" s="7"/>
      <c r="AH1390" s="7"/>
      <c r="AI1390" s="8" t="str">
        <f t="shared" si="210"/>
        <v>UPZCFW-181116@播出</v>
      </c>
      <c r="AJ1390" s="8">
        <f>IF(AI1390="","",COUNTIFS(AI$1:AI1390,AI1390))</f>
        <v>1</v>
      </c>
      <c r="AK1390" s="8" t="str">
        <f t="shared" si="211"/>
        <v>内蒙古自治区福利彩票发行管理中心蒙语频道播出蒙语广告服务采购合同公告@播出</v>
      </c>
      <c r="AL1390" s="9">
        <f>IF(AK1390="","",COUNTIFS(AK$1:AK1390,AK1390))</f>
        <v>1</v>
      </c>
      <c r="AM1390" s="10" t="str">
        <f t="shared" si="212"/>
        <v>是</v>
      </c>
      <c r="AN1390" s="12">
        <v>99990</v>
      </c>
    </row>
    <row r="1391" spans="1:40">
      <c r="A1391" s="14" t="s">
        <v>7305</v>
      </c>
      <c r="B1391" s="14" t="s">
        <v>5805</v>
      </c>
      <c r="C1391" s="14" t="s">
        <v>55</v>
      </c>
      <c r="D1391" s="14" t="s">
        <v>5806</v>
      </c>
      <c r="E1391" s="14" t="s">
        <v>1192</v>
      </c>
      <c r="F1391" s="14" t="s">
        <v>5807</v>
      </c>
      <c r="G1391" s="14" t="s">
        <v>252</v>
      </c>
      <c r="H1391" s="14"/>
      <c r="I1391" s="14"/>
      <c r="J1391" s="14"/>
      <c r="K1391" s="14"/>
      <c r="L1391" s="14" t="s">
        <v>5808</v>
      </c>
      <c r="M1391" s="14"/>
      <c r="N1391" s="14" t="s">
        <v>5809</v>
      </c>
      <c r="O1391" s="14"/>
      <c r="P1391" s="14"/>
      <c r="Q1391" s="14" t="s">
        <v>5811</v>
      </c>
      <c r="R1391" s="14"/>
      <c r="S1391" s="14"/>
      <c r="T1391" s="14"/>
      <c r="U1391" s="14"/>
      <c r="V1391" s="14"/>
      <c r="W1391" s="14" t="s">
        <v>79</v>
      </c>
      <c r="X1391" s="14" t="s">
        <v>5812</v>
      </c>
      <c r="Y1391" s="14">
        <v>4</v>
      </c>
      <c r="Z1391" s="14">
        <v>4</v>
      </c>
      <c r="AA1391" s="14">
        <v>2019</v>
      </c>
      <c r="AB1391" s="14" t="s">
        <v>68</v>
      </c>
      <c r="AC1391" s="14"/>
      <c r="AD1391" s="14"/>
      <c r="AE1391" s="14"/>
      <c r="AF1391" s="14"/>
      <c r="AG1391" s="14"/>
      <c r="AH1391" s="14"/>
      <c r="AI1391" s="8" t="str">
        <f t="shared" si="210"/>
        <v>2018CG12XS0463@播出,播控</v>
      </c>
      <c r="AJ1391" s="8">
        <f>IF(AI1391="","",COUNTIFS(AI$1:AI1391,AI1391))</f>
        <v>1</v>
      </c>
      <c r="AK1391" s="8" t="str">
        <f t="shared" si="211"/>
        <v>新邵县广播电视台高清设备改造项目公开招标中标公示@播出,播控</v>
      </c>
      <c r="AL1391" s="9">
        <f>IF(AK1391="","",COUNTIFS(AK$1:AK1391,AK1391))</f>
        <v>1</v>
      </c>
      <c r="AM1391" s="10" t="str">
        <f t="shared" si="212"/>
        <v>是</v>
      </c>
      <c r="AN1391" s="12">
        <v>0</v>
      </c>
    </row>
    <row r="1392" spans="1:40">
      <c r="A1392" s="7" t="s">
        <v>7213</v>
      </c>
      <c r="B1392" s="7" t="s">
        <v>7587</v>
      </c>
      <c r="C1392" s="7" t="s">
        <v>55</v>
      </c>
      <c r="D1392" s="7" t="s">
        <v>7588</v>
      </c>
      <c r="E1392" s="7" t="s">
        <v>71</v>
      </c>
      <c r="F1392" s="7" t="s">
        <v>1551</v>
      </c>
      <c r="G1392" s="7" t="s">
        <v>252</v>
      </c>
      <c r="H1392" s="7"/>
      <c r="I1392" s="7"/>
      <c r="J1392" s="7"/>
      <c r="K1392" s="7"/>
      <c r="L1392" s="7" t="s">
        <v>7589</v>
      </c>
      <c r="M1392" s="7" t="s">
        <v>7590</v>
      </c>
      <c r="N1392" s="7" t="s">
        <v>7591</v>
      </c>
      <c r="O1392" s="7" t="s">
        <v>7592</v>
      </c>
      <c r="P1392" s="7"/>
      <c r="Q1392" s="7" t="s">
        <v>7593</v>
      </c>
      <c r="R1392" s="7"/>
      <c r="S1392" s="7"/>
      <c r="T1392" s="7"/>
      <c r="U1392" s="7"/>
      <c r="V1392" s="7"/>
      <c r="W1392" s="7" t="s">
        <v>65</v>
      </c>
      <c r="X1392" s="7" t="s">
        <v>7594</v>
      </c>
      <c r="Y1392" s="7">
        <v>1</v>
      </c>
      <c r="Z1392" s="7">
        <v>6</v>
      </c>
      <c r="AA1392" s="7">
        <v>2019</v>
      </c>
      <c r="AB1392" s="7" t="s">
        <v>68</v>
      </c>
      <c r="AC1392" s="7"/>
      <c r="AD1392" s="7"/>
      <c r="AE1392" s="7"/>
      <c r="AF1392" s="7"/>
      <c r="AG1392" s="7"/>
      <c r="AH1392" s="7"/>
      <c r="AI1392" s="8" t="str">
        <f t="shared" si="210"/>
        <v>YNZC2019-J1-00001-GXRZ@播控</v>
      </c>
      <c r="AJ1392" s="8">
        <f>IF(AI1392="","",COUNTIFS(AI$1:AI1392,AI1392))</f>
        <v>1</v>
      </c>
      <c r="AK1392" s="8" t="str">
        <f t="shared" si="211"/>
        <v>邕宁区蒲庙镇中心学校办公设备采购中标/成交公告@播控</v>
      </c>
      <c r="AL1392" s="9">
        <f>IF(AK1392="","",COUNTIFS(AK$1:AK1392,AK1392))</f>
        <v>1</v>
      </c>
      <c r="AM1392" s="10" t="str">
        <f t="shared" si="212"/>
        <v>是</v>
      </c>
      <c r="AN1392" s="12">
        <v>613000</v>
      </c>
    </row>
    <row r="1393" spans="1:40">
      <c r="A1393" s="14" t="s">
        <v>7213</v>
      </c>
      <c r="B1393" s="14" t="s">
        <v>7595</v>
      </c>
      <c r="C1393" s="14" t="s">
        <v>55</v>
      </c>
      <c r="D1393" s="14" t="s">
        <v>7596</v>
      </c>
      <c r="E1393" s="14" t="s">
        <v>56</v>
      </c>
      <c r="F1393" s="14" t="s">
        <v>1097</v>
      </c>
      <c r="G1393" s="14" t="s">
        <v>252</v>
      </c>
      <c r="H1393" s="14"/>
      <c r="I1393" s="14"/>
      <c r="J1393" s="14"/>
      <c r="K1393" s="14"/>
      <c r="L1393" s="14" t="s">
        <v>7597</v>
      </c>
      <c r="M1393" s="14"/>
      <c r="N1393" s="14" t="s">
        <v>7598</v>
      </c>
      <c r="O1393" s="14" t="s">
        <v>7599</v>
      </c>
      <c r="P1393" s="14"/>
      <c r="Q1393" s="14" t="s">
        <v>7600</v>
      </c>
      <c r="R1393" s="14" t="s">
        <v>7601</v>
      </c>
      <c r="S1393" s="14" t="s">
        <v>6685</v>
      </c>
      <c r="T1393" s="14"/>
      <c r="U1393" s="14"/>
      <c r="V1393" s="14"/>
      <c r="W1393" s="14" t="s">
        <v>79</v>
      </c>
      <c r="X1393" s="14" t="s">
        <v>7602</v>
      </c>
      <c r="Y1393" s="14">
        <v>10</v>
      </c>
      <c r="Z1393" s="14">
        <v>7</v>
      </c>
      <c r="AA1393" s="14">
        <v>2019</v>
      </c>
      <c r="AB1393" s="14" t="s">
        <v>68</v>
      </c>
      <c r="AC1393" s="14"/>
      <c r="AD1393" s="14"/>
      <c r="AE1393" s="14"/>
      <c r="AF1393" s="14"/>
      <c r="AG1393" s="14"/>
      <c r="AH1393" s="14"/>
      <c r="AI1393" s="8" t="str">
        <f t="shared" si="210"/>
        <v>PZC2018-2918Ag-72434@播控</v>
      </c>
      <c r="AJ1393" s="8">
        <f>IF(AI1393="","",COUNTIFS(AI$1:AI1393,AI1393))</f>
        <v>1</v>
      </c>
      <c r="AK1393" s="8" t="str">
        <f t="shared" si="211"/>
        <v>平顶山市广播电视台演播厅节目制作和播控设备升级改造项目采购-结果公告@播控</v>
      </c>
      <c r="AL1393" s="9">
        <f>IF(AK1393="","",COUNTIFS(AK$1:AK1393,AK1393))</f>
        <v>1</v>
      </c>
      <c r="AM1393" s="10" t="str">
        <f t="shared" si="212"/>
        <v>是</v>
      </c>
      <c r="AN1393" s="12">
        <v>348900</v>
      </c>
    </row>
    <row r="1394" spans="1:40">
      <c r="A1394" s="7" t="s">
        <v>7213</v>
      </c>
      <c r="B1394" s="7" t="s">
        <v>7603</v>
      </c>
      <c r="C1394" s="7" t="s">
        <v>55</v>
      </c>
      <c r="D1394" s="7" t="s">
        <v>7596</v>
      </c>
      <c r="E1394" s="7" t="s">
        <v>56</v>
      </c>
      <c r="F1394" s="7" t="s">
        <v>1097</v>
      </c>
      <c r="G1394" s="7" t="s">
        <v>252</v>
      </c>
      <c r="H1394" s="7"/>
      <c r="I1394" s="7"/>
      <c r="J1394" s="7"/>
      <c r="K1394" s="7"/>
      <c r="L1394" s="7" t="s">
        <v>7597</v>
      </c>
      <c r="M1394" s="7"/>
      <c r="N1394" s="7" t="s">
        <v>7598</v>
      </c>
      <c r="O1394" s="7" t="s">
        <v>7599</v>
      </c>
      <c r="P1394" s="7"/>
      <c r="Q1394" s="7" t="s">
        <v>7600</v>
      </c>
      <c r="R1394" s="7" t="s">
        <v>7601</v>
      </c>
      <c r="S1394" s="7" t="s">
        <v>6685</v>
      </c>
      <c r="T1394" s="7"/>
      <c r="U1394" s="7"/>
      <c r="V1394" s="7"/>
      <c r="W1394" s="7" t="s">
        <v>79</v>
      </c>
      <c r="X1394" s="7" t="s">
        <v>7604</v>
      </c>
      <c r="Y1394" s="7">
        <v>10</v>
      </c>
      <c r="Z1394" s="7">
        <v>7</v>
      </c>
      <c r="AA1394" s="7">
        <v>2019</v>
      </c>
      <c r="AB1394" s="7" t="s">
        <v>68</v>
      </c>
      <c r="AC1394" s="7"/>
      <c r="AD1394" s="7"/>
      <c r="AE1394" s="7"/>
      <c r="AF1394" s="7"/>
      <c r="AG1394" s="7"/>
      <c r="AH1394" s="7"/>
      <c r="AI1394" s="8" t="str">
        <f t="shared" si="210"/>
        <v>PZC2018-2918Ag-72434@播控</v>
      </c>
      <c r="AJ1394" s="8">
        <f>IF(AI1394="","",COUNTIFS(AI$1:AI1394,AI1394))</f>
        <v>2</v>
      </c>
      <c r="AK1394" s="8" t="str">
        <f t="shared" si="211"/>
        <v>平顶山市广播电视台演播厅节目制作和播控设备升级改造项目采购中标结果公告@播控</v>
      </c>
      <c r="AL1394" s="9">
        <f>IF(AK1394="","",COUNTIFS(AK$1:AK1394,AK1394))</f>
        <v>1</v>
      </c>
      <c r="AM1394" s="10" t="str">
        <f t="shared" si="212"/>
        <v/>
      </c>
      <c r="AN1394" s="12">
        <v>348900</v>
      </c>
    </row>
    <row r="1395" spans="1:40">
      <c r="A1395" s="14" t="s">
        <v>7213</v>
      </c>
      <c r="B1395" s="14" t="s">
        <v>7605</v>
      </c>
      <c r="C1395" s="14" t="s">
        <v>55</v>
      </c>
      <c r="D1395" s="14"/>
      <c r="E1395" s="14" t="s">
        <v>56</v>
      </c>
      <c r="F1395" s="14" t="s">
        <v>1955</v>
      </c>
      <c r="G1395" s="14" t="s">
        <v>252</v>
      </c>
      <c r="H1395" s="14"/>
      <c r="I1395" s="14"/>
      <c r="J1395" s="14"/>
      <c r="K1395" s="14"/>
      <c r="L1395" s="14"/>
      <c r="M1395" s="14"/>
      <c r="N1395" s="14"/>
      <c r="O1395" s="14"/>
      <c r="P1395" s="14"/>
      <c r="Q1395" s="14"/>
      <c r="R1395" s="14"/>
      <c r="S1395" s="14"/>
      <c r="T1395" s="14"/>
      <c r="U1395" s="14"/>
      <c r="V1395" s="14"/>
      <c r="W1395" s="14" t="s">
        <v>315</v>
      </c>
      <c r="X1395" s="14" t="s">
        <v>7606</v>
      </c>
      <c r="Y1395" s="14">
        <v>2</v>
      </c>
      <c r="Z1395" s="14">
        <v>14971</v>
      </c>
      <c r="AA1395" s="14">
        <v>2019</v>
      </c>
      <c r="AB1395" s="14" t="s">
        <v>68</v>
      </c>
      <c r="AC1395" s="14"/>
      <c r="AD1395" s="14"/>
      <c r="AE1395" s="14"/>
      <c r="AF1395" s="14"/>
      <c r="AG1395" s="14"/>
      <c r="AH1395" s="14"/>
      <c r="AI1395" s="8" t="str">
        <f t="shared" si="210"/>
        <v/>
      </c>
      <c r="AJ1395" s="8" t="str">
        <f>IF(AI1395="","",COUNTIFS(AI$1:AI1395,AI1395))</f>
        <v/>
      </c>
      <c r="AK1395" s="8" t="str">
        <f t="shared" si="211"/>
        <v>河南平顶山市广播电视台演播厅节目制作和播控设备升级改造项目采购中标结果公告@播控</v>
      </c>
      <c r="AL1395" s="9">
        <f>IF(AK1395="","",COUNTIFS(AK$1:AK1395,AK1395))</f>
        <v>1</v>
      </c>
      <c r="AM1395" s="10" t="str">
        <f t="shared" si="212"/>
        <v>是</v>
      </c>
      <c r="AN1395" s="12">
        <v>0</v>
      </c>
    </row>
    <row r="1396" spans="1:40">
      <c r="A1396" s="7" t="s">
        <v>7213</v>
      </c>
      <c r="B1396" s="7" t="s">
        <v>7607</v>
      </c>
      <c r="C1396" s="7" t="s">
        <v>55</v>
      </c>
      <c r="D1396" s="7" t="s">
        <v>7608</v>
      </c>
      <c r="E1396" s="7" t="s">
        <v>236</v>
      </c>
      <c r="F1396" s="7" t="s">
        <v>237</v>
      </c>
      <c r="G1396" s="7" t="s">
        <v>252</v>
      </c>
      <c r="H1396" s="7"/>
      <c r="I1396" s="7"/>
      <c r="J1396" s="7"/>
      <c r="K1396" s="7"/>
      <c r="L1396" s="7" t="s">
        <v>4023</v>
      </c>
      <c r="M1396" s="7"/>
      <c r="N1396" s="7" t="s">
        <v>7609</v>
      </c>
      <c r="O1396" s="7" t="s">
        <v>7610</v>
      </c>
      <c r="P1396" s="7"/>
      <c r="Q1396" s="7" t="s">
        <v>7611</v>
      </c>
      <c r="R1396" s="7"/>
      <c r="S1396" s="7"/>
      <c r="T1396" s="7"/>
      <c r="U1396" s="7"/>
      <c r="V1396" s="7"/>
      <c r="W1396" s="7" t="s">
        <v>79</v>
      </c>
      <c r="X1396" s="7" t="s">
        <v>7612</v>
      </c>
      <c r="Y1396" s="7">
        <v>4</v>
      </c>
      <c r="Z1396" s="7">
        <v>1</v>
      </c>
      <c r="AA1396" s="7">
        <v>2019</v>
      </c>
      <c r="AB1396" s="7" t="s">
        <v>68</v>
      </c>
      <c r="AC1396" s="7"/>
      <c r="AD1396" s="7"/>
      <c r="AE1396" s="7"/>
      <c r="AF1396" s="7"/>
      <c r="AG1396" s="7"/>
      <c r="AH1396" s="7"/>
      <c r="AI1396" s="8" t="str">
        <f t="shared" si="210"/>
        <v>B0708-CMC18N7P33）@播控</v>
      </c>
      <c r="AJ1396" s="8">
        <f>IF(AI1396="","",COUNTIFS(AI$1:AI1396,AI1396))</f>
        <v>1</v>
      </c>
      <c r="AK1396" s="8" t="str">
        <f t="shared" si="211"/>
        <v>中央电视台4KIP转播车（不含车头）（2）设备采购-IP讯道相关设备项目中标公告@播控</v>
      </c>
      <c r="AL1396" s="9">
        <f>IF(AK1396="","",COUNTIFS(AK$1:AK1396,AK1396))</f>
        <v>1</v>
      </c>
      <c r="AM1396" s="10" t="str">
        <f t="shared" si="212"/>
        <v>是</v>
      </c>
      <c r="AN1396" s="12">
        <v>6576101</v>
      </c>
    </row>
    <row r="1397" spans="1:40">
      <c r="A1397" s="14" t="s">
        <v>7213</v>
      </c>
      <c r="B1397" s="14" t="s">
        <v>7613</v>
      </c>
      <c r="C1397" s="14" t="s">
        <v>55</v>
      </c>
      <c r="D1397" s="14" t="s">
        <v>7614</v>
      </c>
      <c r="E1397" s="14" t="s">
        <v>83</v>
      </c>
      <c r="F1397" s="14" t="s">
        <v>141</v>
      </c>
      <c r="G1397" s="14" t="s">
        <v>252</v>
      </c>
      <c r="H1397" s="14"/>
      <c r="I1397" s="14"/>
      <c r="J1397" s="14"/>
      <c r="K1397" s="14"/>
      <c r="L1397" s="14" t="s">
        <v>7615</v>
      </c>
      <c r="M1397" s="14" t="s">
        <v>7616</v>
      </c>
      <c r="N1397" s="14" t="s">
        <v>7617</v>
      </c>
      <c r="O1397" s="14"/>
      <c r="P1397" s="14"/>
      <c r="Q1397" s="14" t="s">
        <v>7618</v>
      </c>
      <c r="R1397" s="14"/>
      <c r="S1397" s="14"/>
      <c r="T1397" s="14"/>
      <c r="U1397" s="14"/>
      <c r="V1397" s="14"/>
      <c r="W1397" s="14" t="s">
        <v>79</v>
      </c>
      <c r="X1397" s="14" t="s">
        <v>7619</v>
      </c>
      <c r="Y1397" s="14">
        <v>1</v>
      </c>
      <c r="Z1397" s="14">
        <v>1</v>
      </c>
      <c r="AA1397" s="14">
        <v>2019</v>
      </c>
      <c r="AB1397" s="14" t="s">
        <v>68</v>
      </c>
      <c r="AC1397" s="14"/>
      <c r="AD1397" s="14"/>
      <c r="AE1397" s="14"/>
      <c r="AF1397" s="14"/>
      <c r="AG1397" s="14"/>
      <c r="AH1397" s="14"/>
      <c r="AI1397" s="8" t="str">
        <f t="shared" si="210"/>
        <v>JXZF2018-CY-G008@播控</v>
      </c>
      <c r="AJ1397" s="8">
        <f>IF(AI1397="","",COUNTIFS(AI$1:AI1397,AI1397))</f>
        <v>1</v>
      </c>
      <c r="AK1397" s="8" t="str">
        <f t="shared" si="211"/>
        <v>[崇义县]江西中非工程管理有限公司赣州分公司关于受崇义县教育局崇义中学国家教育考试标准化考场设施项目（项目编号：JXZF2018-CY-G008）公开招标的结果公示@播控</v>
      </c>
      <c r="AL1397" s="9">
        <f>IF(AK1397="","",COUNTIFS(AK$1:AK1397,AK1397))</f>
        <v>1</v>
      </c>
      <c r="AM1397" s="10" t="str">
        <f t="shared" si="212"/>
        <v>是</v>
      </c>
      <c r="AN1397" s="12">
        <v>0</v>
      </c>
    </row>
    <row r="1398" spans="1:40">
      <c r="A1398" s="7" t="s">
        <v>7207</v>
      </c>
      <c r="B1398" s="7" t="s">
        <v>7620</v>
      </c>
      <c r="C1398" s="7" t="s">
        <v>55</v>
      </c>
      <c r="D1398" s="7"/>
      <c r="E1398" s="7" t="s">
        <v>551</v>
      </c>
      <c r="F1398" s="7" t="s">
        <v>3219</v>
      </c>
      <c r="G1398" s="7" t="s">
        <v>252</v>
      </c>
      <c r="H1398" s="7"/>
      <c r="I1398" s="7"/>
      <c r="J1398" s="7"/>
      <c r="K1398" s="7"/>
      <c r="L1398" s="7"/>
      <c r="M1398" s="7"/>
      <c r="N1398" s="7"/>
      <c r="O1398" s="7"/>
      <c r="P1398" s="7"/>
      <c r="Q1398" s="7"/>
      <c r="R1398" s="7"/>
      <c r="S1398" s="7"/>
      <c r="T1398" s="7"/>
      <c r="U1398" s="7"/>
      <c r="V1398" s="7"/>
      <c r="W1398" s="7" t="s">
        <v>315</v>
      </c>
      <c r="X1398" s="7" t="s">
        <v>7621</v>
      </c>
      <c r="Y1398" s="7">
        <v>2</v>
      </c>
      <c r="Z1398" s="7">
        <v>14971</v>
      </c>
      <c r="AA1398" s="7">
        <v>2019</v>
      </c>
      <c r="AB1398" s="7" t="s">
        <v>68</v>
      </c>
      <c r="AC1398" s="7"/>
      <c r="AD1398" s="7"/>
      <c r="AE1398" s="7"/>
      <c r="AF1398" s="7"/>
      <c r="AG1398" s="7"/>
      <c r="AH1398" s="7"/>
      <c r="AI1398" s="8" t="str">
        <f t="shared" si="210"/>
        <v/>
      </c>
      <c r="AJ1398" s="8" t="str">
        <f>IF(AI1398="","",COUNTIFS(AI$1:AI1398,AI1398))</f>
        <v/>
      </c>
      <c r="AK1398" s="8" t="str">
        <f t="shared" si="211"/>
        <v>天津天津广电节目中心高清导视频道制作及播出系统项目中标候选人公示@播出</v>
      </c>
      <c r="AL1398" s="9">
        <f>IF(AK1398="","",COUNTIFS(AK$1:AK1398,AK1398))</f>
        <v>1</v>
      </c>
      <c r="AM1398" s="10" t="str">
        <f t="shared" si="212"/>
        <v>是</v>
      </c>
      <c r="AN1398" s="12">
        <v>0</v>
      </c>
    </row>
    <row r="1399" spans="1:40">
      <c r="A1399" s="14" t="s">
        <v>7213</v>
      </c>
      <c r="B1399" s="14" t="s">
        <v>7622</v>
      </c>
      <c r="C1399" s="14" t="s">
        <v>55</v>
      </c>
      <c r="D1399" s="14" t="s">
        <v>7623</v>
      </c>
      <c r="E1399" s="14" t="s">
        <v>83</v>
      </c>
      <c r="F1399" s="14" t="s">
        <v>291</v>
      </c>
      <c r="G1399" s="14" t="s">
        <v>252</v>
      </c>
      <c r="H1399" s="14"/>
      <c r="I1399" s="14"/>
      <c r="J1399" s="14"/>
      <c r="K1399" s="14"/>
      <c r="L1399" s="14" t="s">
        <v>7624</v>
      </c>
      <c r="M1399" s="14" t="s">
        <v>679</v>
      </c>
      <c r="N1399" s="14" t="s">
        <v>7625</v>
      </c>
      <c r="O1399" s="14"/>
      <c r="P1399" s="14"/>
      <c r="Q1399" s="14" t="s">
        <v>7626</v>
      </c>
      <c r="R1399" s="14" t="s">
        <v>7627</v>
      </c>
      <c r="S1399" s="14"/>
      <c r="T1399" s="14"/>
      <c r="U1399" s="14"/>
      <c r="V1399" s="14"/>
      <c r="W1399" s="14" t="s">
        <v>65</v>
      </c>
      <c r="X1399" s="14" t="s">
        <v>7628</v>
      </c>
      <c r="Y1399" s="14">
        <v>2</v>
      </c>
      <c r="Z1399" s="14">
        <v>1</v>
      </c>
      <c r="AA1399" s="14">
        <v>2019</v>
      </c>
      <c r="AB1399" s="14" t="s">
        <v>68</v>
      </c>
      <c r="AC1399" s="14"/>
      <c r="AD1399" s="14"/>
      <c r="AE1399" s="14"/>
      <c r="AF1399" s="14"/>
      <c r="AG1399" s="14"/>
      <c r="AH1399" s="14"/>
      <c r="AI1399" s="8" t="str">
        <f t="shared" si="210"/>
        <v>JXDY2018-G0155@播控</v>
      </c>
      <c r="AJ1399" s="8">
        <f>IF(AI1399="","",COUNTIFS(AI$1:AI1399,AI1399))</f>
        <v>1</v>
      </c>
      <c r="AK1399" s="8" t="str">
        <f t="shared" si="211"/>
        <v>[省本级]江西省鼎跃招标咨询有限公司关于江西外语外贸职业学院江西电子商务数据监测平台建设项目(采购编号：JXDY2018-G0155)电子化公开招标中标结果公告@播控</v>
      </c>
      <c r="AL1399" s="9">
        <f>IF(AK1399="","",COUNTIFS(AK$1:AK1399,AK1399))</f>
        <v>1</v>
      </c>
      <c r="AM1399" s="10" t="str">
        <f t="shared" si="212"/>
        <v>是</v>
      </c>
      <c r="AN1399" s="12">
        <v>0</v>
      </c>
    </row>
    <row r="1400" spans="1:40">
      <c r="A1400" s="7" t="s">
        <v>7207</v>
      </c>
      <c r="B1400" s="7" t="s">
        <v>7629</v>
      </c>
      <c r="C1400" s="7" t="s">
        <v>55</v>
      </c>
      <c r="D1400" s="7"/>
      <c r="E1400" s="7" t="s">
        <v>1192</v>
      </c>
      <c r="F1400" s="7" t="s">
        <v>3966</v>
      </c>
      <c r="G1400" s="7" t="s">
        <v>252</v>
      </c>
      <c r="H1400" s="7"/>
      <c r="I1400" s="7"/>
      <c r="J1400" s="7"/>
      <c r="K1400" s="7"/>
      <c r="L1400" s="7"/>
      <c r="M1400" s="7" t="s">
        <v>7354</v>
      </c>
      <c r="N1400" s="7" t="s">
        <v>7350</v>
      </c>
      <c r="O1400" s="7"/>
      <c r="P1400" s="7"/>
      <c r="Q1400" s="7" t="s">
        <v>7351</v>
      </c>
      <c r="R1400" s="7"/>
      <c r="S1400" s="7"/>
      <c r="T1400" s="7"/>
      <c r="U1400" s="7"/>
      <c r="V1400" s="7"/>
      <c r="W1400" s="7" t="s">
        <v>244</v>
      </c>
      <c r="X1400" s="7" t="s">
        <v>7630</v>
      </c>
      <c r="Y1400" s="7">
        <v>2</v>
      </c>
      <c r="Z1400" s="7">
        <v>14971</v>
      </c>
      <c r="AA1400" s="7">
        <v>2019</v>
      </c>
      <c r="AB1400" s="7" t="s">
        <v>68</v>
      </c>
      <c r="AC1400" s="7"/>
      <c r="AD1400" s="7"/>
      <c r="AE1400" s="7"/>
      <c r="AF1400" s="7"/>
      <c r="AG1400" s="7"/>
      <c r="AH1400" s="7"/>
      <c r="AI1400" s="8" t="str">
        <f t="shared" si="210"/>
        <v/>
      </c>
      <c r="AJ1400" s="8" t="str">
        <f>IF(AI1400="","",COUNTIFS(AI$1:AI1400,AI1400))</f>
        <v/>
      </c>
      <c r="AK1400" s="8" t="str">
        <f t="shared" si="211"/>
        <v>包3-12019播出部调频备用发射共用天馈采购-网上竞价(成交)公告@播出</v>
      </c>
      <c r="AL1400" s="9">
        <f>IF(AK1400="","",COUNTIFS(AK$1:AK1400,AK1400))</f>
        <v>1</v>
      </c>
      <c r="AM1400" s="10" t="str">
        <f t="shared" si="212"/>
        <v>是</v>
      </c>
      <c r="AN1400" s="12">
        <v>0</v>
      </c>
    </row>
    <row r="1401" spans="1:40">
      <c r="A1401" s="14" t="s">
        <v>7207</v>
      </c>
      <c r="B1401" s="14" t="s">
        <v>7631</v>
      </c>
      <c r="C1401" s="14" t="s">
        <v>55</v>
      </c>
      <c r="D1401" s="14"/>
      <c r="E1401" s="14" t="s">
        <v>1192</v>
      </c>
      <c r="F1401" s="14" t="s">
        <v>3966</v>
      </c>
      <c r="G1401" s="14" t="s">
        <v>252</v>
      </c>
      <c r="H1401" s="14"/>
      <c r="I1401" s="14"/>
      <c r="J1401" s="14"/>
      <c r="K1401" s="14"/>
      <c r="L1401" s="14"/>
      <c r="M1401" s="14" t="s">
        <v>7354</v>
      </c>
      <c r="N1401" s="14" t="s">
        <v>7346</v>
      </c>
      <c r="O1401" s="14"/>
      <c r="P1401" s="14"/>
      <c r="Q1401" s="14" t="s">
        <v>7347</v>
      </c>
      <c r="R1401" s="14"/>
      <c r="S1401" s="14"/>
      <c r="T1401" s="14"/>
      <c r="U1401" s="14"/>
      <c r="V1401" s="14"/>
      <c r="W1401" s="14" t="s">
        <v>244</v>
      </c>
      <c r="X1401" s="14" t="s">
        <v>7632</v>
      </c>
      <c r="Y1401" s="14">
        <v>1</v>
      </c>
      <c r="Z1401" s="14">
        <v>14971</v>
      </c>
      <c r="AA1401" s="14">
        <v>2019</v>
      </c>
      <c r="AB1401" s="14" t="s">
        <v>68</v>
      </c>
      <c r="AC1401" s="14"/>
      <c r="AD1401" s="14"/>
      <c r="AE1401" s="14"/>
      <c r="AF1401" s="14"/>
      <c r="AG1401" s="14"/>
      <c r="AH1401" s="14"/>
      <c r="AI1401" s="8" t="str">
        <f t="shared" si="210"/>
        <v/>
      </c>
      <c r="AJ1401" s="8" t="str">
        <f>IF(AI1401="","",COUNTIFS(AI$1:AI1401,AI1401))</f>
        <v/>
      </c>
      <c r="AK1401" s="8" t="str">
        <f t="shared" si="211"/>
        <v>包2-12019播出部调频93.1MHZ,97.1HMZ,105.6MHZ发射机采购-网上竞价(成交)公告@播出</v>
      </c>
      <c r="AL1401" s="9">
        <f>IF(AK1401="","",COUNTIFS(AK$1:AK1401,AK1401))</f>
        <v>1</v>
      </c>
      <c r="AM1401" s="10" t="str">
        <f t="shared" si="212"/>
        <v>是</v>
      </c>
      <c r="AN1401" s="12">
        <v>0</v>
      </c>
    </row>
    <row r="1402" spans="1:40">
      <c r="A1402" s="7" t="s">
        <v>7207</v>
      </c>
      <c r="B1402" s="7" t="s">
        <v>7633</v>
      </c>
      <c r="C1402" s="7" t="s">
        <v>55</v>
      </c>
      <c r="D1402" s="7"/>
      <c r="E1402" s="7" t="s">
        <v>106</v>
      </c>
      <c r="F1402" s="7" t="s">
        <v>7634</v>
      </c>
      <c r="G1402" s="7" t="s">
        <v>252</v>
      </c>
      <c r="H1402" s="7"/>
      <c r="I1402" s="7"/>
      <c r="J1402" s="7"/>
      <c r="K1402" s="7"/>
      <c r="L1402" s="7" t="s">
        <v>4297</v>
      </c>
      <c r="M1402" s="7" t="s">
        <v>7635</v>
      </c>
      <c r="N1402" s="7" t="s">
        <v>7636</v>
      </c>
      <c r="O1402" s="7"/>
      <c r="P1402" s="7"/>
      <c r="Q1402" s="7" t="s">
        <v>7637</v>
      </c>
      <c r="R1402" s="7"/>
      <c r="S1402" s="7"/>
      <c r="T1402" s="7"/>
      <c r="U1402" s="7"/>
      <c r="V1402" s="7"/>
      <c r="W1402" s="7" t="s">
        <v>79</v>
      </c>
      <c r="X1402" s="7" t="s">
        <v>7638</v>
      </c>
      <c r="Y1402" s="7">
        <v>1</v>
      </c>
      <c r="Z1402" s="7">
        <v>14971</v>
      </c>
      <c r="AA1402" s="7">
        <v>2019</v>
      </c>
      <c r="AB1402" s="7" t="s">
        <v>68</v>
      </c>
      <c r="AC1402" s="7"/>
      <c r="AD1402" s="7"/>
      <c r="AE1402" s="7"/>
      <c r="AF1402" s="7"/>
      <c r="AG1402" s="7"/>
      <c r="AH1402" s="7"/>
      <c r="AI1402" s="8" t="str">
        <f t="shared" si="210"/>
        <v/>
      </c>
      <c r="AJ1402" s="8" t="str">
        <f>IF(AI1402="","",COUNTIFS(AI$1:AI1402,AI1402))</f>
        <v/>
      </c>
      <c r="AK1402" s="8" t="str">
        <f t="shared" si="211"/>
        <v>海南省商务厅-2019第四届海南国际品牌博览会宣传推广项目-成交公告@播出</v>
      </c>
      <c r="AL1402" s="9">
        <f>IF(AK1402="","",COUNTIFS(AK$1:AK1402,AK1402))</f>
        <v>1</v>
      </c>
      <c r="AM1402" s="10" t="str">
        <f t="shared" si="212"/>
        <v>是</v>
      </c>
      <c r="AN1402" s="12">
        <v>0</v>
      </c>
    </row>
    <row r="1403" spans="1:40">
      <c r="A1403" s="14" t="s">
        <v>7213</v>
      </c>
      <c r="B1403" s="14" t="s">
        <v>7639</v>
      </c>
      <c r="C1403" s="14" t="s">
        <v>55</v>
      </c>
      <c r="D1403" s="14" t="s">
        <v>7640</v>
      </c>
      <c r="E1403" s="14" t="s">
        <v>71</v>
      </c>
      <c r="F1403" s="14" t="s">
        <v>1551</v>
      </c>
      <c r="G1403" s="14" t="s">
        <v>252</v>
      </c>
      <c r="H1403" s="14"/>
      <c r="I1403" s="14"/>
      <c r="J1403" s="14"/>
      <c r="K1403" s="14"/>
      <c r="L1403" s="14" t="s">
        <v>7589</v>
      </c>
      <c r="M1403" s="14" t="s">
        <v>7590</v>
      </c>
      <c r="N1403" s="14" t="s">
        <v>7591</v>
      </c>
      <c r="O1403" s="14" t="s">
        <v>7641</v>
      </c>
      <c r="P1403" s="14"/>
      <c r="Q1403" s="14" t="s">
        <v>7593</v>
      </c>
      <c r="R1403" s="14"/>
      <c r="S1403" s="14"/>
      <c r="T1403" s="14"/>
      <c r="U1403" s="14"/>
      <c r="V1403" s="14"/>
      <c r="W1403" s="14" t="s">
        <v>65</v>
      </c>
      <c r="X1403" s="14" t="s">
        <v>7642</v>
      </c>
      <c r="Y1403" s="14">
        <v>3</v>
      </c>
      <c r="Z1403" s="14">
        <v>1</v>
      </c>
      <c r="AA1403" s="14">
        <v>2019</v>
      </c>
      <c r="AB1403" s="14" t="s">
        <v>68</v>
      </c>
      <c r="AC1403" s="14"/>
      <c r="AD1403" s="14"/>
      <c r="AE1403" s="14"/>
      <c r="AF1403" s="14"/>
      <c r="AG1403" s="14"/>
      <c r="AH1403" s="14"/>
      <c r="AI1403" s="8" t="str">
        <f t="shared" si="210"/>
        <v>YNZC2019-J1-00001-GXRZ）@播控</v>
      </c>
      <c r="AJ1403" s="8">
        <f>IF(AI1403="","",COUNTIFS(AI$1:AI1403,AI1403))</f>
        <v>1</v>
      </c>
      <c r="AK1403" s="8" t="str">
        <f t="shared" si="211"/>
        <v>广西瑞真工程造价咨询有限责任公司邕宁区蒲庙镇中心学校办公设备采购（采购编号：YNZC2019-J1-00001-GXRZ）竞争性谈判公告中标公告@播控</v>
      </c>
      <c r="AL1403" s="9">
        <f>IF(AK1403="","",COUNTIFS(AK$1:AK1403,AK1403))</f>
        <v>1</v>
      </c>
      <c r="AM1403" s="10" t="str">
        <f t="shared" si="212"/>
        <v>是</v>
      </c>
      <c r="AN1403" s="12">
        <v>613000</v>
      </c>
    </row>
    <row r="1404" spans="1:40">
      <c r="A1404" s="7" t="s">
        <v>7213</v>
      </c>
      <c r="B1404" s="7" t="s">
        <v>7643</v>
      </c>
      <c r="C1404" s="7" t="s">
        <v>55</v>
      </c>
      <c r="D1404" s="7" t="s">
        <v>7644</v>
      </c>
      <c r="E1404" s="7" t="s">
        <v>168</v>
      </c>
      <c r="F1404" s="7" t="s">
        <v>1824</v>
      </c>
      <c r="G1404" s="7" t="s">
        <v>252</v>
      </c>
      <c r="H1404" s="7"/>
      <c r="I1404" s="7"/>
      <c r="J1404" s="7"/>
      <c r="K1404" s="7"/>
      <c r="L1404" s="7" t="s">
        <v>7645</v>
      </c>
      <c r="M1404" s="7"/>
      <c r="N1404" s="7" t="s">
        <v>7646</v>
      </c>
      <c r="O1404" s="7" t="s">
        <v>7647</v>
      </c>
      <c r="P1404" s="7"/>
      <c r="Q1404" s="7" t="s">
        <v>7648</v>
      </c>
      <c r="R1404" s="7" t="s">
        <v>7649</v>
      </c>
      <c r="S1404" s="7" t="s">
        <v>7650</v>
      </c>
      <c r="T1404" s="7" t="s">
        <v>7651</v>
      </c>
      <c r="U1404" s="7"/>
      <c r="V1404" s="7"/>
      <c r="W1404" s="7" t="s">
        <v>315</v>
      </c>
      <c r="X1404" s="7" t="s">
        <v>7652</v>
      </c>
      <c r="Y1404" s="7">
        <v>1</v>
      </c>
      <c r="Z1404" s="7">
        <v>1</v>
      </c>
      <c r="AA1404" s="7">
        <v>2019</v>
      </c>
      <c r="AB1404" s="7" t="s">
        <v>68</v>
      </c>
      <c r="AC1404" s="7"/>
      <c r="AD1404" s="7"/>
      <c r="AE1404" s="7"/>
      <c r="AF1404" s="7"/>
      <c r="AG1404" s="7"/>
      <c r="AH1404" s="7"/>
      <c r="AI1404" s="8" t="str">
        <f t="shared" si="210"/>
        <v>RWZB-2019-009）@播控</v>
      </c>
      <c r="AJ1404" s="8">
        <f>IF(AI1404="","",COUNTIFS(AI$1:AI1404,AI1404))</f>
        <v>1</v>
      </c>
      <c r="AK1404" s="8" t="str">
        <f t="shared" si="211"/>
        <v>莆田市第一看守所同步录音录像系统设备采购项目成交公告@播控</v>
      </c>
      <c r="AL1404" s="9">
        <f>IF(AK1404="","",COUNTIFS(AK$1:AK1404,AK1404))</f>
        <v>1</v>
      </c>
      <c r="AM1404" s="10" t="str">
        <f t="shared" si="212"/>
        <v>是</v>
      </c>
      <c r="AN1404" s="12">
        <v>170192</v>
      </c>
    </row>
    <row r="1405" spans="1:40">
      <c r="A1405" s="14" t="s">
        <v>7305</v>
      </c>
      <c r="B1405" s="14" t="s">
        <v>260</v>
      </c>
      <c r="C1405" s="14" t="s">
        <v>55</v>
      </c>
      <c r="D1405" s="14" t="s">
        <v>261</v>
      </c>
      <c r="E1405" s="14" t="s">
        <v>94</v>
      </c>
      <c r="F1405" s="14" t="s">
        <v>262</v>
      </c>
      <c r="G1405" s="14" t="s">
        <v>252</v>
      </c>
      <c r="H1405" s="14"/>
      <c r="I1405" s="14"/>
      <c r="J1405" s="14"/>
      <c r="K1405" s="14"/>
      <c r="L1405" s="14" t="s">
        <v>263</v>
      </c>
      <c r="M1405" s="14" t="s">
        <v>264</v>
      </c>
      <c r="N1405" s="14" t="s">
        <v>265</v>
      </c>
      <c r="O1405" s="14" t="s">
        <v>266</v>
      </c>
      <c r="P1405" s="14"/>
      <c r="Q1405" s="14" t="s">
        <v>268</v>
      </c>
      <c r="R1405" s="14" t="s">
        <v>269</v>
      </c>
      <c r="S1405" s="14"/>
      <c r="T1405" s="14"/>
      <c r="U1405" s="14"/>
      <c r="V1405" s="14"/>
      <c r="W1405" s="14" t="s">
        <v>65</v>
      </c>
      <c r="X1405" s="14" t="s">
        <v>270</v>
      </c>
      <c r="Y1405" s="14">
        <v>4</v>
      </c>
      <c r="Z1405" s="14">
        <v>4</v>
      </c>
      <c r="AA1405" s="14">
        <v>2019</v>
      </c>
      <c r="AB1405" s="14" t="s">
        <v>68</v>
      </c>
      <c r="AC1405" s="14" t="s">
        <v>129</v>
      </c>
      <c r="AD1405" s="14"/>
      <c r="AE1405" s="14"/>
      <c r="AF1405" s="14"/>
      <c r="AG1405" s="14"/>
      <c r="AH1405" s="14"/>
      <c r="AI1405" s="8" t="str">
        <f t="shared" si="210"/>
        <v>LZC20190002@播出,播控</v>
      </c>
      <c r="AJ1405" s="8">
        <f>IF(AI1405="","",COUNTIFS(AI$1:AI1405,AI1405))</f>
        <v>1</v>
      </c>
      <c r="AK1405" s="8" t="str">
        <f t="shared" si="211"/>
        <v>山西省吕梁实验中学教学云办公设备采购项目中标公告@播出,播控</v>
      </c>
      <c r="AL1405" s="9">
        <f>IF(AK1405="","",COUNTIFS(AK$1:AK1405,AK1405))</f>
        <v>1</v>
      </c>
      <c r="AM1405" s="10" t="str">
        <f t="shared" si="212"/>
        <v>是</v>
      </c>
      <c r="AN1405" s="12">
        <v>1079530</v>
      </c>
    </row>
    <row r="1406" spans="1:40">
      <c r="A1406" s="7" t="s">
        <v>7213</v>
      </c>
      <c r="B1406" s="7" t="s">
        <v>7653</v>
      </c>
      <c r="C1406" s="7" t="s">
        <v>55</v>
      </c>
      <c r="D1406" s="7"/>
      <c r="E1406" s="7" t="s">
        <v>56</v>
      </c>
      <c r="F1406" s="7" t="s">
        <v>541</v>
      </c>
      <c r="G1406" s="7" t="s">
        <v>252</v>
      </c>
      <c r="H1406" s="7"/>
      <c r="I1406" s="7"/>
      <c r="J1406" s="7"/>
      <c r="K1406" s="7"/>
      <c r="L1406" s="7" t="s">
        <v>7484</v>
      </c>
      <c r="M1406" s="7" t="s">
        <v>7485</v>
      </c>
      <c r="N1406" s="7" t="s">
        <v>7486</v>
      </c>
      <c r="O1406" s="7" t="s">
        <v>7487</v>
      </c>
      <c r="P1406" s="7"/>
      <c r="Q1406" s="7" t="s">
        <v>7488</v>
      </c>
      <c r="R1406" s="7"/>
      <c r="S1406" s="7"/>
      <c r="T1406" s="7"/>
      <c r="U1406" s="7"/>
      <c r="V1406" s="7"/>
      <c r="W1406" s="7" t="s">
        <v>65</v>
      </c>
      <c r="X1406" s="7" t="s">
        <v>7654</v>
      </c>
      <c r="Y1406" s="7">
        <v>2</v>
      </c>
      <c r="Z1406" s="7">
        <v>14971</v>
      </c>
      <c r="AA1406" s="7">
        <v>2019</v>
      </c>
      <c r="AB1406" s="7" t="s">
        <v>68</v>
      </c>
      <c r="AC1406" s="7"/>
      <c r="AD1406" s="7"/>
      <c r="AE1406" s="7"/>
      <c r="AF1406" s="7"/>
      <c r="AG1406" s="7"/>
      <c r="AH1406" s="7"/>
      <c r="AI1406" s="8" t="str">
        <f t="shared" si="210"/>
        <v/>
      </c>
      <c r="AJ1406" s="8" t="str">
        <f>IF(AI1406="","",COUNTIFS(AI$1:AI1406,AI1406))</f>
        <v/>
      </c>
      <c r="AK1406" s="8" t="str">
        <f t="shared" si="211"/>
        <v>南阳市宛西中等专业学校手工实训室项目结果公告@播控</v>
      </c>
      <c r="AL1406" s="9">
        <f>IF(AK1406="","",COUNTIFS(AK$1:AK1406,AK1406))</f>
        <v>1</v>
      </c>
      <c r="AM1406" s="10" t="str">
        <f t="shared" si="212"/>
        <v>是</v>
      </c>
      <c r="AN1406" s="12">
        <v>221900</v>
      </c>
    </row>
    <row r="1407" spans="1:40">
      <c r="A1407" s="14" t="s">
        <v>7213</v>
      </c>
      <c r="B1407" s="14" t="s">
        <v>7655</v>
      </c>
      <c r="C1407" s="14" t="s">
        <v>55</v>
      </c>
      <c r="D1407" s="14" t="s">
        <v>7656</v>
      </c>
      <c r="E1407" s="14" t="s">
        <v>215</v>
      </c>
      <c r="F1407" s="14" t="s">
        <v>1652</v>
      </c>
      <c r="G1407" s="14" t="s">
        <v>252</v>
      </c>
      <c r="H1407" s="14"/>
      <c r="I1407" s="14"/>
      <c r="J1407" s="14"/>
      <c r="K1407" s="14"/>
      <c r="L1407" s="14" t="s">
        <v>7657</v>
      </c>
      <c r="M1407" s="14"/>
      <c r="N1407" s="14"/>
      <c r="O1407" s="14" t="s">
        <v>7658</v>
      </c>
      <c r="P1407" s="14"/>
      <c r="Q1407" s="14"/>
      <c r="R1407" s="14"/>
      <c r="S1407" s="14"/>
      <c r="T1407" s="14"/>
      <c r="U1407" s="14"/>
      <c r="V1407" s="14"/>
      <c r="W1407" s="14" t="s">
        <v>194</v>
      </c>
      <c r="X1407" s="14" t="s">
        <v>7659</v>
      </c>
      <c r="Y1407" s="14">
        <v>1</v>
      </c>
      <c r="Z1407" s="14">
        <v>1</v>
      </c>
      <c r="AA1407" s="14">
        <v>2019</v>
      </c>
      <c r="AB1407" s="14" t="s">
        <v>68</v>
      </c>
      <c r="AC1407" s="14"/>
      <c r="AD1407" s="14"/>
      <c r="AE1407" s="14"/>
      <c r="AF1407" s="14"/>
      <c r="AG1407" s="14"/>
      <c r="AH1407" s="14"/>
      <c r="AI1407" s="8" t="str">
        <f t="shared" si="210"/>
        <v>SDGP370000201802001459@播控</v>
      </c>
      <c r="AJ1407" s="8">
        <f>IF(AI1407="","",COUNTIFS(AI$1:AI1407,AI1407))</f>
        <v>1</v>
      </c>
      <c r="AK1407" s="8" t="str">
        <f t="shared" si="211"/>
        <v>山东广播电视台山东广播电视台DTMB集成播控平台扩容改造项目采购合同公示@播控</v>
      </c>
      <c r="AL1407" s="9">
        <f>IF(AK1407="","",COUNTIFS(AK$1:AK1407,AK1407))</f>
        <v>1</v>
      </c>
      <c r="AM1407" s="10" t="str">
        <f t="shared" si="212"/>
        <v>是</v>
      </c>
      <c r="AN1407" s="12">
        <v>11977437</v>
      </c>
    </row>
    <row r="1408" spans="1:40">
      <c r="A1408" s="7" t="s">
        <v>7207</v>
      </c>
      <c r="B1408" s="7" t="s">
        <v>7660</v>
      </c>
      <c r="C1408" s="7" t="s">
        <v>55</v>
      </c>
      <c r="D1408" s="7"/>
      <c r="E1408" s="7" t="s">
        <v>94</v>
      </c>
      <c r="F1408" s="7" t="s">
        <v>319</v>
      </c>
      <c r="G1408" s="7" t="s">
        <v>252</v>
      </c>
      <c r="H1408" s="7"/>
      <c r="I1408" s="7"/>
      <c r="J1408" s="7"/>
      <c r="K1408" s="7"/>
      <c r="L1408" s="7"/>
      <c r="M1408" s="7"/>
      <c r="N1408" s="7" t="s">
        <v>7661</v>
      </c>
      <c r="O1408" s="7"/>
      <c r="P1408" s="7"/>
      <c r="Q1408" s="7" t="s">
        <v>7662</v>
      </c>
      <c r="R1408" s="7" t="s">
        <v>7663</v>
      </c>
      <c r="S1408" s="7"/>
      <c r="T1408" s="7"/>
      <c r="U1408" s="7"/>
      <c r="V1408" s="7"/>
      <c r="W1408" s="7" t="s">
        <v>79</v>
      </c>
      <c r="X1408" s="7" t="s">
        <v>7664</v>
      </c>
      <c r="Y1408" s="7">
        <v>1</v>
      </c>
      <c r="Z1408" s="7">
        <v>14971</v>
      </c>
      <c r="AA1408" s="7">
        <v>2019</v>
      </c>
      <c r="AB1408" s="7" t="s">
        <v>68</v>
      </c>
      <c r="AC1408" s="7"/>
      <c r="AD1408" s="7"/>
      <c r="AE1408" s="7"/>
      <c r="AF1408" s="7"/>
      <c r="AG1408" s="7"/>
      <c r="AH1408" s="7"/>
      <c r="AI1408" s="8" t="str">
        <f t="shared" si="210"/>
        <v/>
      </c>
      <c r="AJ1408" s="8" t="str">
        <f>IF(AI1408="","",COUNTIFS(AI$1:AI1408,AI1408))</f>
        <v/>
      </c>
      <c r="AK1408" s="8" t="str">
        <f t="shared" si="211"/>
        <v>山西省图书馆2019年山西省中华优秀文化数字化征求意见公告@播出</v>
      </c>
      <c r="AL1408" s="9">
        <f>IF(AK1408="","",COUNTIFS(AK$1:AK1408,AK1408))</f>
        <v>1</v>
      </c>
      <c r="AM1408" s="10" t="str">
        <f t="shared" si="212"/>
        <v>是</v>
      </c>
      <c r="AN1408" s="12">
        <v>0</v>
      </c>
    </row>
    <row r="1409" spans="1:40">
      <c r="A1409" s="14" t="s">
        <v>7207</v>
      </c>
      <c r="B1409" s="14" t="s">
        <v>7665</v>
      </c>
      <c r="C1409" s="14" t="s">
        <v>55</v>
      </c>
      <c r="D1409" s="14"/>
      <c r="E1409" s="14" t="s">
        <v>627</v>
      </c>
      <c r="F1409" s="14" t="s">
        <v>871</v>
      </c>
      <c r="G1409" s="14" t="s">
        <v>252</v>
      </c>
      <c r="H1409" s="14"/>
      <c r="I1409" s="14"/>
      <c r="J1409" s="14"/>
      <c r="K1409" s="14"/>
      <c r="L1409" s="14"/>
      <c r="M1409" s="14"/>
      <c r="N1409" s="14"/>
      <c r="O1409" s="14"/>
      <c r="P1409" s="14"/>
      <c r="Q1409" s="14"/>
      <c r="R1409" s="14"/>
      <c r="S1409" s="14"/>
      <c r="T1409" s="14"/>
      <c r="U1409" s="14"/>
      <c r="V1409" s="14"/>
      <c r="W1409" s="14" t="s">
        <v>315</v>
      </c>
      <c r="X1409" s="14" t="s">
        <v>7666</v>
      </c>
      <c r="Y1409" s="14">
        <v>1</v>
      </c>
      <c r="Z1409" s="14">
        <v>14971</v>
      </c>
      <c r="AA1409" s="14">
        <v>2019</v>
      </c>
      <c r="AB1409" s="14" t="s">
        <v>68</v>
      </c>
      <c r="AC1409" s="14"/>
      <c r="AD1409" s="14"/>
      <c r="AE1409" s="14"/>
      <c r="AF1409" s="14"/>
      <c r="AG1409" s="14"/>
      <c r="AH1409" s="14"/>
      <c r="AI1409" s="8" t="str">
        <f t="shared" si="210"/>
        <v/>
      </c>
      <c r="AJ1409" s="8" t="str">
        <f>IF(AI1409="","",COUNTIFS(AI$1:AI1409,AI1409))</f>
        <v/>
      </c>
      <c r="AK1409" s="8" t="str">
        <f t="shared" si="211"/>
        <v>广东广东省广播电视网络股份有限公司导视节目分级播出平台集中采购项目中标候选人公示@播出</v>
      </c>
      <c r="AL1409" s="9">
        <f>IF(AK1409="","",COUNTIFS(AK$1:AK1409,AK1409))</f>
        <v>1</v>
      </c>
      <c r="AM1409" s="10" t="str">
        <f t="shared" si="212"/>
        <v>是</v>
      </c>
      <c r="AN1409" s="12">
        <v>0</v>
      </c>
    </row>
    <row r="1410" spans="1:40">
      <c r="A1410" s="7" t="s">
        <v>7213</v>
      </c>
      <c r="B1410" s="7" t="s">
        <v>7667</v>
      </c>
      <c r="C1410" s="7" t="s">
        <v>55</v>
      </c>
      <c r="D1410" s="7" t="s">
        <v>7668</v>
      </c>
      <c r="E1410" s="7" t="s">
        <v>155</v>
      </c>
      <c r="F1410" s="7" t="s">
        <v>251</v>
      </c>
      <c r="G1410" s="7" t="s">
        <v>252</v>
      </c>
      <c r="H1410" s="7"/>
      <c r="I1410" s="7"/>
      <c r="J1410" s="7"/>
      <c r="K1410" s="7"/>
      <c r="L1410" s="7"/>
      <c r="M1410" s="7" t="s">
        <v>7669</v>
      </c>
      <c r="N1410" s="7" t="s">
        <v>7670</v>
      </c>
      <c r="O1410" s="7" t="s">
        <v>7671</v>
      </c>
      <c r="P1410" s="7"/>
      <c r="Q1410" s="7" t="s">
        <v>7672</v>
      </c>
      <c r="R1410" s="7"/>
      <c r="S1410" s="7"/>
      <c r="T1410" s="7"/>
      <c r="U1410" s="7"/>
      <c r="V1410" s="7"/>
      <c r="W1410" s="7" t="s">
        <v>244</v>
      </c>
      <c r="X1410" s="7" t="s">
        <v>7673</v>
      </c>
      <c r="Y1410" s="7">
        <v>3</v>
      </c>
      <c r="Z1410" s="7">
        <v>3</v>
      </c>
      <c r="AA1410" s="7">
        <v>2019</v>
      </c>
      <c r="AB1410" s="7" t="s">
        <v>68</v>
      </c>
      <c r="AC1410" s="7"/>
      <c r="AD1410" s="7"/>
      <c r="AE1410" s="7"/>
      <c r="AF1410" s="7"/>
      <c r="AG1410" s="7"/>
      <c r="AH1410" s="7"/>
      <c r="AI1410" s="8" t="str">
        <f t="shared" si="210"/>
        <v>JT-201901-002-XJ@播控</v>
      </c>
      <c r="AJ1410" s="8">
        <f>IF(AI1410="","",COUNTIFS(AI$1:AI1410,AI1410))</f>
        <v>1</v>
      </c>
      <c r="AK1410" s="8" t="str">
        <f t="shared" si="211"/>
        <v>云南广电网络集团有限公司2019年市场与经营管理部关于采购OA服务器硬盘的项目中标公告@播控</v>
      </c>
      <c r="AL1410" s="9">
        <f>IF(AK1410="","",COUNTIFS(AK$1:AK1410,AK1410))</f>
        <v>1</v>
      </c>
      <c r="AM1410" s="10" t="str">
        <f t="shared" si="212"/>
        <v>是</v>
      </c>
      <c r="AN1410" s="12">
        <v>4600</v>
      </c>
    </row>
    <row r="1411" spans="1:40">
      <c r="A1411" s="14" t="s">
        <v>7207</v>
      </c>
      <c r="B1411" s="14" t="s">
        <v>271</v>
      </c>
      <c r="C1411" s="14" t="s">
        <v>55</v>
      </c>
      <c r="D1411" s="14" t="s">
        <v>178</v>
      </c>
      <c r="E1411" s="14" t="s">
        <v>71</v>
      </c>
      <c r="F1411" s="14" t="s">
        <v>72</v>
      </c>
      <c r="G1411" s="14" t="s">
        <v>252</v>
      </c>
      <c r="H1411" s="14"/>
      <c r="I1411" s="14"/>
      <c r="J1411" s="14"/>
      <c r="K1411" s="14"/>
      <c r="L1411" s="14" t="s">
        <v>179</v>
      </c>
      <c r="M1411" s="14"/>
      <c r="N1411" s="14" t="s">
        <v>180</v>
      </c>
      <c r="O1411" s="14"/>
      <c r="P1411" s="14"/>
      <c r="Q1411" s="14" t="s">
        <v>182</v>
      </c>
      <c r="R1411" s="14" t="s">
        <v>183</v>
      </c>
      <c r="S1411" s="14"/>
      <c r="T1411" s="14"/>
      <c r="U1411" s="14"/>
      <c r="V1411" s="14"/>
      <c r="W1411" s="14" t="s">
        <v>79</v>
      </c>
      <c r="X1411" s="14" t="s">
        <v>273</v>
      </c>
      <c r="Y1411" s="14">
        <v>16</v>
      </c>
      <c r="Z1411" s="14">
        <v>16</v>
      </c>
      <c r="AA1411" s="14">
        <v>2019</v>
      </c>
      <c r="AB1411" s="14" t="s">
        <v>68</v>
      </c>
      <c r="AC1411" s="14"/>
      <c r="AD1411" s="14"/>
      <c r="AE1411" s="14"/>
      <c r="AF1411" s="14"/>
      <c r="AG1411" s="14"/>
      <c r="AH1411" s="14"/>
      <c r="AI1411" s="8" t="str">
        <f t="shared" si="210"/>
        <v>GLZC2019-J1-15005-GXYL）@播出</v>
      </c>
      <c r="AJ1411" s="8">
        <f>IF(AI1411="","",COUNTIFS(AI$1:AI1411,AI1411))</f>
        <v>3</v>
      </c>
      <c r="AK1411" s="8" t="str">
        <f t="shared" si="211"/>
        <v>资源县融媒体中心融媒体运营中心中央厨房硬件及设备采购成交结果公告@播出</v>
      </c>
      <c r="AL1411" s="9">
        <f>IF(AK1411="","",COUNTIFS(AK$1:AK1411,AK1411))</f>
        <v>1</v>
      </c>
      <c r="AM1411" s="10" t="str">
        <f t="shared" si="212"/>
        <v/>
      </c>
      <c r="AN1411" s="12">
        <v>0</v>
      </c>
    </row>
    <row r="1412" spans="1:40">
      <c r="A1412" s="7" t="s">
        <v>7305</v>
      </c>
      <c r="B1412" s="7" t="s">
        <v>5988</v>
      </c>
      <c r="C1412" s="7" t="s">
        <v>55</v>
      </c>
      <c r="D1412" s="7"/>
      <c r="E1412" s="7" t="s">
        <v>276</v>
      </c>
      <c r="F1412" s="7" t="s">
        <v>277</v>
      </c>
      <c r="G1412" s="7" t="s">
        <v>278</v>
      </c>
      <c r="H1412" s="7"/>
      <c r="I1412" s="7"/>
      <c r="J1412" s="7"/>
      <c r="K1412" s="7"/>
      <c r="L1412" s="7"/>
      <c r="M1412" s="7" t="s">
        <v>279</v>
      </c>
      <c r="N1412" s="7" t="s">
        <v>280</v>
      </c>
      <c r="O1412" s="7"/>
      <c r="P1412" s="7"/>
      <c r="Q1412" s="7" t="s">
        <v>282</v>
      </c>
      <c r="R1412" s="7"/>
      <c r="S1412" s="7"/>
      <c r="T1412" s="7"/>
      <c r="U1412" s="7"/>
      <c r="V1412" s="7"/>
      <c r="W1412" s="7" t="s">
        <v>79</v>
      </c>
      <c r="X1412" s="7" t="s">
        <v>283</v>
      </c>
      <c r="Y1412" s="7">
        <v>13</v>
      </c>
      <c r="Z1412" s="7">
        <v>14971</v>
      </c>
      <c r="AA1412" s="7">
        <v>2019</v>
      </c>
      <c r="AB1412" s="7" t="s">
        <v>68</v>
      </c>
      <c r="AC1412" s="7" t="s">
        <v>284</v>
      </c>
      <c r="AD1412" s="7" t="s">
        <v>285</v>
      </c>
      <c r="AE1412" s="7"/>
      <c r="AF1412" s="7"/>
      <c r="AG1412" s="7"/>
      <c r="AH1412" s="7"/>
      <c r="AI1412" s="8" t="str">
        <f t="shared" si="210"/>
        <v/>
      </c>
      <c r="AJ1412" s="8" t="str">
        <f>IF(AI1412="","",COUNTIFS(AI$1:AI1412,AI1412))</f>
        <v/>
      </c>
      <c r="AK1412" s="8" t="str">
        <f t="shared" si="211"/>
        <v>盘山县融媒体发展中心采编播高清改造@播出,播控</v>
      </c>
      <c r="AL1412" s="9">
        <f>IF(AK1412="","",COUNTIFS(AK$1:AK1412,AK1412))</f>
        <v>1</v>
      </c>
      <c r="AM1412" s="10" t="str">
        <f t="shared" si="212"/>
        <v>是</v>
      </c>
      <c r="AN1412" s="12">
        <v>0</v>
      </c>
    </row>
    <row r="1413" spans="1:40">
      <c r="A1413" s="14" t="s">
        <v>7207</v>
      </c>
      <c r="B1413" s="14" t="s">
        <v>7674</v>
      </c>
      <c r="C1413" s="14" t="s">
        <v>55</v>
      </c>
      <c r="D1413" s="14" t="s">
        <v>7675</v>
      </c>
      <c r="E1413" s="14" t="s">
        <v>1427</v>
      </c>
      <c r="F1413" s="14" t="s">
        <v>2500</v>
      </c>
      <c r="G1413" s="14" t="s">
        <v>278</v>
      </c>
      <c r="H1413" s="14"/>
      <c r="I1413" s="14"/>
      <c r="J1413" s="14"/>
      <c r="K1413" s="14"/>
      <c r="L1413" s="14"/>
      <c r="M1413" s="14"/>
      <c r="N1413" s="14" t="s">
        <v>7676</v>
      </c>
      <c r="O1413" s="14" t="s">
        <v>7677</v>
      </c>
      <c r="P1413" s="14"/>
      <c r="Q1413" s="14" t="s">
        <v>7678</v>
      </c>
      <c r="R1413" s="14"/>
      <c r="S1413" s="14"/>
      <c r="T1413" s="14"/>
      <c r="U1413" s="14"/>
      <c r="V1413" s="14"/>
      <c r="W1413" s="14" t="s">
        <v>65</v>
      </c>
      <c r="X1413" s="14" t="s">
        <v>7679</v>
      </c>
      <c r="Y1413" s="14">
        <v>1</v>
      </c>
      <c r="Z1413" s="14">
        <v>1</v>
      </c>
      <c r="AA1413" s="14">
        <v>2019</v>
      </c>
      <c r="AB1413" s="14" t="s">
        <v>68</v>
      </c>
      <c r="AC1413" s="14"/>
      <c r="AD1413" s="14"/>
      <c r="AE1413" s="14"/>
      <c r="AF1413" s="14"/>
      <c r="AG1413" s="14"/>
      <c r="AH1413" s="14"/>
      <c r="AI1413" s="8" t="str">
        <f t="shared" si="210"/>
        <v>5118022018000261@播出</v>
      </c>
      <c r="AJ1413" s="8">
        <f>IF(AI1413="","",COUNTIFS(AI$1:AI1413,AI1413))</f>
        <v>1</v>
      </c>
      <c r="AK1413" s="8" t="str">
        <f t="shared" si="211"/>
        <v>四川省雅安市雨城区人民医院信息发布系统建设公开招标中标公告@播出</v>
      </c>
      <c r="AL1413" s="9">
        <f>IF(AK1413="","",COUNTIFS(AK$1:AK1413,AK1413))</f>
        <v>1</v>
      </c>
      <c r="AM1413" s="10" t="str">
        <f t="shared" si="212"/>
        <v>是</v>
      </c>
      <c r="AN1413" s="12">
        <v>524000</v>
      </c>
    </row>
    <row r="1414" spans="1:40">
      <c r="A1414" s="7" t="s">
        <v>7207</v>
      </c>
      <c r="B1414" s="7" t="s">
        <v>4430</v>
      </c>
      <c r="C1414" s="7" t="s">
        <v>55</v>
      </c>
      <c r="D1414" s="7" t="s">
        <v>4431</v>
      </c>
      <c r="E1414" s="7" t="s">
        <v>118</v>
      </c>
      <c r="F1414" s="7" t="s">
        <v>360</v>
      </c>
      <c r="G1414" s="7" t="s">
        <v>278</v>
      </c>
      <c r="H1414" s="7"/>
      <c r="I1414" s="7"/>
      <c r="J1414" s="7"/>
      <c r="K1414" s="7"/>
      <c r="L1414" s="7" t="s">
        <v>4432</v>
      </c>
      <c r="M1414" s="7"/>
      <c r="N1414" s="7" t="s">
        <v>4433</v>
      </c>
      <c r="O1414" s="7" t="s">
        <v>4434</v>
      </c>
      <c r="P1414" s="7"/>
      <c r="Q1414" s="7" t="s">
        <v>4436</v>
      </c>
      <c r="R1414" s="7"/>
      <c r="S1414" s="7"/>
      <c r="T1414" s="7"/>
      <c r="U1414" s="7"/>
      <c r="V1414" s="7"/>
      <c r="W1414" s="7" t="s">
        <v>79</v>
      </c>
      <c r="X1414" s="7" t="s">
        <v>4437</v>
      </c>
      <c r="Y1414" s="7">
        <v>7</v>
      </c>
      <c r="Z1414" s="7">
        <v>4</v>
      </c>
      <c r="AA1414" s="7">
        <v>2019</v>
      </c>
      <c r="AB1414" s="7" t="s">
        <v>68</v>
      </c>
      <c r="AC1414" s="7"/>
      <c r="AD1414" s="7"/>
      <c r="AE1414" s="7"/>
      <c r="AF1414" s="7"/>
      <c r="AG1414" s="7"/>
      <c r="AH1414" s="7"/>
      <c r="AI1414" s="8" t="str">
        <f t="shared" si="210"/>
        <v>BJJHRZNX-CW-2018009）@播出</v>
      </c>
      <c r="AJ1414" s="8">
        <f>IF(AI1414="","",COUNTIFS(AI$1:AI1414,AI1414))</f>
        <v>1</v>
      </c>
      <c r="AK1414" s="8" t="str">
        <f t="shared" si="211"/>
        <v>银川市消防支队银川电视台《平安119》栏目制作播出招标采购项目中标公告@播出</v>
      </c>
      <c r="AL1414" s="9">
        <f>IF(AK1414="","",COUNTIFS(AK$1:AK1414,AK1414))</f>
        <v>1</v>
      </c>
      <c r="AM1414" s="10" t="str">
        <f t="shared" si="212"/>
        <v>是</v>
      </c>
      <c r="AN1414" s="12">
        <v>519500</v>
      </c>
    </row>
    <row r="1415" spans="1:40">
      <c r="A1415" s="14" t="s">
        <v>7207</v>
      </c>
      <c r="B1415" s="14" t="s">
        <v>7680</v>
      </c>
      <c r="C1415" s="14" t="s">
        <v>55</v>
      </c>
      <c r="D1415" s="14"/>
      <c r="E1415" s="14" t="s">
        <v>830</v>
      </c>
      <c r="F1415" s="14" t="s">
        <v>7681</v>
      </c>
      <c r="G1415" s="14" t="s">
        <v>278</v>
      </c>
      <c r="H1415" s="14"/>
      <c r="I1415" s="14"/>
      <c r="J1415" s="14"/>
      <c r="K1415" s="14"/>
      <c r="L1415" s="14"/>
      <c r="M1415" s="14" t="s">
        <v>7682</v>
      </c>
      <c r="N1415" s="14"/>
      <c r="O1415" s="14"/>
      <c r="P1415" s="14"/>
      <c r="Q1415" s="14"/>
      <c r="R1415" s="14"/>
      <c r="S1415" s="14"/>
      <c r="T1415" s="14"/>
      <c r="U1415" s="14"/>
      <c r="V1415" s="14"/>
      <c r="W1415" s="14" t="s">
        <v>65</v>
      </c>
      <c r="X1415" s="14" t="s">
        <v>7683</v>
      </c>
      <c r="Y1415" s="14">
        <v>1</v>
      </c>
      <c r="Z1415" s="14">
        <v>14971</v>
      </c>
      <c r="AA1415" s="14">
        <v>2018</v>
      </c>
      <c r="AB1415" s="14" t="s">
        <v>643</v>
      </c>
      <c r="AC1415" s="14"/>
      <c r="AD1415" s="14"/>
      <c r="AE1415" s="14"/>
      <c r="AF1415" s="14"/>
      <c r="AG1415" s="14"/>
      <c r="AH1415" s="14"/>
      <c r="AI1415" s="8" t="str">
        <f t="shared" si="210"/>
        <v/>
      </c>
      <c r="AJ1415" s="8" t="str">
        <f>IF(AI1415="","",COUNTIFS(AI$1:AI1415,AI1415))</f>
        <v/>
      </c>
      <c r="AK1415" s="8" t="str">
        <f t="shared" si="211"/>
        <v>钟山区2018年度区级政府部门行政审批事项清理结果目录@播出</v>
      </c>
      <c r="AL1415" s="9">
        <f>IF(AK1415="","",COUNTIFS(AK$1:AK1415,AK1415))</f>
        <v>1</v>
      </c>
      <c r="AM1415" s="10" t="str">
        <f t="shared" si="212"/>
        <v>是</v>
      </c>
      <c r="AN1415" s="12">
        <v>0</v>
      </c>
    </row>
    <row r="1416" spans="1:40">
      <c r="A1416" s="7" t="s">
        <v>7305</v>
      </c>
      <c r="B1416" s="7" t="s">
        <v>6011</v>
      </c>
      <c r="C1416" s="7" t="s">
        <v>55</v>
      </c>
      <c r="D1416" s="7"/>
      <c r="E1416" s="7" t="s">
        <v>276</v>
      </c>
      <c r="F1416" s="7" t="s">
        <v>277</v>
      </c>
      <c r="G1416" s="7" t="s">
        <v>278</v>
      </c>
      <c r="H1416" s="7"/>
      <c r="I1416" s="7"/>
      <c r="J1416" s="7"/>
      <c r="K1416" s="7"/>
      <c r="L1416" s="7"/>
      <c r="M1416" s="7" t="s">
        <v>279</v>
      </c>
      <c r="N1416" s="7" t="s">
        <v>280</v>
      </c>
      <c r="O1416" s="7"/>
      <c r="P1416" s="7"/>
      <c r="Q1416" s="7" t="s">
        <v>282</v>
      </c>
      <c r="R1416" s="7"/>
      <c r="S1416" s="7"/>
      <c r="T1416" s="7"/>
      <c r="U1416" s="7"/>
      <c r="V1416" s="7"/>
      <c r="W1416" s="7" t="s">
        <v>79</v>
      </c>
      <c r="X1416" s="7" t="s">
        <v>288</v>
      </c>
      <c r="Y1416" s="7">
        <v>7</v>
      </c>
      <c r="Z1416" s="7">
        <v>14971</v>
      </c>
      <c r="AA1416" s="7">
        <v>2019</v>
      </c>
      <c r="AB1416" s="7" t="s">
        <v>68</v>
      </c>
      <c r="AC1416" s="7" t="s">
        <v>284</v>
      </c>
      <c r="AD1416" s="7" t="s">
        <v>285</v>
      </c>
      <c r="AE1416" s="7"/>
      <c r="AF1416" s="7"/>
      <c r="AG1416" s="7"/>
      <c r="AH1416" s="7"/>
      <c r="AI1416" s="8" t="str">
        <f t="shared" si="210"/>
        <v/>
      </c>
      <c r="AJ1416" s="8" t="str">
        <f>IF(AI1416="","",COUNTIFS(AI$1:AI1416,AI1416))</f>
        <v/>
      </c>
      <c r="AK1416" s="8" t="str">
        <f t="shared" si="211"/>
        <v>盘山县融媒体发展中心采编播高清改造(LPGp201812059)中标公告@播出,播控</v>
      </c>
      <c r="AL1416" s="9">
        <f>IF(AK1416="","",COUNTIFS(AK$1:AK1416,AK1416))</f>
        <v>1</v>
      </c>
      <c r="AM1416" s="10" t="str">
        <f t="shared" si="212"/>
        <v>是</v>
      </c>
      <c r="AN1416" s="12">
        <v>0</v>
      </c>
    </row>
    <row r="1417" spans="1:40">
      <c r="A1417" s="14" t="s">
        <v>7213</v>
      </c>
      <c r="B1417" s="14" t="s">
        <v>7684</v>
      </c>
      <c r="C1417" s="14" t="s">
        <v>55</v>
      </c>
      <c r="D1417" s="14"/>
      <c r="E1417" s="14" t="s">
        <v>1125</v>
      </c>
      <c r="F1417" s="14" t="s">
        <v>1568</v>
      </c>
      <c r="G1417" s="14" t="s">
        <v>278</v>
      </c>
      <c r="H1417" s="14"/>
      <c r="I1417" s="14"/>
      <c r="J1417" s="14"/>
      <c r="K1417" s="14"/>
      <c r="L1417" s="14"/>
      <c r="M1417" s="14"/>
      <c r="N1417" s="14"/>
      <c r="O1417" s="14"/>
      <c r="P1417" s="14"/>
      <c r="Q1417" s="14"/>
      <c r="R1417" s="14"/>
      <c r="S1417" s="14"/>
      <c r="T1417" s="14"/>
      <c r="U1417" s="14"/>
      <c r="V1417" s="14"/>
      <c r="W1417" s="14" t="s">
        <v>315</v>
      </c>
      <c r="X1417" s="14" t="s">
        <v>7685</v>
      </c>
      <c r="Y1417" s="14">
        <v>2</v>
      </c>
      <c r="Z1417" s="14">
        <v>14971</v>
      </c>
      <c r="AA1417" s="14">
        <v>2019</v>
      </c>
      <c r="AB1417" s="14" t="s">
        <v>68</v>
      </c>
      <c r="AC1417" s="14"/>
      <c r="AD1417" s="14"/>
      <c r="AE1417" s="14"/>
      <c r="AF1417" s="14"/>
      <c r="AG1417" s="14"/>
      <c r="AH1417" s="14"/>
      <c r="AI1417" s="8" t="str">
        <f t="shared" si="210"/>
        <v/>
      </c>
      <c r="AJ1417" s="8" t="str">
        <f>IF(AI1417="","",COUNTIFS(AI$1:AI1417,AI1417))</f>
        <v/>
      </c>
      <c r="AK1417" s="8" t="str">
        <f t="shared" si="211"/>
        <v>陕西陕西IPTV播控平台机柜、电池采购项目中标候选人公示@播控</v>
      </c>
      <c r="AL1417" s="9">
        <f>IF(AK1417="","",COUNTIFS(AK$1:AK1417,AK1417))</f>
        <v>1</v>
      </c>
      <c r="AM1417" s="10" t="str">
        <f t="shared" si="212"/>
        <v>是</v>
      </c>
      <c r="AN1417" s="12">
        <v>0</v>
      </c>
    </row>
    <row r="1418" spans="1:40">
      <c r="A1418" s="7" t="s">
        <v>7213</v>
      </c>
      <c r="B1418" s="7" t="s">
        <v>7686</v>
      </c>
      <c r="C1418" s="7" t="s">
        <v>55</v>
      </c>
      <c r="D1418" s="7"/>
      <c r="E1418" s="7" t="s">
        <v>83</v>
      </c>
      <c r="F1418" s="7" t="s">
        <v>1678</v>
      </c>
      <c r="G1418" s="7" t="s">
        <v>278</v>
      </c>
      <c r="H1418" s="7"/>
      <c r="I1418" s="7"/>
      <c r="J1418" s="7"/>
      <c r="K1418" s="7"/>
      <c r="L1418" s="7" t="s">
        <v>7687</v>
      </c>
      <c r="M1418" s="7" t="s">
        <v>7688</v>
      </c>
      <c r="N1418" s="7" t="s">
        <v>7689</v>
      </c>
      <c r="O1418" s="7"/>
      <c r="P1418" s="7"/>
      <c r="Q1418" s="7" t="s">
        <v>7690</v>
      </c>
      <c r="R1418" s="7" t="s">
        <v>7691</v>
      </c>
      <c r="S1418" s="7"/>
      <c r="T1418" s="7"/>
      <c r="U1418" s="7"/>
      <c r="V1418" s="7"/>
      <c r="W1418" s="7" t="s">
        <v>65</v>
      </c>
      <c r="X1418" s="7" t="s">
        <v>7692</v>
      </c>
      <c r="Y1418" s="7">
        <v>1</v>
      </c>
      <c r="Z1418" s="7">
        <v>14971</v>
      </c>
      <c r="AA1418" s="7">
        <v>2019</v>
      </c>
      <c r="AB1418" s="7" t="s">
        <v>68</v>
      </c>
      <c r="AC1418" s="7"/>
      <c r="AD1418" s="7"/>
      <c r="AE1418" s="7"/>
      <c r="AF1418" s="7"/>
      <c r="AG1418" s="7"/>
      <c r="AH1418" s="7"/>
      <c r="AI1418" s="8" t="str">
        <f t="shared" si="210"/>
        <v/>
      </c>
      <c r="AJ1418" s="8" t="str">
        <f>IF(AI1418="","",COUNTIFS(AI$1:AI1418,AI1418))</f>
        <v/>
      </c>
      <c r="AK1418" s="8" t="str">
        <f t="shared" si="211"/>
        <v>[高安市]高安市政府采购中心关于江西省高安市特殊教育学校LED显示屏系统采购项目（项目编号：高安中心-GA2019-004）询价成交结果公告@播控</v>
      </c>
      <c r="AL1418" s="9">
        <f>IF(AK1418="","",COUNTIFS(AK$1:AK1418,AK1418))</f>
        <v>1</v>
      </c>
      <c r="AM1418" s="10" t="str">
        <f t="shared" si="212"/>
        <v>是</v>
      </c>
      <c r="AN1418" s="12">
        <v>0</v>
      </c>
    </row>
    <row r="1419" spans="1:40">
      <c r="A1419" s="14" t="s">
        <v>7207</v>
      </c>
      <c r="B1419" s="14" t="s">
        <v>6013</v>
      </c>
      <c r="C1419" s="14" t="s">
        <v>55</v>
      </c>
      <c r="D1419" s="14"/>
      <c r="E1419" s="14" t="s">
        <v>215</v>
      </c>
      <c r="F1419" s="14" t="s">
        <v>1652</v>
      </c>
      <c r="G1419" s="14" t="s">
        <v>278</v>
      </c>
      <c r="H1419" s="14"/>
      <c r="I1419" s="14"/>
      <c r="J1419" s="14"/>
      <c r="K1419" s="14"/>
      <c r="L1419" s="14"/>
      <c r="M1419" s="14"/>
      <c r="N1419" s="14" t="s">
        <v>6014</v>
      </c>
      <c r="O1419" s="14" t="s">
        <v>6015</v>
      </c>
      <c r="P1419" s="14"/>
      <c r="Q1419" s="14" t="s">
        <v>5931</v>
      </c>
      <c r="R1419" s="14"/>
      <c r="S1419" s="14"/>
      <c r="T1419" s="14"/>
      <c r="U1419" s="14"/>
      <c r="V1419" s="14"/>
      <c r="W1419" s="14" t="s">
        <v>194</v>
      </c>
      <c r="X1419" s="14" t="s">
        <v>6017</v>
      </c>
      <c r="Y1419" s="14">
        <v>2</v>
      </c>
      <c r="Z1419" s="14">
        <v>14971</v>
      </c>
      <c r="AA1419" s="14">
        <v>2019</v>
      </c>
      <c r="AB1419" s="14" t="s">
        <v>68</v>
      </c>
      <c r="AC1419" s="14"/>
      <c r="AD1419" s="14"/>
      <c r="AE1419" s="14"/>
      <c r="AF1419" s="14"/>
      <c r="AG1419" s="14"/>
      <c r="AH1419" s="14"/>
      <c r="AI1419" s="8" t="str">
        <f t="shared" si="210"/>
        <v/>
      </c>
      <c r="AJ1419" s="8" t="str">
        <f>IF(AI1419="","",COUNTIFS(AI$1:AI1419,AI1419))</f>
        <v/>
      </c>
      <c r="AK1419" s="8" t="str">
        <f t="shared" si="211"/>
        <v>龙口广播电视台高清摄像机、航拍及播出高清升级、非编升级及4G传输系统采购（第一包）验收报告公示@播出</v>
      </c>
      <c r="AL1419" s="9">
        <f>IF(AK1419="","",COUNTIFS(AK$1:AK1419,AK1419))</f>
        <v>1</v>
      </c>
      <c r="AM1419" s="10" t="str">
        <f t="shared" si="212"/>
        <v>是</v>
      </c>
      <c r="AN1419" s="12">
        <v>617600</v>
      </c>
    </row>
    <row r="1420" spans="1:40">
      <c r="A1420" s="7" t="s">
        <v>7213</v>
      </c>
      <c r="B1420" s="7" t="s">
        <v>7693</v>
      </c>
      <c r="C1420" s="7" t="s">
        <v>55</v>
      </c>
      <c r="D1420" s="7" t="s">
        <v>7694</v>
      </c>
      <c r="E1420" s="7" t="s">
        <v>155</v>
      </c>
      <c r="F1420" s="7" t="s">
        <v>251</v>
      </c>
      <c r="G1420" s="7" t="s">
        <v>278</v>
      </c>
      <c r="H1420" s="7"/>
      <c r="I1420" s="7"/>
      <c r="J1420" s="7"/>
      <c r="K1420" s="7"/>
      <c r="L1420" s="7" t="s">
        <v>7695</v>
      </c>
      <c r="M1420" s="7" t="s">
        <v>7696</v>
      </c>
      <c r="N1420" s="7" t="s">
        <v>7697</v>
      </c>
      <c r="O1420" s="7" t="s">
        <v>7698</v>
      </c>
      <c r="P1420" s="7"/>
      <c r="Q1420" s="7" t="s">
        <v>7699</v>
      </c>
      <c r="R1420" s="7" t="s">
        <v>7700</v>
      </c>
      <c r="S1420" s="7"/>
      <c r="T1420" s="7"/>
      <c r="U1420" s="7"/>
      <c r="V1420" s="7"/>
      <c r="W1420" s="7" t="s">
        <v>79</v>
      </c>
      <c r="X1420" s="7" t="s">
        <v>7701</v>
      </c>
      <c r="Y1420" s="7">
        <v>1</v>
      </c>
      <c r="Z1420" s="7">
        <v>1</v>
      </c>
      <c r="AA1420" s="7">
        <v>2019</v>
      </c>
      <c r="AB1420" s="7" t="s">
        <v>68</v>
      </c>
      <c r="AC1420" s="7"/>
      <c r="AD1420" s="7"/>
      <c r="AE1420" s="7"/>
      <c r="AF1420" s="7"/>
      <c r="AG1420" s="7"/>
      <c r="AH1420" s="7" t="s">
        <v>652</v>
      </c>
      <c r="AI1420" s="8" t="str">
        <f t="shared" si="210"/>
        <v>CKZB-2018-Z129）@播控</v>
      </c>
      <c r="AJ1420" s="8">
        <f>IF(AI1420="","",COUNTIFS(AI$1:AI1420,AI1420))</f>
        <v>1</v>
      </c>
      <c r="AK1420" s="8" t="str">
        <f t="shared" si="211"/>
        <v>云南省高级人民法院音视频系统设备采购项目中标公示@播控</v>
      </c>
      <c r="AL1420" s="9">
        <f>IF(AK1420="","",COUNTIFS(AK$1:AK1420,AK1420))</f>
        <v>1</v>
      </c>
      <c r="AM1420" s="10" t="str">
        <f t="shared" si="212"/>
        <v>是</v>
      </c>
      <c r="AN1420" s="12">
        <v>1794820</v>
      </c>
    </row>
    <row r="1421" spans="1:40">
      <c r="A1421" s="14" t="s">
        <v>7207</v>
      </c>
      <c r="B1421" s="14" t="s">
        <v>7702</v>
      </c>
      <c r="C1421" s="14" t="s">
        <v>55</v>
      </c>
      <c r="D1421" s="14" t="s">
        <v>7703</v>
      </c>
      <c r="E1421" s="14" t="s">
        <v>118</v>
      </c>
      <c r="F1421" s="14" t="s">
        <v>360</v>
      </c>
      <c r="G1421" s="14" t="s">
        <v>278</v>
      </c>
      <c r="H1421" s="14"/>
      <c r="I1421" s="14"/>
      <c r="J1421" s="14"/>
      <c r="K1421" s="14"/>
      <c r="L1421" s="14" t="s">
        <v>7704</v>
      </c>
      <c r="M1421" s="14" t="s">
        <v>7705</v>
      </c>
      <c r="N1421" s="14" t="s">
        <v>7706</v>
      </c>
      <c r="O1421" s="14" t="s">
        <v>7707</v>
      </c>
      <c r="P1421" s="14"/>
      <c r="Q1421" s="14" t="s">
        <v>826</v>
      </c>
      <c r="R1421" s="14" t="s">
        <v>7708</v>
      </c>
      <c r="S1421" s="14"/>
      <c r="T1421" s="14"/>
      <c r="U1421" s="14"/>
      <c r="V1421" s="14"/>
      <c r="W1421" s="14" t="s">
        <v>944</v>
      </c>
      <c r="X1421" s="14" t="s">
        <v>7709</v>
      </c>
      <c r="Y1421" s="14">
        <v>1</v>
      </c>
      <c r="Z1421" s="14">
        <v>1</v>
      </c>
      <c r="AA1421" s="14">
        <v>2019</v>
      </c>
      <c r="AB1421" s="14" t="s">
        <v>68</v>
      </c>
      <c r="AC1421" s="14"/>
      <c r="AD1421" s="14"/>
      <c r="AE1421" s="14"/>
      <c r="AF1421" s="14"/>
      <c r="AG1421" s="14"/>
      <c r="AH1421" s="14"/>
      <c r="AI1421" s="8" t="str">
        <f t="shared" si="210"/>
        <v>NXYMZFCG1901F006）@播出</v>
      </c>
      <c r="AJ1421" s="8">
        <f>IF(AI1421="","",COUNTIFS(AI$1:AI1421,AI1421))</f>
        <v>1</v>
      </c>
      <c r="AK1421" s="8" t="str">
        <f t="shared" si="211"/>
        <v>宁夏特色优质农产品品牌宣传推介项目（宁夏电视台、宁夏日报等宣传推介）成交公示@播出</v>
      </c>
      <c r="AL1421" s="9">
        <f>IF(AK1421="","",COUNTIFS(AK$1:AK1421,AK1421))</f>
        <v>1</v>
      </c>
      <c r="AM1421" s="10" t="str">
        <f t="shared" si="212"/>
        <v>是</v>
      </c>
      <c r="AN1421" s="12">
        <v>349000</v>
      </c>
    </row>
    <row r="1422" spans="1:40">
      <c r="A1422" s="7" t="s">
        <v>7213</v>
      </c>
      <c r="B1422" s="7" t="s">
        <v>7667</v>
      </c>
      <c r="C1422" s="7" t="s">
        <v>55</v>
      </c>
      <c r="D1422" s="7" t="s">
        <v>7668</v>
      </c>
      <c r="E1422" s="7" t="s">
        <v>155</v>
      </c>
      <c r="F1422" s="7" t="s">
        <v>251</v>
      </c>
      <c r="G1422" s="7" t="s">
        <v>278</v>
      </c>
      <c r="H1422" s="7"/>
      <c r="I1422" s="7"/>
      <c r="J1422" s="7"/>
      <c r="K1422" s="7"/>
      <c r="L1422" s="7"/>
      <c r="M1422" s="7" t="s">
        <v>7669</v>
      </c>
      <c r="N1422" s="7" t="s">
        <v>7670</v>
      </c>
      <c r="O1422" s="7" t="s">
        <v>7671</v>
      </c>
      <c r="P1422" s="7"/>
      <c r="Q1422" s="7" t="s">
        <v>7672</v>
      </c>
      <c r="R1422" s="7"/>
      <c r="S1422" s="7"/>
      <c r="T1422" s="7"/>
      <c r="U1422" s="7"/>
      <c r="V1422" s="7"/>
      <c r="W1422" s="7" t="s">
        <v>244</v>
      </c>
      <c r="X1422" s="7" t="s">
        <v>7673</v>
      </c>
      <c r="Y1422" s="7">
        <v>3</v>
      </c>
      <c r="Z1422" s="7">
        <v>3</v>
      </c>
      <c r="AA1422" s="7">
        <v>2019</v>
      </c>
      <c r="AB1422" s="7" t="s">
        <v>68</v>
      </c>
      <c r="AC1422" s="7"/>
      <c r="AD1422" s="7"/>
      <c r="AE1422" s="7"/>
      <c r="AF1422" s="7"/>
      <c r="AG1422" s="7"/>
      <c r="AH1422" s="7"/>
      <c r="AI1422" s="8" t="str">
        <f t="shared" si="210"/>
        <v>JT-201901-002-XJ@播控</v>
      </c>
      <c r="AJ1422" s="8">
        <f>IF(AI1422="","",COUNTIFS(AI$1:AI1422,AI1422))</f>
        <v>2</v>
      </c>
      <c r="AK1422" s="8" t="str">
        <f t="shared" si="211"/>
        <v>云南广电网络集团有限公司2019年市场与经营管理部关于采购OA服务器硬盘的项目中标公告@播控</v>
      </c>
      <c r="AL1422" s="9">
        <f>IF(AK1422="","",COUNTIFS(AK$1:AK1422,AK1422))</f>
        <v>2</v>
      </c>
      <c r="AM1422" s="10" t="str">
        <f t="shared" si="212"/>
        <v/>
      </c>
      <c r="AN1422" s="12">
        <v>4600</v>
      </c>
    </row>
    <row r="1423" spans="1:40">
      <c r="A1423" s="14" t="s">
        <v>7207</v>
      </c>
      <c r="B1423" s="14" t="s">
        <v>4473</v>
      </c>
      <c r="C1423" s="14" t="s">
        <v>55</v>
      </c>
      <c r="D1423" s="14" t="s">
        <v>4474</v>
      </c>
      <c r="E1423" s="14" t="s">
        <v>1427</v>
      </c>
      <c r="F1423" s="14" t="s">
        <v>4179</v>
      </c>
      <c r="G1423" s="14" t="s">
        <v>278</v>
      </c>
      <c r="H1423" s="14"/>
      <c r="I1423" s="14"/>
      <c r="J1423" s="14"/>
      <c r="K1423" s="14"/>
      <c r="L1423" s="14" t="s">
        <v>4475</v>
      </c>
      <c r="M1423" s="14"/>
      <c r="N1423" s="14" t="s">
        <v>4476</v>
      </c>
      <c r="O1423" s="14" t="s">
        <v>4477</v>
      </c>
      <c r="P1423" s="14"/>
      <c r="Q1423" s="14" t="s">
        <v>4479</v>
      </c>
      <c r="R1423" s="14"/>
      <c r="S1423" s="14"/>
      <c r="T1423" s="14"/>
      <c r="U1423" s="14"/>
      <c r="V1423" s="14"/>
      <c r="W1423" s="14" t="s">
        <v>194</v>
      </c>
      <c r="X1423" s="14" t="s">
        <v>4480</v>
      </c>
      <c r="Y1423" s="14">
        <v>2</v>
      </c>
      <c r="Z1423" s="14">
        <v>2</v>
      </c>
      <c r="AA1423" s="14">
        <v>2019</v>
      </c>
      <c r="AB1423" s="14" t="s">
        <v>68</v>
      </c>
      <c r="AC1423" s="14"/>
      <c r="AD1423" s="14"/>
      <c r="AE1423" s="14"/>
      <c r="AF1423" s="14"/>
      <c r="AG1423" s="14"/>
      <c r="AH1423" s="14"/>
      <c r="AI1423" s="8" t="str">
        <f t="shared" si="210"/>
        <v>SCYC-2018-F227）@播出</v>
      </c>
      <c r="AJ1423" s="8">
        <f>IF(AI1423="","",COUNTIFS(AI$1:AI1423,AI1423))</f>
        <v>1</v>
      </c>
      <c r="AK1423" s="8" t="str">
        <f t="shared" si="211"/>
        <v>成都市总工会成都籍农民工创业典型宣传推广服务采购项目中标公告@播出</v>
      </c>
      <c r="AL1423" s="9">
        <f>IF(AK1423="","",COUNTIFS(AK$1:AK1423,AK1423))</f>
        <v>1</v>
      </c>
      <c r="AM1423" s="10" t="str">
        <f t="shared" si="212"/>
        <v>是</v>
      </c>
      <c r="AN1423" s="12">
        <v>1896000</v>
      </c>
    </row>
    <row r="1424" spans="1:40">
      <c r="A1424" s="7" t="s">
        <v>7213</v>
      </c>
      <c r="B1424" s="7" t="s">
        <v>7710</v>
      </c>
      <c r="C1424" s="7" t="s">
        <v>55</v>
      </c>
      <c r="D1424" s="7"/>
      <c r="E1424" s="7" t="s">
        <v>1308</v>
      </c>
      <c r="F1424" s="7" t="s">
        <v>1309</v>
      </c>
      <c r="G1424" s="7" t="s">
        <v>278</v>
      </c>
      <c r="H1424" s="7"/>
      <c r="I1424" s="7"/>
      <c r="J1424" s="7"/>
      <c r="K1424" s="7"/>
      <c r="L1424" s="7"/>
      <c r="M1424" s="7"/>
      <c r="N1424" s="7" t="s">
        <v>7711</v>
      </c>
      <c r="O1424" s="7"/>
      <c r="P1424" s="7"/>
      <c r="Q1424" s="7" t="s">
        <v>7712</v>
      </c>
      <c r="R1424" s="7" t="s">
        <v>7713</v>
      </c>
      <c r="S1424" s="7"/>
      <c r="T1424" s="7"/>
      <c r="U1424" s="7"/>
      <c r="V1424" s="7"/>
      <c r="W1424" s="7" t="s">
        <v>79</v>
      </c>
      <c r="X1424" s="7" t="s">
        <v>7714</v>
      </c>
      <c r="Y1424" s="7">
        <v>1</v>
      </c>
      <c r="Z1424" s="7">
        <v>14971</v>
      </c>
      <c r="AA1424" s="7">
        <v>2019</v>
      </c>
      <c r="AB1424" s="7" t="s">
        <v>68</v>
      </c>
      <c r="AC1424" s="7"/>
      <c r="AD1424" s="7"/>
      <c r="AE1424" s="7"/>
      <c r="AF1424" s="7"/>
      <c r="AG1424" s="7"/>
      <c r="AH1424" s="7"/>
      <c r="AI1424" s="8" t="str">
        <f t="shared" si="210"/>
        <v/>
      </c>
      <c r="AJ1424" s="8" t="str">
        <f>IF(AI1424="","",COUNTIFS(AI$1:AI1424,AI1424))</f>
        <v/>
      </c>
      <c r="AK1424" s="8" t="str">
        <f t="shared" si="211"/>
        <v>中国人民武装警察部队安徽省边防总队后勤部于2019年01月24日成交一笔交易@播控</v>
      </c>
      <c r="AL1424" s="9">
        <f>IF(AK1424="","",COUNTIFS(AK$1:AK1424,AK1424))</f>
        <v>1</v>
      </c>
      <c r="AM1424" s="10" t="str">
        <f t="shared" si="212"/>
        <v>是</v>
      </c>
      <c r="AN1424" s="12">
        <v>0</v>
      </c>
    </row>
    <row r="1425" spans="1:40">
      <c r="A1425" s="14" t="s">
        <v>7207</v>
      </c>
      <c r="B1425" s="14" t="s">
        <v>7715</v>
      </c>
      <c r="C1425" s="14" t="s">
        <v>55</v>
      </c>
      <c r="D1425" s="14" t="s">
        <v>7716</v>
      </c>
      <c r="E1425" s="14" t="s">
        <v>106</v>
      </c>
      <c r="F1425" s="14" t="s">
        <v>107</v>
      </c>
      <c r="G1425" s="14" t="s">
        <v>278</v>
      </c>
      <c r="H1425" s="14"/>
      <c r="I1425" s="14"/>
      <c r="J1425" s="14"/>
      <c r="K1425" s="14"/>
      <c r="L1425" s="14" t="s">
        <v>4714</v>
      </c>
      <c r="M1425" s="14"/>
      <c r="N1425" s="14" t="s">
        <v>7717</v>
      </c>
      <c r="O1425" s="14"/>
      <c r="P1425" s="14"/>
      <c r="Q1425" s="14" t="s">
        <v>7718</v>
      </c>
      <c r="R1425" s="14" t="s">
        <v>7719</v>
      </c>
      <c r="S1425" s="14" t="s">
        <v>7720</v>
      </c>
      <c r="T1425" s="14"/>
      <c r="U1425" s="14"/>
      <c r="V1425" s="14"/>
      <c r="W1425" s="14" t="s">
        <v>194</v>
      </c>
      <c r="X1425" s="14" t="s">
        <v>7721</v>
      </c>
      <c r="Y1425" s="14">
        <v>3</v>
      </c>
      <c r="Z1425" s="14">
        <v>1</v>
      </c>
      <c r="AA1425" s="14">
        <v>2019</v>
      </c>
      <c r="AB1425" s="14" t="s">
        <v>68</v>
      </c>
      <c r="AC1425" s="14"/>
      <c r="AD1425" s="14"/>
      <c r="AE1425" s="14"/>
      <c r="AF1425" s="14"/>
      <c r="AG1425" s="14"/>
      <c r="AH1425" s="14"/>
      <c r="AI1425" s="8" t="str">
        <f t="shared" si="210"/>
        <v>HHGF2018-054L@播出</v>
      </c>
      <c r="AJ1425" s="8">
        <f>IF(AI1425="","",COUNTIFS(AI$1:AI1425,AI1425))</f>
        <v>1</v>
      </c>
      <c r="AK1425" s="8" t="str">
        <f t="shared" si="211"/>
        <v>海口广播电视台-广播电视制作播出设备高清化改造项目--（Q包：广播直播间、录音间系统改造项目）(第二次招标)-中标公告@播出</v>
      </c>
      <c r="AL1425" s="9">
        <f>IF(AK1425="","",COUNTIFS(AK$1:AK1425,AK1425))</f>
        <v>1</v>
      </c>
      <c r="AM1425" s="10" t="str">
        <f t="shared" si="212"/>
        <v>是</v>
      </c>
      <c r="AN1425" s="12">
        <v>0</v>
      </c>
    </row>
    <row r="1426" spans="1:40">
      <c r="A1426" s="7" t="s">
        <v>7207</v>
      </c>
      <c r="B1426" s="7" t="s">
        <v>7722</v>
      </c>
      <c r="C1426" s="7" t="s">
        <v>55</v>
      </c>
      <c r="D1426" s="7" t="s">
        <v>7723</v>
      </c>
      <c r="E1426" s="7" t="s">
        <v>592</v>
      </c>
      <c r="F1426" s="7" t="s">
        <v>7724</v>
      </c>
      <c r="G1426" s="7" t="s">
        <v>313</v>
      </c>
      <c r="H1426" s="7"/>
      <c r="I1426" s="7"/>
      <c r="J1426" s="7"/>
      <c r="K1426" s="7"/>
      <c r="L1426" s="7" t="s">
        <v>7725</v>
      </c>
      <c r="M1426" s="7"/>
      <c r="N1426" s="7"/>
      <c r="O1426" s="7"/>
      <c r="P1426" s="7"/>
      <c r="Q1426" s="7"/>
      <c r="R1426" s="7"/>
      <c r="S1426" s="7"/>
      <c r="T1426" s="7"/>
      <c r="U1426" s="7"/>
      <c r="V1426" s="7"/>
      <c r="W1426" s="7" t="s">
        <v>79</v>
      </c>
      <c r="X1426" s="7" t="s">
        <v>7726</v>
      </c>
      <c r="Y1426" s="7">
        <v>3</v>
      </c>
      <c r="Z1426" s="7">
        <v>2</v>
      </c>
      <c r="AA1426" s="7">
        <v>2019</v>
      </c>
      <c r="AB1426" s="7" t="s">
        <v>68</v>
      </c>
      <c r="AC1426" s="7"/>
      <c r="AD1426" s="7"/>
      <c r="AE1426" s="7"/>
      <c r="AF1426" s="7"/>
      <c r="AG1426" s="7"/>
      <c r="AH1426" s="7"/>
      <c r="AI1426" s="8" t="str">
        <f t="shared" si="210"/>
        <v>JM-2018-11-11525-Z01@播出</v>
      </c>
      <c r="AJ1426" s="8">
        <f>IF(AI1426="","",COUNTIFS(AI$1:AI1426,AI1426))</f>
        <v>1</v>
      </c>
      <c r="AK1426" s="8" t="str">
        <f t="shared" si="211"/>
        <v>长春广播电视台CCMG播出机房改造工程消防项目@播出</v>
      </c>
      <c r="AL1426" s="9">
        <f>IF(AK1426="","",COUNTIFS(AK$1:AK1426,AK1426))</f>
        <v>1</v>
      </c>
      <c r="AM1426" s="10" t="str">
        <f t="shared" si="212"/>
        <v>是</v>
      </c>
      <c r="AN1426" s="12">
        <v>0</v>
      </c>
    </row>
    <row r="1427" spans="1:40">
      <c r="A1427" s="14" t="s">
        <v>7213</v>
      </c>
      <c r="B1427" s="14" t="s">
        <v>7727</v>
      </c>
      <c r="C1427" s="14" t="s">
        <v>55</v>
      </c>
      <c r="D1427" s="14"/>
      <c r="E1427" s="14" t="s">
        <v>627</v>
      </c>
      <c r="F1427" s="14" t="s">
        <v>871</v>
      </c>
      <c r="G1427" s="14" t="s">
        <v>313</v>
      </c>
      <c r="H1427" s="14"/>
      <c r="I1427" s="14"/>
      <c r="J1427" s="14"/>
      <c r="K1427" s="14"/>
      <c r="L1427" s="14"/>
      <c r="M1427" s="14"/>
      <c r="N1427" s="14"/>
      <c r="O1427" s="14"/>
      <c r="P1427" s="14"/>
      <c r="Q1427" s="14"/>
      <c r="R1427" s="14"/>
      <c r="S1427" s="14"/>
      <c r="T1427" s="14"/>
      <c r="U1427" s="14"/>
      <c r="V1427" s="14"/>
      <c r="W1427" s="14" t="s">
        <v>315</v>
      </c>
      <c r="X1427" s="14" t="s">
        <v>7728</v>
      </c>
      <c r="Y1427" s="14">
        <v>1</v>
      </c>
      <c r="Z1427" s="14">
        <v>14971</v>
      </c>
      <c r="AA1427" s="14">
        <v>2019</v>
      </c>
      <c r="AB1427" s="14" t="s">
        <v>68</v>
      </c>
      <c r="AC1427" s="14"/>
      <c r="AD1427" s="14"/>
      <c r="AE1427" s="14"/>
      <c r="AF1427" s="14"/>
      <c r="AG1427" s="14"/>
      <c r="AH1427" s="14"/>
      <c r="AI1427" s="8" t="str">
        <f t="shared" si="210"/>
        <v/>
      </c>
      <c r="AJ1427" s="8" t="str">
        <f>IF(AI1427="","",COUNTIFS(AI$1:AI1427,AI1427))</f>
        <v/>
      </c>
      <c r="AK1427" s="8" t="str">
        <f t="shared" si="211"/>
        <v>广东深圳广播电影电视集团融合新闻中心三期广播播控系统操作台定制招标采购项目中标公示@播控</v>
      </c>
      <c r="AL1427" s="9">
        <f>IF(AK1427="","",COUNTIFS(AK$1:AK1427,AK1427))</f>
        <v>1</v>
      </c>
      <c r="AM1427" s="10" t="str">
        <f t="shared" si="212"/>
        <v>是</v>
      </c>
      <c r="AN1427" s="12">
        <v>0</v>
      </c>
    </row>
    <row r="1428" spans="1:40">
      <c r="A1428" s="7" t="s">
        <v>7207</v>
      </c>
      <c r="B1428" s="7" t="s">
        <v>5036</v>
      </c>
      <c r="C1428" s="7" t="s">
        <v>55</v>
      </c>
      <c r="D1428" s="7" t="s">
        <v>5037</v>
      </c>
      <c r="E1428" s="7" t="s">
        <v>168</v>
      </c>
      <c r="F1428" s="7" t="s">
        <v>225</v>
      </c>
      <c r="G1428" s="7" t="s">
        <v>313</v>
      </c>
      <c r="H1428" s="7"/>
      <c r="I1428" s="7"/>
      <c r="J1428" s="7"/>
      <c r="K1428" s="7"/>
      <c r="L1428" s="7"/>
      <c r="M1428" s="7"/>
      <c r="N1428" s="7"/>
      <c r="O1428" s="7">
        <v>10</v>
      </c>
      <c r="P1428" s="7"/>
      <c r="Q1428" s="7"/>
      <c r="R1428" s="7"/>
      <c r="S1428" s="7"/>
      <c r="T1428" s="7"/>
      <c r="U1428" s="7"/>
      <c r="V1428" s="7"/>
      <c r="W1428" s="7" t="s">
        <v>944</v>
      </c>
      <c r="X1428" s="7" t="s">
        <v>5039</v>
      </c>
      <c r="Y1428" s="7">
        <v>3</v>
      </c>
      <c r="Z1428" s="7">
        <v>3</v>
      </c>
      <c r="AA1428" s="7">
        <v>2019</v>
      </c>
      <c r="AB1428" s="7" t="s">
        <v>68</v>
      </c>
      <c r="AC1428" s="7"/>
      <c r="AD1428" s="7"/>
      <c r="AE1428" s="7"/>
      <c r="AF1428" s="7"/>
      <c r="AG1428" s="7"/>
      <c r="AH1428" s="7"/>
      <c r="AI1428" s="8" t="str">
        <f t="shared" si="210"/>
        <v>[350100]HK[GK]2018020-1@播出</v>
      </c>
      <c r="AJ1428" s="8">
        <f>IF(AI1428="","",COUNTIFS(AI$1:AI1428,AI1428))</f>
        <v>1</v>
      </c>
      <c r="AK1428" s="8" t="str">
        <f t="shared" si="211"/>
        <v>福州市市场监督管理局2018年下半年宣传项目服务类采购项目@播出</v>
      </c>
      <c r="AL1428" s="9">
        <f>IF(AK1428="","",COUNTIFS(AK$1:AK1428,AK1428))</f>
        <v>1</v>
      </c>
      <c r="AM1428" s="10" t="str">
        <f t="shared" si="212"/>
        <v>是</v>
      </c>
      <c r="AN1428" s="12">
        <v>10</v>
      </c>
    </row>
    <row r="1429" spans="1:40">
      <c r="A1429" s="14" t="s">
        <v>7213</v>
      </c>
      <c r="B1429" s="14" t="s">
        <v>7729</v>
      </c>
      <c r="C1429" s="14" t="s">
        <v>55</v>
      </c>
      <c r="D1429" s="14" t="s">
        <v>7730</v>
      </c>
      <c r="E1429" s="14" t="s">
        <v>627</v>
      </c>
      <c r="F1429" s="14" t="s">
        <v>902</v>
      </c>
      <c r="G1429" s="14" t="s">
        <v>313</v>
      </c>
      <c r="H1429" s="14"/>
      <c r="I1429" s="14"/>
      <c r="J1429" s="14"/>
      <c r="K1429" s="14"/>
      <c r="L1429" s="14" t="s">
        <v>6162</v>
      </c>
      <c r="M1429" s="14"/>
      <c r="N1429" s="14" t="s">
        <v>7731</v>
      </c>
      <c r="O1429" s="14" t="s">
        <v>7732</v>
      </c>
      <c r="P1429" s="14"/>
      <c r="Q1429" s="14" t="s">
        <v>7733</v>
      </c>
      <c r="R1429" s="14"/>
      <c r="S1429" s="14"/>
      <c r="T1429" s="14"/>
      <c r="U1429" s="14"/>
      <c r="V1429" s="14"/>
      <c r="W1429" s="14" t="s">
        <v>315</v>
      </c>
      <c r="X1429" s="14" t="s">
        <v>7734</v>
      </c>
      <c r="Y1429" s="14">
        <v>2</v>
      </c>
      <c r="Z1429" s="14">
        <v>1</v>
      </c>
      <c r="AA1429" s="14">
        <v>2019</v>
      </c>
      <c r="AB1429" s="14" t="s">
        <v>68</v>
      </c>
      <c r="AC1429" s="14"/>
      <c r="AD1429" s="14"/>
      <c r="AE1429" s="14"/>
      <c r="AF1429" s="14"/>
      <c r="AG1429" s="14"/>
      <c r="AH1429" s="14"/>
      <c r="AI1429" s="8" t="str">
        <f t="shared" si="210"/>
        <v>0658-18003A13198@播控</v>
      </c>
      <c r="AJ1429" s="8">
        <f>IF(AI1429="","",COUNTIFS(AI$1:AI1429,AI1429))</f>
        <v>1</v>
      </c>
      <c r="AK1429" s="8" t="str">
        <f t="shared" si="211"/>
        <v>深圳广播电影电视集团融合新闻中心三期广播播控系统操作台定制招标采购项目中标候选人公示@播控</v>
      </c>
      <c r="AL1429" s="9">
        <f>IF(AK1429="","",COUNTIFS(AK$1:AK1429,AK1429))</f>
        <v>1</v>
      </c>
      <c r="AM1429" s="10" t="str">
        <f t="shared" si="212"/>
        <v>是</v>
      </c>
      <c r="AN1429" s="12">
        <v>315800</v>
      </c>
    </row>
    <row r="1430" spans="1:40">
      <c r="A1430" s="7" t="s">
        <v>7207</v>
      </c>
      <c r="B1430" s="7" t="s">
        <v>7735</v>
      </c>
      <c r="C1430" s="7" t="s">
        <v>55</v>
      </c>
      <c r="D1430" s="7" t="s">
        <v>7736</v>
      </c>
      <c r="E1430" s="7" t="s">
        <v>425</v>
      </c>
      <c r="F1430" s="7" t="s">
        <v>7737</v>
      </c>
      <c r="G1430" s="7" t="s">
        <v>313</v>
      </c>
      <c r="H1430" s="7"/>
      <c r="I1430" s="7"/>
      <c r="J1430" s="7"/>
      <c r="K1430" s="7"/>
      <c r="L1430" s="7" t="s">
        <v>7738</v>
      </c>
      <c r="M1430" s="7"/>
      <c r="N1430" s="7" t="s">
        <v>7739</v>
      </c>
      <c r="O1430" s="7"/>
      <c r="P1430" s="7"/>
      <c r="Q1430" s="7" t="s">
        <v>7740</v>
      </c>
      <c r="R1430" s="7"/>
      <c r="S1430" s="7"/>
      <c r="T1430" s="7"/>
      <c r="U1430" s="7"/>
      <c r="V1430" s="7"/>
      <c r="W1430" s="7" t="s">
        <v>315</v>
      </c>
      <c r="X1430" s="7" t="s">
        <v>7741</v>
      </c>
      <c r="Y1430" s="7">
        <v>1</v>
      </c>
      <c r="Z1430" s="7">
        <v>1</v>
      </c>
      <c r="AA1430" s="7">
        <v>2019</v>
      </c>
      <c r="AB1430" s="7" t="s">
        <v>68</v>
      </c>
      <c r="AC1430" s="7"/>
      <c r="AD1430" s="7"/>
      <c r="AE1430" s="7"/>
      <c r="AF1430" s="7"/>
      <c r="AG1430" s="7"/>
      <c r="AH1430" s="7"/>
      <c r="AI1430" s="8" t="str">
        <f t="shared" si="210"/>
        <v>GSZTX-2019-01-01@播出</v>
      </c>
      <c r="AJ1430" s="8">
        <f>IF(AI1430="","",COUNTIFS(AI$1:AI1430,AI1430))</f>
        <v>1</v>
      </c>
      <c r="AK1430" s="8" t="str">
        <f t="shared" si="211"/>
        <v>中共白银市白银区委宣传部白银区2019年春节联欢晚会演出服务机构采购项目应急项目成交公告@播出</v>
      </c>
      <c r="AL1430" s="9">
        <f>IF(AK1430="","",COUNTIFS(AK$1:AK1430,AK1430))</f>
        <v>1</v>
      </c>
      <c r="AM1430" s="10" t="str">
        <f t="shared" si="212"/>
        <v>是</v>
      </c>
      <c r="AN1430" s="12">
        <v>0</v>
      </c>
    </row>
    <row r="1431" spans="1:40">
      <c r="A1431" s="14" t="s">
        <v>7213</v>
      </c>
      <c r="B1431" s="14" t="s">
        <v>7742</v>
      </c>
      <c r="C1431" s="14" t="s">
        <v>55</v>
      </c>
      <c r="D1431" s="14" t="s">
        <v>7743</v>
      </c>
      <c r="E1431" s="14" t="s">
        <v>425</v>
      </c>
      <c r="F1431" s="14" t="s">
        <v>459</v>
      </c>
      <c r="G1431" s="14" t="s">
        <v>313</v>
      </c>
      <c r="H1431" s="14"/>
      <c r="I1431" s="14"/>
      <c r="J1431" s="14"/>
      <c r="K1431" s="14"/>
      <c r="L1431" s="14" t="s">
        <v>7744</v>
      </c>
      <c r="M1431" s="14" t="s">
        <v>7745</v>
      </c>
      <c r="N1431" s="14" t="s">
        <v>7746</v>
      </c>
      <c r="O1431" s="14" t="s">
        <v>7747</v>
      </c>
      <c r="P1431" s="14"/>
      <c r="Q1431" s="14" t="s">
        <v>7748</v>
      </c>
      <c r="R1431" s="14"/>
      <c r="S1431" s="14"/>
      <c r="T1431" s="14"/>
      <c r="U1431" s="14"/>
      <c r="V1431" s="14"/>
      <c r="W1431" s="14" t="s">
        <v>79</v>
      </c>
      <c r="X1431" s="14" t="s">
        <v>7749</v>
      </c>
      <c r="Y1431" s="14">
        <v>1</v>
      </c>
      <c r="Z1431" s="14">
        <v>6</v>
      </c>
      <c r="AA1431" s="14">
        <v>2019</v>
      </c>
      <c r="AB1431" s="14" t="s">
        <v>68</v>
      </c>
      <c r="AC1431" s="14"/>
      <c r="AD1431" s="14"/>
      <c r="AE1431" s="14"/>
      <c r="AF1431" s="14"/>
      <c r="AG1431" s="14"/>
      <c r="AH1431" s="14"/>
      <c r="AI1431" s="8" t="str">
        <f t="shared" si="210"/>
        <v>（SVC）@播控</v>
      </c>
      <c r="AJ1431" s="8">
        <f>IF(AI1431="","",COUNTIFS(AI$1:AI1431,AI1431))</f>
        <v>1</v>
      </c>
      <c r="AK1431" s="8" t="str">
        <f t="shared" si="211"/>
        <v>临泽县旅游局丹霞景区及流沙河游客服务中心电子屏及软件系统采购项目中标公告@播控</v>
      </c>
      <c r="AL1431" s="9">
        <f>IF(AK1431="","",COUNTIFS(AK$1:AK1431,AK1431))</f>
        <v>1</v>
      </c>
      <c r="AM1431" s="10" t="str">
        <f t="shared" si="212"/>
        <v>是</v>
      </c>
      <c r="AN1431" s="12">
        <v>409551</v>
      </c>
    </row>
    <row r="1432" spans="1:40">
      <c r="A1432" s="7" t="s">
        <v>7207</v>
      </c>
      <c r="B1432" s="7" t="s">
        <v>6018</v>
      </c>
      <c r="C1432" s="7" t="s">
        <v>55</v>
      </c>
      <c r="D1432" s="7"/>
      <c r="E1432" s="7" t="s">
        <v>1427</v>
      </c>
      <c r="F1432" s="7" t="s">
        <v>3849</v>
      </c>
      <c r="G1432" s="7" t="s">
        <v>313</v>
      </c>
      <c r="H1432" s="7"/>
      <c r="I1432" s="7"/>
      <c r="J1432" s="7"/>
      <c r="K1432" s="7"/>
      <c r="L1432" s="7"/>
      <c r="M1432" s="7"/>
      <c r="N1432" s="7"/>
      <c r="O1432" s="7" t="s">
        <v>6019</v>
      </c>
      <c r="P1432" s="7"/>
      <c r="Q1432" s="7"/>
      <c r="R1432" s="7"/>
      <c r="S1432" s="7"/>
      <c r="T1432" s="7"/>
      <c r="U1432" s="7"/>
      <c r="V1432" s="7"/>
      <c r="W1432" s="7" t="s">
        <v>79</v>
      </c>
      <c r="X1432" s="7" t="s">
        <v>6021</v>
      </c>
      <c r="Y1432" s="7">
        <v>2</v>
      </c>
      <c r="Z1432" s="7">
        <v>14971</v>
      </c>
      <c r="AA1432" s="7">
        <v>2019</v>
      </c>
      <c r="AB1432" s="7" t="s">
        <v>68</v>
      </c>
      <c r="AC1432" s="7" t="s">
        <v>5841</v>
      </c>
      <c r="AD1432" s="7"/>
      <c r="AE1432" s="7"/>
      <c r="AF1432" s="7"/>
      <c r="AG1432" s="7"/>
      <c r="AH1432" s="7"/>
      <c r="AI1432" s="8" t="str">
        <f t="shared" si="210"/>
        <v/>
      </c>
      <c r="AJ1432" s="8" t="str">
        <f>IF(AI1432="","",COUNTIFS(AI$1:AI1432,AI1432))</f>
        <v/>
      </c>
      <c r="AK1432" s="8" t="str">
        <f t="shared" si="211"/>
        <v>广播电视设备采购中标（成交）结果公告@播出</v>
      </c>
      <c r="AL1432" s="9">
        <f>IF(AK1432="","",COUNTIFS(AK$1:AK1432,AK1432))</f>
        <v>1</v>
      </c>
      <c r="AM1432" s="10" t="str">
        <f t="shared" si="212"/>
        <v>是</v>
      </c>
      <c r="AN1432" s="12">
        <v>377200</v>
      </c>
    </row>
    <row r="1433" spans="1:40">
      <c r="A1433" s="14" t="s">
        <v>7207</v>
      </c>
      <c r="B1433" s="14" t="s">
        <v>7750</v>
      </c>
      <c r="C1433" s="14" t="s">
        <v>55</v>
      </c>
      <c r="D1433" s="14" t="s">
        <v>7751</v>
      </c>
      <c r="E1433" s="14" t="s">
        <v>1427</v>
      </c>
      <c r="F1433" s="14" t="s">
        <v>6626</v>
      </c>
      <c r="G1433" s="14" t="s">
        <v>313</v>
      </c>
      <c r="H1433" s="14"/>
      <c r="I1433" s="14"/>
      <c r="J1433" s="14"/>
      <c r="K1433" s="14"/>
      <c r="L1433" s="14"/>
      <c r="M1433" s="14"/>
      <c r="N1433" s="14" t="s">
        <v>7752</v>
      </c>
      <c r="O1433" s="14">
        <v>494900</v>
      </c>
      <c r="P1433" s="14"/>
      <c r="Q1433" s="14" t="s">
        <v>7753</v>
      </c>
      <c r="R1433" s="14"/>
      <c r="S1433" s="14"/>
      <c r="T1433" s="14"/>
      <c r="U1433" s="14"/>
      <c r="V1433" s="14"/>
      <c r="W1433" s="14" t="s">
        <v>79</v>
      </c>
      <c r="X1433" s="14" t="s">
        <v>7754</v>
      </c>
      <c r="Y1433" s="14">
        <v>1</v>
      </c>
      <c r="Z1433" s="14">
        <v>1</v>
      </c>
      <c r="AA1433" s="14">
        <v>2019</v>
      </c>
      <c r="AB1433" s="14" t="s">
        <v>68</v>
      </c>
      <c r="AC1433" s="14"/>
      <c r="AD1433" s="14"/>
      <c r="AE1433" s="14"/>
      <c r="AF1433" s="14"/>
      <c r="AG1433" s="14"/>
      <c r="AH1433" s="14"/>
      <c r="AI1433" s="8" t="str">
        <f t="shared" si="210"/>
        <v>5111242019000018@播出</v>
      </c>
      <c r="AJ1433" s="8">
        <f>IF(AI1433="","",COUNTIFS(AI$1:AI1433,AI1433))</f>
        <v>1</v>
      </c>
      <c r="AK1433" s="8" t="str">
        <f t="shared" si="211"/>
        <v>四川省乐山市井研县广播电视台安全播出设备（第二次）竞争性谈判成交公告@播出</v>
      </c>
      <c r="AL1433" s="9">
        <f>IF(AK1433="","",COUNTIFS(AK$1:AK1433,AK1433))</f>
        <v>1</v>
      </c>
      <c r="AM1433" s="10" t="str">
        <f t="shared" si="212"/>
        <v>是</v>
      </c>
      <c r="AN1433" s="12">
        <v>494900</v>
      </c>
    </row>
    <row r="1434" spans="1:40">
      <c r="A1434" s="7" t="s">
        <v>7213</v>
      </c>
      <c r="B1434" s="7" t="s">
        <v>7755</v>
      </c>
      <c r="C1434" s="7" t="s">
        <v>55</v>
      </c>
      <c r="D1434" s="7">
        <v>650106</v>
      </c>
      <c r="E1434" s="7" t="s">
        <v>155</v>
      </c>
      <c r="F1434" s="7" t="s">
        <v>251</v>
      </c>
      <c r="G1434" s="7" t="s">
        <v>313</v>
      </c>
      <c r="H1434" s="7"/>
      <c r="I1434" s="7"/>
      <c r="J1434" s="7"/>
      <c r="K1434" s="7"/>
      <c r="L1434" s="7" t="s">
        <v>7756</v>
      </c>
      <c r="M1434" s="7" t="s">
        <v>7757</v>
      </c>
      <c r="N1434" s="7" t="s">
        <v>7758</v>
      </c>
      <c r="O1434" s="7" t="s">
        <v>7759</v>
      </c>
      <c r="P1434" s="7"/>
      <c r="Q1434" s="7" t="s">
        <v>7760</v>
      </c>
      <c r="R1434" s="7"/>
      <c r="S1434" s="7"/>
      <c r="T1434" s="7"/>
      <c r="U1434" s="7"/>
      <c r="V1434" s="7"/>
      <c r="W1434" s="7" t="s">
        <v>65</v>
      </c>
      <c r="X1434" s="7" t="s">
        <v>7761</v>
      </c>
      <c r="Y1434" s="7">
        <v>1</v>
      </c>
      <c r="Z1434" s="7">
        <v>5</v>
      </c>
      <c r="AA1434" s="7">
        <v>2019</v>
      </c>
      <c r="AB1434" s="7" t="s">
        <v>68</v>
      </c>
      <c r="AC1434" s="7"/>
      <c r="AD1434" s="7"/>
      <c r="AE1434" s="7"/>
      <c r="AF1434" s="7"/>
      <c r="AG1434" s="7"/>
      <c r="AH1434" s="7"/>
      <c r="AI1434" s="8" t="str">
        <f t="shared" si="210"/>
        <v>650106@播控</v>
      </c>
      <c r="AJ1434" s="8">
        <f>IF(AI1434="","",COUNTIFS(AI$1:AI1434,AI1434))</f>
        <v>1</v>
      </c>
      <c r="AK1434" s="8" t="str">
        <f t="shared" si="211"/>
        <v>昆明市第一中学数字广播系统公开招标中标公示@播控</v>
      </c>
      <c r="AL1434" s="9">
        <f>IF(AK1434="","",COUNTIFS(AK$1:AK1434,AK1434))</f>
        <v>1</v>
      </c>
      <c r="AM1434" s="10" t="str">
        <f t="shared" si="212"/>
        <v>是</v>
      </c>
      <c r="AN1434" s="12">
        <v>1487540</v>
      </c>
    </row>
    <row r="1435" spans="1:40">
      <c r="A1435" s="14" t="s">
        <v>7213</v>
      </c>
      <c r="B1435" s="14" t="s">
        <v>7762</v>
      </c>
      <c r="C1435" s="14" t="s">
        <v>55</v>
      </c>
      <c r="D1435" s="14" t="s">
        <v>7763</v>
      </c>
      <c r="E1435" s="14" t="s">
        <v>155</v>
      </c>
      <c r="F1435" s="14" t="s">
        <v>7764</v>
      </c>
      <c r="G1435" s="14" t="s">
        <v>313</v>
      </c>
      <c r="H1435" s="14"/>
      <c r="I1435" s="14"/>
      <c r="J1435" s="14"/>
      <c r="K1435" s="14"/>
      <c r="L1435" s="14" t="s">
        <v>7765</v>
      </c>
      <c r="M1435" s="14" t="s">
        <v>7766</v>
      </c>
      <c r="N1435" s="14"/>
      <c r="O1435" s="14" t="s">
        <v>7767</v>
      </c>
      <c r="P1435" s="14"/>
      <c r="Q1435" s="14"/>
      <c r="R1435" s="14"/>
      <c r="S1435" s="14"/>
      <c r="T1435" s="14"/>
      <c r="U1435" s="14"/>
      <c r="V1435" s="14"/>
      <c r="W1435" s="14" t="s">
        <v>65</v>
      </c>
      <c r="X1435" s="14" t="s">
        <v>7768</v>
      </c>
      <c r="Y1435" s="14">
        <v>1</v>
      </c>
      <c r="Z1435" s="14">
        <v>1</v>
      </c>
      <c r="AA1435" s="14">
        <v>2019</v>
      </c>
      <c r="AB1435" s="14" t="s">
        <v>68</v>
      </c>
      <c r="AC1435" s="14"/>
      <c r="AD1435" s="14"/>
      <c r="AE1435" s="14"/>
      <c r="AF1435" s="14"/>
      <c r="AG1435" s="14"/>
      <c r="AH1435" s="14"/>
      <c r="AI1435" s="8" t="str">
        <f t="shared" si="210"/>
        <v>XRZB-2019-021@播控</v>
      </c>
      <c r="AJ1435" s="8">
        <f>IF(AI1435="","",COUNTIFS(AI$1:AI1435,AI1435))</f>
        <v>1</v>
      </c>
      <c r="AK1435" s="8" t="str">
        <f t="shared" si="211"/>
        <v>开远市泸江小学校教学使用一体机、校园广播采购项目成交公示@播控</v>
      </c>
      <c r="AL1435" s="9">
        <f>IF(AK1435="","",COUNTIFS(AK$1:AK1435,AK1435))</f>
        <v>1</v>
      </c>
      <c r="AM1435" s="10" t="str">
        <f t="shared" si="212"/>
        <v>是</v>
      </c>
      <c r="AN1435" s="12">
        <v>447600</v>
      </c>
    </row>
    <row r="1436" spans="1:40">
      <c r="A1436" s="7" t="s">
        <v>7213</v>
      </c>
      <c r="B1436" s="7" t="s">
        <v>7769</v>
      </c>
      <c r="C1436" s="7" t="s">
        <v>55</v>
      </c>
      <c r="D1436" s="7" t="s">
        <v>7770</v>
      </c>
      <c r="E1436" s="7" t="s">
        <v>602</v>
      </c>
      <c r="F1436" s="7" t="s">
        <v>1686</v>
      </c>
      <c r="G1436" s="7" t="s">
        <v>313</v>
      </c>
      <c r="H1436" s="7"/>
      <c r="I1436" s="7"/>
      <c r="J1436" s="7"/>
      <c r="K1436" s="7"/>
      <c r="L1436" s="7" t="s">
        <v>7771</v>
      </c>
      <c r="M1436" s="7"/>
      <c r="N1436" s="7" t="s">
        <v>7772</v>
      </c>
      <c r="O1436" s="7" t="s">
        <v>7773</v>
      </c>
      <c r="P1436" s="7"/>
      <c r="Q1436" s="7" t="s">
        <v>7774</v>
      </c>
      <c r="R1436" s="7"/>
      <c r="S1436" s="7"/>
      <c r="T1436" s="7"/>
      <c r="U1436" s="7"/>
      <c r="V1436" s="7"/>
      <c r="W1436" s="7" t="s">
        <v>79</v>
      </c>
      <c r="X1436" s="7" t="s">
        <v>7775</v>
      </c>
      <c r="Y1436" s="7">
        <v>4</v>
      </c>
      <c r="Z1436" s="7">
        <v>4</v>
      </c>
      <c r="AA1436" s="7">
        <v>2019</v>
      </c>
      <c r="AB1436" s="7" t="s">
        <v>68</v>
      </c>
      <c r="AC1436" s="7"/>
      <c r="AD1436" s="7"/>
      <c r="AE1436" s="7"/>
      <c r="AF1436" s="7"/>
      <c r="AG1436" s="7"/>
      <c r="AH1436" s="7"/>
      <c r="AI1436" s="8" t="str">
        <f t="shared" si="210"/>
        <v>SZHXZB2018-T-018-A@播控</v>
      </c>
      <c r="AJ1436" s="8">
        <f>IF(AI1436="","",COUNTIFS(AI$1:AI1436,AI1436))</f>
        <v>1</v>
      </c>
      <c r="AK1436" s="8" t="str">
        <f t="shared" si="211"/>
        <v>苏州市虎丘山风景名胜区管理处关于电子大屏维护的成交公告@播控</v>
      </c>
      <c r="AL1436" s="9">
        <f>IF(AK1436="","",COUNTIFS(AK$1:AK1436,AK1436))</f>
        <v>1</v>
      </c>
      <c r="AM1436" s="10" t="str">
        <f t="shared" si="212"/>
        <v>是</v>
      </c>
      <c r="AN1436" s="12">
        <v>220000</v>
      </c>
    </row>
    <row r="1437" spans="1:40">
      <c r="A1437" s="14" t="s">
        <v>7207</v>
      </c>
      <c r="B1437" s="14" t="s">
        <v>7776</v>
      </c>
      <c r="C1437" s="14" t="s">
        <v>55</v>
      </c>
      <c r="D1437" s="14"/>
      <c r="E1437" s="14" t="s">
        <v>215</v>
      </c>
      <c r="F1437" s="14" t="s">
        <v>7777</v>
      </c>
      <c r="G1437" s="14" t="s">
        <v>313</v>
      </c>
      <c r="H1437" s="14"/>
      <c r="I1437" s="14"/>
      <c r="J1437" s="14"/>
      <c r="K1437" s="14"/>
      <c r="L1437" s="14" t="s">
        <v>5501</v>
      </c>
      <c r="M1437" s="14" t="s">
        <v>7778</v>
      </c>
      <c r="N1437" s="14" t="s">
        <v>7779</v>
      </c>
      <c r="O1437" s="14"/>
      <c r="P1437" s="14"/>
      <c r="Q1437" s="14" t="s">
        <v>7780</v>
      </c>
      <c r="R1437" s="14" t="s">
        <v>7781</v>
      </c>
      <c r="S1437" s="14" t="s">
        <v>7782</v>
      </c>
      <c r="T1437" s="14"/>
      <c r="U1437" s="14"/>
      <c r="V1437" s="14"/>
      <c r="W1437" s="14" t="s">
        <v>79</v>
      </c>
      <c r="X1437" s="14" t="s">
        <v>7783</v>
      </c>
      <c r="Y1437" s="14">
        <v>2</v>
      </c>
      <c r="Z1437" s="14">
        <v>14971</v>
      </c>
      <c r="AA1437" s="14">
        <v>2019</v>
      </c>
      <c r="AB1437" s="14" t="s">
        <v>68</v>
      </c>
      <c r="AC1437" s="14" t="s">
        <v>1233</v>
      </c>
      <c r="AD1437" s="14"/>
      <c r="AE1437" s="14"/>
      <c r="AF1437" s="14"/>
      <c r="AG1437" s="14"/>
      <c r="AH1437" s="14"/>
      <c r="AI1437" s="8" t="str">
        <f t="shared" si="210"/>
        <v/>
      </c>
      <c r="AJ1437" s="8" t="str">
        <f>IF(AI1437="","",COUNTIFS(AI$1:AI1437,AI1437))</f>
        <v/>
      </c>
      <c r="AK1437" s="8" t="str">
        <f t="shared" si="211"/>
        <v>山东省人民政府办公厅机关山东省地方金融监督管理局2018-2019年防范非法集资宣传项目中标公告@播出</v>
      </c>
      <c r="AL1437" s="9">
        <f>IF(AK1437="","",COUNTIFS(AK$1:AK1437,AK1437))</f>
        <v>1</v>
      </c>
      <c r="AM1437" s="10" t="str">
        <f t="shared" si="212"/>
        <v>是</v>
      </c>
      <c r="AN1437" s="12">
        <v>0</v>
      </c>
    </row>
    <row r="1438" spans="1:40">
      <c r="A1438" s="7" t="s">
        <v>7213</v>
      </c>
      <c r="B1438" s="7" t="s">
        <v>7784</v>
      </c>
      <c r="C1438" s="7" t="s">
        <v>55</v>
      </c>
      <c r="D1438" s="7"/>
      <c r="E1438" s="7" t="s">
        <v>83</v>
      </c>
      <c r="F1438" s="7" t="s">
        <v>84</v>
      </c>
      <c r="G1438" s="7" t="s">
        <v>313</v>
      </c>
      <c r="H1438" s="7"/>
      <c r="I1438" s="7"/>
      <c r="J1438" s="7"/>
      <c r="K1438" s="7"/>
      <c r="L1438" s="7" t="s">
        <v>7785</v>
      </c>
      <c r="M1438" s="7" t="s">
        <v>7786</v>
      </c>
      <c r="N1438" s="7" t="s">
        <v>7787</v>
      </c>
      <c r="O1438" s="7"/>
      <c r="P1438" s="7"/>
      <c r="Q1438" s="7" t="s">
        <v>7788</v>
      </c>
      <c r="R1438" s="7"/>
      <c r="S1438" s="7"/>
      <c r="T1438" s="7"/>
      <c r="U1438" s="7"/>
      <c r="V1438" s="7"/>
      <c r="W1438" s="7" t="s">
        <v>65</v>
      </c>
      <c r="X1438" s="7" t="s">
        <v>7789</v>
      </c>
      <c r="Y1438" s="7">
        <v>2</v>
      </c>
      <c r="Z1438" s="7">
        <v>14971</v>
      </c>
      <c r="AA1438" s="7">
        <v>2019</v>
      </c>
      <c r="AB1438" s="7" t="s">
        <v>68</v>
      </c>
      <c r="AC1438" s="7"/>
      <c r="AD1438" s="7"/>
      <c r="AE1438" s="7"/>
      <c r="AF1438" s="7"/>
      <c r="AG1438" s="7"/>
      <c r="AH1438" s="7"/>
      <c r="AI1438" s="8" t="str">
        <f t="shared" si="210"/>
        <v/>
      </c>
      <c r="AJ1438" s="8" t="str">
        <f>IF(AI1438="","",COUNTIFS(AI$1:AI1438,AI1438))</f>
        <v/>
      </c>
      <c r="AK1438" s="8" t="str">
        <f t="shared" si="211"/>
        <v>[浮梁县]浮梁县信达招标代理有限公司关于浮梁县第二小学校园广播系统购置项目(信达采字[2019]9号)的成交公告@播控</v>
      </c>
      <c r="AL1438" s="9">
        <f>IF(AK1438="","",COUNTIFS(AK$1:AK1438,AK1438))</f>
        <v>1</v>
      </c>
      <c r="AM1438" s="10" t="str">
        <f t="shared" si="212"/>
        <v>是</v>
      </c>
      <c r="AN1438" s="12">
        <v>0</v>
      </c>
    </row>
    <row r="1439" spans="1:40">
      <c r="A1439" s="14" t="s">
        <v>7213</v>
      </c>
      <c r="B1439" s="14" t="s">
        <v>7790</v>
      </c>
      <c r="C1439" s="14" t="s">
        <v>55</v>
      </c>
      <c r="D1439" s="14" t="s">
        <v>7770</v>
      </c>
      <c r="E1439" s="14" t="s">
        <v>602</v>
      </c>
      <c r="F1439" s="14" t="s">
        <v>1686</v>
      </c>
      <c r="G1439" s="14" t="s">
        <v>313</v>
      </c>
      <c r="H1439" s="14"/>
      <c r="I1439" s="14"/>
      <c r="J1439" s="14"/>
      <c r="K1439" s="14"/>
      <c r="L1439" s="14" t="s">
        <v>7771</v>
      </c>
      <c r="M1439" s="14"/>
      <c r="N1439" s="14" t="s">
        <v>7772</v>
      </c>
      <c r="O1439" s="14" t="s">
        <v>7773</v>
      </c>
      <c r="P1439" s="14"/>
      <c r="Q1439" s="14" t="s">
        <v>7774</v>
      </c>
      <c r="R1439" s="14"/>
      <c r="S1439" s="14"/>
      <c r="T1439" s="14"/>
      <c r="U1439" s="14"/>
      <c r="V1439" s="14"/>
      <c r="W1439" s="14" t="s">
        <v>79</v>
      </c>
      <c r="X1439" s="14" t="s">
        <v>7791</v>
      </c>
      <c r="Y1439" s="14">
        <v>1</v>
      </c>
      <c r="Z1439" s="14">
        <v>4</v>
      </c>
      <c r="AA1439" s="14">
        <v>2019</v>
      </c>
      <c r="AB1439" s="14" t="s">
        <v>68</v>
      </c>
      <c r="AC1439" s="14"/>
      <c r="AD1439" s="14"/>
      <c r="AE1439" s="14"/>
      <c r="AF1439" s="14"/>
      <c r="AG1439" s="14"/>
      <c r="AH1439" s="14"/>
      <c r="AI1439" s="8" t="str">
        <f t="shared" si="210"/>
        <v>SZHXZB2018-T-018-A@播控</v>
      </c>
      <c r="AJ1439" s="8">
        <f>IF(AI1439="","",COUNTIFS(AI$1:AI1439,AI1439))</f>
        <v>2</v>
      </c>
      <c r="AK1439" s="8" t="str">
        <f t="shared" si="211"/>
        <v>苏州市虎丘山风景名胜区管理处电子大屏维护成交公告@播控</v>
      </c>
      <c r="AL1439" s="9">
        <f>IF(AK1439="","",COUNTIFS(AK$1:AK1439,AK1439))</f>
        <v>1</v>
      </c>
      <c r="AM1439" s="10" t="str">
        <f t="shared" si="212"/>
        <v/>
      </c>
      <c r="AN1439" s="12">
        <v>220000</v>
      </c>
    </row>
    <row r="1440" spans="1:40">
      <c r="A1440" s="7" t="s">
        <v>7213</v>
      </c>
      <c r="B1440" s="7" t="s">
        <v>329</v>
      </c>
      <c r="C1440" s="7" t="s">
        <v>55</v>
      </c>
      <c r="D1440" s="7"/>
      <c r="E1440" s="7" t="s">
        <v>215</v>
      </c>
      <c r="F1440" s="7" t="s">
        <v>330</v>
      </c>
      <c r="G1440" s="7" t="s">
        <v>331</v>
      </c>
      <c r="H1440" s="7"/>
      <c r="I1440" s="7"/>
      <c r="J1440" s="7"/>
      <c r="K1440" s="7"/>
      <c r="L1440" s="7"/>
      <c r="M1440" s="7"/>
      <c r="N1440" s="7" t="s">
        <v>332</v>
      </c>
      <c r="O1440" s="7"/>
      <c r="P1440" s="7"/>
      <c r="Q1440" s="7" t="s">
        <v>334</v>
      </c>
      <c r="R1440" s="7"/>
      <c r="S1440" s="7"/>
      <c r="T1440" s="7"/>
      <c r="U1440" s="7"/>
      <c r="V1440" s="7"/>
      <c r="W1440" s="7" t="s">
        <v>65</v>
      </c>
      <c r="X1440" s="7" t="s">
        <v>335</v>
      </c>
      <c r="Y1440" s="7">
        <v>12</v>
      </c>
      <c r="Z1440" s="7">
        <v>14971</v>
      </c>
      <c r="AA1440" s="7">
        <v>2019</v>
      </c>
      <c r="AB1440" s="7" t="s">
        <v>68</v>
      </c>
      <c r="AC1440" s="7" t="s">
        <v>129</v>
      </c>
      <c r="AD1440" s="7"/>
      <c r="AE1440" s="7"/>
      <c r="AF1440" s="7"/>
      <c r="AG1440" s="7"/>
      <c r="AH1440" s="7"/>
      <c r="AI1440" s="8" t="str">
        <f t="shared" si="210"/>
        <v/>
      </c>
      <c r="AJ1440" s="8" t="str">
        <f>IF(AI1440="","",COUNTIFS(AI$1:AI1440,AI1440))</f>
        <v/>
      </c>
      <c r="AK1440" s="8" t="str">
        <f t="shared" si="211"/>
        <v>“宁夏路第二小学”设备采购项目（四）录播弱电设备等采购@播控</v>
      </c>
      <c r="AL1440" s="9">
        <f>IF(AK1440="","",COUNTIFS(AK$1:AK1440,AK1440))</f>
        <v>1</v>
      </c>
      <c r="AM1440" s="10" t="str">
        <f t="shared" si="212"/>
        <v>是</v>
      </c>
      <c r="AN1440" s="12">
        <v>0</v>
      </c>
    </row>
    <row r="1441" spans="1:40">
      <c r="A1441" s="14" t="s">
        <v>7207</v>
      </c>
      <c r="B1441" s="14" t="s">
        <v>7792</v>
      </c>
      <c r="C1441" s="14" t="s">
        <v>55</v>
      </c>
      <c r="D1441" s="14" t="s">
        <v>7793</v>
      </c>
      <c r="E1441" s="14" t="s">
        <v>696</v>
      </c>
      <c r="F1441" s="14" t="s">
        <v>697</v>
      </c>
      <c r="G1441" s="14" t="s">
        <v>331</v>
      </c>
      <c r="H1441" s="14"/>
      <c r="I1441" s="14"/>
      <c r="J1441" s="14"/>
      <c r="K1441" s="14"/>
      <c r="L1441" s="14" t="s">
        <v>2021</v>
      </c>
      <c r="M1441" s="14" t="s">
        <v>7794</v>
      </c>
      <c r="N1441" s="14" t="s">
        <v>7795</v>
      </c>
      <c r="O1441" s="14" t="s">
        <v>7796</v>
      </c>
      <c r="P1441" s="14"/>
      <c r="Q1441" s="14" t="s">
        <v>7797</v>
      </c>
      <c r="R1441" s="14"/>
      <c r="S1441" s="14"/>
      <c r="T1441" s="14"/>
      <c r="U1441" s="14"/>
      <c r="V1441" s="14"/>
      <c r="W1441" s="14" t="s">
        <v>65</v>
      </c>
      <c r="X1441" s="14" t="s">
        <v>7798</v>
      </c>
      <c r="Y1441" s="14">
        <v>1</v>
      </c>
      <c r="Z1441" s="14">
        <v>1</v>
      </c>
      <c r="AA1441" s="14">
        <v>2019</v>
      </c>
      <c r="AB1441" s="14" t="s">
        <v>68</v>
      </c>
      <c r="AC1441" s="14"/>
      <c r="AD1441" s="14"/>
      <c r="AE1441" s="14"/>
      <c r="AF1441" s="14"/>
      <c r="AG1441" s="14"/>
      <c r="AH1441" s="14"/>
      <c r="AI1441" s="8" t="str">
        <f t="shared" si="210"/>
        <v>SC[2019]0034@播出</v>
      </c>
      <c r="AJ1441" s="8">
        <f>IF(AI1441="","",COUNTIFS(AI$1:AI1441,AI1441))</f>
        <v>1</v>
      </c>
      <c r="AK1441" s="8" t="str">
        <f t="shared" si="211"/>
        <v>哈尔滨音乐大赛策划、组织、宣传推广服务采购项目成交公告@播出</v>
      </c>
      <c r="AL1441" s="9">
        <f>IF(AK1441="","",COUNTIFS(AK$1:AK1441,AK1441))</f>
        <v>1</v>
      </c>
      <c r="AM1441" s="10" t="str">
        <f t="shared" si="212"/>
        <v>是</v>
      </c>
      <c r="AN1441" s="12">
        <v>3600000</v>
      </c>
    </row>
    <row r="1442" spans="1:40">
      <c r="A1442" s="7" t="s">
        <v>7213</v>
      </c>
      <c r="B1442" s="7" t="s">
        <v>7799</v>
      </c>
      <c r="C1442" s="7" t="s">
        <v>55</v>
      </c>
      <c r="D1442" s="7"/>
      <c r="E1442" s="7" t="s">
        <v>118</v>
      </c>
      <c r="F1442" s="7" t="s">
        <v>360</v>
      </c>
      <c r="G1442" s="7" t="s">
        <v>331</v>
      </c>
      <c r="H1442" s="7"/>
      <c r="I1442" s="7"/>
      <c r="J1442" s="7"/>
      <c r="K1442" s="7"/>
      <c r="L1442" s="7" t="s">
        <v>7800</v>
      </c>
      <c r="M1442" s="7" t="s">
        <v>7801</v>
      </c>
      <c r="N1442" s="7" t="s">
        <v>7802</v>
      </c>
      <c r="O1442" s="7" t="s">
        <v>7803</v>
      </c>
      <c r="P1442" s="7"/>
      <c r="Q1442" s="7" t="s">
        <v>1051</v>
      </c>
      <c r="R1442" s="7"/>
      <c r="S1442" s="7"/>
      <c r="T1442" s="7"/>
      <c r="U1442" s="7"/>
      <c r="V1442" s="7"/>
      <c r="W1442" s="7" t="s">
        <v>65</v>
      </c>
      <c r="X1442" s="7" t="s">
        <v>7804</v>
      </c>
      <c r="Y1442" s="7">
        <v>1</v>
      </c>
      <c r="Z1442" s="7">
        <v>14971</v>
      </c>
      <c r="AA1442" s="7">
        <v>2019</v>
      </c>
      <c r="AB1442" s="7" t="s">
        <v>68</v>
      </c>
      <c r="AC1442" s="7"/>
      <c r="AD1442" s="7"/>
      <c r="AE1442" s="7"/>
      <c r="AF1442" s="7"/>
      <c r="AG1442" s="7"/>
      <c r="AH1442" s="7"/>
      <c r="AI1442" s="8" t="str">
        <f t="shared" si="210"/>
        <v/>
      </c>
      <c r="AJ1442" s="8" t="str">
        <f>IF(AI1442="","",COUNTIFS(AI$1:AI1442,AI1442))</f>
        <v/>
      </c>
      <c r="AK1442" s="8" t="str">
        <f t="shared" si="211"/>
        <v>银川中关村创新中心智慧楼宇综合信息化项目中标结果公告@播控</v>
      </c>
      <c r="AL1442" s="9">
        <f>IF(AK1442="","",COUNTIFS(AK$1:AK1442,AK1442))</f>
        <v>1</v>
      </c>
      <c r="AM1442" s="10" t="str">
        <f t="shared" si="212"/>
        <v>是</v>
      </c>
      <c r="AN1442" s="12">
        <v>8758800</v>
      </c>
    </row>
    <row r="1443" spans="1:40">
      <c r="A1443" s="14" t="s">
        <v>7207</v>
      </c>
      <c r="B1443" s="14" t="s">
        <v>7805</v>
      </c>
      <c r="C1443" s="14" t="s">
        <v>55</v>
      </c>
      <c r="D1443" s="14" t="s">
        <v>7806</v>
      </c>
      <c r="E1443" s="14" t="s">
        <v>236</v>
      </c>
      <c r="F1443" s="14" t="s">
        <v>7807</v>
      </c>
      <c r="G1443" s="14" t="s">
        <v>331</v>
      </c>
      <c r="H1443" s="14"/>
      <c r="I1443" s="14"/>
      <c r="J1443" s="14"/>
      <c r="K1443" s="14"/>
      <c r="L1443" s="14" t="s">
        <v>7808</v>
      </c>
      <c r="M1443" s="14" t="s">
        <v>7809</v>
      </c>
      <c r="N1443" s="14" t="s">
        <v>7810</v>
      </c>
      <c r="O1443" s="14" t="s">
        <v>7811</v>
      </c>
      <c r="P1443" s="14"/>
      <c r="Q1443" s="14" t="s">
        <v>5263</v>
      </c>
      <c r="R1443" s="14"/>
      <c r="S1443" s="14"/>
      <c r="T1443" s="14"/>
      <c r="U1443" s="14"/>
      <c r="V1443" s="14"/>
      <c r="W1443" s="14" t="s">
        <v>315</v>
      </c>
      <c r="X1443" s="14" t="s">
        <v>7812</v>
      </c>
      <c r="Y1443" s="14">
        <v>1</v>
      </c>
      <c r="Z1443" s="14">
        <v>1</v>
      </c>
      <c r="AA1443" s="14">
        <v>2019</v>
      </c>
      <c r="AB1443" s="14" t="s">
        <v>68</v>
      </c>
      <c r="AC1443" s="14"/>
      <c r="AD1443" s="14"/>
      <c r="AE1443" s="14"/>
      <c r="AF1443" s="14"/>
      <c r="AG1443" s="14"/>
      <c r="AH1443" s="14"/>
      <c r="AI1443" s="8" t="str">
        <f t="shared" si="210"/>
        <v>TCCX-2018-151）@播出</v>
      </c>
      <c r="AJ1443" s="8">
        <f>IF(AI1443="","",COUNTIFS(AI$1:AI1443,AI1443))</f>
        <v>1</v>
      </c>
      <c r="AK1443" s="8" t="str">
        <f t="shared" si="211"/>
        <v>北京（房山）历史文化旅游集聚区规划建设管理办公室《文化生活》电视专题栏目项目成交公告@播出</v>
      </c>
      <c r="AL1443" s="9">
        <f>IF(AK1443="","",COUNTIFS(AK$1:AK1443,AK1443))</f>
        <v>1</v>
      </c>
      <c r="AM1443" s="10" t="str">
        <f t="shared" si="212"/>
        <v>是</v>
      </c>
      <c r="AN1443" s="12">
        <v>1544000</v>
      </c>
    </row>
    <row r="1444" spans="1:40">
      <c r="A1444" s="7" t="s">
        <v>7213</v>
      </c>
      <c r="B1444" s="7" t="s">
        <v>7813</v>
      </c>
      <c r="C1444" s="7" t="s">
        <v>55</v>
      </c>
      <c r="D1444" s="7" t="s">
        <v>7814</v>
      </c>
      <c r="E1444" s="7" t="s">
        <v>1244</v>
      </c>
      <c r="F1444" s="7" t="s">
        <v>5329</v>
      </c>
      <c r="G1444" s="7" t="s">
        <v>331</v>
      </c>
      <c r="H1444" s="7"/>
      <c r="I1444" s="7"/>
      <c r="J1444" s="7"/>
      <c r="K1444" s="7"/>
      <c r="L1444" s="7" t="s">
        <v>7815</v>
      </c>
      <c r="M1444" s="7" t="s">
        <v>7816</v>
      </c>
      <c r="N1444" s="7" t="s">
        <v>7817</v>
      </c>
      <c r="O1444" s="7"/>
      <c r="P1444" s="7"/>
      <c r="Q1444" s="7" t="s">
        <v>7818</v>
      </c>
      <c r="R1444" s="7"/>
      <c r="S1444" s="7"/>
      <c r="T1444" s="7"/>
      <c r="U1444" s="7"/>
      <c r="V1444" s="7"/>
      <c r="W1444" s="7" t="s">
        <v>65</v>
      </c>
      <c r="X1444" s="7" t="s">
        <v>7819</v>
      </c>
      <c r="Y1444" s="7">
        <v>1</v>
      </c>
      <c r="Z1444" s="7">
        <v>2</v>
      </c>
      <c r="AA1444" s="7">
        <v>2019</v>
      </c>
      <c r="AB1444" s="7" t="s">
        <v>68</v>
      </c>
      <c r="AC1444" s="7"/>
      <c r="AD1444" s="7"/>
      <c r="AE1444" s="7"/>
      <c r="AF1444" s="7"/>
      <c r="AG1444" s="7"/>
      <c r="AH1444" s="7"/>
      <c r="AI1444" s="8" t="str">
        <f t="shared" si="210"/>
        <v>18A0840@播控</v>
      </c>
      <c r="AJ1444" s="8">
        <f>IF(AI1444="","",COUNTIFS(AI$1:AI1444,AI1444))</f>
        <v>1</v>
      </c>
      <c r="AK1444" s="8" t="str">
        <f t="shared" si="211"/>
        <v>重庆市第十八中学校所需音视频矩阵项目结果公示@播控</v>
      </c>
      <c r="AL1444" s="9">
        <f>IF(AK1444="","",COUNTIFS(AK$1:AK1444,AK1444))</f>
        <v>1</v>
      </c>
      <c r="AM1444" s="10" t="str">
        <f t="shared" si="212"/>
        <v>是</v>
      </c>
      <c r="AN1444" s="12">
        <v>0</v>
      </c>
    </row>
    <row r="1445" spans="1:40">
      <c r="A1445" s="14" t="s">
        <v>7213</v>
      </c>
      <c r="B1445" s="14" t="s">
        <v>7820</v>
      </c>
      <c r="C1445" s="14" t="s">
        <v>55</v>
      </c>
      <c r="D1445" s="14" t="s">
        <v>7821</v>
      </c>
      <c r="E1445" s="14" t="s">
        <v>83</v>
      </c>
      <c r="F1445" s="14" t="s">
        <v>2223</v>
      </c>
      <c r="G1445" s="14" t="s">
        <v>331</v>
      </c>
      <c r="H1445" s="14"/>
      <c r="I1445" s="14"/>
      <c r="J1445" s="14"/>
      <c r="K1445" s="14"/>
      <c r="L1445" s="14" t="s">
        <v>7822</v>
      </c>
      <c r="M1445" s="14" t="s">
        <v>2225</v>
      </c>
      <c r="N1445" s="14" t="s">
        <v>7823</v>
      </c>
      <c r="O1445" s="14"/>
      <c r="P1445" s="14"/>
      <c r="Q1445" s="14" t="s">
        <v>7824</v>
      </c>
      <c r="R1445" s="14"/>
      <c r="S1445" s="14"/>
      <c r="T1445" s="14"/>
      <c r="U1445" s="14"/>
      <c r="V1445" s="14"/>
      <c r="W1445" s="14" t="s">
        <v>65</v>
      </c>
      <c r="X1445" s="14" t="s">
        <v>7825</v>
      </c>
      <c r="Y1445" s="14">
        <v>1</v>
      </c>
      <c r="Z1445" s="14">
        <v>1</v>
      </c>
      <c r="AA1445" s="14">
        <v>2019</v>
      </c>
      <c r="AB1445" s="14" t="s">
        <v>68</v>
      </c>
      <c r="AC1445" s="14" t="s">
        <v>328</v>
      </c>
      <c r="AD1445" s="14" t="s">
        <v>130</v>
      </c>
      <c r="AE1445" s="14"/>
      <c r="AF1445" s="14"/>
      <c r="AG1445" s="14"/>
      <c r="AH1445" s="14"/>
      <c r="AI1445" s="8" t="str">
        <f t="shared" si="210"/>
        <v>JJCS2019-JJ-J001@播控</v>
      </c>
      <c r="AJ1445" s="8">
        <f>IF(AI1445="","",COUNTIFS(AI$1:AI1445,AI1445))</f>
        <v>1</v>
      </c>
      <c r="AK1445" s="8" t="str">
        <f t="shared" si="211"/>
        <v>[九江市本级]九江市长盛招标代理有限公司关于九江市教育技术装备站2018年度三年行动计划激光电子白板及功能教室设备采购项目（招标编号：JJCS2019-JJ-J001）竞争性谈判结果公告@播控</v>
      </c>
      <c r="AL1445" s="9">
        <f>IF(AK1445="","",COUNTIFS(AK$1:AK1445,AK1445))</f>
        <v>1</v>
      </c>
      <c r="AM1445" s="10" t="str">
        <f t="shared" si="212"/>
        <v>是</v>
      </c>
      <c r="AN1445" s="12">
        <v>0</v>
      </c>
    </row>
    <row r="1446" spans="1:40">
      <c r="A1446" s="7" t="s">
        <v>7213</v>
      </c>
      <c r="B1446" s="7" t="s">
        <v>7826</v>
      </c>
      <c r="C1446" s="7" t="s">
        <v>55</v>
      </c>
      <c r="D1446" s="7" t="s">
        <v>7814</v>
      </c>
      <c r="E1446" s="7" t="s">
        <v>1244</v>
      </c>
      <c r="F1446" s="7" t="s">
        <v>5329</v>
      </c>
      <c r="G1446" s="7" t="s">
        <v>331</v>
      </c>
      <c r="H1446" s="7"/>
      <c r="I1446" s="7"/>
      <c r="J1446" s="7"/>
      <c r="K1446" s="7"/>
      <c r="L1446" s="7" t="s">
        <v>7815</v>
      </c>
      <c r="M1446" s="7" t="s">
        <v>7816</v>
      </c>
      <c r="N1446" s="7" t="s">
        <v>7817</v>
      </c>
      <c r="O1446" s="7"/>
      <c r="P1446" s="7"/>
      <c r="Q1446" s="7" t="s">
        <v>7818</v>
      </c>
      <c r="R1446" s="7"/>
      <c r="S1446" s="7"/>
      <c r="T1446" s="7"/>
      <c r="U1446" s="7"/>
      <c r="V1446" s="7"/>
      <c r="W1446" s="7" t="s">
        <v>65</v>
      </c>
      <c r="X1446" s="7" t="s">
        <v>7827</v>
      </c>
      <c r="Y1446" s="7">
        <v>1</v>
      </c>
      <c r="Z1446" s="7">
        <v>2</v>
      </c>
      <c r="AA1446" s="7">
        <v>2019</v>
      </c>
      <c r="AB1446" s="7" t="s">
        <v>68</v>
      </c>
      <c r="AC1446" s="7"/>
      <c r="AD1446" s="7"/>
      <c r="AE1446" s="7"/>
      <c r="AF1446" s="7"/>
      <c r="AG1446" s="7"/>
      <c r="AH1446" s="7"/>
      <c r="AI1446" s="8" t="str">
        <f t="shared" si="210"/>
        <v>18A0840@播控</v>
      </c>
      <c r="AJ1446" s="8">
        <f>IF(AI1446="","",COUNTIFS(AI$1:AI1446,AI1446))</f>
        <v>2</v>
      </c>
      <c r="AK1446" s="8" t="str">
        <f t="shared" si="211"/>
        <v>重庆市第十八中学校所-需音视频矩阵项目(18A0840)结果公告@播控</v>
      </c>
      <c r="AL1446" s="9">
        <f>IF(AK1446="","",COUNTIFS(AK$1:AK1446,AK1446))</f>
        <v>1</v>
      </c>
      <c r="AM1446" s="10" t="str">
        <f t="shared" si="212"/>
        <v/>
      </c>
      <c r="AN1446" s="12">
        <v>0</v>
      </c>
    </row>
    <row r="1447" spans="1:40">
      <c r="A1447" s="14" t="s">
        <v>7213</v>
      </c>
      <c r="B1447" s="14" t="s">
        <v>358</v>
      </c>
      <c r="C1447" s="14" t="s">
        <v>55</v>
      </c>
      <c r="D1447" s="14" t="s">
        <v>359</v>
      </c>
      <c r="E1447" s="14" t="s">
        <v>118</v>
      </c>
      <c r="F1447" s="14" t="s">
        <v>360</v>
      </c>
      <c r="G1447" s="14" t="s">
        <v>331</v>
      </c>
      <c r="H1447" s="14"/>
      <c r="I1447" s="14"/>
      <c r="J1447" s="14"/>
      <c r="K1447" s="14"/>
      <c r="L1447" s="14" t="s">
        <v>361</v>
      </c>
      <c r="M1447" s="14" t="s">
        <v>362</v>
      </c>
      <c r="N1447" s="14" t="s">
        <v>363</v>
      </c>
      <c r="O1447" s="14"/>
      <c r="P1447" s="14"/>
      <c r="Q1447" s="14" t="s">
        <v>365</v>
      </c>
      <c r="R1447" s="14" t="s">
        <v>366</v>
      </c>
      <c r="S1447" s="14"/>
      <c r="T1447" s="14"/>
      <c r="U1447" s="14"/>
      <c r="V1447" s="14"/>
      <c r="W1447" s="14" t="s">
        <v>65</v>
      </c>
      <c r="X1447" s="14" t="s">
        <v>367</v>
      </c>
      <c r="Y1447" s="14">
        <v>4</v>
      </c>
      <c r="Z1447" s="14">
        <v>4</v>
      </c>
      <c r="AA1447" s="14">
        <v>2019</v>
      </c>
      <c r="AB1447" s="14" t="s">
        <v>68</v>
      </c>
      <c r="AC1447" s="14"/>
      <c r="AD1447" s="14"/>
      <c r="AE1447" s="14"/>
      <c r="AF1447" s="14"/>
      <c r="AG1447" s="14"/>
      <c r="AH1447" s="14"/>
      <c r="AI1447" s="8" t="str">
        <f t="shared" si="210"/>
        <v>HSZB-2018ZC0307@播控</v>
      </c>
      <c r="AJ1447" s="8">
        <f>IF(AI1447="","",COUNTIFS(AI$1:AI1447,AI1447))</f>
        <v>1</v>
      </c>
      <c r="AK1447" s="8" t="str">
        <f t="shared" si="211"/>
        <v>宁夏中医医院暨中医研究院医师资格考试基地教学设备采购项目中标公示@播控</v>
      </c>
      <c r="AL1447" s="9">
        <f>IF(AK1447="","",COUNTIFS(AK$1:AK1447,AK1447))</f>
        <v>1</v>
      </c>
      <c r="AM1447" s="10" t="str">
        <f t="shared" si="212"/>
        <v>是</v>
      </c>
      <c r="AN1447" s="12">
        <v>0</v>
      </c>
    </row>
    <row r="1448" spans="1:40">
      <c r="A1448" s="7" t="s">
        <v>7213</v>
      </c>
      <c r="B1448" s="7" t="s">
        <v>7828</v>
      </c>
      <c r="C1448" s="7" t="s">
        <v>55</v>
      </c>
      <c r="D1448" s="7" t="s">
        <v>7829</v>
      </c>
      <c r="E1448" s="7" t="s">
        <v>602</v>
      </c>
      <c r="F1448" s="7" t="s">
        <v>668</v>
      </c>
      <c r="G1448" s="7" t="s">
        <v>331</v>
      </c>
      <c r="H1448" s="7"/>
      <c r="I1448" s="7"/>
      <c r="J1448" s="7"/>
      <c r="K1448" s="7"/>
      <c r="L1448" s="7" t="s">
        <v>7830</v>
      </c>
      <c r="M1448" s="7"/>
      <c r="N1448" s="7" t="s">
        <v>7831</v>
      </c>
      <c r="O1448" s="7" t="s">
        <v>7832</v>
      </c>
      <c r="P1448" s="7"/>
      <c r="Q1448" s="7" t="s">
        <v>7833</v>
      </c>
      <c r="R1448" s="7"/>
      <c r="S1448" s="7"/>
      <c r="T1448" s="7"/>
      <c r="U1448" s="7"/>
      <c r="V1448" s="7"/>
      <c r="W1448" s="7" t="s">
        <v>79</v>
      </c>
      <c r="X1448" s="7" t="s">
        <v>7834</v>
      </c>
      <c r="Y1448" s="7">
        <v>1</v>
      </c>
      <c r="Z1448" s="7">
        <v>1</v>
      </c>
      <c r="AA1448" s="7">
        <v>2019</v>
      </c>
      <c r="AB1448" s="7" t="s">
        <v>68</v>
      </c>
      <c r="AC1448" s="7"/>
      <c r="AD1448" s="7"/>
      <c r="AE1448" s="7"/>
      <c r="AF1448" s="7"/>
      <c r="AG1448" s="7"/>
      <c r="AH1448" s="7"/>
      <c r="AI1448" s="8" t="str">
        <f t="shared" si="210"/>
        <v>JNZC-2018275@播控</v>
      </c>
      <c r="AJ1448" s="8">
        <f>IF(AI1448="","",COUNTIFS(AI$1:AI1448,AI1448))</f>
        <v>1</v>
      </c>
      <c r="AK1448" s="8" t="str">
        <f t="shared" si="211"/>
        <v>江宁开发区派出所治安监控二期建设@播控</v>
      </c>
      <c r="AL1448" s="9">
        <f>IF(AK1448="","",COUNTIFS(AK$1:AK1448,AK1448))</f>
        <v>1</v>
      </c>
      <c r="AM1448" s="10" t="str">
        <f t="shared" si="212"/>
        <v>是</v>
      </c>
      <c r="AN1448" s="12">
        <v>8952353</v>
      </c>
    </row>
    <row r="1449" spans="1:40">
      <c r="A1449" s="14" t="s">
        <v>7305</v>
      </c>
      <c r="B1449" s="14" t="s">
        <v>7835</v>
      </c>
      <c r="C1449" s="14" t="s">
        <v>55</v>
      </c>
      <c r="D1449" s="14">
        <v>1934820181116</v>
      </c>
      <c r="E1449" s="14" t="s">
        <v>1192</v>
      </c>
      <c r="F1449" s="14" t="s">
        <v>7836</v>
      </c>
      <c r="G1449" s="14" t="s">
        <v>331</v>
      </c>
      <c r="H1449" s="14"/>
      <c r="I1449" s="14"/>
      <c r="J1449" s="14"/>
      <c r="K1449" s="14"/>
      <c r="L1449" s="14" t="s">
        <v>7837</v>
      </c>
      <c r="M1449" s="14"/>
      <c r="N1449" s="14" t="s">
        <v>7838</v>
      </c>
      <c r="O1449" s="14"/>
      <c r="P1449" s="14"/>
      <c r="Q1449" s="14" t="s">
        <v>4366</v>
      </c>
      <c r="R1449" s="14" t="s">
        <v>7839</v>
      </c>
      <c r="S1449" s="14"/>
      <c r="T1449" s="14"/>
      <c r="U1449" s="14"/>
      <c r="V1449" s="14"/>
      <c r="W1449" s="14" t="s">
        <v>79</v>
      </c>
      <c r="X1449" s="14" t="s">
        <v>7840</v>
      </c>
      <c r="Y1449" s="14">
        <v>1</v>
      </c>
      <c r="Z1449" s="14">
        <v>1</v>
      </c>
      <c r="AA1449" s="14">
        <v>2018</v>
      </c>
      <c r="AB1449" s="14" t="s">
        <v>643</v>
      </c>
      <c r="AC1449" s="14" t="s">
        <v>1233</v>
      </c>
      <c r="AD1449" s="14"/>
      <c r="AE1449" s="14"/>
      <c r="AF1449" s="14"/>
      <c r="AG1449" s="14"/>
      <c r="AH1449" s="14" t="s">
        <v>652</v>
      </c>
      <c r="AI1449" s="8" t="str">
        <f t="shared" ref="AI1449:AI1512" si="213">IF(D1449="NA","",IF(D1449="","",D1449&amp;"@"&amp;A1449))</f>
        <v>1934820181116@播出,播控</v>
      </c>
      <c r="AJ1449" s="8">
        <f>IF(AI1449="","",COUNTIFS(AI$1:AI1449,AI1449))</f>
        <v>1</v>
      </c>
      <c r="AK1449" s="8" t="str">
        <f t="shared" ref="AK1449:AK1512" si="214">IF(B1449="NA","",B1449&amp;"@"&amp;A1449)</f>
        <v>电视高清播出系统及总控采购项目（重新采购）中标公示@播出,播控</v>
      </c>
      <c r="AL1449" s="9">
        <f>IF(AK1449="","",COUNTIFS(AK$1:AK1449,AK1449))</f>
        <v>1</v>
      </c>
      <c r="AM1449" s="10" t="str">
        <f t="shared" ref="AM1449:AM1512" si="215">IF(AJ1449="",IF(AL1449=1,"是",""),IF(AJ1449=1,"是",""))</f>
        <v>是</v>
      </c>
      <c r="AN1449" s="12">
        <v>0</v>
      </c>
    </row>
    <row r="1450" spans="1:40">
      <c r="A1450" s="7" t="s">
        <v>7207</v>
      </c>
      <c r="B1450" s="7" t="s">
        <v>7841</v>
      </c>
      <c r="C1450" s="7" t="s">
        <v>55</v>
      </c>
      <c r="D1450" s="7"/>
      <c r="E1450" s="7" t="s">
        <v>106</v>
      </c>
      <c r="F1450" s="7" t="s">
        <v>107</v>
      </c>
      <c r="G1450" s="7" t="s">
        <v>331</v>
      </c>
      <c r="H1450" s="7"/>
      <c r="I1450" s="7"/>
      <c r="J1450" s="7"/>
      <c r="K1450" s="7"/>
      <c r="L1450" s="7"/>
      <c r="M1450" s="7"/>
      <c r="N1450" s="7" t="s">
        <v>7842</v>
      </c>
      <c r="O1450" s="7"/>
      <c r="P1450" s="7"/>
      <c r="Q1450" s="7" t="s">
        <v>5290</v>
      </c>
      <c r="R1450" s="7"/>
      <c r="S1450" s="7"/>
      <c r="T1450" s="7"/>
      <c r="U1450" s="7"/>
      <c r="V1450" s="7"/>
      <c r="W1450" s="7" t="s">
        <v>194</v>
      </c>
      <c r="X1450" s="7" t="s">
        <v>7843</v>
      </c>
      <c r="Y1450" s="7">
        <v>1</v>
      </c>
      <c r="Z1450" s="7">
        <v>14971</v>
      </c>
      <c r="AA1450" s="7">
        <v>2019</v>
      </c>
      <c r="AB1450" s="7" t="s">
        <v>68</v>
      </c>
      <c r="AC1450" s="7"/>
      <c r="AD1450" s="7"/>
      <c r="AE1450" s="7"/>
      <c r="AF1450" s="7"/>
      <c r="AG1450" s="7"/>
      <c r="AH1450" s="7"/>
      <c r="AI1450" s="8" t="str">
        <f t="shared" si="213"/>
        <v/>
      </c>
      <c r="AJ1450" s="8" t="str">
        <f>IF(AI1450="","",COUNTIFS(AI$1:AI1450,AI1450))</f>
        <v/>
      </c>
      <c r="AK1450" s="8" t="str">
        <f t="shared" si="214"/>
        <v>海口广播电视台-广播电视制作播出设备高清化改造项目-（N包：高清总控备份设备及高清便携卫星站）-合同公告@播出</v>
      </c>
      <c r="AL1450" s="9">
        <f>IF(AK1450="","",COUNTIFS(AK$1:AK1450,AK1450))</f>
        <v>1</v>
      </c>
      <c r="AM1450" s="10" t="str">
        <f t="shared" si="215"/>
        <v>是</v>
      </c>
      <c r="AN1450" s="12">
        <v>0</v>
      </c>
    </row>
    <row r="1451" spans="1:40">
      <c r="A1451" s="14" t="s">
        <v>7213</v>
      </c>
      <c r="B1451" s="14" t="s">
        <v>7844</v>
      </c>
      <c r="C1451" s="14" t="s">
        <v>55</v>
      </c>
      <c r="D1451" s="14" t="s">
        <v>7845</v>
      </c>
      <c r="E1451" s="14" t="s">
        <v>168</v>
      </c>
      <c r="F1451" s="14" t="s">
        <v>169</v>
      </c>
      <c r="G1451" s="14" t="s">
        <v>331</v>
      </c>
      <c r="H1451" s="14"/>
      <c r="I1451" s="14"/>
      <c r="J1451" s="14"/>
      <c r="K1451" s="14"/>
      <c r="L1451" s="14" t="s">
        <v>1702</v>
      </c>
      <c r="M1451" s="14" t="s">
        <v>7846</v>
      </c>
      <c r="N1451" s="14" t="s">
        <v>7847</v>
      </c>
      <c r="O1451" s="14" t="s">
        <v>7848</v>
      </c>
      <c r="P1451" s="14"/>
      <c r="Q1451" s="14" t="s">
        <v>7849</v>
      </c>
      <c r="R1451" s="14"/>
      <c r="S1451" s="14"/>
      <c r="T1451" s="14"/>
      <c r="U1451" s="14"/>
      <c r="V1451" s="14"/>
      <c r="W1451" s="14" t="s">
        <v>65</v>
      </c>
      <c r="X1451" s="14" t="s">
        <v>7850</v>
      </c>
      <c r="Y1451" s="14">
        <v>1</v>
      </c>
      <c r="Z1451" s="14">
        <v>1</v>
      </c>
      <c r="AA1451" s="14">
        <v>2019</v>
      </c>
      <c r="AB1451" s="14" t="s">
        <v>68</v>
      </c>
      <c r="AC1451" s="14" t="s">
        <v>7291</v>
      </c>
      <c r="AD1451" s="14"/>
      <c r="AE1451" s="14"/>
      <c r="AF1451" s="14"/>
      <c r="AG1451" s="14"/>
      <c r="AH1451" s="14"/>
      <c r="AI1451" s="8" t="str">
        <f t="shared" si="213"/>
        <v>[350921]FJTH[GK]2018082@播控</v>
      </c>
      <c r="AJ1451" s="8">
        <f>IF(AI1451="","",COUNTIFS(AI$1:AI1451,AI1451))</f>
        <v>1</v>
      </c>
      <c r="AK1451" s="8" t="str">
        <f t="shared" si="214"/>
        <v>福建省霞浦职业中专学校数字影音制作室货物类采购项目结果公告@播控</v>
      </c>
      <c r="AL1451" s="9">
        <f>IF(AK1451="","",COUNTIFS(AK$1:AK1451,AK1451))</f>
        <v>1</v>
      </c>
      <c r="AM1451" s="10" t="str">
        <f t="shared" si="215"/>
        <v>是</v>
      </c>
      <c r="AN1451" s="12">
        <v>1195850</v>
      </c>
    </row>
    <row r="1452" spans="1:40">
      <c r="A1452" s="7" t="s">
        <v>7213</v>
      </c>
      <c r="B1452" s="7" t="s">
        <v>7851</v>
      </c>
      <c r="C1452" s="7" t="s">
        <v>55</v>
      </c>
      <c r="D1452" s="7"/>
      <c r="E1452" s="7" t="s">
        <v>1009</v>
      </c>
      <c r="F1452" s="7" t="s">
        <v>1010</v>
      </c>
      <c r="G1452" s="7" t="s">
        <v>331</v>
      </c>
      <c r="H1452" s="7"/>
      <c r="I1452" s="7"/>
      <c r="J1452" s="7"/>
      <c r="K1452" s="7"/>
      <c r="L1452" s="7"/>
      <c r="M1452" s="7"/>
      <c r="N1452" s="7"/>
      <c r="O1452" s="7"/>
      <c r="P1452" s="7"/>
      <c r="Q1452" s="7"/>
      <c r="R1452" s="7"/>
      <c r="S1452" s="7"/>
      <c r="T1452" s="7"/>
      <c r="U1452" s="7"/>
      <c r="V1452" s="7"/>
      <c r="W1452" s="7" t="s">
        <v>315</v>
      </c>
      <c r="X1452" s="7" t="s">
        <v>7852</v>
      </c>
      <c r="Y1452" s="7">
        <v>2</v>
      </c>
      <c r="Z1452" s="7">
        <v>14971</v>
      </c>
      <c r="AA1452" s="7">
        <v>2019</v>
      </c>
      <c r="AB1452" s="7" t="s">
        <v>68</v>
      </c>
      <c r="AC1452" s="7"/>
      <c r="AD1452" s="7"/>
      <c r="AE1452" s="7"/>
      <c r="AF1452" s="7"/>
      <c r="AG1452" s="7"/>
      <c r="AH1452" s="7"/>
      <c r="AI1452" s="8" t="str">
        <f t="shared" si="213"/>
        <v/>
      </c>
      <c r="AJ1452" s="8" t="str">
        <f>IF(AI1452="","",COUNTIFS(AI$1:AI1452,AI1452))</f>
        <v/>
      </c>
      <c r="AK1452" s="8" t="str">
        <f t="shared" si="214"/>
        <v>上海上海文化广播影视集团有限公司移动电视播控系统高清升级IT部分设备采购中标结果公示@播控</v>
      </c>
      <c r="AL1452" s="9">
        <f>IF(AK1452="","",COUNTIFS(AK$1:AK1452,AK1452))</f>
        <v>1</v>
      </c>
      <c r="AM1452" s="10" t="str">
        <f t="shared" si="215"/>
        <v>是</v>
      </c>
      <c r="AN1452" s="12">
        <v>0</v>
      </c>
    </row>
    <row r="1453" spans="1:40">
      <c r="A1453" s="14" t="s">
        <v>7213</v>
      </c>
      <c r="B1453" s="14" t="s">
        <v>7853</v>
      </c>
      <c r="C1453" s="14" t="s">
        <v>55</v>
      </c>
      <c r="D1453" s="14"/>
      <c r="E1453" s="14" t="s">
        <v>1009</v>
      </c>
      <c r="F1453" s="14" t="s">
        <v>1010</v>
      </c>
      <c r="G1453" s="14" t="s">
        <v>331</v>
      </c>
      <c r="H1453" s="14"/>
      <c r="I1453" s="14"/>
      <c r="J1453" s="14"/>
      <c r="K1453" s="14"/>
      <c r="L1453" s="14"/>
      <c r="M1453" s="14"/>
      <c r="N1453" s="14"/>
      <c r="O1453" s="14"/>
      <c r="P1453" s="14"/>
      <c r="Q1453" s="14"/>
      <c r="R1453" s="14"/>
      <c r="S1453" s="14"/>
      <c r="T1453" s="14"/>
      <c r="U1453" s="14"/>
      <c r="V1453" s="14"/>
      <c r="W1453" s="14" t="s">
        <v>315</v>
      </c>
      <c r="X1453" s="14" t="s">
        <v>7854</v>
      </c>
      <c r="Y1453" s="14">
        <v>2</v>
      </c>
      <c r="Z1453" s="14">
        <v>14971</v>
      </c>
      <c r="AA1453" s="14">
        <v>2019</v>
      </c>
      <c r="AB1453" s="14" t="s">
        <v>68</v>
      </c>
      <c r="AC1453" s="14"/>
      <c r="AD1453" s="14"/>
      <c r="AE1453" s="14"/>
      <c r="AF1453" s="14"/>
      <c r="AG1453" s="14"/>
      <c r="AH1453" s="14"/>
      <c r="AI1453" s="8" t="str">
        <f t="shared" si="213"/>
        <v/>
      </c>
      <c r="AJ1453" s="8" t="str">
        <f>IF(AI1453="","",COUNTIFS(AI$1:AI1453,AI1453))</f>
        <v/>
      </c>
      <c r="AK1453" s="8" t="str">
        <f t="shared" si="214"/>
        <v>上海上海文化广播影视集团有限公司移动电视播控系统高清升级AV部分设备采购中标结果公示@播控</v>
      </c>
      <c r="AL1453" s="9">
        <f>IF(AK1453="","",COUNTIFS(AK$1:AK1453,AK1453))</f>
        <v>1</v>
      </c>
      <c r="AM1453" s="10" t="str">
        <f t="shared" si="215"/>
        <v>是</v>
      </c>
      <c r="AN1453" s="12">
        <v>0</v>
      </c>
    </row>
    <row r="1454" spans="1:40">
      <c r="A1454" s="7" t="s">
        <v>7213</v>
      </c>
      <c r="B1454" s="7" t="s">
        <v>349</v>
      </c>
      <c r="C1454" s="7" t="s">
        <v>55</v>
      </c>
      <c r="D1454" s="7" t="s">
        <v>350</v>
      </c>
      <c r="E1454" s="7" t="s">
        <v>215</v>
      </c>
      <c r="F1454" s="7" t="s">
        <v>330</v>
      </c>
      <c r="G1454" s="7" t="s">
        <v>331</v>
      </c>
      <c r="H1454" s="7"/>
      <c r="I1454" s="7"/>
      <c r="J1454" s="7"/>
      <c r="K1454" s="7"/>
      <c r="L1454" s="7" t="s">
        <v>2071</v>
      </c>
      <c r="M1454" s="7" t="s">
        <v>2072</v>
      </c>
      <c r="N1454" s="7" t="s">
        <v>353</v>
      </c>
      <c r="O1454" s="7"/>
      <c r="P1454" s="7"/>
      <c r="Q1454" s="7" t="s">
        <v>334</v>
      </c>
      <c r="R1454" s="7" t="s">
        <v>355</v>
      </c>
      <c r="S1454" s="7" t="s">
        <v>356</v>
      </c>
      <c r="T1454" s="7"/>
      <c r="U1454" s="7"/>
      <c r="V1454" s="7"/>
      <c r="W1454" s="7" t="s">
        <v>79</v>
      </c>
      <c r="X1454" s="7" t="s">
        <v>357</v>
      </c>
      <c r="Y1454" s="7">
        <v>12</v>
      </c>
      <c r="Z1454" s="7">
        <v>8</v>
      </c>
      <c r="AA1454" s="7">
        <v>2019</v>
      </c>
      <c r="AB1454" s="7" t="s">
        <v>68</v>
      </c>
      <c r="AC1454" s="7" t="s">
        <v>129</v>
      </c>
      <c r="AD1454" s="7"/>
      <c r="AE1454" s="7"/>
      <c r="AF1454" s="7"/>
      <c r="AG1454" s="7"/>
      <c r="AH1454" s="7"/>
      <c r="AI1454" s="8" t="str">
        <f t="shared" si="213"/>
        <v>SNCG2018000151@播控</v>
      </c>
      <c r="AJ1454" s="8">
        <f>IF(AI1454="","",COUNTIFS(AI$1:AI1454,AI1454))</f>
        <v>1</v>
      </c>
      <c r="AK1454" s="8" t="str">
        <f t="shared" si="214"/>
        <v>“宁夏路第二小学”设备采购项目（四）录播弱电设备等采购中标公告@播控</v>
      </c>
      <c r="AL1454" s="9">
        <f>IF(AK1454="","",COUNTIFS(AK$1:AK1454,AK1454))</f>
        <v>1</v>
      </c>
      <c r="AM1454" s="10" t="str">
        <f t="shared" si="215"/>
        <v>是</v>
      </c>
      <c r="AN1454" s="12">
        <v>0</v>
      </c>
    </row>
    <row r="1455" spans="1:40">
      <c r="A1455" s="14" t="s">
        <v>7207</v>
      </c>
      <c r="B1455" s="14" t="s">
        <v>4978</v>
      </c>
      <c r="C1455" s="14" t="s">
        <v>55</v>
      </c>
      <c r="D1455" s="14" t="s">
        <v>4972</v>
      </c>
      <c r="E1455" s="14" t="s">
        <v>311</v>
      </c>
      <c r="F1455" s="14" t="s">
        <v>4973</v>
      </c>
      <c r="G1455" s="14" t="s">
        <v>369</v>
      </c>
      <c r="H1455" s="14"/>
      <c r="I1455" s="14"/>
      <c r="J1455" s="14"/>
      <c r="K1455" s="14"/>
      <c r="L1455" s="14"/>
      <c r="M1455" s="14"/>
      <c r="N1455" s="14" t="s">
        <v>4521</v>
      </c>
      <c r="O1455" s="14"/>
      <c r="P1455" s="14"/>
      <c r="Q1455" s="14" t="s">
        <v>401</v>
      </c>
      <c r="R1455" s="14"/>
      <c r="S1455" s="14"/>
      <c r="T1455" s="14"/>
      <c r="U1455" s="14"/>
      <c r="V1455" s="14"/>
      <c r="W1455" s="14" t="s">
        <v>79</v>
      </c>
      <c r="X1455" s="14" t="s">
        <v>7855</v>
      </c>
      <c r="Y1455" s="14">
        <v>4</v>
      </c>
      <c r="Z1455" s="14">
        <v>4</v>
      </c>
      <c r="AA1455" s="14">
        <v>2019</v>
      </c>
      <c r="AB1455" s="14" t="s">
        <v>68</v>
      </c>
      <c r="AC1455" s="14" t="s">
        <v>284</v>
      </c>
      <c r="AD1455" s="14"/>
      <c r="AE1455" s="14"/>
      <c r="AF1455" s="14"/>
      <c r="AG1455" s="14"/>
      <c r="AH1455" s="14"/>
      <c r="AI1455" s="8" t="str">
        <f t="shared" si="213"/>
        <v>JZZTBZH2018121701001-01@播出</v>
      </c>
      <c r="AJ1455" s="8">
        <f>IF(AI1455="","",COUNTIFS(AI$1:AI1455,AI1455))</f>
        <v>1</v>
      </c>
      <c r="AK1455" s="8" t="str">
        <f t="shared" si="214"/>
        <v>荆州广播电视台高清播出系统招标@播出</v>
      </c>
      <c r="AL1455" s="9">
        <f>IF(AK1455="","",COUNTIFS(AK$1:AK1455,AK1455))</f>
        <v>1</v>
      </c>
      <c r="AM1455" s="10" t="str">
        <f t="shared" si="215"/>
        <v>是</v>
      </c>
      <c r="AN1455" s="12">
        <v>0</v>
      </c>
    </row>
    <row r="1456" spans="1:40">
      <c r="A1456" s="7" t="s">
        <v>7213</v>
      </c>
      <c r="B1456" s="7" t="s">
        <v>7856</v>
      </c>
      <c r="C1456" s="7" t="s">
        <v>55</v>
      </c>
      <c r="D1456" s="7"/>
      <c r="E1456" s="7" t="s">
        <v>94</v>
      </c>
      <c r="F1456" s="7" t="s">
        <v>5908</v>
      </c>
      <c r="G1456" s="7" t="s">
        <v>369</v>
      </c>
      <c r="H1456" s="7"/>
      <c r="I1456" s="7"/>
      <c r="J1456" s="7"/>
      <c r="K1456" s="7"/>
      <c r="L1456" s="7" t="s">
        <v>7857</v>
      </c>
      <c r="M1456" s="7" t="s">
        <v>7858</v>
      </c>
      <c r="N1456" s="7" t="s">
        <v>7859</v>
      </c>
      <c r="O1456" s="7" t="s">
        <v>7860</v>
      </c>
      <c r="P1456" s="7"/>
      <c r="Q1456" s="7" t="s">
        <v>7861</v>
      </c>
      <c r="R1456" s="7"/>
      <c r="S1456" s="7"/>
      <c r="T1456" s="7"/>
      <c r="U1456" s="7"/>
      <c r="V1456" s="7"/>
      <c r="W1456" s="7" t="s">
        <v>244</v>
      </c>
      <c r="X1456" s="7" t="s">
        <v>7862</v>
      </c>
      <c r="Y1456" s="7">
        <v>1</v>
      </c>
      <c r="Z1456" s="7">
        <v>14971</v>
      </c>
      <c r="AA1456" s="7">
        <v>2019</v>
      </c>
      <c r="AB1456" s="7" t="s">
        <v>68</v>
      </c>
      <c r="AC1456" s="7"/>
      <c r="AD1456" s="7"/>
      <c r="AE1456" s="7"/>
      <c r="AF1456" s="7"/>
      <c r="AG1456" s="7"/>
      <c r="AH1456" s="7"/>
      <c r="AI1456" s="8" t="str">
        <f t="shared" si="213"/>
        <v/>
      </c>
      <c r="AJ1456" s="8" t="str">
        <f>IF(AI1456="","",COUNTIFS(AI$1:AI1456,AI1456))</f>
        <v/>
      </c>
      <c r="AK1456" s="8" t="str">
        <f t="shared" si="214"/>
        <v>山西农信互联科技有限公司太谷县国家现代农业产业园生猪大数据服务平台建设项目中标公告@播控</v>
      </c>
      <c r="AL1456" s="9">
        <f>IF(AK1456="","",COUNTIFS(AK$1:AK1456,AK1456))</f>
        <v>1</v>
      </c>
      <c r="AM1456" s="10" t="str">
        <f t="shared" si="215"/>
        <v>是</v>
      </c>
      <c r="AN1456" s="12">
        <v>1600000</v>
      </c>
    </row>
    <row r="1457" spans="1:40">
      <c r="A1457" s="14" t="s">
        <v>7207</v>
      </c>
      <c r="B1457" s="14" t="s">
        <v>7863</v>
      </c>
      <c r="C1457" s="14" t="s">
        <v>55</v>
      </c>
      <c r="D1457" s="14" t="s">
        <v>7864</v>
      </c>
      <c r="E1457" s="14" t="s">
        <v>1009</v>
      </c>
      <c r="F1457" s="14" t="s">
        <v>1010</v>
      </c>
      <c r="G1457" s="14" t="s">
        <v>369</v>
      </c>
      <c r="H1457" s="14"/>
      <c r="I1457" s="14"/>
      <c r="J1457" s="14"/>
      <c r="K1457" s="14"/>
      <c r="L1457" s="14"/>
      <c r="M1457" s="14" t="s">
        <v>7865</v>
      </c>
      <c r="N1457" s="14"/>
      <c r="O1457" s="14"/>
      <c r="P1457" s="14"/>
      <c r="Q1457" s="14"/>
      <c r="R1457" s="14"/>
      <c r="S1457" s="14"/>
      <c r="T1457" s="14"/>
      <c r="U1457" s="14"/>
      <c r="V1457" s="14"/>
      <c r="W1457" s="14" t="s">
        <v>244</v>
      </c>
      <c r="X1457" s="14" t="s">
        <v>7866</v>
      </c>
      <c r="Y1457" s="14">
        <v>1</v>
      </c>
      <c r="Z1457" s="14">
        <v>1</v>
      </c>
      <c r="AA1457" s="14">
        <v>2019</v>
      </c>
      <c r="AB1457" s="14" t="s">
        <v>68</v>
      </c>
      <c r="AC1457" s="14"/>
      <c r="AD1457" s="14"/>
      <c r="AE1457" s="14"/>
      <c r="AF1457" s="14"/>
      <c r="AG1457" s="14"/>
      <c r="AH1457" s="14"/>
      <c r="AI1457" s="8" t="str">
        <f t="shared" si="213"/>
        <v>17-19-z99867@播出</v>
      </c>
      <c r="AJ1457" s="8">
        <f>IF(AI1457="","",COUNTIFS(AI$1:AI1457,AI1457))</f>
        <v>1</v>
      </c>
      <c r="AK1457" s="8" t="str">
        <f t="shared" si="214"/>
        <v>2019年西虹桥商务区上海广播电台宣传广告发布预中标结果@播出</v>
      </c>
      <c r="AL1457" s="9">
        <f>IF(AK1457="","",COUNTIFS(AK$1:AK1457,AK1457))</f>
        <v>1</v>
      </c>
      <c r="AM1457" s="10" t="str">
        <f t="shared" si="215"/>
        <v>是</v>
      </c>
      <c r="AN1457" s="12">
        <v>0</v>
      </c>
    </row>
    <row r="1458" spans="1:40">
      <c r="A1458" s="7" t="s">
        <v>7305</v>
      </c>
      <c r="B1458" s="7" t="s">
        <v>7867</v>
      </c>
      <c r="C1458" s="7" t="s">
        <v>55</v>
      </c>
      <c r="D1458" s="7" t="s">
        <v>7868</v>
      </c>
      <c r="E1458" s="7" t="s">
        <v>236</v>
      </c>
      <c r="F1458" s="7" t="s">
        <v>237</v>
      </c>
      <c r="G1458" s="7" t="s">
        <v>369</v>
      </c>
      <c r="H1458" s="7"/>
      <c r="I1458" s="7"/>
      <c r="J1458" s="7"/>
      <c r="K1458" s="7"/>
      <c r="L1458" s="7" t="s">
        <v>4114</v>
      </c>
      <c r="M1458" s="7"/>
      <c r="N1458" s="7" t="s">
        <v>7869</v>
      </c>
      <c r="O1458" s="7" t="s">
        <v>7870</v>
      </c>
      <c r="P1458" s="7"/>
      <c r="Q1458" s="7" t="s">
        <v>7871</v>
      </c>
      <c r="R1458" s="7" t="s">
        <v>7872</v>
      </c>
      <c r="S1458" s="7"/>
      <c r="T1458" s="7"/>
      <c r="U1458" s="7"/>
      <c r="V1458" s="7"/>
      <c r="W1458" s="7" t="s">
        <v>65</v>
      </c>
      <c r="X1458" s="7" t="s">
        <v>7873</v>
      </c>
      <c r="Y1458" s="7">
        <v>1</v>
      </c>
      <c r="Z1458" s="7">
        <v>1</v>
      </c>
      <c r="AA1458" s="7">
        <v>2019</v>
      </c>
      <c r="AB1458" s="7" t="s">
        <v>68</v>
      </c>
      <c r="AC1458" s="7"/>
      <c r="AD1458" s="7"/>
      <c r="AE1458" s="7"/>
      <c r="AF1458" s="7"/>
      <c r="AG1458" s="7"/>
      <c r="AH1458" s="7"/>
      <c r="AI1458" s="8" t="str">
        <f t="shared" si="213"/>
        <v>0722-186FE2634LJO）@播出,播控</v>
      </c>
      <c r="AJ1458" s="8">
        <f>IF(AI1458="","",COUNTIFS(AI$1:AI1458,AI1458))</f>
        <v>1</v>
      </c>
      <c r="AK1458" s="8" t="str">
        <f t="shared" si="214"/>
        <v>中央电视台4K包装系统制作设备项目中标公告@播出,播控</v>
      </c>
      <c r="AL1458" s="9">
        <f>IF(AK1458="","",COUNTIFS(AK$1:AK1458,AK1458))</f>
        <v>1</v>
      </c>
      <c r="AM1458" s="10" t="str">
        <f t="shared" si="215"/>
        <v>是</v>
      </c>
      <c r="AN1458" s="12">
        <v>8563386</v>
      </c>
    </row>
    <row r="1459" spans="1:40">
      <c r="A1459" s="14" t="s">
        <v>7305</v>
      </c>
      <c r="B1459" s="14" t="s">
        <v>7874</v>
      </c>
      <c r="C1459" s="14" t="s">
        <v>55</v>
      </c>
      <c r="D1459" s="14" t="s">
        <v>7875</v>
      </c>
      <c r="E1459" s="14" t="s">
        <v>236</v>
      </c>
      <c r="F1459" s="14" t="s">
        <v>237</v>
      </c>
      <c r="G1459" s="14" t="s">
        <v>369</v>
      </c>
      <c r="H1459" s="14"/>
      <c r="I1459" s="14"/>
      <c r="J1459" s="14"/>
      <c r="K1459" s="14"/>
      <c r="L1459" s="14" t="s">
        <v>4114</v>
      </c>
      <c r="M1459" s="14"/>
      <c r="N1459" s="14" t="s">
        <v>7876</v>
      </c>
      <c r="O1459" s="14" t="s">
        <v>7877</v>
      </c>
      <c r="P1459" s="14"/>
      <c r="Q1459" s="14" t="s">
        <v>7878</v>
      </c>
      <c r="R1459" s="14"/>
      <c r="S1459" s="14"/>
      <c r="T1459" s="14"/>
      <c r="U1459" s="14"/>
      <c r="V1459" s="14"/>
      <c r="W1459" s="14" t="s">
        <v>194</v>
      </c>
      <c r="X1459" s="14" t="s">
        <v>7879</v>
      </c>
      <c r="Y1459" s="14">
        <v>1</v>
      </c>
      <c r="Z1459" s="14">
        <v>1</v>
      </c>
      <c r="AA1459" s="14">
        <v>2019</v>
      </c>
      <c r="AB1459" s="14" t="s">
        <v>68</v>
      </c>
      <c r="AC1459" s="14"/>
      <c r="AD1459" s="14"/>
      <c r="AE1459" s="14"/>
      <c r="AF1459" s="14"/>
      <c r="AG1459" s="14"/>
      <c r="AH1459" s="14"/>
      <c r="AI1459" s="8" t="str">
        <f t="shared" si="213"/>
        <v>0722-186FE2656LJO）@播出,播控</v>
      </c>
      <c r="AJ1459" s="8">
        <f>IF(AI1459="","",COUNTIFS(AI$1:AI1459,AI1459))</f>
        <v>1</v>
      </c>
      <c r="AK1459" s="8" t="str">
        <f t="shared" si="214"/>
        <v>中央电视台适配4K超高清节目制作的音频系统（一期）（二）E01演播室群音频系统升级项目中标公告@播出,播控</v>
      </c>
      <c r="AL1459" s="9">
        <f>IF(AK1459="","",COUNTIFS(AK$1:AK1459,AK1459))</f>
        <v>1</v>
      </c>
      <c r="AM1459" s="10" t="str">
        <f t="shared" si="215"/>
        <v>是</v>
      </c>
      <c r="AN1459" s="12">
        <v>2080000</v>
      </c>
    </row>
    <row r="1460" spans="1:40">
      <c r="A1460" s="7" t="s">
        <v>7213</v>
      </c>
      <c r="B1460" s="7" t="s">
        <v>7573</v>
      </c>
      <c r="C1460" s="7" t="s">
        <v>55</v>
      </c>
      <c r="D1460" s="7"/>
      <c r="E1460" s="7" t="s">
        <v>168</v>
      </c>
      <c r="F1460" s="7" t="s">
        <v>1824</v>
      </c>
      <c r="G1460" s="7" t="s">
        <v>369</v>
      </c>
      <c r="H1460" s="7"/>
      <c r="I1460" s="7"/>
      <c r="J1460" s="7"/>
      <c r="K1460" s="7"/>
      <c r="L1460" s="7" t="s">
        <v>7574</v>
      </c>
      <c r="M1460" s="7" t="s">
        <v>7575</v>
      </c>
      <c r="N1460" s="7"/>
      <c r="O1460" s="7"/>
      <c r="P1460" s="7"/>
      <c r="Q1460" s="7"/>
      <c r="R1460" s="7"/>
      <c r="S1460" s="7"/>
      <c r="T1460" s="7"/>
      <c r="U1460" s="7"/>
      <c r="V1460" s="7"/>
      <c r="W1460" s="7" t="s">
        <v>65</v>
      </c>
      <c r="X1460" s="7" t="s">
        <v>7579</v>
      </c>
      <c r="Y1460" s="7">
        <v>3</v>
      </c>
      <c r="Z1460" s="7">
        <v>14971</v>
      </c>
      <c r="AA1460" s="7">
        <v>2019</v>
      </c>
      <c r="AB1460" s="7" t="s">
        <v>68</v>
      </c>
      <c r="AC1460" s="7"/>
      <c r="AD1460" s="7"/>
      <c r="AE1460" s="7"/>
      <c r="AF1460" s="7"/>
      <c r="AG1460" s="7"/>
      <c r="AH1460" s="7"/>
      <c r="AI1460" s="8" t="str">
        <f t="shared" si="213"/>
        <v/>
      </c>
      <c r="AJ1460" s="8" t="str">
        <f>IF(AI1460="","",COUNTIFS(AI$1:AI1460,AI1460))</f>
        <v/>
      </c>
      <c r="AK1460" s="8" t="str">
        <f t="shared" si="214"/>
        <v>福建卓知项目投资顾问有限公司关于东海东沙中学校园IP网络广播系统一套采购项目结果公告@播控</v>
      </c>
      <c r="AL1460" s="9">
        <f>IF(AK1460="","",COUNTIFS(AK$1:AK1460,AK1460))</f>
        <v>2</v>
      </c>
      <c r="AM1460" s="10" t="str">
        <f t="shared" si="215"/>
        <v/>
      </c>
      <c r="AN1460" s="12">
        <v>0</v>
      </c>
    </row>
    <row r="1461" spans="1:40">
      <c r="A1461" s="14" t="s">
        <v>7207</v>
      </c>
      <c r="B1461" s="14" t="s">
        <v>7880</v>
      </c>
      <c r="C1461" s="14" t="s">
        <v>55</v>
      </c>
      <c r="D1461" s="14" t="s">
        <v>7881</v>
      </c>
      <c r="E1461" s="14" t="s">
        <v>809</v>
      </c>
      <c r="F1461" s="14" t="s">
        <v>7882</v>
      </c>
      <c r="G1461" s="14" t="s">
        <v>369</v>
      </c>
      <c r="H1461" s="14"/>
      <c r="I1461" s="14"/>
      <c r="J1461" s="14"/>
      <c r="K1461" s="14" t="s">
        <v>7883</v>
      </c>
      <c r="L1461" s="14" t="s">
        <v>5699</v>
      </c>
      <c r="M1461" s="14"/>
      <c r="N1461" s="14"/>
      <c r="O1461" s="14"/>
      <c r="P1461" s="14"/>
      <c r="Q1461" s="14"/>
      <c r="R1461" s="14"/>
      <c r="S1461" s="14"/>
      <c r="T1461" s="14"/>
      <c r="U1461" s="14"/>
      <c r="V1461" s="14"/>
      <c r="W1461" s="14" t="s">
        <v>79</v>
      </c>
      <c r="X1461" s="14" t="s">
        <v>7884</v>
      </c>
      <c r="Y1461" s="14">
        <v>1</v>
      </c>
      <c r="Z1461" s="14">
        <v>2</v>
      </c>
      <c r="AA1461" s="14">
        <v>2018</v>
      </c>
      <c r="AB1461" s="14" t="s">
        <v>643</v>
      </c>
      <c r="AC1461" s="14" t="s">
        <v>1233</v>
      </c>
      <c r="AD1461" s="14"/>
      <c r="AE1461" s="14"/>
      <c r="AF1461" s="14"/>
      <c r="AG1461" s="14"/>
      <c r="AH1461" s="14"/>
      <c r="AI1461" s="8" t="str">
        <f t="shared" si="213"/>
        <v>HB2017124600010002@播出</v>
      </c>
      <c r="AJ1461" s="8">
        <f>IF(AI1461="","",COUNTIFS(AI$1:AI1461,AI1461))</f>
        <v>1</v>
      </c>
      <c r="AK1461" s="8" t="str">
        <f t="shared" si="214"/>
        <v>设备运行维护经费3包（播出系统维保服务）HB2017124600010002@播出</v>
      </c>
      <c r="AL1461" s="9">
        <f>IF(AK1461="","",COUNTIFS(AK$1:AK1461,AK1461))</f>
        <v>1</v>
      </c>
      <c r="AM1461" s="10" t="str">
        <f t="shared" si="215"/>
        <v>是</v>
      </c>
      <c r="AN1461" s="12">
        <v>0</v>
      </c>
    </row>
    <row r="1462" spans="1:40">
      <c r="A1462" s="7" t="s">
        <v>7207</v>
      </c>
      <c r="B1462" s="7" t="s">
        <v>7885</v>
      </c>
      <c r="C1462" s="7" t="s">
        <v>55</v>
      </c>
      <c r="D1462" s="7" t="s">
        <v>7886</v>
      </c>
      <c r="E1462" s="7" t="s">
        <v>236</v>
      </c>
      <c r="F1462" s="7" t="s">
        <v>527</v>
      </c>
      <c r="G1462" s="7" t="s">
        <v>369</v>
      </c>
      <c r="H1462" s="7"/>
      <c r="I1462" s="7"/>
      <c r="J1462" s="7"/>
      <c r="K1462" s="7"/>
      <c r="L1462" s="7"/>
      <c r="M1462" s="7"/>
      <c r="N1462" s="7" t="s">
        <v>7887</v>
      </c>
      <c r="O1462" s="7" t="s">
        <v>7888</v>
      </c>
      <c r="P1462" s="7"/>
      <c r="Q1462" s="7" t="s">
        <v>7839</v>
      </c>
      <c r="R1462" s="7"/>
      <c r="S1462" s="7"/>
      <c r="T1462" s="7"/>
      <c r="U1462" s="7"/>
      <c r="V1462" s="7"/>
      <c r="W1462" s="7" t="s">
        <v>194</v>
      </c>
      <c r="X1462" s="7" t="s">
        <v>7889</v>
      </c>
      <c r="Y1462" s="7">
        <v>1</v>
      </c>
      <c r="Z1462" s="7">
        <v>1</v>
      </c>
      <c r="AA1462" s="7">
        <v>2019</v>
      </c>
      <c r="AB1462" s="7" t="s">
        <v>68</v>
      </c>
      <c r="AC1462" s="7"/>
      <c r="AD1462" s="7"/>
      <c r="AE1462" s="7"/>
      <c r="AF1462" s="7"/>
      <c r="AG1462" s="7"/>
      <c r="AH1462" s="7"/>
      <c r="AI1462" s="8" t="str">
        <f t="shared" si="213"/>
        <v>2018H-N431）@播出</v>
      </c>
      <c r="AJ1462" s="8">
        <f>IF(AI1462="","",COUNTIFS(AI$1:AI1462,AI1462))</f>
        <v>1</v>
      </c>
      <c r="AK1462" s="8" t="str">
        <f t="shared" si="214"/>
        <v>中央电视台系统适配及单件设备（七十六）总控控管监系统入侵检测设备成交公告@播出</v>
      </c>
      <c r="AL1462" s="9">
        <f>IF(AK1462="","",COUNTIFS(AK$1:AK1462,AK1462))</f>
        <v>1</v>
      </c>
      <c r="AM1462" s="10" t="str">
        <f t="shared" si="215"/>
        <v>是</v>
      </c>
      <c r="AN1462" s="12">
        <v>123000</v>
      </c>
    </row>
    <row r="1463" spans="1:40">
      <c r="A1463" s="14" t="s">
        <v>7213</v>
      </c>
      <c r="B1463" s="14" t="s">
        <v>7890</v>
      </c>
      <c r="C1463" s="14" t="s">
        <v>55</v>
      </c>
      <c r="D1463" s="14" t="s">
        <v>7891</v>
      </c>
      <c r="E1463" s="14" t="s">
        <v>168</v>
      </c>
      <c r="F1463" s="14" t="s">
        <v>1701</v>
      </c>
      <c r="G1463" s="14" t="s">
        <v>369</v>
      </c>
      <c r="H1463" s="14"/>
      <c r="I1463" s="14"/>
      <c r="J1463" s="14"/>
      <c r="K1463" s="14"/>
      <c r="L1463" s="14" t="s">
        <v>7892</v>
      </c>
      <c r="M1463" s="14" t="s">
        <v>7893</v>
      </c>
      <c r="N1463" s="14" t="s">
        <v>7894</v>
      </c>
      <c r="O1463" s="14" t="s">
        <v>7895</v>
      </c>
      <c r="P1463" s="14"/>
      <c r="Q1463" s="14" t="s">
        <v>7896</v>
      </c>
      <c r="R1463" s="14"/>
      <c r="S1463" s="14"/>
      <c r="T1463" s="14"/>
      <c r="U1463" s="14"/>
      <c r="V1463" s="14"/>
      <c r="W1463" s="14" t="s">
        <v>315</v>
      </c>
      <c r="X1463" s="14" t="s">
        <v>7897</v>
      </c>
      <c r="Y1463" s="14">
        <v>1</v>
      </c>
      <c r="Z1463" s="14">
        <v>1</v>
      </c>
      <c r="AA1463" s="14">
        <v>2019</v>
      </c>
      <c r="AB1463" s="14" t="s">
        <v>68</v>
      </c>
      <c r="AC1463" s="14" t="s">
        <v>7291</v>
      </c>
      <c r="AD1463" s="14"/>
      <c r="AE1463" s="14"/>
      <c r="AF1463" s="14"/>
      <c r="AG1463" s="14"/>
      <c r="AH1463" s="14"/>
      <c r="AI1463" s="8" t="str">
        <f t="shared" si="213"/>
        <v>[350982]HTZB[XJ]2019001@播控</v>
      </c>
      <c r="AJ1463" s="8">
        <f>IF(AI1463="","",COUNTIFS(AI$1:AI1463,AI1463))</f>
        <v>1</v>
      </c>
      <c r="AK1463" s="8" t="str">
        <f t="shared" si="214"/>
        <v>“幸福福鼎”新闻客户端升级改造和演播室设备采购项目结果公告@播控</v>
      </c>
      <c r="AL1463" s="9">
        <f>IF(AK1463="","",COUNTIFS(AK$1:AK1463,AK1463))</f>
        <v>1</v>
      </c>
      <c r="AM1463" s="10" t="str">
        <f t="shared" si="215"/>
        <v>是</v>
      </c>
      <c r="AN1463" s="12">
        <v>296600</v>
      </c>
    </row>
    <row r="1464" spans="1:40">
      <c r="A1464" s="7" t="s">
        <v>7213</v>
      </c>
      <c r="B1464" s="7" t="s">
        <v>377</v>
      </c>
      <c r="C1464" s="7" t="s">
        <v>55</v>
      </c>
      <c r="D1464" s="7" t="s">
        <v>378</v>
      </c>
      <c r="E1464" s="7" t="s">
        <v>94</v>
      </c>
      <c r="F1464" s="7" t="s">
        <v>379</v>
      </c>
      <c r="G1464" s="7" t="s">
        <v>369</v>
      </c>
      <c r="H1464" s="7"/>
      <c r="I1464" s="7"/>
      <c r="J1464" s="7"/>
      <c r="K1464" s="7"/>
      <c r="L1464" s="7"/>
      <c r="M1464" s="7" t="s">
        <v>380</v>
      </c>
      <c r="N1464" s="7" t="s">
        <v>381</v>
      </c>
      <c r="O1464" s="7" t="s">
        <v>382</v>
      </c>
      <c r="P1464" s="7"/>
      <c r="Q1464" s="7" t="s">
        <v>384</v>
      </c>
      <c r="R1464" s="7"/>
      <c r="S1464" s="7"/>
      <c r="T1464" s="7"/>
      <c r="U1464" s="7"/>
      <c r="V1464" s="7"/>
      <c r="W1464" s="7" t="s">
        <v>65</v>
      </c>
      <c r="X1464" s="7" t="s">
        <v>385</v>
      </c>
      <c r="Y1464" s="7">
        <v>5</v>
      </c>
      <c r="Z1464" s="7">
        <v>5</v>
      </c>
      <c r="AA1464" s="7">
        <v>2019</v>
      </c>
      <c r="AB1464" s="7" t="s">
        <v>68</v>
      </c>
      <c r="AC1464" s="7" t="s">
        <v>128</v>
      </c>
      <c r="AD1464" s="7" t="s">
        <v>328</v>
      </c>
      <c r="AE1464" s="7" t="s">
        <v>130</v>
      </c>
      <c r="AF1464" s="7"/>
      <c r="AG1464" s="7"/>
      <c r="AH1464" s="7"/>
      <c r="AI1464" s="8" t="str">
        <f t="shared" si="213"/>
        <v>DTZC-2018-0949@播控</v>
      </c>
      <c r="AJ1464" s="8">
        <f>IF(AI1464="","",COUNTIFS(AI$1:AI1464,AI1464))</f>
        <v>1</v>
      </c>
      <c r="AK1464" s="8" t="str">
        <f t="shared" si="214"/>
        <v>大同市实验小学绿地校区办公设备采购中标公告@播控</v>
      </c>
      <c r="AL1464" s="9">
        <f>IF(AK1464="","",COUNTIFS(AK$1:AK1464,AK1464))</f>
        <v>1</v>
      </c>
      <c r="AM1464" s="10" t="str">
        <f t="shared" si="215"/>
        <v>是</v>
      </c>
      <c r="AN1464" s="12">
        <v>7397250</v>
      </c>
    </row>
    <row r="1465" spans="1:40">
      <c r="A1465" s="14" t="s">
        <v>7213</v>
      </c>
      <c r="B1465" s="14" t="s">
        <v>386</v>
      </c>
      <c r="C1465" s="14" t="s">
        <v>55</v>
      </c>
      <c r="D1465" s="14" t="s">
        <v>387</v>
      </c>
      <c r="E1465" s="14" t="s">
        <v>56</v>
      </c>
      <c r="F1465" s="14" t="s">
        <v>388</v>
      </c>
      <c r="G1465" s="14" t="s">
        <v>369</v>
      </c>
      <c r="H1465" s="14"/>
      <c r="I1465" s="14"/>
      <c r="J1465" s="14"/>
      <c r="K1465" s="14"/>
      <c r="L1465" s="14" t="s">
        <v>389</v>
      </c>
      <c r="M1465" s="14" t="s">
        <v>390</v>
      </c>
      <c r="N1465" s="14" t="s">
        <v>391</v>
      </c>
      <c r="O1465" s="14"/>
      <c r="P1465" s="14"/>
      <c r="Q1465" s="14" t="s">
        <v>393</v>
      </c>
      <c r="R1465" s="14"/>
      <c r="S1465" s="14"/>
      <c r="T1465" s="14"/>
      <c r="U1465" s="14"/>
      <c r="V1465" s="14"/>
      <c r="W1465" s="14" t="s">
        <v>65</v>
      </c>
      <c r="X1465" s="14" t="s">
        <v>394</v>
      </c>
      <c r="Y1465" s="14">
        <v>2</v>
      </c>
      <c r="Z1465" s="14">
        <v>2</v>
      </c>
      <c r="AA1465" s="14">
        <v>2019</v>
      </c>
      <c r="AB1465" s="14" t="s">
        <v>68</v>
      </c>
      <c r="AC1465" s="14"/>
      <c r="AD1465" s="14"/>
      <c r="AE1465" s="14"/>
      <c r="AF1465" s="14"/>
      <c r="AG1465" s="14"/>
      <c r="AH1465" s="14"/>
      <c r="AI1465" s="8" t="str">
        <f t="shared" si="213"/>
        <v>HNZX06-181001@播控</v>
      </c>
      <c r="AJ1465" s="8">
        <f>IF(AI1465="","",COUNTIFS(AI$1:AI1465,AI1465))</f>
        <v>1</v>
      </c>
      <c r="AK1465" s="8" t="str">
        <f t="shared" si="214"/>
        <v>鹤壁职业技术学院智慧教室设备项目结果公告@播控</v>
      </c>
      <c r="AL1465" s="9">
        <f>IF(AK1465="","",COUNTIFS(AK$1:AK1465,AK1465))</f>
        <v>1</v>
      </c>
      <c r="AM1465" s="10" t="str">
        <f t="shared" si="215"/>
        <v>是</v>
      </c>
      <c r="AN1465" s="12">
        <v>0</v>
      </c>
    </row>
    <row r="1466" spans="1:40">
      <c r="A1466" s="7" t="s">
        <v>7213</v>
      </c>
      <c r="B1466" s="7" t="s">
        <v>7898</v>
      </c>
      <c r="C1466" s="7" t="s">
        <v>55</v>
      </c>
      <c r="D1466" s="7" t="s">
        <v>7899</v>
      </c>
      <c r="E1466" s="7" t="s">
        <v>236</v>
      </c>
      <c r="F1466" s="7" t="s">
        <v>237</v>
      </c>
      <c r="G1466" s="7" t="s">
        <v>369</v>
      </c>
      <c r="H1466" s="7"/>
      <c r="I1466" s="7"/>
      <c r="J1466" s="7"/>
      <c r="K1466" s="7"/>
      <c r="L1466" s="7" t="s">
        <v>4747</v>
      </c>
      <c r="M1466" s="7"/>
      <c r="N1466" s="7" t="s">
        <v>7900</v>
      </c>
      <c r="O1466" s="7" t="s">
        <v>7901</v>
      </c>
      <c r="P1466" s="7"/>
      <c r="Q1466" s="7" t="s">
        <v>7902</v>
      </c>
      <c r="R1466" s="7"/>
      <c r="S1466" s="7"/>
      <c r="T1466" s="7"/>
      <c r="U1466" s="7"/>
      <c r="V1466" s="7"/>
      <c r="W1466" s="7" t="s">
        <v>194</v>
      </c>
      <c r="X1466" s="7" t="s">
        <v>7903</v>
      </c>
      <c r="Y1466" s="7">
        <v>1</v>
      </c>
      <c r="Z1466" s="7">
        <v>1</v>
      </c>
      <c r="AA1466" s="7">
        <v>2019</v>
      </c>
      <c r="AB1466" s="7" t="s">
        <v>68</v>
      </c>
      <c r="AC1466" s="7"/>
      <c r="AD1466" s="7"/>
      <c r="AE1466" s="7"/>
      <c r="AF1466" s="7"/>
      <c r="AG1466" s="7"/>
      <c r="AH1466" s="7"/>
      <c r="AI1466" s="8" t="str">
        <f t="shared" si="213"/>
        <v>0701-184060110675）@播控</v>
      </c>
      <c r="AJ1466" s="8">
        <f>IF(AI1466="","",COUNTIFS(AI$1:AI1466,AI1466))</f>
        <v>1</v>
      </c>
      <c r="AK1466" s="8" t="str">
        <f t="shared" si="214"/>
        <v>中央电视台外语频道制播设备升级改造（一）C07演播室虚拟植入系统设备项目中标公告@播控</v>
      </c>
      <c r="AL1466" s="9">
        <f>IF(AK1466="","",COUNTIFS(AK$1:AK1466,AK1466))</f>
        <v>1</v>
      </c>
      <c r="AM1466" s="10" t="str">
        <f t="shared" si="215"/>
        <v>是</v>
      </c>
      <c r="AN1466" s="12">
        <v>4481500</v>
      </c>
    </row>
    <row r="1467" spans="1:40">
      <c r="A1467" s="14" t="s">
        <v>7213</v>
      </c>
      <c r="B1467" s="14" t="s">
        <v>395</v>
      </c>
      <c r="C1467" s="14" t="s">
        <v>55</v>
      </c>
      <c r="D1467" s="14" t="s">
        <v>396</v>
      </c>
      <c r="E1467" s="14" t="s">
        <v>168</v>
      </c>
      <c r="F1467" s="14" t="s">
        <v>225</v>
      </c>
      <c r="G1467" s="14" t="s">
        <v>369</v>
      </c>
      <c r="H1467" s="14"/>
      <c r="I1467" s="14"/>
      <c r="J1467" s="14"/>
      <c r="K1467" s="14"/>
      <c r="L1467" s="14" t="s">
        <v>397</v>
      </c>
      <c r="M1467" s="14"/>
      <c r="N1467" s="14" t="s">
        <v>398</v>
      </c>
      <c r="O1467" s="14" t="s">
        <v>399</v>
      </c>
      <c r="P1467" s="14"/>
      <c r="Q1467" s="14" t="s">
        <v>401</v>
      </c>
      <c r="R1467" s="14" t="s">
        <v>402</v>
      </c>
      <c r="S1467" s="14" t="s">
        <v>403</v>
      </c>
      <c r="T1467" s="14" t="s">
        <v>404</v>
      </c>
      <c r="U1467" s="14" t="s">
        <v>405</v>
      </c>
      <c r="V1467" s="14"/>
      <c r="W1467" s="14" t="s">
        <v>65</v>
      </c>
      <c r="X1467" s="14" t="s">
        <v>406</v>
      </c>
      <c r="Y1467" s="14">
        <v>6</v>
      </c>
      <c r="Z1467" s="14">
        <v>6</v>
      </c>
      <c r="AA1467" s="14">
        <v>2019</v>
      </c>
      <c r="AB1467" s="14" t="s">
        <v>68</v>
      </c>
      <c r="AC1467" s="14" t="s">
        <v>284</v>
      </c>
      <c r="AD1467" s="14" t="s">
        <v>407</v>
      </c>
      <c r="AE1467" s="14" t="s">
        <v>408</v>
      </c>
      <c r="AF1467" s="14" t="s">
        <v>409</v>
      </c>
      <c r="AG1467" s="14"/>
      <c r="AH1467" s="14"/>
      <c r="AI1467" s="8" t="str">
        <f t="shared" si="213"/>
        <v>[350100]RZ[GK]2018001-1@播控</v>
      </c>
      <c r="AJ1467" s="8">
        <f>IF(AI1467="","",COUNTIFS(AI$1:AI1467,AI1467))</f>
        <v>1</v>
      </c>
      <c r="AK1467" s="8" t="str">
        <f t="shared" si="214"/>
        <v>福州广播电视台广播电视技术设备升级货物类采购项目结果公告@播控</v>
      </c>
      <c r="AL1467" s="9">
        <f>IF(AK1467="","",COUNTIFS(AK$1:AK1467,AK1467))</f>
        <v>1</v>
      </c>
      <c r="AM1467" s="10" t="str">
        <f t="shared" si="215"/>
        <v>是</v>
      </c>
      <c r="AN1467" s="12">
        <v>1250000</v>
      </c>
    </row>
    <row r="1468" spans="1:40">
      <c r="A1468" s="7" t="s">
        <v>7213</v>
      </c>
      <c r="B1468" s="7" t="s">
        <v>7904</v>
      </c>
      <c r="C1468" s="7" t="s">
        <v>55</v>
      </c>
      <c r="D1468" s="7" t="s">
        <v>7905</v>
      </c>
      <c r="E1468" s="7" t="s">
        <v>155</v>
      </c>
      <c r="F1468" s="7" t="s">
        <v>7906</v>
      </c>
      <c r="G1468" s="7" t="s">
        <v>369</v>
      </c>
      <c r="H1468" s="7"/>
      <c r="I1468" s="7"/>
      <c r="J1468" s="7"/>
      <c r="K1468" s="7"/>
      <c r="L1468" s="7" t="s">
        <v>7907</v>
      </c>
      <c r="M1468" s="7" t="s">
        <v>7908</v>
      </c>
      <c r="N1468" s="7" t="s">
        <v>7909</v>
      </c>
      <c r="O1468" s="7" t="s">
        <v>7910</v>
      </c>
      <c r="P1468" s="7"/>
      <c r="Q1468" s="7" t="s">
        <v>7911</v>
      </c>
      <c r="R1468" s="7"/>
      <c r="S1468" s="7"/>
      <c r="T1468" s="7"/>
      <c r="U1468" s="7"/>
      <c r="V1468" s="7"/>
      <c r="W1468" s="7" t="s">
        <v>79</v>
      </c>
      <c r="X1468" s="7" t="s">
        <v>7912</v>
      </c>
      <c r="Y1468" s="7">
        <v>1</v>
      </c>
      <c r="Z1468" s="7">
        <v>1</v>
      </c>
      <c r="AA1468" s="7">
        <v>2019</v>
      </c>
      <c r="AB1468" s="7" t="s">
        <v>68</v>
      </c>
      <c r="AC1468" s="7"/>
      <c r="AD1468" s="7"/>
      <c r="AE1468" s="7"/>
      <c r="AF1468" s="7"/>
      <c r="AG1468" s="7"/>
      <c r="AH1468" s="7"/>
      <c r="AI1468" s="8" t="str">
        <f t="shared" si="213"/>
        <v>ZD20180126@播控</v>
      </c>
      <c r="AJ1468" s="8">
        <f>IF(AI1468="","",COUNTIFS(AI$1:AI1468,AI1468))</f>
        <v>1</v>
      </c>
      <c r="AK1468" s="8" t="str">
        <f t="shared" si="214"/>
        <v>德钦县文体广电局文广设备采购项目(三次)公开招标中标公告@播控</v>
      </c>
      <c r="AL1468" s="9">
        <f>IF(AK1468="","",COUNTIFS(AK$1:AK1468,AK1468))</f>
        <v>1</v>
      </c>
      <c r="AM1468" s="10" t="str">
        <f t="shared" si="215"/>
        <v>是</v>
      </c>
      <c r="AN1468" s="12">
        <v>979360.00000000012</v>
      </c>
    </row>
    <row r="1469" spans="1:40">
      <c r="A1469" s="14" t="s">
        <v>7207</v>
      </c>
      <c r="B1469" s="14" t="s">
        <v>4712</v>
      </c>
      <c r="C1469" s="14" t="s">
        <v>55</v>
      </c>
      <c r="D1469" s="14" t="s">
        <v>4713</v>
      </c>
      <c r="E1469" s="14" t="s">
        <v>106</v>
      </c>
      <c r="F1469" s="14" t="s">
        <v>107</v>
      </c>
      <c r="G1469" s="14" t="s">
        <v>369</v>
      </c>
      <c r="H1469" s="14"/>
      <c r="I1469" s="14"/>
      <c r="J1469" s="14"/>
      <c r="K1469" s="14"/>
      <c r="L1469" s="14" t="s">
        <v>4714</v>
      </c>
      <c r="M1469" s="14"/>
      <c r="N1469" s="14" t="s">
        <v>4715</v>
      </c>
      <c r="O1469" s="14"/>
      <c r="P1469" s="14"/>
      <c r="Q1469" s="14" t="s">
        <v>4717</v>
      </c>
      <c r="R1469" s="14" t="s">
        <v>401</v>
      </c>
      <c r="S1469" s="14" t="s">
        <v>4718</v>
      </c>
      <c r="T1469" s="14"/>
      <c r="U1469" s="14"/>
      <c r="V1469" s="14"/>
      <c r="W1469" s="14" t="s">
        <v>194</v>
      </c>
      <c r="X1469" s="14" t="s">
        <v>4719</v>
      </c>
      <c r="Y1469" s="14">
        <v>3</v>
      </c>
      <c r="Z1469" s="14">
        <v>3</v>
      </c>
      <c r="AA1469" s="14">
        <v>2019</v>
      </c>
      <c r="AB1469" s="14" t="s">
        <v>68</v>
      </c>
      <c r="AC1469" s="14" t="s">
        <v>284</v>
      </c>
      <c r="AD1469" s="14" t="s">
        <v>4372</v>
      </c>
      <c r="AE1469" s="14"/>
      <c r="AF1469" s="14"/>
      <c r="AG1469" s="14"/>
      <c r="AH1469" s="14"/>
      <c r="AI1469" s="8" t="str">
        <f t="shared" si="213"/>
        <v>HHGF2018-071@播出</v>
      </c>
      <c r="AJ1469" s="8">
        <f>IF(AI1469="","",COUNTIFS(AI$1:AI1469,AI1469))</f>
        <v>1</v>
      </c>
      <c r="AK1469" s="8" t="str">
        <f t="shared" si="214"/>
        <v>海口广播电视台-广播电视制作播出设备高清化改造项目-（R3包：全台多媒体生产平台-多媒体生产平台）-中标公告@播出</v>
      </c>
      <c r="AL1469" s="9">
        <f>IF(AK1469="","",COUNTIFS(AK$1:AK1469,AK1469))</f>
        <v>1</v>
      </c>
      <c r="AM1469" s="10" t="str">
        <f t="shared" si="215"/>
        <v>是</v>
      </c>
      <c r="AN1469" s="12">
        <v>0</v>
      </c>
    </row>
    <row r="1470" spans="1:40">
      <c r="A1470" s="7" t="s">
        <v>7207</v>
      </c>
      <c r="B1470" s="7" t="s">
        <v>6608</v>
      </c>
      <c r="C1470" s="7" t="s">
        <v>55</v>
      </c>
      <c r="D1470" s="7" t="s">
        <v>6609</v>
      </c>
      <c r="E1470" s="7" t="s">
        <v>1125</v>
      </c>
      <c r="F1470" s="7" t="s">
        <v>6144</v>
      </c>
      <c r="G1470" s="7" t="s">
        <v>369</v>
      </c>
      <c r="H1470" s="7"/>
      <c r="I1470" s="7"/>
      <c r="J1470" s="7"/>
      <c r="K1470" s="7"/>
      <c r="L1470" s="7" t="s">
        <v>6610</v>
      </c>
      <c r="M1470" s="7"/>
      <c r="N1470" s="7" t="s">
        <v>6611</v>
      </c>
      <c r="O1470" s="7"/>
      <c r="P1470" s="7"/>
      <c r="Q1470" s="7" t="s">
        <v>6612</v>
      </c>
      <c r="R1470" s="7"/>
      <c r="S1470" s="7"/>
      <c r="T1470" s="7"/>
      <c r="U1470" s="7"/>
      <c r="V1470" s="7"/>
      <c r="W1470" s="7" t="s">
        <v>79</v>
      </c>
      <c r="X1470" s="7" t="s">
        <v>6613</v>
      </c>
      <c r="Y1470" s="7">
        <v>2</v>
      </c>
      <c r="Z1470" s="7">
        <v>2</v>
      </c>
      <c r="AA1470" s="7">
        <v>2019</v>
      </c>
      <c r="AB1470" s="7" t="s">
        <v>68</v>
      </c>
      <c r="AC1470" s="7"/>
      <c r="AD1470" s="7"/>
      <c r="AE1470" s="7"/>
      <c r="AF1470" s="7"/>
      <c r="AG1470" s="7"/>
      <c r="AH1470" s="7"/>
      <c r="AI1470" s="8" t="str">
        <f t="shared" si="213"/>
        <v>GZC2018-C-023-2@播出</v>
      </c>
      <c r="AJ1470" s="8">
        <f>IF(AI1470="","",COUNTIFS(AI$1:AI1470,AI1470))</f>
        <v>1</v>
      </c>
      <c r="AK1470" s="8" t="str">
        <f t="shared" si="214"/>
        <v>关于甘泉县广播电视台高清化播出系统（二次）的采购结果公告@播出</v>
      </c>
      <c r="AL1470" s="9">
        <f>IF(AK1470="","",COUNTIFS(AK$1:AK1470,AK1470))</f>
        <v>1</v>
      </c>
      <c r="AM1470" s="10" t="str">
        <f t="shared" si="215"/>
        <v>是</v>
      </c>
      <c r="AN1470" s="12">
        <v>0</v>
      </c>
    </row>
    <row r="1471" spans="1:40">
      <c r="A1471" s="14" t="s">
        <v>7207</v>
      </c>
      <c r="B1471" s="14" t="s">
        <v>6639</v>
      </c>
      <c r="C1471" s="14" t="s">
        <v>55</v>
      </c>
      <c r="D1471" s="14" t="s">
        <v>6640</v>
      </c>
      <c r="E1471" s="14" t="s">
        <v>106</v>
      </c>
      <c r="F1471" s="14" t="s">
        <v>107</v>
      </c>
      <c r="G1471" s="14" t="s">
        <v>427</v>
      </c>
      <c r="H1471" s="14"/>
      <c r="I1471" s="14"/>
      <c r="J1471" s="14"/>
      <c r="K1471" s="14"/>
      <c r="L1471" s="14" t="s">
        <v>927</v>
      </c>
      <c r="M1471" s="14" t="s">
        <v>928</v>
      </c>
      <c r="N1471" s="14" t="s">
        <v>6641</v>
      </c>
      <c r="O1471" s="14"/>
      <c r="P1471" s="14"/>
      <c r="Q1471" s="14" t="s">
        <v>6642</v>
      </c>
      <c r="R1471" s="14" t="s">
        <v>6643</v>
      </c>
      <c r="S1471" s="14"/>
      <c r="T1471" s="14"/>
      <c r="U1471" s="14"/>
      <c r="V1471" s="14"/>
      <c r="W1471" s="14" t="s">
        <v>244</v>
      </c>
      <c r="X1471" s="14" t="s">
        <v>6644</v>
      </c>
      <c r="Y1471" s="14">
        <v>4</v>
      </c>
      <c r="Z1471" s="14">
        <v>2</v>
      </c>
      <c r="AA1471" s="14">
        <v>2019</v>
      </c>
      <c r="AB1471" s="14" t="s">
        <v>68</v>
      </c>
      <c r="AC1471" s="14"/>
      <c r="AD1471" s="14"/>
      <c r="AE1471" s="14"/>
      <c r="AF1471" s="14"/>
      <c r="AG1471" s="14"/>
      <c r="AH1471" s="14"/>
      <c r="AI1471" s="8" t="str">
        <f t="shared" si="213"/>
        <v>HNQJX-2019-547-1@播出</v>
      </c>
      <c r="AJ1471" s="8">
        <f>IF(AI1471="","",COUNTIFS(AI$1:AI1471,AI1471))</f>
        <v>1</v>
      </c>
      <c r="AK1471" s="8" t="str">
        <f t="shared" si="214"/>
        <v>海南广播电影电视传媒集团有限公司网络大电影《灵魂拍档》中央媒体二轮宣传发行项目单一来源公告@播出</v>
      </c>
      <c r="AL1471" s="9">
        <f>IF(AK1471="","",COUNTIFS(AK$1:AK1471,AK1471))</f>
        <v>1</v>
      </c>
      <c r="AM1471" s="10" t="str">
        <f t="shared" si="215"/>
        <v>是</v>
      </c>
      <c r="AN1471" s="12">
        <v>0</v>
      </c>
    </row>
    <row r="1472" spans="1:40">
      <c r="A1472" s="7" t="s">
        <v>7213</v>
      </c>
      <c r="B1472" s="7" t="s">
        <v>7913</v>
      </c>
      <c r="C1472" s="7" t="s">
        <v>55</v>
      </c>
      <c r="D1472" s="7" t="s">
        <v>7914</v>
      </c>
      <c r="E1472" s="7" t="s">
        <v>1308</v>
      </c>
      <c r="F1472" s="7" t="s">
        <v>1309</v>
      </c>
      <c r="G1472" s="7" t="s">
        <v>427</v>
      </c>
      <c r="H1472" s="7"/>
      <c r="I1472" s="7"/>
      <c r="J1472" s="7"/>
      <c r="K1472" s="7"/>
      <c r="L1472" s="7" t="s">
        <v>7915</v>
      </c>
      <c r="M1472" s="7" t="s">
        <v>7916</v>
      </c>
      <c r="N1472" s="7" t="s">
        <v>7917</v>
      </c>
      <c r="O1472" s="7" t="s">
        <v>7918</v>
      </c>
      <c r="P1472" s="7"/>
      <c r="Q1472" s="7" t="s">
        <v>7919</v>
      </c>
      <c r="R1472" s="7"/>
      <c r="S1472" s="7"/>
      <c r="T1472" s="7"/>
      <c r="U1472" s="7"/>
      <c r="V1472" s="7"/>
      <c r="W1472" s="7" t="s">
        <v>65</v>
      </c>
      <c r="X1472" s="7" t="s">
        <v>7920</v>
      </c>
      <c r="Y1472" s="7">
        <v>1</v>
      </c>
      <c r="Z1472" s="7">
        <v>2</v>
      </c>
      <c r="AA1472" s="7">
        <v>2019</v>
      </c>
      <c r="AB1472" s="7" t="s">
        <v>68</v>
      </c>
      <c r="AC1472" s="7"/>
      <c r="AD1472" s="7"/>
      <c r="AE1472" s="7"/>
      <c r="AF1472" s="7"/>
      <c r="AG1472" s="7"/>
      <c r="AH1472" s="7"/>
      <c r="AI1472" s="8" t="str">
        <f t="shared" si="213"/>
        <v>WH12CG2018HW3012@播控</v>
      </c>
      <c r="AJ1472" s="8">
        <f>IF(AI1472="","",COUNTIFS(AI$1:AI1472,AI1472))</f>
        <v>1</v>
      </c>
      <c r="AK1472" s="8" t="str">
        <f t="shared" si="214"/>
        <v>[正在公示]芜湖县南湖学校校园IP广播系统采购项目中标公告@播控</v>
      </c>
      <c r="AL1472" s="9">
        <f>IF(AK1472="","",COUNTIFS(AK$1:AK1472,AK1472))</f>
        <v>1</v>
      </c>
      <c r="AM1472" s="10" t="str">
        <f t="shared" si="215"/>
        <v>是</v>
      </c>
      <c r="AN1472" s="12">
        <v>403327</v>
      </c>
    </row>
    <row r="1473" spans="1:40">
      <c r="A1473" s="14" t="s">
        <v>7213</v>
      </c>
      <c r="B1473" s="14" t="s">
        <v>7921</v>
      </c>
      <c r="C1473" s="14" t="s">
        <v>55</v>
      </c>
      <c r="D1473" s="14" t="s">
        <v>7914</v>
      </c>
      <c r="E1473" s="14" t="s">
        <v>1308</v>
      </c>
      <c r="F1473" s="14" t="s">
        <v>1309</v>
      </c>
      <c r="G1473" s="14" t="s">
        <v>427</v>
      </c>
      <c r="H1473" s="14"/>
      <c r="I1473" s="14"/>
      <c r="J1473" s="14"/>
      <c r="K1473" s="14"/>
      <c r="L1473" s="14" t="s">
        <v>7915</v>
      </c>
      <c r="M1473" s="14" t="s">
        <v>7916</v>
      </c>
      <c r="N1473" s="14" t="s">
        <v>7917</v>
      </c>
      <c r="O1473" s="14" t="s">
        <v>7918</v>
      </c>
      <c r="P1473" s="14"/>
      <c r="Q1473" s="14" t="s">
        <v>7919</v>
      </c>
      <c r="R1473" s="14"/>
      <c r="S1473" s="14"/>
      <c r="T1473" s="14"/>
      <c r="U1473" s="14"/>
      <c r="V1473" s="14"/>
      <c r="W1473" s="14" t="s">
        <v>65</v>
      </c>
      <c r="X1473" s="14" t="s">
        <v>7922</v>
      </c>
      <c r="Y1473" s="14">
        <v>2</v>
      </c>
      <c r="Z1473" s="14">
        <v>2</v>
      </c>
      <c r="AA1473" s="14">
        <v>2019</v>
      </c>
      <c r="AB1473" s="14" t="s">
        <v>68</v>
      </c>
      <c r="AC1473" s="14"/>
      <c r="AD1473" s="14"/>
      <c r="AE1473" s="14"/>
      <c r="AF1473" s="14"/>
      <c r="AG1473" s="14"/>
      <c r="AH1473" s="14"/>
      <c r="AI1473" s="8" t="str">
        <f t="shared" si="213"/>
        <v>WH12CG2018HW3012@播控</v>
      </c>
      <c r="AJ1473" s="8">
        <f>IF(AI1473="","",COUNTIFS(AI$1:AI1473,AI1473))</f>
        <v>2</v>
      </c>
      <c r="AK1473" s="8" t="str">
        <f t="shared" si="214"/>
        <v>芜湖县南湖学校校园IP广播系统采购项目中标公示@播控</v>
      </c>
      <c r="AL1473" s="9">
        <f>IF(AK1473="","",COUNTIFS(AK$1:AK1473,AK1473))</f>
        <v>1</v>
      </c>
      <c r="AM1473" s="10" t="str">
        <f t="shared" si="215"/>
        <v/>
      </c>
      <c r="AN1473" s="12">
        <v>403327</v>
      </c>
    </row>
    <row r="1474" spans="1:40">
      <c r="A1474" s="7" t="s">
        <v>7305</v>
      </c>
      <c r="B1474" s="7" t="s">
        <v>424</v>
      </c>
      <c r="C1474" s="7" t="s">
        <v>55</v>
      </c>
      <c r="D1474" s="7"/>
      <c r="E1474" s="7" t="s">
        <v>425</v>
      </c>
      <c r="F1474" s="7" t="s">
        <v>426</v>
      </c>
      <c r="G1474" s="7" t="s">
        <v>427</v>
      </c>
      <c r="H1474" s="7"/>
      <c r="I1474" s="7"/>
      <c r="J1474" s="7"/>
      <c r="K1474" s="7"/>
      <c r="L1474" s="7" t="s">
        <v>428</v>
      </c>
      <c r="M1474" s="7"/>
      <c r="N1474" s="7" t="s">
        <v>429</v>
      </c>
      <c r="O1474" s="7" t="s">
        <v>430</v>
      </c>
      <c r="P1474" s="7"/>
      <c r="Q1474" s="7" t="s">
        <v>432</v>
      </c>
      <c r="R1474" s="7"/>
      <c r="S1474" s="7"/>
      <c r="T1474" s="7"/>
      <c r="U1474" s="7"/>
      <c r="V1474" s="7"/>
      <c r="W1474" s="7" t="s">
        <v>194</v>
      </c>
      <c r="X1474" s="7" t="s">
        <v>433</v>
      </c>
      <c r="Y1474" s="7">
        <v>5</v>
      </c>
      <c r="Z1474" s="7">
        <v>14971</v>
      </c>
      <c r="AA1474" s="7">
        <v>2019</v>
      </c>
      <c r="AB1474" s="7" t="s">
        <v>68</v>
      </c>
      <c r="AC1474" s="7"/>
      <c r="AD1474" s="7"/>
      <c r="AE1474" s="7"/>
      <c r="AF1474" s="7"/>
      <c r="AG1474" s="7"/>
      <c r="AH1474" s="7"/>
      <c r="AI1474" s="8" t="str">
        <f t="shared" si="213"/>
        <v/>
      </c>
      <c r="AJ1474" s="8" t="str">
        <f>IF(AI1474="","",COUNTIFS(AI$1:AI1474,AI1474))</f>
        <v/>
      </c>
      <c r="AK1474" s="8" t="str">
        <f t="shared" si="214"/>
        <v>临夏回族自治州广播电视台临夏州广播电视高清数字化设备采购项目（四次）中标公告@播出,播控</v>
      </c>
      <c r="AL1474" s="9">
        <f>IF(AK1474="","",COUNTIFS(AK$1:AK1474,AK1474))</f>
        <v>1</v>
      </c>
      <c r="AM1474" s="10" t="str">
        <f t="shared" si="215"/>
        <v>是</v>
      </c>
      <c r="AN1474" s="12">
        <v>678520</v>
      </c>
    </row>
    <row r="1475" spans="1:40">
      <c r="A1475" s="14" t="s">
        <v>7213</v>
      </c>
      <c r="B1475" s="14" t="s">
        <v>7923</v>
      </c>
      <c r="C1475" s="14" t="s">
        <v>55</v>
      </c>
      <c r="D1475" s="14" t="s">
        <v>7924</v>
      </c>
      <c r="E1475" s="14" t="s">
        <v>627</v>
      </c>
      <c r="F1475" s="14" t="s">
        <v>628</v>
      </c>
      <c r="G1475" s="14" t="s">
        <v>427</v>
      </c>
      <c r="H1475" s="14"/>
      <c r="I1475" s="14"/>
      <c r="J1475" s="14"/>
      <c r="K1475" s="14"/>
      <c r="L1475" s="14" t="s">
        <v>7925</v>
      </c>
      <c r="M1475" s="14"/>
      <c r="N1475" s="14" t="s">
        <v>7926</v>
      </c>
      <c r="O1475" s="14" t="s">
        <v>7927</v>
      </c>
      <c r="P1475" s="14"/>
      <c r="Q1475" s="14" t="s">
        <v>7928</v>
      </c>
      <c r="R1475" s="14"/>
      <c r="S1475" s="14"/>
      <c r="T1475" s="14"/>
      <c r="U1475" s="14"/>
      <c r="V1475" s="14"/>
      <c r="W1475" s="14" t="s">
        <v>315</v>
      </c>
      <c r="X1475" s="14" t="s">
        <v>7929</v>
      </c>
      <c r="Y1475" s="14">
        <v>1</v>
      </c>
      <c r="Z1475" s="14">
        <v>1</v>
      </c>
      <c r="AA1475" s="14">
        <v>2019</v>
      </c>
      <c r="AB1475" s="14" t="s">
        <v>68</v>
      </c>
      <c r="AC1475" s="14"/>
      <c r="AD1475" s="14"/>
      <c r="AE1475" s="14"/>
      <c r="AF1475" s="14"/>
      <c r="AG1475" s="14"/>
      <c r="AH1475" s="14"/>
      <c r="AI1475" s="8" t="str">
        <f t="shared" si="213"/>
        <v>0692-186CZS7B0283）@播控</v>
      </c>
      <c r="AJ1475" s="8">
        <f>IF(AI1475="","",COUNTIFS(AI$1:AI1475,AI1475))</f>
        <v>1</v>
      </c>
      <c r="AK1475" s="8" t="str">
        <f t="shared" si="214"/>
        <v>中华人民共和国中山海关中山海关机构改革涉及的会议室无纸化文件系统中标结果公告@播控</v>
      </c>
      <c r="AL1475" s="9">
        <f>IF(AK1475="","",COUNTIFS(AK$1:AK1475,AK1475))</f>
        <v>1</v>
      </c>
      <c r="AM1475" s="10" t="str">
        <f t="shared" si="215"/>
        <v>是</v>
      </c>
      <c r="AN1475" s="12">
        <v>485000</v>
      </c>
    </row>
    <row r="1476" spans="1:40">
      <c r="A1476" s="7" t="s">
        <v>7207</v>
      </c>
      <c r="B1476" s="7" t="s">
        <v>7930</v>
      </c>
      <c r="C1476" s="7" t="s">
        <v>55</v>
      </c>
      <c r="D1476" s="7" t="s">
        <v>7931</v>
      </c>
      <c r="E1476" s="7" t="s">
        <v>551</v>
      </c>
      <c r="F1476" s="7" t="s">
        <v>7932</v>
      </c>
      <c r="G1476" s="7" t="s">
        <v>427</v>
      </c>
      <c r="H1476" s="7"/>
      <c r="I1476" s="7"/>
      <c r="J1476" s="7"/>
      <c r="K1476" s="7"/>
      <c r="L1476" s="7" t="s">
        <v>7933</v>
      </c>
      <c r="M1476" s="7"/>
      <c r="N1476" s="7" t="s">
        <v>7934</v>
      </c>
      <c r="O1476" s="7"/>
      <c r="P1476" s="7"/>
      <c r="Q1476" s="7" t="s">
        <v>7935</v>
      </c>
      <c r="R1476" s="7"/>
      <c r="S1476" s="7"/>
      <c r="T1476" s="7"/>
      <c r="U1476" s="7"/>
      <c r="V1476" s="7"/>
      <c r="W1476" s="7" t="s">
        <v>79</v>
      </c>
      <c r="X1476" s="7" t="s">
        <v>7936</v>
      </c>
      <c r="Y1476" s="7">
        <v>2</v>
      </c>
      <c r="Z1476" s="7">
        <v>2</v>
      </c>
      <c r="AA1476" s="7">
        <v>2019</v>
      </c>
      <c r="AB1476" s="7" t="s">
        <v>68</v>
      </c>
      <c r="AC1476" s="7"/>
      <c r="AD1476" s="7"/>
      <c r="AE1476" s="7"/>
      <c r="AF1476" s="7"/>
      <c r="AG1476" s="7"/>
      <c r="AH1476" s="7"/>
      <c r="AI1476" s="8" t="str">
        <f t="shared" si="213"/>
        <v>XYGK2018534）@播出</v>
      </c>
      <c r="AJ1476" s="8">
        <f>IF(AI1476="","",COUNTIFS(AI$1:AI1476,AI1476))</f>
        <v>1</v>
      </c>
      <c r="AK1476" s="8" t="str">
        <f t="shared" si="214"/>
        <v>天津市河西区陈塘科技商务区管理委员会机关天津陈塘科技商务区投放天津电视台广告项目(项目编号:XYGK2018534)成交公告@播出</v>
      </c>
      <c r="AL1476" s="9">
        <f>IF(AK1476="","",COUNTIFS(AK$1:AK1476,AK1476))</f>
        <v>1</v>
      </c>
      <c r="AM1476" s="10" t="str">
        <f t="shared" si="215"/>
        <v>是</v>
      </c>
      <c r="AN1476" s="12">
        <v>0</v>
      </c>
    </row>
    <row r="1477" spans="1:40">
      <c r="A1477" s="14" t="s">
        <v>7213</v>
      </c>
      <c r="B1477" s="14" t="s">
        <v>434</v>
      </c>
      <c r="C1477" s="14" t="s">
        <v>55</v>
      </c>
      <c r="D1477" s="14" t="s">
        <v>435</v>
      </c>
      <c r="E1477" s="14" t="s">
        <v>83</v>
      </c>
      <c r="F1477" s="14" t="s">
        <v>141</v>
      </c>
      <c r="G1477" s="14" t="s">
        <v>427</v>
      </c>
      <c r="H1477" s="14"/>
      <c r="I1477" s="14"/>
      <c r="J1477" s="14"/>
      <c r="K1477" s="14"/>
      <c r="L1477" s="14" t="s">
        <v>142</v>
      </c>
      <c r="M1477" s="14"/>
      <c r="N1477" s="14"/>
      <c r="O1477" s="14"/>
      <c r="P1477" s="14"/>
      <c r="Q1477" s="14"/>
      <c r="R1477" s="14"/>
      <c r="S1477" s="14"/>
      <c r="T1477" s="14"/>
      <c r="U1477" s="14"/>
      <c r="V1477" s="14"/>
      <c r="W1477" s="14" t="s">
        <v>65</v>
      </c>
      <c r="X1477" s="14" t="s">
        <v>437</v>
      </c>
      <c r="Y1477" s="14">
        <v>4</v>
      </c>
      <c r="Z1477" s="14">
        <v>4</v>
      </c>
      <c r="AA1477" s="14">
        <v>2019</v>
      </c>
      <c r="AB1477" s="14" t="s">
        <v>68</v>
      </c>
      <c r="AC1477" s="14" t="s">
        <v>128</v>
      </c>
      <c r="AD1477" s="14" t="s">
        <v>130</v>
      </c>
      <c r="AE1477" s="14"/>
      <c r="AF1477" s="14"/>
      <c r="AG1477" s="14"/>
      <c r="AH1477" s="14"/>
      <c r="AI1477" s="8" t="str">
        <f t="shared" si="213"/>
        <v>JXYX2018-ZG-J0018-3）@播控</v>
      </c>
      <c r="AJ1477" s="8">
        <f>IF(AI1477="","",COUNTIFS(AI$1:AI1477,AI1477))</f>
        <v>1</v>
      </c>
      <c r="AK1477" s="8" t="str">
        <f t="shared" si="214"/>
        <v>[章贡区]江西银兴招标代理有限公司关于江西省赣州市章贡区电化教学仪器室班班通一体机、办公电脑、打印机等项目（项目编号：JXYX2018-ZG-J018-3）竞争性谈判的成交结果公告@播控</v>
      </c>
      <c r="AL1477" s="9">
        <f>IF(AK1477="","",COUNTIFS(AK$1:AK1477,AK1477))</f>
        <v>1</v>
      </c>
      <c r="AM1477" s="10" t="str">
        <f t="shared" si="215"/>
        <v>是</v>
      </c>
      <c r="AN1477" s="12">
        <v>0</v>
      </c>
    </row>
    <row r="1478" spans="1:40">
      <c r="A1478" s="7" t="s">
        <v>7207</v>
      </c>
      <c r="B1478" s="7" t="s">
        <v>7937</v>
      </c>
      <c r="C1478" s="7" t="s">
        <v>55</v>
      </c>
      <c r="D1478" s="7"/>
      <c r="E1478" s="7" t="s">
        <v>83</v>
      </c>
      <c r="F1478" s="7" t="s">
        <v>6399</v>
      </c>
      <c r="G1478" s="7" t="s">
        <v>427</v>
      </c>
      <c r="H1478" s="7"/>
      <c r="I1478" s="7"/>
      <c r="J1478" s="7"/>
      <c r="K1478" s="7"/>
      <c r="L1478" s="7"/>
      <c r="M1478" s="7"/>
      <c r="N1478" s="7" t="s">
        <v>7938</v>
      </c>
      <c r="O1478" s="7"/>
      <c r="P1478" s="7"/>
      <c r="Q1478" s="7" t="s">
        <v>7939</v>
      </c>
      <c r="R1478" s="7" t="s">
        <v>985</v>
      </c>
      <c r="S1478" s="7"/>
      <c r="T1478" s="7"/>
      <c r="U1478" s="7"/>
      <c r="V1478" s="7"/>
      <c r="W1478" s="7" t="s">
        <v>194</v>
      </c>
      <c r="X1478" s="7" t="s">
        <v>7940</v>
      </c>
      <c r="Y1478" s="7">
        <v>1</v>
      </c>
      <c r="Z1478" s="7">
        <v>14971</v>
      </c>
      <c r="AA1478" s="7">
        <v>2019</v>
      </c>
      <c r="AB1478" s="7" t="s">
        <v>68</v>
      </c>
      <c r="AC1478" s="7"/>
      <c r="AD1478" s="7"/>
      <c r="AE1478" s="7"/>
      <c r="AF1478" s="7"/>
      <c r="AG1478" s="7"/>
      <c r="AH1478" s="7"/>
      <c r="AI1478" s="8" t="str">
        <f t="shared" si="213"/>
        <v/>
      </c>
      <c r="AJ1478" s="8" t="str">
        <f>IF(AI1478="","",COUNTIFS(AI$1:AI1478,AI1478))</f>
        <v/>
      </c>
      <c r="AK1478" s="8" t="str">
        <f t="shared" si="214"/>
        <v>铅山县广播电视台播出系统设备高清化改造项目【合同】@播出</v>
      </c>
      <c r="AL1478" s="9">
        <f>IF(AK1478="","",COUNTIFS(AK$1:AK1478,AK1478))</f>
        <v>1</v>
      </c>
      <c r="AM1478" s="10" t="str">
        <f t="shared" si="215"/>
        <v>是</v>
      </c>
      <c r="AN1478" s="12">
        <v>0</v>
      </c>
    </row>
    <row r="1479" spans="1:40">
      <c r="A1479" s="14" t="s">
        <v>7213</v>
      </c>
      <c r="B1479" s="14" t="s">
        <v>7941</v>
      </c>
      <c r="C1479" s="14" t="s">
        <v>55</v>
      </c>
      <c r="D1479" s="14"/>
      <c r="E1479" s="14" t="s">
        <v>56</v>
      </c>
      <c r="F1479" s="14" t="s">
        <v>7942</v>
      </c>
      <c r="G1479" s="14" t="s">
        <v>427</v>
      </c>
      <c r="H1479" s="14"/>
      <c r="I1479" s="14"/>
      <c r="J1479" s="14"/>
      <c r="K1479" s="14"/>
      <c r="L1479" s="14"/>
      <c r="M1479" s="14"/>
      <c r="N1479" s="14" t="s">
        <v>7943</v>
      </c>
      <c r="O1479" s="14"/>
      <c r="P1479" s="14"/>
      <c r="Q1479" s="14" t="s">
        <v>7944</v>
      </c>
      <c r="R1479" s="14"/>
      <c r="S1479" s="14"/>
      <c r="T1479" s="14"/>
      <c r="U1479" s="14"/>
      <c r="V1479" s="14"/>
      <c r="W1479" s="14" t="s">
        <v>79</v>
      </c>
      <c r="X1479" s="14" t="s">
        <v>7945</v>
      </c>
      <c r="Y1479" s="14">
        <v>1</v>
      </c>
      <c r="Z1479" s="14">
        <v>14971</v>
      </c>
      <c r="AA1479" s="14">
        <v>2019</v>
      </c>
      <c r="AB1479" s="14" t="s">
        <v>68</v>
      </c>
      <c r="AC1479" s="14"/>
      <c r="AD1479" s="14"/>
      <c r="AE1479" s="14"/>
      <c r="AF1479" s="14"/>
      <c r="AG1479" s="14"/>
      <c r="AH1479" s="14"/>
      <c r="AI1479" s="8" t="str">
        <f t="shared" si="213"/>
        <v/>
      </c>
      <c r="AJ1479" s="8" t="str">
        <f>IF(AI1479="","",COUNTIFS(AI$1:AI1479,AI1479))</f>
        <v/>
      </c>
      <c r="AK1479" s="8" t="str">
        <f t="shared" si="214"/>
        <v>播控中心机房购买设备合同公告@播控</v>
      </c>
      <c r="AL1479" s="9">
        <f>IF(AK1479="","",COUNTIFS(AK$1:AK1479,AK1479))</f>
        <v>1</v>
      </c>
      <c r="AM1479" s="10" t="str">
        <f t="shared" si="215"/>
        <v>是</v>
      </c>
      <c r="AN1479" s="12">
        <v>0</v>
      </c>
    </row>
    <row r="1480" spans="1:40">
      <c r="A1480" s="7" t="s">
        <v>7207</v>
      </c>
      <c r="B1480" s="7" t="s">
        <v>6052</v>
      </c>
      <c r="C1480" s="7" t="s">
        <v>55</v>
      </c>
      <c r="D1480" s="7" t="s">
        <v>6053</v>
      </c>
      <c r="E1480" s="7" t="s">
        <v>168</v>
      </c>
      <c r="F1480" s="7" t="s">
        <v>1824</v>
      </c>
      <c r="G1480" s="7" t="s">
        <v>427</v>
      </c>
      <c r="H1480" s="7"/>
      <c r="I1480" s="7"/>
      <c r="J1480" s="7"/>
      <c r="K1480" s="7"/>
      <c r="L1480" s="7" t="s">
        <v>6054</v>
      </c>
      <c r="M1480" s="7" t="s">
        <v>6055</v>
      </c>
      <c r="N1480" s="7" t="s">
        <v>6056</v>
      </c>
      <c r="O1480" s="7" t="s">
        <v>6057</v>
      </c>
      <c r="P1480" s="7"/>
      <c r="Q1480" s="7" t="s">
        <v>6059</v>
      </c>
      <c r="R1480" s="7" t="s">
        <v>6060</v>
      </c>
      <c r="S1480" s="7"/>
      <c r="T1480" s="7"/>
      <c r="U1480" s="7"/>
      <c r="V1480" s="7"/>
      <c r="W1480" s="7" t="s">
        <v>65</v>
      </c>
      <c r="X1480" s="7" t="s">
        <v>6061</v>
      </c>
      <c r="Y1480" s="7">
        <v>2</v>
      </c>
      <c r="Z1480" s="7">
        <v>2</v>
      </c>
      <c r="AA1480" s="7">
        <v>2019</v>
      </c>
      <c r="AB1480" s="7" t="s">
        <v>68</v>
      </c>
      <c r="AC1480" s="7"/>
      <c r="AD1480" s="7"/>
      <c r="AE1480" s="7"/>
      <c r="AF1480" s="7"/>
      <c r="AG1480" s="7"/>
      <c r="AH1480" s="7"/>
      <c r="AI1480" s="8" t="str">
        <f t="shared" si="213"/>
        <v>[350300]PTHS[GK]2018068）@播出</v>
      </c>
      <c r="AJ1480" s="8">
        <f>IF(AI1480="","",COUNTIFS(AI$1:AI1480,AI1480))</f>
        <v>1</v>
      </c>
      <c r="AK1480" s="8" t="str">
        <f t="shared" si="214"/>
        <v>莆田学院文传学院2018实验教学设备采购货物类采购项目中标公告@播出</v>
      </c>
      <c r="AL1480" s="9">
        <f>IF(AK1480="","",COUNTIFS(AK$1:AK1480,AK1480))</f>
        <v>1</v>
      </c>
      <c r="AM1480" s="10" t="str">
        <f t="shared" si="215"/>
        <v>是</v>
      </c>
      <c r="AN1480" s="12">
        <v>419902</v>
      </c>
    </row>
    <row r="1481" spans="1:40">
      <c r="A1481" s="14" t="s">
        <v>7207</v>
      </c>
      <c r="B1481" s="14" t="s">
        <v>7946</v>
      </c>
      <c r="C1481" s="14" t="s">
        <v>55</v>
      </c>
      <c r="D1481" s="14" t="s">
        <v>7947</v>
      </c>
      <c r="E1481" s="14" t="s">
        <v>133</v>
      </c>
      <c r="F1481" s="14" t="s">
        <v>7948</v>
      </c>
      <c r="G1481" s="14" t="s">
        <v>427</v>
      </c>
      <c r="H1481" s="14"/>
      <c r="I1481" s="14"/>
      <c r="J1481" s="14"/>
      <c r="K1481" s="14"/>
      <c r="L1481" s="14" t="s">
        <v>7949</v>
      </c>
      <c r="M1481" s="14" t="s">
        <v>7950</v>
      </c>
      <c r="N1481" s="14" t="s">
        <v>7951</v>
      </c>
      <c r="O1481" s="14" t="s">
        <v>7952</v>
      </c>
      <c r="P1481" s="14"/>
      <c r="Q1481" s="14" t="s">
        <v>7953</v>
      </c>
      <c r="R1481" s="14"/>
      <c r="S1481" s="14"/>
      <c r="T1481" s="14"/>
      <c r="U1481" s="14"/>
      <c r="V1481" s="14"/>
      <c r="W1481" s="14" t="s">
        <v>79</v>
      </c>
      <c r="X1481" s="14" t="s">
        <v>7954</v>
      </c>
      <c r="Y1481" s="14">
        <v>1</v>
      </c>
      <c r="Z1481" s="14">
        <v>1</v>
      </c>
      <c r="AA1481" s="14">
        <v>2018</v>
      </c>
      <c r="AB1481" s="14" t="s">
        <v>643</v>
      </c>
      <c r="AC1481" s="14"/>
      <c r="AD1481" s="14"/>
      <c r="AE1481" s="14"/>
      <c r="AF1481" s="14"/>
      <c r="AG1481" s="14"/>
      <c r="AH1481" s="14"/>
      <c r="AI1481" s="8" t="str">
        <f t="shared" si="213"/>
        <v>KC_ZFCG_2018-X0674@播出</v>
      </c>
      <c r="AJ1481" s="8">
        <f>IF(AI1481="","",COUNTIFS(AI$1:AI1481,AI1481))</f>
        <v>1</v>
      </c>
      <c r="AK1481" s="8" t="str">
        <f t="shared" si="214"/>
        <v>成交公告KC_ZFCG_2018-X0674@播出</v>
      </c>
      <c r="AL1481" s="9">
        <f>IF(AK1481="","",COUNTIFS(AK$1:AK1481,AK1481))</f>
        <v>1</v>
      </c>
      <c r="AM1481" s="10" t="str">
        <f t="shared" si="215"/>
        <v>是</v>
      </c>
      <c r="AN1481" s="12">
        <v>63600</v>
      </c>
    </row>
    <row r="1482" spans="1:40">
      <c r="A1482" s="7" t="s">
        <v>7207</v>
      </c>
      <c r="B1482" s="7" t="s">
        <v>7930</v>
      </c>
      <c r="C1482" s="7" t="s">
        <v>55</v>
      </c>
      <c r="D1482" s="7" t="s">
        <v>7931</v>
      </c>
      <c r="E1482" s="7" t="s">
        <v>551</v>
      </c>
      <c r="F1482" s="7" t="s">
        <v>7932</v>
      </c>
      <c r="G1482" s="7" t="s">
        <v>427</v>
      </c>
      <c r="H1482" s="7"/>
      <c r="I1482" s="7"/>
      <c r="J1482" s="7"/>
      <c r="K1482" s="7"/>
      <c r="L1482" s="7" t="s">
        <v>7933</v>
      </c>
      <c r="M1482" s="7"/>
      <c r="N1482" s="7" t="s">
        <v>7934</v>
      </c>
      <c r="O1482" s="7"/>
      <c r="P1482" s="7"/>
      <c r="Q1482" s="7" t="s">
        <v>7935</v>
      </c>
      <c r="R1482" s="7"/>
      <c r="S1482" s="7"/>
      <c r="T1482" s="7"/>
      <c r="U1482" s="7"/>
      <c r="V1482" s="7"/>
      <c r="W1482" s="7" t="s">
        <v>79</v>
      </c>
      <c r="X1482" s="7" t="s">
        <v>7936</v>
      </c>
      <c r="Y1482" s="7">
        <v>2</v>
      </c>
      <c r="Z1482" s="7">
        <v>2</v>
      </c>
      <c r="AA1482" s="7">
        <v>2019</v>
      </c>
      <c r="AB1482" s="7" t="s">
        <v>68</v>
      </c>
      <c r="AC1482" s="7"/>
      <c r="AD1482" s="7"/>
      <c r="AE1482" s="7"/>
      <c r="AF1482" s="7"/>
      <c r="AG1482" s="7"/>
      <c r="AH1482" s="7"/>
      <c r="AI1482" s="8" t="str">
        <f t="shared" si="213"/>
        <v>XYGK2018534）@播出</v>
      </c>
      <c r="AJ1482" s="8">
        <f>IF(AI1482="","",COUNTIFS(AI$1:AI1482,AI1482))</f>
        <v>2</v>
      </c>
      <c r="AK1482" s="8" t="str">
        <f t="shared" si="214"/>
        <v>天津市河西区陈塘科技商务区管理委员会机关天津陈塘科技商务区投放天津电视台广告项目(项目编号:XYGK2018534)成交公告@播出</v>
      </c>
      <c r="AL1482" s="9">
        <f>IF(AK1482="","",COUNTIFS(AK$1:AK1482,AK1482))</f>
        <v>2</v>
      </c>
      <c r="AM1482" s="10" t="str">
        <f t="shared" si="215"/>
        <v/>
      </c>
      <c r="AN1482" s="12">
        <v>0</v>
      </c>
    </row>
    <row r="1483" spans="1:40">
      <c r="A1483" s="14" t="s">
        <v>7207</v>
      </c>
      <c r="B1483" s="14" t="s">
        <v>6062</v>
      </c>
      <c r="C1483" s="14" t="s">
        <v>55</v>
      </c>
      <c r="D1483" s="14"/>
      <c r="E1483" s="14" t="s">
        <v>215</v>
      </c>
      <c r="F1483" s="14" t="s">
        <v>1652</v>
      </c>
      <c r="G1483" s="14" t="s">
        <v>444</v>
      </c>
      <c r="H1483" s="14"/>
      <c r="I1483" s="14"/>
      <c r="J1483" s="14"/>
      <c r="K1483" s="14"/>
      <c r="L1483" s="14"/>
      <c r="M1483" s="14"/>
      <c r="N1483" s="14"/>
      <c r="O1483" s="14" t="s">
        <v>6063</v>
      </c>
      <c r="P1483" s="14"/>
      <c r="Q1483" s="14"/>
      <c r="R1483" s="14"/>
      <c r="S1483" s="14"/>
      <c r="T1483" s="14"/>
      <c r="U1483" s="14"/>
      <c r="V1483" s="14"/>
      <c r="W1483" s="14" t="s">
        <v>194</v>
      </c>
      <c r="X1483" s="14" t="s">
        <v>6065</v>
      </c>
      <c r="Y1483" s="14">
        <v>6</v>
      </c>
      <c r="Z1483" s="14">
        <v>14971</v>
      </c>
      <c r="AA1483" s="14">
        <v>2019</v>
      </c>
      <c r="AB1483" s="14" t="s">
        <v>68</v>
      </c>
      <c r="AC1483" s="14"/>
      <c r="AD1483" s="14"/>
      <c r="AE1483" s="14"/>
      <c r="AF1483" s="14"/>
      <c r="AG1483" s="14"/>
      <c r="AH1483" s="14"/>
      <c r="AI1483" s="8" t="str">
        <f t="shared" si="213"/>
        <v/>
      </c>
      <c r="AJ1483" s="8" t="str">
        <f>IF(AI1483="","",COUNTIFS(AI$1:AI1483,AI1483))</f>
        <v/>
      </c>
      <c r="AK1483" s="8" t="str">
        <f t="shared" si="214"/>
        <v>龙口广播电视台高清摄像机、航拍及播出高清升级、非编升级及4G传输系统采购验收公示@播出</v>
      </c>
      <c r="AL1483" s="9">
        <f>IF(AK1483="","",COUNTIFS(AK$1:AK1483,AK1483))</f>
        <v>1</v>
      </c>
      <c r="AM1483" s="10" t="str">
        <f t="shared" si="215"/>
        <v>是</v>
      </c>
      <c r="AN1483" s="12">
        <v>649937.99999999988</v>
      </c>
    </row>
    <row r="1484" spans="1:40">
      <c r="A1484" s="7" t="s">
        <v>7207</v>
      </c>
      <c r="B1484" s="7" t="s">
        <v>2440</v>
      </c>
      <c r="C1484" s="7" t="s">
        <v>55</v>
      </c>
      <c r="D1484" s="7" t="s">
        <v>2441</v>
      </c>
      <c r="E1484" s="7" t="s">
        <v>425</v>
      </c>
      <c r="F1484" s="7" t="s">
        <v>2442</v>
      </c>
      <c r="G1484" s="7" t="s">
        <v>444</v>
      </c>
      <c r="H1484" s="7"/>
      <c r="I1484" s="7"/>
      <c r="J1484" s="7"/>
      <c r="K1484" s="7"/>
      <c r="L1484" s="7" t="s">
        <v>2443</v>
      </c>
      <c r="M1484" s="7" t="s">
        <v>2444</v>
      </c>
      <c r="N1484" s="7" t="s">
        <v>2445</v>
      </c>
      <c r="O1484" s="7" t="s">
        <v>2446</v>
      </c>
      <c r="P1484" s="7"/>
      <c r="Q1484" s="7" t="s">
        <v>2448</v>
      </c>
      <c r="R1484" s="7"/>
      <c r="S1484" s="7"/>
      <c r="T1484" s="7"/>
      <c r="U1484" s="7"/>
      <c r="V1484" s="7"/>
      <c r="W1484" s="7" t="s">
        <v>79</v>
      </c>
      <c r="X1484" s="7" t="s">
        <v>2449</v>
      </c>
      <c r="Y1484" s="7">
        <v>6</v>
      </c>
      <c r="Z1484" s="7">
        <v>6</v>
      </c>
      <c r="AA1484" s="7">
        <v>2019</v>
      </c>
      <c r="AB1484" s="7" t="s">
        <v>68</v>
      </c>
      <c r="AC1484" s="7"/>
      <c r="AD1484" s="7"/>
      <c r="AE1484" s="7"/>
      <c r="AF1484" s="7"/>
      <c r="AG1484" s="7"/>
      <c r="AH1484" s="7"/>
      <c r="AI1484" s="8" t="str">
        <f t="shared" si="213"/>
        <v>1019-18012@播出</v>
      </c>
      <c r="AJ1484" s="8">
        <f>IF(AI1484="","",COUNTIFS(AI$1:AI1484,AI1484))</f>
        <v>1</v>
      </c>
      <c r="AK1484" s="8" t="str">
        <f t="shared" si="214"/>
        <v>民勤县机关事务管理局对统办3号楼6楼会议室维修改造项目中标公告@播出</v>
      </c>
      <c r="AL1484" s="9">
        <f>IF(AK1484="","",COUNTIFS(AK$1:AK1484,AK1484))</f>
        <v>1</v>
      </c>
      <c r="AM1484" s="10" t="str">
        <f t="shared" si="215"/>
        <v>是</v>
      </c>
      <c r="AN1484" s="12">
        <v>1179360</v>
      </c>
    </row>
    <row r="1485" spans="1:40">
      <c r="A1485" s="14" t="s">
        <v>7213</v>
      </c>
      <c r="B1485" s="14" t="s">
        <v>7955</v>
      </c>
      <c r="C1485" s="14" t="s">
        <v>55</v>
      </c>
      <c r="D1485" s="14"/>
      <c r="E1485" s="14" t="s">
        <v>1009</v>
      </c>
      <c r="F1485" s="14" t="s">
        <v>1010</v>
      </c>
      <c r="G1485" s="14" t="s">
        <v>444</v>
      </c>
      <c r="H1485" s="14"/>
      <c r="I1485" s="14"/>
      <c r="J1485" s="14"/>
      <c r="K1485" s="14"/>
      <c r="L1485" s="14"/>
      <c r="M1485" s="14"/>
      <c r="N1485" s="14"/>
      <c r="O1485" s="14"/>
      <c r="P1485" s="14"/>
      <c r="Q1485" s="14"/>
      <c r="R1485" s="14"/>
      <c r="S1485" s="14"/>
      <c r="T1485" s="14"/>
      <c r="U1485" s="14"/>
      <c r="V1485" s="14"/>
      <c r="W1485" s="14" t="s">
        <v>315</v>
      </c>
      <c r="X1485" s="14" t="s">
        <v>7956</v>
      </c>
      <c r="Y1485" s="14">
        <v>2</v>
      </c>
      <c r="Z1485" s="14">
        <v>14971</v>
      </c>
      <c r="AA1485" s="14">
        <v>2019</v>
      </c>
      <c r="AB1485" s="14" t="s">
        <v>68</v>
      </c>
      <c r="AC1485" s="14"/>
      <c r="AD1485" s="14"/>
      <c r="AE1485" s="14"/>
      <c r="AF1485" s="14"/>
      <c r="AG1485" s="14"/>
      <c r="AH1485" s="14"/>
      <c r="AI1485" s="8" t="str">
        <f t="shared" si="213"/>
        <v/>
      </c>
      <c r="AJ1485" s="8" t="str">
        <f>IF(AI1485="","",COUNTIFS(AI$1:AI1485,AI1485))</f>
        <v/>
      </c>
      <c r="AK1485" s="8" t="str">
        <f t="shared" si="214"/>
        <v>上海上海文化广播影视集团有限公司移动电视播控系统高清升级IT部分设备采购中标候选人公示@播控</v>
      </c>
      <c r="AL1485" s="9">
        <f>IF(AK1485="","",COUNTIFS(AK$1:AK1485,AK1485))</f>
        <v>1</v>
      </c>
      <c r="AM1485" s="10" t="str">
        <f t="shared" si="215"/>
        <v>是</v>
      </c>
      <c r="AN1485" s="12">
        <v>0</v>
      </c>
    </row>
    <row r="1486" spans="1:40">
      <c r="A1486" s="7" t="s">
        <v>7213</v>
      </c>
      <c r="B1486" s="7" t="s">
        <v>7957</v>
      </c>
      <c r="C1486" s="7" t="s">
        <v>55</v>
      </c>
      <c r="D1486" s="7"/>
      <c r="E1486" s="7" t="s">
        <v>1009</v>
      </c>
      <c r="F1486" s="7" t="s">
        <v>1010</v>
      </c>
      <c r="G1486" s="7" t="s">
        <v>444</v>
      </c>
      <c r="H1486" s="7"/>
      <c r="I1486" s="7"/>
      <c r="J1486" s="7"/>
      <c r="K1486" s="7"/>
      <c r="L1486" s="7"/>
      <c r="M1486" s="7"/>
      <c r="N1486" s="7"/>
      <c r="O1486" s="7"/>
      <c r="P1486" s="7"/>
      <c r="Q1486" s="7"/>
      <c r="R1486" s="7"/>
      <c r="S1486" s="7"/>
      <c r="T1486" s="7"/>
      <c r="U1486" s="7"/>
      <c r="V1486" s="7"/>
      <c r="W1486" s="7" t="s">
        <v>315</v>
      </c>
      <c r="X1486" s="7" t="s">
        <v>7958</v>
      </c>
      <c r="Y1486" s="7">
        <v>2</v>
      </c>
      <c r="Z1486" s="7">
        <v>14971</v>
      </c>
      <c r="AA1486" s="7">
        <v>2019</v>
      </c>
      <c r="AB1486" s="7" t="s">
        <v>68</v>
      </c>
      <c r="AC1486" s="7"/>
      <c r="AD1486" s="7"/>
      <c r="AE1486" s="7"/>
      <c r="AF1486" s="7"/>
      <c r="AG1486" s="7"/>
      <c r="AH1486" s="7"/>
      <c r="AI1486" s="8" t="str">
        <f t="shared" si="213"/>
        <v/>
      </c>
      <c r="AJ1486" s="8" t="str">
        <f>IF(AI1486="","",COUNTIFS(AI$1:AI1486,AI1486))</f>
        <v/>
      </c>
      <c r="AK1486" s="8" t="str">
        <f t="shared" si="214"/>
        <v>上海上海文化广播影视集团有限公司移动电视播控系统高清升级AV部分设备采购中标候选人公示@播控</v>
      </c>
      <c r="AL1486" s="9">
        <f>IF(AK1486="","",COUNTIFS(AK$1:AK1486,AK1486))</f>
        <v>1</v>
      </c>
      <c r="AM1486" s="10" t="str">
        <f t="shared" si="215"/>
        <v>是</v>
      </c>
      <c r="AN1486" s="12">
        <v>0</v>
      </c>
    </row>
    <row r="1487" spans="1:40">
      <c r="A1487" s="14" t="s">
        <v>7207</v>
      </c>
      <c r="B1487" s="14" t="s">
        <v>7959</v>
      </c>
      <c r="C1487" s="14" t="s">
        <v>55</v>
      </c>
      <c r="D1487" s="14" t="s">
        <v>7960</v>
      </c>
      <c r="E1487" s="14" t="s">
        <v>236</v>
      </c>
      <c r="F1487" s="14" t="s">
        <v>2151</v>
      </c>
      <c r="G1487" s="14" t="s">
        <v>444</v>
      </c>
      <c r="H1487" s="14"/>
      <c r="I1487" s="14"/>
      <c r="J1487" s="14"/>
      <c r="K1487" s="14"/>
      <c r="L1487" s="14" t="s">
        <v>4747</v>
      </c>
      <c r="M1487" s="14"/>
      <c r="N1487" s="14" t="s">
        <v>7961</v>
      </c>
      <c r="O1487" s="14" t="s">
        <v>7962</v>
      </c>
      <c r="P1487" s="14"/>
      <c r="Q1487" s="14" t="s">
        <v>7963</v>
      </c>
      <c r="R1487" s="14" t="s">
        <v>7964</v>
      </c>
      <c r="S1487" s="14"/>
      <c r="T1487" s="14"/>
      <c r="U1487" s="14"/>
      <c r="V1487" s="14"/>
      <c r="W1487" s="14" t="s">
        <v>194</v>
      </c>
      <c r="X1487" s="14" t="s">
        <v>7965</v>
      </c>
      <c r="Y1487" s="14">
        <v>3</v>
      </c>
      <c r="Z1487" s="14">
        <v>1</v>
      </c>
      <c r="AA1487" s="14">
        <v>2019</v>
      </c>
      <c r="AB1487" s="14" t="s">
        <v>68</v>
      </c>
      <c r="AC1487" s="14"/>
      <c r="AD1487" s="14"/>
      <c r="AE1487" s="14"/>
      <c r="AF1487" s="14"/>
      <c r="AG1487" s="14"/>
      <c r="AH1487" s="14"/>
      <c r="AI1487" s="8" t="str">
        <f t="shared" si="213"/>
        <v>0701-184060110713）@播出</v>
      </c>
      <c r="AJ1487" s="8">
        <f>IF(AI1487="","",COUNTIFS(AI$1:AI1487,AI1487))</f>
        <v>1</v>
      </c>
      <c r="AK1487" s="8" t="str">
        <f t="shared" si="214"/>
        <v>中央电视台4K特种转播设备（一）项目中标公告@播出</v>
      </c>
      <c r="AL1487" s="9">
        <f>IF(AK1487="","",COUNTIFS(AK$1:AK1487,AK1487))</f>
        <v>1</v>
      </c>
      <c r="AM1487" s="10" t="str">
        <f t="shared" si="215"/>
        <v>是</v>
      </c>
      <c r="AN1487" s="12">
        <v>11016500</v>
      </c>
    </row>
    <row r="1488" spans="1:40">
      <c r="A1488" s="7" t="s">
        <v>7207</v>
      </c>
      <c r="B1488" s="7" t="s">
        <v>7966</v>
      </c>
      <c r="C1488" s="7" t="s">
        <v>55</v>
      </c>
      <c r="D1488" s="7" t="s">
        <v>7967</v>
      </c>
      <c r="E1488" s="7" t="s">
        <v>236</v>
      </c>
      <c r="F1488" s="7" t="s">
        <v>7501</v>
      </c>
      <c r="G1488" s="7" t="s">
        <v>444</v>
      </c>
      <c r="H1488" s="7"/>
      <c r="I1488" s="7"/>
      <c r="J1488" s="7"/>
      <c r="K1488" s="7"/>
      <c r="L1488" s="7" t="s">
        <v>7502</v>
      </c>
      <c r="M1488" s="7" t="s">
        <v>7968</v>
      </c>
      <c r="N1488" s="7" t="s">
        <v>7969</v>
      </c>
      <c r="O1488" s="7" t="s">
        <v>7970</v>
      </c>
      <c r="P1488" s="7"/>
      <c r="Q1488" s="7" t="s">
        <v>7971</v>
      </c>
      <c r="R1488" s="7" t="s">
        <v>7972</v>
      </c>
      <c r="S1488" s="7"/>
      <c r="T1488" s="7"/>
      <c r="U1488" s="7"/>
      <c r="V1488" s="7"/>
      <c r="W1488" s="7" t="s">
        <v>194</v>
      </c>
      <c r="X1488" s="7" t="s">
        <v>7973</v>
      </c>
      <c r="Y1488" s="7">
        <v>1</v>
      </c>
      <c r="Z1488" s="7">
        <v>1</v>
      </c>
      <c r="AA1488" s="7">
        <v>2019</v>
      </c>
      <c r="AB1488" s="7" t="s">
        <v>68</v>
      </c>
      <c r="AC1488" s="7"/>
      <c r="AD1488" s="7"/>
      <c r="AE1488" s="7"/>
      <c r="AF1488" s="7"/>
      <c r="AG1488" s="7"/>
      <c r="AH1488" s="7"/>
      <c r="AI1488" s="8" t="str">
        <f t="shared" si="213"/>
        <v>GT1811B0A）@播出</v>
      </c>
      <c r="AJ1488" s="8">
        <f>IF(AI1488="","",COUNTIFS(AI$1:AI1488,AI1488))</f>
        <v>1</v>
      </c>
      <c r="AK1488" s="8" t="str">
        <f t="shared" si="214"/>
        <v>北京市顺义区广播电视中心顺义广电中心文化广场大屏幕电视运维项目中标公告@播出</v>
      </c>
      <c r="AL1488" s="9">
        <f>IF(AK1488="","",COUNTIFS(AK$1:AK1488,AK1488))</f>
        <v>1</v>
      </c>
      <c r="AM1488" s="10" t="str">
        <f t="shared" si="215"/>
        <v>是</v>
      </c>
      <c r="AN1488" s="12">
        <v>777305.63</v>
      </c>
    </row>
    <row r="1489" spans="1:40">
      <c r="A1489" s="14" t="s">
        <v>7207</v>
      </c>
      <c r="B1489" s="14" t="s">
        <v>6066</v>
      </c>
      <c r="C1489" s="14" t="s">
        <v>55</v>
      </c>
      <c r="D1489" s="14"/>
      <c r="E1489" s="14" t="s">
        <v>215</v>
      </c>
      <c r="F1489" s="14" t="s">
        <v>1652</v>
      </c>
      <c r="G1489" s="14" t="s">
        <v>444</v>
      </c>
      <c r="H1489" s="14"/>
      <c r="I1489" s="14"/>
      <c r="J1489" s="14"/>
      <c r="K1489" s="14"/>
      <c r="L1489" s="14"/>
      <c r="M1489" s="14"/>
      <c r="N1489" s="14" t="s">
        <v>6067</v>
      </c>
      <c r="O1489" s="14" t="s">
        <v>6068</v>
      </c>
      <c r="P1489" s="14"/>
      <c r="Q1489" s="14" t="s">
        <v>6070</v>
      </c>
      <c r="R1489" s="14"/>
      <c r="S1489" s="14"/>
      <c r="T1489" s="14"/>
      <c r="U1489" s="14"/>
      <c r="V1489" s="14"/>
      <c r="W1489" s="14" t="s">
        <v>194</v>
      </c>
      <c r="X1489" s="14" t="s">
        <v>6071</v>
      </c>
      <c r="Y1489" s="14">
        <v>2</v>
      </c>
      <c r="Z1489" s="14">
        <v>14971</v>
      </c>
      <c r="AA1489" s="14">
        <v>2019</v>
      </c>
      <c r="AB1489" s="14" t="s">
        <v>68</v>
      </c>
      <c r="AC1489" s="14"/>
      <c r="AD1489" s="14"/>
      <c r="AE1489" s="14"/>
      <c r="AF1489" s="14"/>
      <c r="AG1489" s="14"/>
      <c r="AH1489" s="14"/>
      <c r="AI1489" s="8" t="str">
        <f t="shared" si="213"/>
        <v/>
      </c>
      <c r="AJ1489" s="8" t="str">
        <f>IF(AI1489="","",COUNTIFS(AI$1:AI1489,AI1489))</f>
        <v/>
      </c>
      <c r="AK1489" s="8" t="str">
        <f t="shared" si="214"/>
        <v>龙口广播电视台高清摄像机、航拍及播出高清升级、非编升级及4G传输系统采购（第二包）验收报告公示@播出</v>
      </c>
      <c r="AL1489" s="9">
        <f>IF(AK1489="","",COUNTIFS(AK$1:AK1489,AK1489))</f>
        <v>1</v>
      </c>
      <c r="AM1489" s="10" t="str">
        <f t="shared" si="215"/>
        <v>是</v>
      </c>
      <c r="AN1489" s="12">
        <v>649900</v>
      </c>
    </row>
    <row r="1490" spans="1:40">
      <c r="A1490" s="7" t="s">
        <v>7207</v>
      </c>
      <c r="B1490" s="7" t="s">
        <v>2551</v>
      </c>
      <c r="C1490" s="7" t="s">
        <v>55</v>
      </c>
      <c r="D1490" s="7" t="s">
        <v>2441</v>
      </c>
      <c r="E1490" s="7" t="s">
        <v>425</v>
      </c>
      <c r="F1490" s="7" t="s">
        <v>2442</v>
      </c>
      <c r="G1490" s="7" t="s">
        <v>444</v>
      </c>
      <c r="H1490" s="7"/>
      <c r="I1490" s="7"/>
      <c r="J1490" s="7"/>
      <c r="K1490" s="7"/>
      <c r="L1490" s="7" t="s">
        <v>2443</v>
      </c>
      <c r="M1490" s="7" t="s">
        <v>2444</v>
      </c>
      <c r="N1490" s="7" t="s">
        <v>2445</v>
      </c>
      <c r="O1490" s="7" t="s">
        <v>2446</v>
      </c>
      <c r="P1490" s="7"/>
      <c r="Q1490" s="7" t="s">
        <v>2448</v>
      </c>
      <c r="R1490" s="7"/>
      <c r="S1490" s="7"/>
      <c r="T1490" s="7"/>
      <c r="U1490" s="7"/>
      <c r="V1490" s="7"/>
      <c r="W1490" s="7" t="s">
        <v>79</v>
      </c>
      <c r="X1490" s="7" t="s">
        <v>2553</v>
      </c>
      <c r="Y1490" s="7">
        <v>3</v>
      </c>
      <c r="Z1490" s="7">
        <v>6</v>
      </c>
      <c r="AA1490" s="7">
        <v>2019</v>
      </c>
      <c r="AB1490" s="7" t="s">
        <v>68</v>
      </c>
      <c r="AC1490" s="7"/>
      <c r="AD1490" s="7"/>
      <c r="AE1490" s="7"/>
      <c r="AF1490" s="7"/>
      <c r="AG1490" s="7"/>
      <c r="AH1490" s="7"/>
      <c r="AI1490" s="8" t="str">
        <f t="shared" si="213"/>
        <v>1019-18012@播出</v>
      </c>
      <c r="AJ1490" s="8">
        <f>IF(AI1490="","",COUNTIFS(AI$1:AI1490,AI1490))</f>
        <v>2</v>
      </c>
      <c r="AK1490" s="8" t="str">
        <f t="shared" si="214"/>
        <v>E6206000606000033001001民勤县机关事务管理局对统办3号楼6楼会议室维修改造项目@播出</v>
      </c>
      <c r="AL1490" s="9">
        <f>IF(AK1490="","",COUNTIFS(AK$1:AK1490,AK1490))</f>
        <v>1</v>
      </c>
      <c r="AM1490" s="10" t="str">
        <f t="shared" si="215"/>
        <v/>
      </c>
      <c r="AN1490" s="12">
        <v>1179360</v>
      </c>
    </row>
    <row r="1491" spans="1:40">
      <c r="A1491" s="14" t="s">
        <v>7213</v>
      </c>
      <c r="B1491" s="14" t="s">
        <v>7974</v>
      </c>
      <c r="C1491" s="14" t="s">
        <v>55</v>
      </c>
      <c r="D1491" s="14"/>
      <c r="E1491" s="14" t="s">
        <v>809</v>
      </c>
      <c r="F1491" s="14" t="s">
        <v>1541</v>
      </c>
      <c r="G1491" s="14" t="s">
        <v>460</v>
      </c>
      <c r="H1491" s="14"/>
      <c r="I1491" s="14"/>
      <c r="J1491" s="14"/>
      <c r="K1491" s="14"/>
      <c r="L1491" s="14"/>
      <c r="M1491" s="14"/>
      <c r="N1491" s="14" t="s">
        <v>7975</v>
      </c>
      <c r="O1491" s="14"/>
      <c r="P1491" s="14"/>
      <c r="Q1491" s="14" t="s">
        <v>7976</v>
      </c>
      <c r="R1491" s="14" t="s">
        <v>7977</v>
      </c>
      <c r="S1491" s="14" t="s">
        <v>7978</v>
      </c>
      <c r="T1491" s="14"/>
      <c r="U1491" s="14"/>
      <c r="V1491" s="14"/>
      <c r="W1491" s="14" t="s">
        <v>315</v>
      </c>
      <c r="X1491" s="14" t="s">
        <v>7979</v>
      </c>
      <c r="Y1491" s="14">
        <v>6</v>
      </c>
      <c r="Z1491" s="14">
        <v>14971</v>
      </c>
      <c r="AA1491" s="14" t="s">
        <v>1746</v>
      </c>
      <c r="AB1491" s="14"/>
      <c r="AC1491" s="14"/>
      <c r="AD1491" s="14"/>
      <c r="AE1491" s="14"/>
      <c r="AF1491" s="14"/>
      <c r="AG1491" s="14"/>
      <c r="AH1491" s="14"/>
      <c r="AI1491" s="8" t="str">
        <f t="shared" si="213"/>
        <v/>
      </c>
      <c r="AJ1491" s="8" t="str">
        <f>IF(AI1491="","",COUNTIFS(AI$1:AI1491,AI1491))</f>
        <v/>
      </c>
      <c r="AK1491" s="8" t="str">
        <f t="shared" si="214"/>
        <v>海兴广电播控楼多功能会议室声学装修工程项目@播控</v>
      </c>
      <c r="AL1491" s="9">
        <f>IF(AK1491="","",COUNTIFS(AK$1:AK1491,AK1491))</f>
        <v>1</v>
      </c>
      <c r="AM1491" s="10" t="str">
        <f t="shared" si="215"/>
        <v>是</v>
      </c>
      <c r="AN1491" s="12">
        <v>0</v>
      </c>
    </row>
    <row r="1492" spans="1:40">
      <c r="A1492" s="7" t="s">
        <v>7213</v>
      </c>
      <c r="B1492" s="7" t="s">
        <v>2586</v>
      </c>
      <c r="C1492" s="7" t="s">
        <v>55</v>
      </c>
      <c r="D1492" s="7" t="s">
        <v>2587</v>
      </c>
      <c r="E1492" s="7" t="s">
        <v>155</v>
      </c>
      <c r="F1492" s="7" t="s">
        <v>251</v>
      </c>
      <c r="G1492" s="7" t="s">
        <v>460</v>
      </c>
      <c r="H1492" s="7"/>
      <c r="I1492" s="7"/>
      <c r="J1492" s="7"/>
      <c r="K1492" s="7"/>
      <c r="L1492" s="7" t="s">
        <v>2588</v>
      </c>
      <c r="M1492" s="7" t="s">
        <v>2589</v>
      </c>
      <c r="N1492" s="7" t="s">
        <v>2590</v>
      </c>
      <c r="O1492" s="7" t="s">
        <v>2591</v>
      </c>
      <c r="P1492" s="7"/>
      <c r="Q1492" s="7" t="s">
        <v>2593</v>
      </c>
      <c r="R1492" s="7"/>
      <c r="S1492" s="7"/>
      <c r="T1492" s="7"/>
      <c r="U1492" s="7"/>
      <c r="V1492" s="7"/>
      <c r="W1492" s="7" t="s">
        <v>79</v>
      </c>
      <c r="X1492" s="7" t="s">
        <v>2594</v>
      </c>
      <c r="Y1492" s="7">
        <v>3</v>
      </c>
      <c r="Z1492" s="7">
        <v>3</v>
      </c>
      <c r="AA1492" s="7">
        <v>2019</v>
      </c>
      <c r="AB1492" s="7" t="s">
        <v>68</v>
      </c>
      <c r="AC1492" s="7" t="s">
        <v>69</v>
      </c>
      <c r="AD1492" s="7"/>
      <c r="AE1492" s="7"/>
      <c r="AF1492" s="7"/>
      <c r="AG1492" s="7"/>
      <c r="AH1492" s="7"/>
      <c r="AI1492" s="8" t="str">
        <f t="shared" si="213"/>
        <v>GC-HG4181334@播控</v>
      </c>
      <c r="AJ1492" s="8">
        <f>IF(AI1492="","",COUNTIFS(AI$1:AI1492,AI1492))</f>
        <v>1</v>
      </c>
      <c r="AK1492" s="8" t="str">
        <f t="shared" si="214"/>
        <v>云南省地震局省级地震部门应急指挥大厅基础平台升级改造项目中标公告@播控</v>
      </c>
      <c r="AL1492" s="9">
        <f>IF(AK1492="","",COUNTIFS(AK$1:AK1492,AK1492))</f>
        <v>1</v>
      </c>
      <c r="AM1492" s="10" t="str">
        <f t="shared" si="215"/>
        <v>是</v>
      </c>
      <c r="AN1492" s="12">
        <v>1890677</v>
      </c>
    </row>
    <row r="1493" spans="1:40">
      <c r="A1493" s="14" t="s">
        <v>7213</v>
      </c>
      <c r="B1493" s="14" t="s">
        <v>7974</v>
      </c>
      <c r="C1493" s="14" t="s">
        <v>55</v>
      </c>
      <c r="D1493" s="14"/>
      <c r="E1493" s="14" t="s">
        <v>809</v>
      </c>
      <c r="F1493" s="14" t="s">
        <v>1541</v>
      </c>
      <c r="G1493" s="14" t="s">
        <v>460</v>
      </c>
      <c r="H1493" s="14"/>
      <c r="I1493" s="14"/>
      <c r="J1493" s="14"/>
      <c r="K1493" s="14"/>
      <c r="L1493" s="14"/>
      <c r="M1493" s="14"/>
      <c r="N1493" s="14" t="s">
        <v>7980</v>
      </c>
      <c r="O1493" s="14"/>
      <c r="P1493" s="14"/>
      <c r="Q1493" s="14" t="s">
        <v>7976</v>
      </c>
      <c r="R1493" s="14"/>
      <c r="S1493" s="14"/>
      <c r="T1493" s="14"/>
      <c r="U1493" s="14"/>
      <c r="V1493" s="14"/>
      <c r="W1493" s="14" t="s">
        <v>315</v>
      </c>
      <c r="X1493" s="14" t="s">
        <v>7979</v>
      </c>
      <c r="Y1493" s="14">
        <v>6</v>
      </c>
      <c r="Z1493" s="14">
        <v>14971</v>
      </c>
      <c r="AA1493" s="14" t="s">
        <v>1746</v>
      </c>
      <c r="AB1493" s="14"/>
      <c r="AC1493" s="14"/>
      <c r="AD1493" s="14"/>
      <c r="AE1493" s="14"/>
      <c r="AF1493" s="14"/>
      <c r="AG1493" s="14"/>
      <c r="AH1493" s="14"/>
      <c r="AI1493" s="8" t="str">
        <f t="shared" si="213"/>
        <v/>
      </c>
      <c r="AJ1493" s="8" t="str">
        <f>IF(AI1493="","",COUNTIFS(AI$1:AI1493,AI1493))</f>
        <v/>
      </c>
      <c r="AK1493" s="8" t="str">
        <f t="shared" si="214"/>
        <v>海兴广电播控楼多功能会议室声学装修工程项目@播控</v>
      </c>
      <c r="AL1493" s="9">
        <f>IF(AK1493="","",COUNTIFS(AK$1:AK1493,AK1493))</f>
        <v>2</v>
      </c>
      <c r="AM1493" s="10" t="str">
        <f t="shared" si="215"/>
        <v/>
      </c>
      <c r="AN1493" s="12">
        <v>0</v>
      </c>
    </row>
    <row r="1494" spans="1:40">
      <c r="A1494" s="7" t="s">
        <v>7213</v>
      </c>
      <c r="B1494" s="7" t="s">
        <v>7981</v>
      </c>
      <c r="C1494" s="7" t="s">
        <v>55</v>
      </c>
      <c r="D1494" s="7"/>
      <c r="E1494" s="7" t="s">
        <v>155</v>
      </c>
      <c r="F1494" s="7" t="s">
        <v>5026</v>
      </c>
      <c r="G1494" s="7" t="s">
        <v>460</v>
      </c>
      <c r="H1494" s="7"/>
      <c r="I1494" s="7"/>
      <c r="J1494" s="7"/>
      <c r="K1494" s="7"/>
      <c r="L1494" s="7"/>
      <c r="M1494" s="7"/>
      <c r="N1494" s="7"/>
      <c r="O1494" s="7"/>
      <c r="P1494" s="7"/>
      <c r="Q1494" s="7"/>
      <c r="R1494" s="7"/>
      <c r="S1494" s="7"/>
      <c r="T1494" s="7"/>
      <c r="U1494" s="7"/>
      <c r="V1494" s="7"/>
      <c r="W1494" s="7" t="s">
        <v>315</v>
      </c>
      <c r="X1494" s="7" t="s">
        <v>7982</v>
      </c>
      <c r="Y1494" s="7">
        <v>1</v>
      </c>
      <c r="Z1494" s="7">
        <v>14971</v>
      </c>
      <c r="AA1494" s="7">
        <v>2019</v>
      </c>
      <c r="AB1494" s="7" t="s">
        <v>68</v>
      </c>
      <c r="AC1494" s="7"/>
      <c r="AD1494" s="7"/>
      <c r="AE1494" s="7"/>
      <c r="AF1494" s="7"/>
      <c r="AG1494" s="7"/>
      <c r="AH1494" s="7"/>
      <c r="AI1494" s="8" t="str">
        <f t="shared" si="213"/>
        <v/>
      </c>
      <c r="AJ1494" s="8" t="str">
        <f>IF(AI1494="","",COUNTIFS(AI$1:AI1494,AI1494))</f>
        <v/>
      </c>
      <c r="AK1494" s="8" t="str">
        <f t="shared" si="214"/>
        <v>云南云南爱上网络有限责任公司IPTV集成播控平台高清台标字幕设备竞争性磋商采购项目竞争性磋商评标公示@播控</v>
      </c>
      <c r="AL1494" s="9">
        <f>IF(AK1494="","",COUNTIFS(AK$1:AK1494,AK1494))</f>
        <v>1</v>
      </c>
      <c r="AM1494" s="10" t="str">
        <f t="shared" si="215"/>
        <v>是</v>
      </c>
      <c r="AN1494" s="12">
        <v>0</v>
      </c>
    </row>
    <row r="1495" spans="1:40">
      <c r="A1495" s="14" t="s">
        <v>7213</v>
      </c>
      <c r="B1495" s="14" t="s">
        <v>458</v>
      </c>
      <c r="C1495" s="14" t="s">
        <v>55</v>
      </c>
      <c r="D1495" s="14"/>
      <c r="E1495" s="14" t="s">
        <v>425</v>
      </c>
      <c r="F1495" s="14" t="s">
        <v>459</v>
      </c>
      <c r="G1495" s="14" t="s">
        <v>460</v>
      </c>
      <c r="H1495" s="14"/>
      <c r="I1495" s="14"/>
      <c r="J1495" s="14"/>
      <c r="K1495" s="14"/>
      <c r="L1495" s="14" t="s">
        <v>461</v>
      </c>
      <c r="M1495" s="14"/>
      <c r="N1495" s="14" t="s">
        <v>462</v>
      </c>
      <c r="O1495" s="14" t="s">
        <v>463</v>
      </c>
      <c r="P1495" s="14"/>
      <c r="Q1495" s="14" t="s">
        <v>465</v>
      </c>
      <c r="R1495" s="14"/>
      <c r="S1495" s="14"/>
      <c r="T1495" s="14"/>
      <c r="U1495" s="14"/>
      <c r="V1495" s="14"/>
      <c r="W1495" s="14" t="s">
        <v>79</v>
      </c>
      <c r="X1495" s="14" t="s">
        <v>466</v>
      </c>
      <c r="Y1495" s="14">
        <v>4</v>
      </c>
      <c r="Z1495" s="14">
        <v>14971</v>
      </c>
      <c r="AA1495" s="14">
        <v>2019</v>
      </c>
      <c r="AB1495" s="14" t="s">
        <v>68</v>
      </c>
      <c r="AC1495" s="14"/>
      <c r="AD1495" s="14"/>
      <c r="AE1495" s="14"/>
      <c r="AF1495" s="14"/>
      <c r="AG1495" s="14"/>
      <c r="AH1495" s="14"/>
      <c r="AI1495" s="8" t="str">
        <f t="shared" si="213"/>
        <v/>
      </c>
      <c r="AJ1495" s="8" t="str">
        <f>IF(AI1495="","",COUNTIFS(AI$1:AI1495,AI1495))</f>
        <v/>
      </c>
      <c r="AK1495" s="8" t="str">
        <f t="shared" si="214"/>
        <v>中共定西市纪委中国共产党定西市纪律检查委员会定西扶贫惠农资金监管网建设采购项目成交公告@播控</v>
      </c>
      <c r="AL1495" s="9">
        <f>IF(AK1495="","",COUNTIFS(AK$1:AK1495,AK1495))</f>
        <v>1</v>
      </c>
      <c r="AM1495" s="10" t="str">
        <f t="shared" si="215"/>
        <v>是</v>
      </c>
      <c r="AN1495" s="12">
        <v>723000</v>
      </c>
    </row>
    <row r="1496" spans="1:40">
      <c r="A1496" s="7" t="s">
        <v>7213</v>
      </c>
      <c r="B1496" s="7" t="s">
        <v>7983</v>
      </c>
      <c r="C1496" s="7" t="s">
        <v>55</v>
      </c>
      <c r="D1496" s="7" t="s">
        <v>7984</v>
      </c>
      <c r="E1496" s="7" t="s">
        <v>236</v>
      </c>
      <c r="F1496" s="7" t="s">
        <v>7985</v>
      </c>
      <c r="G1496" s="7" t="s">
        <v>460</v>
      </c>
      <c r="H1496" s="7"/>
      <c r="I1496" s="7"/>
      <c r="J1496" s="7"/>
      <c r="K1496" s="7"/>
      <c r="L1496" s="7"/>
      <c r="M1496" s="7"/>
      <c r="N1496" s="7" t="s">
        <v>7986</v>
      </c>
      <c r="O1496" s="7" t="s">
        <v>7987</v>
      </c>
      <c r="P1496" s="7"/>
      <c r="Q1496" s="7" t="s">
        <v>7988</v>
      </c>
      <c r="R1496" s="7"/>
      <c r="S1496" s="7"/>
      <c r="T1496" s="7"/>
      <c r="U1496" s="7"/>
      <c r="V1496" s="7"/>
      <c r="W1496" s="7" t="s">
        <v>315</v>
      </c>
      <c r="X1496" s="7" t="s">
        <v>7989</v>
      </c>
      <c r="Y1496" s="7">
        <v>2</v>
      </c>
      <c r="Z1496" s="7">
        <v>1</v>
      </c>
      <c r="AA1496" s="7">
        <v>2019</v>
      </c>
      <c r="AB1496" s="7" t="s">
        <v>68</v>
      </c>
      <c r="AC1496" s="7"/>
      <c r="AD1496" s="7"/>
      <c r="AE1496" s="7"/>
      <c r="AF1496" s="7"/>
      <c r="AG1496" s="7"/>
      <c r="AH1496" s="7"/>
      <c r="AI1496" s="8" t="str">
        <f t="shared" si="213"/>
        <v>SJSXF-2018-029）@播控</v>
      </c>
      <c r="AJ1496" s="8">
        <f>IF(AI1496="","",COUNTIFS(AI$1:AI1496,AI1496))</f>
        <v>1</v>
      </c>
      <c r="AK1496" s="8" t="str">
        <f t="shared" si="214"/>
        <v>北京市石景山区公安消防支队消防物联网远程监控系统设备采购项目成交公告@播控</v>
      </c>
      <c r="AL1496" s="9">
        <f>IF(AK1496="","",COUNTIFS(AK$1:AK1496,AK1496))</f>
        <v>1</v>
      </c>
      <c r="AM1496" s="10" t="str">
        <f t="shared" si="215"/>
        <v>是</v>
      </c>
      <c r="AN1496" s="12">
        <v>261560</v>
      </c>
    </row>
    <row r="1497" spans="1:40">
      <c r="A1497" s="14" t="s">
        <v>7207</v>
      </c>
      <c r="B1497" s="14" t="s">
        <v>7990</v>
      </c>
      <c r="C1497" s="14" t="s">
        <v>55</v>
      </c>
      <c r="D1497" s="14" t="s">
        <v>7991</v>
      </c>
      <c r="E1497" s="14" t="s">
        <v>168</v>
      </c>
      <c r="F1497" s="14" t="s">
        <v>169</v>
      </c>
      <c r="G1497" s="14" t="s">
        <v>460</v>
      </c>
      <c r="H1497" s="14"/>
      <c r="I1497" s="14"/>
      <c r="J1497" s="14"/>
      <c r="K1497" s="14"/>
      <c r="L1497" s="14" t="s">
        <v>7992</v>
      </c>
      <c r="M1497" s="14" t="s">
        <v>6248</v>
      </c>
      <c r="N1497" s="14" t="s">
        <v>7993</v>
      </c>
      <c r="O1497" s="14" t="s">
        <v>7994</v>
      </c>
      <c r="P1497" s="14"/>
      <c r="Q1497" s="14" t="s">
        <v>7995</v>
      </c>
      <c r="R1497" s="14" t="s">
        <v>7996</v>
      </c>
      <c r="S1497" s="14"/>
      <c r="T1497" s="14"/>
      <c r="U1497" s="14"/>
      <c r="V1497" s="14"/>
      <c r="W1497" s="14" t="s">
        <v>244</v>
      </c>
      <c r="X1497" s="14" t="s">
        <v>7997</v>
      </c>
      <c r="Y1497" s="14">
        <v>2</v>
      </c>
      <c r="Z1497" s="14">
        <v>2</v>
      </c>
      <c r="AA1497" s="14">
        <v>2019</v>
      </c>
      <c r="AB1497" s="14" t="s">
        <v>68</v>
      </c>
      <c r="AC1497" s="14"/>
      <c r="AD1497" s="14"/>
      <c r="AE1497" s="14"/>
      <c r="AF1497" s="14"/>
      <c r="AG1497" s="14"/>
      <c r="AH1497" s="14"/>
      <c r="AI1497" s="8" t="str">
        <f t="shared" si="213"/>
        <v>[3500]CCZB[GK]2018107）@播出</v>
      </c>
      <c r="AJ1497" s="8">
        <f>IF(AI1497="","",COUNTIFS(AI$1:AI1497,AI1497))</f>
        <v>1</v>
      </c>
      <c r="AK1497" s="8" t="str">
        <f t="shared" si="214"/>
        <v>福建省承诚招标代理有限公司关于福建省广播影视集团2019年CDN服务及移动社交直播平台采购服务类采购项目中标公告@播出</v>
      </c>
      <c r="AL1497" s="9">
        <f>IF(AK1497="","",COUNTIFS(AK$1:AK1497,AK1497))</f>
        <v>1</v>
      </c>
      <c r="AM1497" s="10" t="str">
        <f t="shared" si="215"/>
        <v>是</v>
      </c>
      <c r="AN1497" s="12">
        <v>2581000</v>
      </c>
    </row>
    <row r="1498" spans="1:40">
      <c r="A1498" s="7" t="s">
        <v>7207</v>
      </c>
      <c r="B1498" s="7" t="s">
        <v>7998</v>
      </c>
      <c r="C1498" s="7" t="s">
        <v>55</v>
      </c>
      <c r="D1498" s="7">
        <v>510201201814388</v>
      </c>
      <c r="E1498" s="7" t="s">
        <v>1427</v>
      </c>
      <c r="F1498" s="7" t="s">
        <v>4179</v>
      </c>
      <c r="G1498" s="7" t="s">
        <v>460</v>
      </c>
      <c r="H1498" s="7"/>
      <c r="I1498" s="7"/>
      <c r="J1498" s="7"/>
      <c r="K1498" s="7"/>
      <c r="L1498" s="7" t="s">
        <v>7999</v>
      </c>
      <c r="M1498" s="7" t="s">
        <v>8000</v>
      </c>
      <c r="N1498" s="7" t="s">
        <v>8001</v>
      </c>
      <c r="O1498" s="7"/>
      <c r="P1498" s="7"/>
      <c r="Q1498" s="7" t="s">
        <v>8002</v>
      </c>
      <c r="R1498" s="7" t="s">
        <v>8003</v>
      </c>
      <c r="S1498" s="7" t="s">
        <v>8004</v>
      </c>
      <c r="T1498" s="7" t="s">
        <v>8005</v>
      </c>
      <c r="U1498" s="7"/>
      <c r="V1498" s="7"/>
      <c r="W1498" s="7" t="s">
        <v>244</v>
      </c>
      <c r="X1498" s="7" t="s">
        <v>8006</v>
      </c>
      <c r="Y1498" s="7">
        <v>1</v>
      </c>
      <c r="Z1498" s="7">
        <v>1</v>
      </c>
      <c r="AA1498" s="7">
        <v>2019</v>
      </c>
      <c r="AB1498" s="7" t="s">
        <v>68</v>
      </c>
      <c r="AC1498" s="7"/>
      <c r="AD1498" s="7"/>
      <c r="AE1498" s="7"/>
      <c r="AF1498" s="7"/>
      <c r="AG1498" s="7"/>
      <c r="AH1498" s="7"/>
      <c r="AI1498" s="8" t="str">
        <f t="shared" si="213"/>
        <v>510201201814388@播出</v>
      </c>
      <c r="AJ1498" s="8">
        <f>IF(AI1498="","",COUNTIFS(AI$1:AI1498,AI1498))</f>
        <v>1</v>
      </c>
      <c r="AK1498" s="8" t="str">
        <f t="shared" si="214"/>
        <v>四川省广播电视集团六〇一工程筹建处四川广播电视塔安全播出保障项目竞争性磋商结果公告@播出</v>
      </c>
      <c r="AL1498" s="9">
        <f>IF(AK1498="","",COUNTIFS(AK$1:AK1498,AK1498))</f>
        <v>1</v>
      </c>
      <c r="AM1498" s="10" t="str">
        <f t="shared" si="215"/>
        <v>是</v>
      </c>
      <c r="AN1498" s="12">
        <v>0</v>
      </c>
    </row>
    <row r="1499" spans="1:40">
      <c r="A1499" s="14" t="s">
        <v>7213</v>
      </c>
      <c r="B1499" s="14" t="s">
        <v>8007</v>
      </c>
      <c r="C1499" s="14" t="s">
        <v>55</v>
      </c>
      <c r="D1499" s="14" t="s">
        <v>8008</v>
      </c>
      <c r="E1499" s="14" t="s">
        <v>155</v>
      </c>
      <c r="F1499" s="14" t="s">
        <v>251</v>
      </c>
      <c r="G1499" s="14" t="s">
        <v>460</v>
      </c>
      <c r="H1499" s="14"/>
      <c r="I1499" s="14"/>
      <c r="J1499" s="14"/>
      <c r="K1499" s="14"/>
      <c r="L1499" s="14"/>
      <c r="M1499" s="14" t="s">
        <v>7669</v>
      </c>
      <c r="N1499" s="14" t="s">
        <v>8009</v>
      </c>
      <c r="O1499" s="14" t="s">
        <v>8010</v>
      </c>
      <c r="P1499" s="14"/>
      <c r="Q1499" s="14" t="s">
        <v>8011</v>
      </c>
      <c r="R1499" s="14"/>
      <c r="S1499" s="14"/>
      <c r="T1499" s="14"/>
      <c r="U1499" s="14"/>
      <c r="V1499" s="14"/>
      <c r="W1499" s="14" t="s">
        <v>244</v>
      </c>
      <c r="X1499" s="14" t="s">
        <v>8012</v>
      </c>
      <c r="Y1499" s="14">
        <v>2</v>
      </c>
      <c r="Z1499" s="14">
        <v>2</v>
      </c>
      <c r="AA1499" s="14">
        <v>2019</v>
      </c>
      <c r="AB1499" s="14" t="s">
        <v>68</v>
      </c>
      <c r="AC1499" s="14"/>
      <c r="AD1499" s="14"/>
      <c r="AE1499" s="14"/>
      <c r="AF1499" s="14"/>
      <c r="AG1499" s="14"/>
      <c r="AH1499" s="14"/>
      <c r="AI1499" s="8" t="str">
        <f t="shared" si="213"/>
        <v>JT-201812-090-XJ@播控</v>
      </c>
      <c r="AJ1499" s="8">
        <f>IF(AI1499="","",COUNTIFS(AI$1:AI1499,AI1499))</f>
        <v>1</v>
      </c>
      <c r="AK1499" s="8" t="str">
        <f t="shared" si="214"/>
        <v>云南广电网络集团有限公司2018年市场与经营管理部、计划财务部、物资管理中心办公电脑采购项目成交结果公告@播控</v>
      </c>
      <c r="AL1499" s="9">
        <f>IF(AK1499="","",COUNTIFS(AK$1:AK1499,AK1499))</f>
        <v>1</v>
      </c>
      <c r="AM1499" s="10" t="str">
        <f t="shared" si="215"/>
        <v>是</v>
      </c>
      <c r="AN1499" s="12">
        <v>41400</v>
      </c>
    </row>
    <row r="1500" spans="1:40">
      <c r="A1500" s="7" t="s">
        <v>7213</v>
      </c>
      <c r="B1500" s="7" t="s">
        <v>8013</v>
      </c>
      <c r="C1500" s="7" t="s">
        <v>55</v>
      </c>
      <c r="D1500" s="7" t="s">
        <v>8014</v>
      </c>
      <c r="E1500" s="7" t="s">
        <v>155</v>
      </c>
      <c r="F1500" s="7" t="s">
        <v>251</v>
      </c>
      <c r="G1500" s="7" t="s">
        <v>460</v>
      </c>
      <c r="H1500" s="7"/>
      <c r="I1500" s="7"/>
      <c r="J1500" s="7"/>
      <c r="K1500" s="7"/>
      <c r="L1500" s="7"/>
      <c r="M1500" s="7" t="s">
        <v>7669</v>
      </c>
      <c r="N1500" s="7" t="s">
        <v>8009</v>
      </c>
      <c r="O1500" s="7" t="s">
        <v>8015</v>
      </c>
      <c r="P1500" s="7"/>
      <c r="Q1500" s="7" t="s">
        <v>8011</v>
      </c>
      <c r="R1500" s="7"/>
      <c r="S1500" s="7"/>
      <c r="T1500" s="7"/>
      <c r="U1500" s="7"/>
      <c r="V1500" s="7"/>
      <c r="W1500" s="7" t="s">
        <v>244</v>
      </c>
      <c r="X1500" s="7" t="s">
        <v>8016</v>
      </c>
      <c r="Y1500" s="7">
        <v>2</v>
      </c>
      <c r="Z1500" s="7">
        <v>2</v>
      </c>
      <c r="AA1500" s="7">
        <v>2019</v>
      </c>
      <c r="AB1500" s="7" t="s">
        <v>68</v>
      </c>
      <c r="AC1500" s="7"/>
      <c r="AD1500" s="7"/>
      <c r="AE1500" s="7"/>
      <c r="AF1500" s="7"/>
      <c r="AG1500" s="7"/>
      <c r="AH1500" s="7"/>
      <c r="AI1500" s="8" t="str">
        <f t="shared" si="213"/>
        <v>JT-201812-080-XJ@播控</v>
      </c>
      <c r="AJ1500" s="8">
        <f>IF(AI1500="","",COUNTIFS(AI$1:AI1500,AI1500))</f>
        <v>1</v>
      </c>
      <c r="AK1500" s="8" t="str">
        <f t="shared" si="214"/>
        <v>云南广电网络集团有限公司2018年监事会、集团办公室、发展规划部、云网股份办公设备采购成交结果公告@播控</v>
      </c>
      <c r="AL1500" s="9">
        <f>IF(AK1500="","",COUNTIFS(AK$1:AK1500,AK1500))</f>
        <v>1</v>
      </c>
      <c r="AM1500" s="10" t="str">
        <f t="shared" si="215"/>
        <v>是</v>
      </c>
      <c r="AN1500" s="12">
        <v>34220</v>
      </c>
    </row>
    <row r="1501" spans="1:40">
      <c r="A1501" s="14" t="s">
        <v>7207</v>
      </c>
      <c r="B1501" s="14" t="s">
        <v>8017</v>
      </c>
      <c r="C1501" s="14" t="s">
        <v>55</v>
      </c>
      <c r="D1501" s="14" t="s">
        <v>8018</v>
      </c>
      <c r="E1501" s="14" t="s">
        <v>168</v>
      </c>
      <c r="F1501" s="14" t="s">
        <v>169</v>
      </c>
      <c r="G1501" s="14" t="s">
        <v>460</v>
      </c>
      <c r="H1501" s="14"/>
      <c r="I1501" s="14"/>
      <c r="J1501" s="14"/>
      <c r="K1501" s="14"/>
      <c r="L1501" s="14" t="s">
        <v>7992</v>
      </c>
      <c r="M1501" s="14" t="s">
        <v>6248</v>
      </c>
      <c r="N1501" s="14" t="s">
        <v>7993</v>
      </c>
      <c r="O1501" s="14" t="s">
        <v>7994</v>
      </c>
      <c r="P1501" s="14"/>
      <c r="Q1501" s="14" t="s">
        <v>7995</v>
      </c>
      <c r="R1501" s="14" t="s">
        <v>7996</v>
      </c>
      <c r="S1501" s="14"/>
      <c r="T1501" s="14"/>
      <c r="U1501" s="14"/>
      <c r="V1501" s="14"/>
      <c r="W1501" s="14" t="s">
        <v>244</v>
      </c>
      <c r="X1501" s="14" t="s">
        <v>8019</v>
      </c>
      <c r="Y1501" s="14">
        <v>4</v>
      </c>
      <c r="Z1501" s="14">
        <v>2</v>
      </c>
      <c r="AA1501" s="14">
        <v>2019</v>
      </c>
      <c r="AB1501" s="14" t="s">
        <v>68</v>
      </c>
      <c r="AC1501" s="14"/>
      <c r="AD1501" s="14"/>
      <c r="AE1501" s="14"/>
      <c r="AF1501" s="14"/>
      <c r="AG1501" s="14"/>
      <c r="AH1501" s="14"/>
      <c r="AI1501" s="8" t="str">
        <f t="shared" si="213"/>
        <v>[3500]CCZB[GK]2018107@播出</v>
      </c>
      <c r="AJ1501" s="8">
        <f>IF(AI1501="","",COUNTIFS(AI$1:AI1501,AI1501))</f>
        <v>1</v>
      </c>
      <c r="AK1501" s="8" t="str">
        <f t="shared" si="214"/>
        <v>福建省广播影视集团2019年CDN服务及移动社交直播平台采购服务类采购项目结果公告@播出</v>
      </c>
      <c r="AL1501" s="9">
        <f>IF(AK1501="","",COUNTIFS(AK$1:AK1501,AK1501))</f>
        <v>1</v>
      </c>
      <c r="AM1501" s="10" t="str">
        <f t="shared" si="215"/>
        <v>是</v>
      </c>
      <c r="AN1501" s="12">
        <v>2581000</v>
      </c>
    </row>
    <row r="1502" spans="1:40">
      <c r="A1502" s="7" t="s">
        <v>7207</v>
      </c>
      <c r="B1502" s="7" t="s">
        <v>8020</v>
      </c>
      <c r="C1502" s="7" t="s">
        <v>55</v>
      </c>
      <c r="D1502" s="7" t="s">
        <v>7991</v>
      </c>
      <c r="E1502" s="7" t="s">
        <v>168</v>
      </c>
      <c r="F1502" s="7" t="s">
        <v>169</v>
      </c>
      <c r="G1502" s="7" t="s">
        <v>460</v>
      </c>
      <c r="H1502" s="7"/>
      <c r="I1502" s="7"/>
      <c r="J1502" s="7"/>
      <c r="K1502" s="7"/>
      <c r="L1502" s="7" t="s">
        <v>7992</v>
      </c>
      <c r="M1502" s="7" t="s">
        <v>6248</v>
      </c>
      <c r="N1502" s="7" t="s">
        <v>7993</v>
      </c>
      <c r="O1502" s="7" t="s">
        <v>8021</v>
      </c>
      <c r="P1502" s="7"/>
      <c r="Q1502" s="7" t="s">
        <v>7995</v>
      </c>
      <c r="R1502" s="7" t="s">
        <v>7996</v>
      </c>
      <c r="S1502" s="7"/>
      <c r="T1502" s="7"/>
      <c r="U1502" s="7"/>
      <c r="V1502" s="7"/>
      <c r="W1502" s="7" t="s">
        <v>244</v>
      </c>
      <c r="X1502" s="7" t="s">
        <v>8022</v>
      </c>
      <c r="Y1502" s="7">
        <v>1</v>
      </c>
      <c r="Z1502" s="7">
        <v>2</v>
      </c>
      <c r="AA1502" s="7">
        <v>2019</v>
      </c>
      <c r="AB1502" s="7" t="s">
        <v>68</v>
      </c>
      <c r="AC1502" s="7"/>
      <c r="AD1502" s="7"/>
      <c r="AE1502" s="7"/>
      <c r="AF1502" s="7"/>
      <c r="AG1502" s="7"/>
      <c r="AH1502" s="7"/>
      <c r="AI1502" s="8" t="str">
        <f t="shared" si="213"/>
        <v>[3500]CCZB[GK]2018107）@播出</v>
      </c>
      <c r="AJ1502" s="8">
        <f>IF(AI1502="","",COUNTIFS(AI$1:AI1502,AI1502))</f>
        <v>2</v>
      </c>
      <c r="AK1502" s="8" t="str">
        <f t="shared" si="214"/>
        <v>福建省承诚招标代理有限公司福建省广播影视集团2019年CDN服务及移动社交直播平台采购服务类采购项目中标公告@播出</v>
      </c>
      <c r="AL1502" s="9">
        <f>IF(AK1502="","",COUNTIFS(AK$1:AK1502,AK1502))</f>
        <v>1</v>
      </c>
      <c r="AM1502" s="10" t="str">
        <f t="shared" si="215"/>
        <v/>
      </c>
      <c r="AN1502" s="12">
        <v>1182000</v>
      </c>
    </row>
    <row r="1503" spans="1:40">
      <c r="A1503" s="14" t="s">
        <v>7213</v>
      </c>
      <c r="B1503" s="14" t="s">
        <v>8023</v>
      </c>
      <c r="C1503" s="14" t="s">
        <v>55</v>
      </c>
      <c r="D1503" s="14" t="s">
        <v>8024</v>
      </c>
      <c r="E1503" s="14" t="s">
        <v>155</v>
      </c>
      <c r="F1503" s="14" t="s">
        <v>251</v>
      </c>
      <c r="G1503" s="14" t="s">
        <v>460</v>
      </c>
      <c r="H1503" s="14"/>
      <c r="I1503" s="14"/>
      <c r="J1503" s="14"/>
      <c r="K1503" s="14"/>
      <c r="L1503" s="14" t="s">
        <v>8025</v>
      </c>
      <c r="M1503" s="14" t="s">
        <v>8026</v>
      </c>
      <c r="N1503" s="14" t="s">
        <v>8027</v>
      </c>
      <c r="O1503" s="14" t="s">
        <v>8028</v>
      </c>
      <c r="P1503" s="14"/>
      <c r="Q1503" s="14" t="s">
        <v>8029</v>
      </c>
      <c r="R1503" s="14"/>
      <c r="S1503" s="14"/>
      <c r="T1503" s="14"/>
      <c r="U1503" s="14"/>
      <c r="V1503" s="14"/>
      <c r="W1503" s="14" t="s">
        <v>79</v>
      </c>
      <c r="X1503" s="14" t="s">
        <v>8030</v>
      </c>
      <c r="Y1503" s="14">
        <v>1</v>
      </c>
      <c r="Z1503" s="14">
        <v>1</v>
      </c>
      <c r="AA1503" s="14">
        <v>2019</v>
      </c>
      <c r="AB1503" s="14" t="s">
        <v>68</v>
      </c>
      <c r="AC1503" s="14"/>
      <c r="AD1503" s="14"/>
      <c r="AE1503" s="14"/>
      <c r="AF1503" s="14"/>
      <c r="AG1503" s="14"/>
      <c r="AH1503" s="14"/>
      <c r="AI1503" s="8" t="str">
        <f t="shared" si="213"/>
        <v>YNZZ-2018-076（A6）】@播控</v>
      </c>
      <c r="AJ1503" s="8">
        <f>IF(AI1503="","",COUNTIFS(AI$1:AI1503,AI1503))</f>
        <v>1</v>
      </c>
      <c r="AK1503" s="8" t="str">
        <f t="shared" si="214"/>
        <v>安宁市公安局连然派出所勤务指挥室大屏询价采购项目成交公告@播控</v>
      </c>
      <c r="AL1503" s="9">
        <f>IF(AK1503="","",COUNTIFS(AK$1:AK1503,AK1503))</f>
        <v>1</v>
      </c>
      <c r="AM1503" s="10" t="str">
        <f t="shared" si="215"/>
        <v>是</v>
      </c>
      <c r="AN1503" s="12">
        <v>195450.00000000003</v>
      </c>
    </row>
    <row r="1504" spans="1:40">
      <c r="A1504" s="7" t="s">
        <v>7207</v>
      </c>
      <c r="B1504" s="7" t="s">
        <v>8031</v>
      </c>
      <c r="C1504" s="7" t="s">
        <v>55</v>
      </c>
      <c r="D1504" s="7"/>
      <c r="E1504" s="7" t="s">
        <v>276</v>
      </c>
      <c r="F1504" s="7" t="s">
        <v>4799</v>
      </c>
      <c r="G1504" s="7" t="s">
        <v>460</v>
      </c>
      <c r="H1504" s="7"/>
      <c r="I1504" s="7"/>
      <c r="J1504" s="7"/>
      <c r="K1504" s="7"/>
      <c r="L1504" s="7"/>
      <c r="M1504" s="7"/>
      <c r="N1504" s="7"/>
      <c r="O1504" s="7"/>
      <c r="P1504" s="7"/>
      <c r="Q1504" s="7"/>
      <c r="R1504" s="7"/>
      <c r="S1504" s="7"/>
      <c r="T1504" s="7"/>
      <c r="U1504" s="7"/>
      <c r="V1504" s="7"/>
      <c r="W1504" s="7" t="s">
        <v>315</v>
      </c>
      <c r="X1504" s="7" t="s">
        <v>8032</v>
      </c>
      <c r="Y1504" s="7">
        <v>1</v>
      </c>
      <c r="Z1504" s="7">
        <v>14971</v>
      </c>
      <c r="AA1504" s="7" t="s">
        <v>1746</v>
      </c>
      <c r="AB1504" s="7"/>
      <c r="AC1504" s="7"/>
      <c r="AD1504" s="7"/>
      <c r="AE1504" s="7"/>
      <c r="AF1504" s="7"/>
      <c r="AG1504" s="7"/>
      <c r="AH1504" s="7"/>
      <c r="AI1504" s="8" t="str">
        <f t="shared" si="213"/>
        <v/>
      </c>
      <c r="AJ1504" s="8" t="str">
        <f>IF(AI1504="","",COUNTIFS(AI$1:AI1504,AI1504))</f>
        <v/>
      </c>
      <c r="AK1504" s="8" t="str">
        <f t="shared" si="214"/>
        <v>【庄河市】【采购合同公告】鸡冠山电视中心转播台自动化播出监控系统及4CH发射天线采购项目合同公告@播出</v>
      </c>
      <c r="AL1504" s="9">
        <f>IF(AK1504="","",COUNTIFS(AK$1:AK1504,AK1504))</f>
        <v>1</v>
      </c>
      <c r="AM1504" s="10" t="str">
        <f t="shared" si="215"/>
        <v>是</v>
      </c>
      <c r="AN1504" s="12">
        <v>0</v>
      </c>
    </row>
    <row r="1505" spans="1:40">
      <c r="A1505" s="14" t="s">
        <v>7207</v>
      </c>
      <c r="B1505" s="14" t="s">
        <v>8033</v>
      </c>
      <c r="C1505" s="14" t="s">
        <v>55</v>
      </c>
      <c r="D1505" s="14" t="s">
        <v>8034</v>
      </c>
      <c r="E1505" s="14" t="s">
        <v>6978</v>
      </c>
      <c r="F1505" s="14" t="s">
        <v>6979</v>
      </c>
      <c r="G1505" s="14" t="s">
        <v>460</v>
      </c>
      <c r="H1505" s="14"/>
      <c r="I1505" s="14"/>
      <c r="J1505" s="14"/>
      <c r="K1505" s="14"/>
      <c r="L1505" s="14" t="s">
        <v>8035</v>
      </c>
      <c r="M1505" s="14" t="s">
        <v>8036</v>
      </c>
      <c r="N1505" s="14" t="s">
        <v>8037</v>
      </c>
      <c r="O1505" s="14" t="s">
        <v>8038</v>
      </c>
      <c r="P1505" s="14"/>
      <c r="Q1505" s="14" t="s">
        <v>8039</v>
      </c>
      <c r="R1505" s="14" t="s">
        <v>8040</v>
      </c>
      <c r="S1505" s="14"/>
      <c r="T1505" s="14"/>
      <c r="U1505" s="14"/>
      <c r="V1505" s="14"/>
      <c r="W1505" s="14" t="s">
        <v>79</v>
      </c>
      <c r="X1505" s="14" t="s">
        <v>8041</v>
      </c>
      <c r="Y1505" s="14">
        <v>1</v>
      </c>
      <c r="Z1505" s="14">
        <v>1</v>
      </c>
      <c r="AA1505" s="14">
        <v>2019</v>
      </c>
      <c r="AB1505" s="14" t="s">
        <v>68</v>
      </c>
      <c r="AC1505" s="14"/>
      <c r="AD1505" s="14"/>
      <c r="AE1505" s="14"/>
      <c r="AF1505" s="14"/>
      <c r="AG1505" s="14"/>
      <c r="AH1505" s="14"/>
      <c r="AI1505" s="8" t="str">
        <f t="shared" si="213"/>
        <v>SCKYGC2018-003@播出</v>
      </c>
      <c r="AJ1505" s="8">
        <f>IF(AI1505="","",COUNTIFS(AI$1:AI1505,AI1505))</f>
        <v>1</v>
      </c>
      <c r="AK1505" s="8" t="str">
        <f t="shared" si="214"/>
        <v>曲水县广播电视播出机构制播能力建设项目中标公示@播出</v>
      </c>
      <c r="AL1505" s="9">
        <f>IF(AK1505="","",COUNTIFS(AK$1:AK1505,AK1505))</f>
        <v>1</v>
      </c>
      <c r="AM1505" s="10" t="str">
        <f t="shared" si="215"/>
        <v>是</v>
      </c>
      <c r="AN1505" s="12">
        <v>1749318</v>
      </c>
    </row>
    <row r="1506" spans="1:40">
      <c r="A1506" s="7" t="s">
        <v>7213</v>
      </c>
      <c r="B1506" s="7" t="s">
        <v>8007</v>
      </c>
      <c r="C1506" s="7" t="s">
        <v>55</v>
      </c>
      <c r="D1506" s="7" t="s">
        <v>8008</v>
      </c>
      <c r="E1506" s="7" t="s">
        <v>155</v>
      </c>
      <c r="F1506" s="7" t="s">
        <v>251</v>
      </c>
      <c r="G1506" s="7" t="s">
        <v>460</v>
      </c>
      <c r="H1506" s="7"/>
      <c r="I1506" s="7"/>
      <c r="J1506" s="7"/>
      <c r="K1506" s="7"/>
      <c r="L1506" s="7"/>
      <c r="M1506" s="7" t="s">
        <v>7669</v>
      </c>
      <c r="N1506" s="7" t="s">
        <v>8009</v>
      </c>
      <c r="O1506" s="7" t="s">
        <v>8010</v>
      </c>
      <c r="P1506" s="7"/>
      <c r="Q1506" s="7" t="s">
        <v>8011</v>
      </c>
      <c r="R1506" s="7"/>
      <c r="S1506" s="7"/>
      <c r="T1506" s="7"/>
      <c r="U1506" s="7"/>
      <c r="V1506" s="7"/>
      <c r="W1506" s="7" t="s">
        <v>244</v>
      </c>
      <c r="X1506" s="7" t="s">
        <v>8012</v>
      </c>
      <c r="Y1506" s="7">
        <v>2</v>
      </c>
      <c r="Z1506" s="7">
        <v>2</v>
      </c>
      <c r="AA1506" s="7">
        <v>2019</v>
      </c>
      <c r="AB1506" s="7" t="s">
        <v>68</v>
      </c>
      <c r="AC1506" s="7"/>
      <c r="AD1506" s="7"/>
      <c r="AE1506" s="7"/>
      <c r="AF1506" s="7"/>
      <c r="AG1506" s="7"/>
      <c r="AH1506" s="7"/>
      <c r="AI1506" s="8" t="str">
        <f t="shared" si="213"/>
        <v>JT-201812-090-XJ@播控</v>
      </c>
      <c r="AJ1506" s="8">
        <f>IF(AI1506="","",COUNTIFS(AI$1:AI1506,AI1506))</f>
        <v>2</v>
      </c>
      <c r="AK1506" s="8" t="str">
        <f t="shared" si="214"/>
        <v>云南广电网络集团有限公司2018年市场与经营管理部、计划财务部、物资管理中心办公电脑采购项目成交结果公告@播控</v>
      </c>
      <c r="AL1506" s="9">
        <f>IF(AK1506="","",COUNTIFS(AK$1:AK1506,AK1506))</f>
        <v>2</v>
      </c>
      <c r="AM1506" s="10" t="str">
        <f t="shared" si="215"/>
        <v/>
      </c>
      <c r="AN1506" s="12">
        <v>41400</v>
      </c>
    </row>
    <row r="1507" spans="1:40">
      <c r="A1507" s="14" t="s">
        <v>7213</v>
      </c>
      <c r="B1507" s="14" t="s">
        <v>8013</v>
      </c>
      <c r="C1507" s="14" t="s">
        <v>55</v>
      </c>
      <c r="D1507" s="14" t="s">
        <v>8014</v>
      </c>
      <c r="E1507" s="14" t="s">
        <v>155</v>
      </c>
      <c r="F1507" s="14" t="s">
        <v>251</v>
      </c>
      <c r="G1507" s="14" t="s">
        <v>460</v>
      </c>
      <c r="H1507" s="14"/>
      <c r="I1507" s="14"/>
      <c r="J1507" s="14"/>
      <c r="K1507" s="14"/>
      <c r="L1507" s="14"/>
      <c r="M1507" s="14" t="s">
        <v>7669</v>
      </c>
      <c r="N1507" s="14" t="s">
        <v>8009</v>
      </c>
      <c r="O1507" s="14" t="s">
        <v>8015</v>
      </c>
      <c r="P1507" s="14"/>
      <c r="Q1507" s="14" t="s">
        <v>8011</v>
      </c>
      <c r="R1507" s="14"/>
      <c r="S1507" s="14"/>
      <c r="T1507" s="14"/>
      <c r="U1507" s="14"/>
      <c r="V1507" s="14"/>
      <c r="W1507" s="14" t="s">
        <v>244</v>
      </c>
      <c r="X1507" s="14" t="s">
        <v>8016</v>
      </c>
      <c r="Y1507" s="14">
        <v>2</v>
      </c>
      <c r="Z1507" s="14">
        <v>2</v>
      </c>
      <c r="AA1507" s="14">
        <v>2019</v>
      </c>
      <c r="AB1507" s="14" t="s">
        <v>68</v>
      </c>
      <c r="AC1507" s="14"/>
      <c r="AD1507" s="14"/>
      <c r="AE1507" s="14"/>
      <c r="AF1507" s="14"/>
      <c r="AG1507" s="14"/>
      <c r="AH1507" s="14"/>
      <c r="AI1507" s="8" t="str">
        <f t="shared" si="213"/>
        <v>JT-201812-080-XJ@播控</v>
      </c>
      <c r="AJ1507" s="8">
        <f>IF(AI1507="","",COUNTIFS(AI$1:AI1507,AI1507))</f>
        <v>2</v>
      </c>
      <c r="AK1507" s="8" t="str">
        <f t="shared" si="214"/>
        <v>云南广电网络集团有限公司2018年监事会、集团办公室、发展规划部、云网股份办公设备采购成交结果公告@播控</v>
      </c>
      <c r="AL1507" s="9">
        <f>IF(AK1507="","",COUNTIFS(AK$1:AK1507,AK1507))</f>
        <v>2</v>
      </c>
      <c r="AM1507" s="10" t="str">
        <f t="shared" si="215"/>
        <v/>
      </c>
      <c r="AN1507" s="12">
        <v>34220</v>
      </c>
    </row>
    <row r="1508" spans="1:40">
      <c r="A1508" s="7" t="s">
        <v>7213</v>
      </c>
      <c r="B1508" s="7" t="s">
        <v>2674</v>
      </c>
      <c r="C1508" s="7" t="s">
        <v>55</v>
      </c>
      <c r="D1508" s="7"/>
      <c r="E1508" s="7" t="s">
        <v>215</v>
      </c>
      <c r="F1508" s="7" t="s">
        <v>216</v>
      </c>
      <c r="G1508" s="7" t="s">
        <v>966</v>
      </c>
      <c r="H1508" s="7"/>
      <c r="I1508" s="7"/>
      <c r="J1508" s="7"/>
      <c r="K1508" s="7"/>
      <c r="L1508" s="7"/>
      <c r="M1508" s="7"/>
      <c r="N1508" s="7" t="s">
        <v>2675</v>
      </c>
      <c r="O1508" s="7"/>
      <c r="P1508" s="7"/>
      <c r="Q1508" s="7" t="s">
        <v>2677</v>
      </c>
      <c r="R1508" s="7"/>
      <c r="S1508" s="7"/>
      <c r="T1508" s="7"/>
      <c r="U1508" s="7"/>
      <c r="V1508" s="7"/>
      <c r="W1508" s="7" t="s">
        <v>65</v>
      </c>
      <c r="X1508" s="7" t="s">
        <v>2678</v>
      </c>
      <c r="Y1508" s="7">
        <v>3</v>
      </c>
      <c r="Z1508" s="7">
        <v>14971</v>
      </c>
      <c r="AA1508" s="7">
        <v>2019</v>
      </c>
      <c r="AB1508" s="7" t="s">
        <v>68</v>
      </c>
      <c r="AC1508" s="7" t="s">
        <v>138</v>
      </c>
      <c r="AD1508" s="7"/>
      <c r="AE1508" s="7"/>
      <c r="AF1508" s="7"/>
      <c r="AG1508" s="7"/>
      <c r="AH1508" s="7"/>
      <c r="AI1508" s="8" t="str">
        <f t="shared" si="213"/>
        <v/>
      </c>
      <c r="AJ1508" s="8" t="str">
        <f>IF(AI1508="","",COUNTIFS(AI$1:AI1508,AI1508))</f>
        <v/>
      </c>
      <c r="AK1508" s="8" t="str">
        <f t="shared" si="214"/>
        <v>邹平县黄山试验小学于2019年01月15日成功交易1笔新订单@播控</v>
      </c>
      <c r="AL1508" s="9">
        <f>IF(AK1508="","",COUNTIFS(AK$1:AK1508,AK1508))</f>
        <v>1</v>
      </c>
      <c r="AM1508" s="10" t="str">
        <f t="shared" si="215"/>
        <v>是</v>
      </c>
      <c r="AN1508" s="12">
        <v>0</v>
      </c>
    </row>
    <row r="1509" spans="1:40">
      <c r="A1509" s="14" t="s">
        <v>7305</v>
      </c>
      <c r="B1509" s="14" t="s">
        <v>8042</v>
      </c>
      <c r="C1509" s="14" t="s">
        <v>55</v>
      </c>
      <c r="D1509" s="14" t="s">
        <v>8043</v>
      </c>
      <c r="E1509" s="14" t="s">
        <v>155</v>
      </c>
      <c r="F1509" s="14" t="s">
        <v>251</v>
      </c>
      <c r="G1509" s="14" t="s">
        <v>966</v>
      </c>
      <c r="H1509" s="14"/>
      <c r="I1509" s="14"/>
      <c r="J1509" s="14"/>
      <c r="K1509" s="14"/>
      <c r="L1509" s="14" t="s">
        <v>8044</v>
      </c>
      <c r="M1509" s="14" t="s">
        <v>8045</v>
      </c>
      <c r="N1509" s="14" t="s">
        <v>8046</v>
      </c>
      <c r="O1509" s="14"/>
      <c r="P1509" s="14"/>
      <c r="Q1509" s="14" t="s">
        <v>8047</v>
      </c>
      <c r="R1509" s="14"/>
      <c r="S1509" s="14"/>
      <c r="T1509" s="14"/>
      <c r="U1509" s="14"/>
      <c r="V1509" s="14"/>
      <c r="W1509" s="14" t="s">
        <v>326</v>
      </c>
      <c r="X1509" s="14" t="s">
        <v>8048</v>
      </c>
      <c r="Y1509" s="14">
        <v>2</v>
      </c>
      <c r="Z1509" s="14">
        <v>2</v>
      </c>
      <c r="AA1509" s="14">
        <v>2019</v>
      </c>
      <c r="AB1509" s="14" t="s">
        <v>68</v>
      </c>
      <c r="AC1509" s="14"/>
      <c r="AD1509" s="14"/>
      <c r="AE1509" s="14"/>
      <c r="AF1509" s="14"/>
      <c r="AG1509" s="14"/>
      <c r="AH1509" s="14"/>
      <c r="AI1509" s="8" t="str">
        <f t="shared" si="213"/>
        <v>YNTTCG20180802）@播出,播控</v>
      </c>
      <c r="AJ1509" s="8">
        <f>IF(AI1509="","",COUNTIFS(AI$1:AI1509,AI1509))</f>
        <v>1</v>
      </c>
      <c r="AK1509" s="8" t="str">
        <f t="shared" si="214"/>
        <v>云南农业大学专用教学设备采购项目2018-51号成交公告@播出,播控</v>
      </c>
      <c r="AL1509" s="9">
        <f>IF(AK1509="","",COUNTIFS(AK$1:AK1509,AK1509))</f>
        <v>1</v>
      </c>
      <c r="AM1509" s="10" t="str">
        <f t="shared" si="215"/>
        <v>是</v>
      </c>
      <c r="AN1509" s="12">
        <v>0</v>
      </c>
    </row>
    <row r="1510" spans="1:40">
      <c r="A1510" s="7" t="s">
        <v>7213</v>
      </c>
      <c r="B1510" s="7" t="s">
        <v>8049</v>
      </c>
      <c r="C1510" s="7" t="s">
        <v>55</v>
      </c>
      <c r="D1510" s="7" t="s">
        <v>8050</v>
      </c>
      <c r="E1510" s="7" t="s">
        <v>602</v>
      </c>
      <c r="F1510" s="7" t="s">
        <v>668</v>
      </c>
      <c r="G1510" s="7" t="s">
        <v>966</v>
      </c>
      <c r="H1510" s="7"/>
      <c r="I1510" s="7"/>
      <c r="J1510" s="7"/>
      <c r="K1510" s="7"/>
      <c r="L1510" s="7"/>
      <c r="M1510" s="7"/>
      <c r="N1510" s="7" t="s">
        <v>8051</v>
      </c>
      <c r="O1510" s="7" t="s">
        <v>8052</v>
      </c>
      <c r="P1510" s="7"/>
      <c r="Q1510" s="7" t="s">
        <v>8053</v>
      </c>
      <c r="R1510" s="7"/>
      <c r="S1510" s="7"/>
      <c r="T1510" s="7"/>
      <c r="U1510" s="7"/>
      <c r="V1510" s="7"/>
      <c r="W1510" s="7" t="s">
        <v>315</v>
      </c>
      <c r="X1510" s="7" t="s">
        <v>8054</v>
      </c>
      <c r="Y1510" s="7">
        <v>4</v>
      </c>
      <c r="Z1510" s="7">
        <v>2</v>
      </c>
      <c r="AA1510" s="7" t="s">
        <v>1746</v>
      </c>
      <c r="AB1510" s="7"/>
      <c r="AC1510" s="7"/>
      <c r="AD1510" s="7"/>
      <c r="AE1510" s="7"/>
      <c r="AF1510" s="7"/>
      <c r="AG1510" s="7"/>
      <c r="AH1510" s="7"/>
      <c r="AI1510" s="8" t="str">
        <f t="shared" si="213"/>
        <v>066018635110）@播控</v>
      </c>
      <c r="AJ1510" s="8">
        <f>IF(AI1510="","",COUNTIFS(AI$1:AI1510,AI1510))</f>
        <v>1</v>
      </c>
      <c r="AK1510" s="8" t="str">
        <f t="shared" si="214"/>
        <v>南京广播电视集团有限责任公司电视播控系统安全升级改造消防工程设计、施工一体化招标结果公告@播控</v>
      </c>
      <c r="AL1510" s="9">
        <f>IF(AK1510="","",COUNTIFS(AK$1:AK1510,AK1510))</f>
        <v>1</v>
      </c>
      <c r="AM1510" s="10" t="str">
        <f t="shared" si="215"/>
        <v>是</v>
      </c>
      <c r="AN1510" s="12">
        <v>472765.18000000005</v>
      </c>
    </row>
    <row r="1511" spans="1:40">
      <c r="A1511" s="14" t="s">
        <v>7305</v>
      </c>
      <c r="B1511" s="14" t="s">
        <v>4971</v>
      </c>
      <c r="C1511" s="14" t="s">
        <v>55</v>
      </c>
      <c r="D1511" s="14" t="s">
        <v>4972</v>
      </c>
      <c r="E1511" s="14" t="s">
        <v>311</v>
      </c>
      <c r="F1511" s="14" t="s">
        <v>4973</v>
      </c>
      <c r="G1511" s="14" t="s">
        <v>966</v>
      </c>
      <c r="H1511" s="14"/>
      <c r="I1511" s="14"/>
      <c r="J1511" s="14"/>
      <c r="K1511" s="14"/>
      <c r="L1511" s="14" t="s">
        <v>4974</v>
      </c>
      <c r="M1511" s="14"/>
      <c r="N1511" s="14" t="s">
        <v>4975</v>
      </c>
      <c r="O1511" s="14"/>
      <c r="P1511" s="14"/>
      <c r="Q1511" s="14" t="s">
        <v>401</v>
      </c>
      <c r="R1511" s="14" t="s">
        <v>4977</v>
      </c>
      <c r="S1511" s="14"/>
      <c r="T1511" s="14"/>
      <c r="U1511" s="14"/>
      <c r="V1511" s="14"/>
      <c r="W1511" s="14" t="s">
        <v>65</v>
      </c>
      <c r="X1511" s="14" t="s">
        <v>4978</v>
      </c>
      <c r="Y1511" s="14">
        <v>4</v>
      </c>
      <c r="Z1511" s="14">
        <v>4</v>
      </c>
      <c r="AA1511" s="14">
        <v>2019</v>
      </c>
      <c r="AB1511" s="14" t="s">
        <v>68</v>
      </c>
      <c r="AC1511" s="14" t="s">
        <v>1233</v>
      </c>
      <c r="AD1511" s="14" t="s">
        <v>284</v>
      </c>
      <c r="AE1511" s="14"/>
      <c r="AF1511" s="14"/>
      <c r="AG1511" s="14"/>
      <c r="AH1511" s="14"/>
      <c r="AI1511" s="8" t="str">
        <f t="shared" si="213"/>
        <v>JZZTBZH2018121701001-01@播出,播控</v>
      </c>
      <c r="AJ1511" s="8">
        <f>IF(AI1511="","",COUNTIFS(AI$1:AI1511,AI1511))</f>
        <v>1</v>
      </c>
      <c r="AK1511" s="8" t="str">
        <f t="shared" si="214"/>
        <v>荆州广播电视台高清播出系统招标评标结果公示@播出,播控</v>
      </c>
      <c r="AL1511" s="9">
        <f>IF(AK1511="","",COUNTIFS(AK$1:AK1511,AK1511))</f>
        <v>1</v>
      </c>
      <c r="AM1511" s="10" t="str">
        <f t="shared" si="215"/>
        <v>是</v>
      </c>
      <c r="AN1511" s="12">
        <v>0</v>
      </c>
    </row>
    <row r="1512" spans="1:40">
      <c r="A1512" s="7" t="s">
        <v>7207</v>
      </c>
      <c r="B1512" s="7" t="s">
        <v>8055</v>
      </c>
      <c r="C1512" s="7" t="s">
        <v>55</v>
      </c>
      <c r="D1512" s="7" t="s">
        <v>8056</v>
      </c>
      <c r="E1512" s="7" t="s">
        <v>94</v>
      </c>
      <c r="F1512" s="7" t="s">
        <v>95</v>
      </c>
      <c r="G1512" s="7" t="s">
        <v>966</v>
      </c>
      <c r="H1512" s="7"/>
      <c r="I1512" s="7"/>
      <c r="J1512" s="7"/>
      <c r="K1512" s="7"/>
      <c r="L1512" s="7" t="s">
        <v>4794</v>
      </c>
      <c r="M1512" s="7"/>
      <c r="N1512" s="7" t="s">
        <v>8057</v>
      </c>
      <c r="O1512" s="7" t="s">
        <v>8058</v>
      </c>
      <c r="P1512" s="7"/>
      <c r="Q1512" s="7" t="s">
        <v>5912</v>
      </c>
      <c r="R1512" s="7" t="s">
        <v>269</v>
      </c>
      <c r="S1512" s="7" t="s">
        <v>8059</v>
      </c>
      <c r="T1512" s="7" t="s">
        <v>8060</v>
      </c>
      <c r="U1512" s="7"/>
      <c r="V1512" s="7"/>
      <c r="W1512" s="7" t="s">
        <v>79</v>
      </c>
      <c r="X1512" s="7" t="s">
        <v>8061</v>
      </c>
      <c r="Y1512" s="7">
        <v>1</v>
      </c>
      <c r="Z1512" s="7">
        <v>1</v>
      </c>
      <c r="AA1512" s="7">
        <v>2019</v>
      </c>
      <c r="AB1512" s="7" t="s">
        <v>68</v>
      </c>
      <c r="AC1512" s="7"/>
      <c r="AD1512" s="7"/>
      <c r="AE1512" s="7"/>
      <c r="AF1512" s="7"/>
      <c r="AG1512" s="7"/>
      <c r="AH1512" s="7"/>
      <c r="AI1512" s="8" t="str">
        <f t="shared" si="213"/>
        <v>0632-1811HW3L2769@播出</v>
      </c>
      <c r="AJ1512" s="8">
        <f>IF(AI1512="","",COUNTIFS(AI$1:AI1512,AI1512))</f>
        <v>1</v>
      </c>
      <c r="AK1512" s="8" t="str">
        <f t="shared" si="214"/>
        <v>山西广播电视台新闻技术设备采购项目中标公告@播出</v>
      </c>
      <c r="AL1512" s="9">
        <f>IF(AK1512="","",COUNTIFS(AK$1:AK1512,AK1512))</f>
        <v>1</v>
      </c>
      <c r="AM1512" s="10" t="str">
        <f t="shared" si="215"/>
        <v>是</v>
      </c>
      <c r="AN1512" s="12">
        <v>0</v>
      </c>
    </row>
    <row r="1513" spans="1:40">
      <c r="A1513" s="14" t="s">
        <v>7207</v>
      </c>
      <c r="B1513" s="14" t="s">
        <v>8062</v>
      </c>
      <c r="C1513" s="14" t="s">
        <v>55</v>
      </c>
      <c r="D1513" s="14" t="s">
        <v>8063</v>
      </c>
      <c r="E1513" s="14" t="s">
        <v>236</v>
      </c>
      <c r="F1513" s="14" t="s">
        <v>4296</v>
      </c>
      <c r="G1513" s="14" t="s">
        <v>966</v>
      </c>
      <c r="H1513" s="14"/>
      <c r="I1513" s="14"/>
      <c r="J1513" s="14"/>
      <c r="K1513" s="14"/>
      <c r="L1513" s="14" t="s">
        <v>4297</v>
      </c>
      <c r="M1513" s="14" t="s">
        <v>4298</v>
      </c>
      <c r="N1513" s="14" t="s">
        <v>8064</v>
      </c>
      <c r="O1513" s="14" t="s">
        <v>8065</v>
      </c>
      <c r="P1513" s="14"/>
      <c r="Q1513" s="14" t="s">
        <v>8066</v>
      </c>
      <c r="R1513" s="14"/>
      <c r="S1513" s="14"/>
      <c r="T1513" s="14"/>
      <c r="U1513" s="14"/>
      <c r="V1513" s="14"/>
      <c r="W1513" s="14" t="s">
        <v>194</v>
      </c>
      <c r="X1513" s="14" t="s">
        <v>8067</v>
      </c>
      <c r="Y1513" s="14">
        <v>1</v>
      </c>
      <c r="Z1513" s="14">
        <v>1</v>
      </c>
      <c r="AA1513" s="14">
        <v>2019</v>
      </c>
      <c r="AB1513" s="14" t="s">
        <v>68</v>
      </c>
      <c r="AC1513" s="14"/>
      <c r="AD1513" s="14"/>
      <c r="AE1513" s="14"/>
      <c r="AF1513" s="14"/>
      <c r="AG1513" s="14"/>
      <c r="AH1513" s="14"/>
      <c r="AI1513" s="8" t="str">
        <f t="shared" ref="AI1513:AI1576" si="216">IF(D1513="NA","",IF(D1513="","",D1513&amp;"@"&amp;A1513))</f>
        <v>MTGXM-201812043314）@播出</v>
      </c>
      <c r="AJ1513" s="8">
        <f>IF(AI1513="","",COUNTIFS(AI$1:AI1513,AI1513))</f>
        <v>1</v>
      </c>
      <c r="AK1513" s="8" t="str">
        <f t="shared" ref="AK1513:AK1576" si="217">IF(B1513="NA","",B1513&amp;"@"&amp;A1513)</f>
        <v>采编播出系统安全等级防护项目中标公告@播出</v>
      </c>
      <c r="AL1513" s="9">
        <f>IF(AK1513="","",COUNTIFS(AK$1:AK1513,AK1513))</f>
        <v>1</v>
      </c>
      <c r="AM1513" s="10" t="str">
        <f t="shared" ref="AM1513:AM1576" si="218">IF(AJ1513="",IF(AL1513=1,"是",""),IF(AJ1513=1,"是",""))</f>
        <v>是</v>
      </c>
      <c r="AN1513" s="12">
        <v>2457000</v>
      </c>
    </row>
    <row r="1514" spans="1:40">
      <c r="A1514" s="7" t="s">
        <v>7207</v>
      </c>
      <c r="B1514" s="7" t="s">
        <v>4979</v>
      </c>
      <c r="C1514" s="7" t="s">
        <v>55</v>
      </c>
      <c r="D1514" s="7"/>
      <c r="E1514" s="7" t="s">
        <v>311</v>
      </c>
      <c r="F1514" s="7" t="s">
        <v>1603</v>
      </c>
      <c r="G1514" s="7" t="s">
        <v>966</v>
      </c>
      <c r="H1514" s="7"/>
      <c r="I1514" s="7"/>
      <c r="J1514" s="7"/>
      <c r="K1514" s="7"/>
      <c r="L1514" s="7"/>
      <c r="M1514" s="7"/>
      <c r="N1514" s="7"/>
      <c r="O1514" s="7" t="s">
        <v>4980</v>
      </c>
      <c r="P1514" s="7"/>
      <c r="Q1514" s="7"/>
      <c r="R1514" s="7"/>
      <c r="S1514" s="7"/>
      <c r="T1514" s="7"/>
      <c r="U1514" s="7"/>
      <c r="V1514" s="7"/>
      <c r="W1514" s="7" t="s">
        <v>194</v>
      </c>
      <c r="X1514" s="7" t="s">
        <v>4982</v>
      </c>
      <c r="Y1514" s="7">
        <v>2</v>
      </c>
      <c r="Z1514" s="7">
        <v>14971</v>
      </c>
      <c r="AA1514" s="7">
        <v>2018</v>
      </c>
      <c r="AB1514" s="7" t="s">
        <v>643</v>
      </c>
      <c r="AC1514" s="7"/>
      <c r="AD1514" s="7"/>
      <c r="AE1514" s="7"/>
      <c r="AF1514" s="7"/>
      <c r="AG1514" s="7"/>
      <c r="AH1514" s="7"/>
      <c r="AI1514" s="8" t="str">
        <f t="shared" si="216"/>
        <v/>
      </c>
      <c r="AJ1514" s="8" t="str">
        <f>IF(AI1514="","",COUNTIFS(AI$1:AI1514,AI1514))</f>
        <v/>
      </c>
      <c r="AK1514" s="8" t="str">
        <f t="shared" si="217"/>
        <v>竹溪县文化旅游传播营销项目-供应商十堰广播电视台@播出</v>
      </c>
      <c r="AL1514" s="9">
        <f>IF(AK1514="","",COUNTIFS(AK$1:AK1514,AK1514))</f>
        <v>1</v>
      </c>
      <c r="AM1514" s="10" t="str">
        <f t="shared" si="218"/>
        <v>是</v>
      </c>
      <c r="AN1514" s="12">
        <v>500000</v>
      </c>
    </row>
    <row r="1515" spans="1:40">
      <c r="A1515" s="14" t="s">
        <v>7213</v>
      </c>
      <c r="B1515" s="14" t="s">
        <v>8068</v>
      </c>
      <c r="C1515" s="14" t="s">
        <v>55</v>
      </c>
      <c r="D1515" s="14" t="s">
        <v>8069</v>
      </c>
      <c r="E1515" s="14" t="s">
        <v>83</v>
      </c>
      <c r="F1515" s="14" t="s">
        <v>1405</v>
      </c>
      <c r="G1515" s="14" t="s">
        <v>966</v>
      </c>
      <c r="H1515" s="14"/>
      <c r="I1515" s="14"/>
      <c r="J1515" s="14"/>
      <c r="K1515" s="14"/>
      <c r="L1515" s="14" t="s">
        <v>8070</v>
      </c>
      <c r="M1515" s="14"/>
      <c r="N1515" s="14" t="s">
        <v>8071</v>
      </c>
      <c r="O1515" s="14"/>
      <c r="P1515" s="14"/>
      <c r="Q1515" s="14" t="s">
        <v>8072</v>
      </c>
      <c r="R1515" s="14"/>
      <c r="S1515" s="14"/>
      <c r="T1515" s="14"/>
      <c r="U1515" s="14"/>
      <c r="V1515" s="14"/>
      <c r="W1515" s="14" t="s">
        <v>79</v>
      </c>
      <c r="X1515" s="14" t="s">
        <v>8073</v>
      </c>
      <c r="Y1515" s="14">
        <v>1</v>
      </c>
      <c r="Z1515" s="14">
        <v>1</v>
      </c>
      <c r="AA1515" s="14">
        <v>2019</v>
      </c>
      <c r="AB1515" s="14" t="s">
        <v>68</v>
      </c>
      <c r="AC1515" s="14" t="s">
        <v>4868</v>
      </c>
      <c r="AD1515" s="14"/>
      <c r="AE1515" s="14"/>
      <c r="AF1515" s="14"/>
      <c r="AG1515" s="14"/>
      <c r="AH1515" s="14"/>
      <c r="AI1515" s="8" t="str">
        <f t="shared" si="216"/>
        <v>JXMTZFCG-2018-036#@播控</v>
      </c>
      <c r="AJ1515" s="8">
        <f>IF(AI1515="","",COUNTIFS(AI$1:AI1515,AI1515))</f>
        <v>1</v>
      </c>
      <c r="AK1515" s="8" t="str">
        <f t="shared" si="217"/>
        <v>[弋阳县]江西明台工程招投标代理公司关于弋阳高新区污染源数字化在线监控平台、户外环境信息公开显示屏采购安装项目（招标编号：JXMTZFCG-2018-036#）公开招标中标公示@播控</v>
      </c>
      <c r="AL1515" s="9">
        <f>IF(AK1515="","",COUNTIFS(AK$1:AK1515,AK1515))</f>
        <v>1</v>
      </c>
      <c r="AM1515" s="10" t="str">
        <f t="shared" si="218"/>
        <v>是</v>
      </c>
      <c r="AN1515" s="12">
        <v>0</v>
      </c>
    </row>
    <row r="1516" spans="1:40">
      <c r="A1516" s="7" t="s">
        <v>7207</v>
      </c>
      <c r="B1516" s="7" t="s">
        <v>8074</v>
      </c>
      <c r="C1516" s="7" t="s">
        <v>55</v>
      </c>
      <c r="D1516" s="7"/>
      <c r="E1516" s="7" t="s">
        <v>582</v>
      </c>
      <c r="F1516" s="7" t="s">
        <v>2513</v>
      </c>
      <c r="G1516" s="7" t="s">
        <v>966</v>
      </c>
      <c r="H1516" s="7"/>
      <c r="I1516" s="7"/>
      <c r="J1516" s="7"/>
      <c r="K1516" s="7"/>
      <c r="L1516" s="7"/>
      <c r="M1516" s="7"/>
      <c r="N1516" s="7" t="s">
        <v>5640</v>
      </c>
      <c r="O1516" s="7"/>
      <c r="P1516" s="7"/>
      <c r="Q1516" s="7" t="s">
        <v>5643</v>
      </c>
      <c r="R1516" s="7"/>
      <c r="S1516" s="7"/>
      <c r="T1516" s="7"/>
      <c r="U1516" s="7"/>
      <c r="V1516" s="7"/>
      <c r="W1516" s="7" t="s">
        <v>79</v>
      </c>
      <c r="X1516" s="7" t="s">
        <v>8075</v>
      </c>
      <c r="Y1516" s="7">
        <v>2</v>
      </c>
      <c r="Z1516" s="7">
        <v>14971</v>
      </c>
      <c r="AA1516" s="7">
        <v>2019</v>
      </c>
      <c r="AB1516" s="7" t="s">
        <v>68</v>
      </c>
      <c r="AC1516" s="7"/>
      <c r="AD1516" s="7"/>
      <c r="AE1516" s="7"/>
      <c r="AF1516" s="7"/>
      <c r="AG1516" s="7"/>
      <c r="AH1516" s="7"/>
      <c r="AI1516" s="8" t="str">
        <f t="shared" si="216"/>
        <v/>
      </c>
      <c r="AJ1516" s="8" t="str">
        <f>IF(AI1516="","",COUNTIFS(AI$1:AI1516,AI1516))</f>
        <v/>
      </c>
      <c r="AK1516" s="8" t="str">
        <f t="shared" si="217"/>
        <v>杭州市萧山广播电视台的在线询价结果@播出</v>
      </c>
      <c r="AL1516" s="9">
        <f>IF(AK1516="","",COUNTIFS(AK$1:AK1516,AK1516))</f>
        <v>1</v>
      </c>
      <c r="AM1516" s="10" t="str">
        <f t="shared" si="218"/>
        <v>是</v>
      </c>
      <c r="AN1516" s="12">
        <v>0</v>
      </c>
    </row>
    <row r="1517" spans="1:40">
      <c r="A1517" s="14" t="s">
        <v>7207</v>
      </c>
      <c r="B1517" s="14" t="s">
        <v>8076</v>
      </c>
      <c r="C1517" s="14" t="s">
        <v>55</v>
      </c>
      <c r="D1517" s="14"/>
      <c r="E1517" s="14" t="s">
        <v>71</v>
      </c>
      <c r="F1517" s="14" t="s">
        <v>3165</v>
      </c>
      <c r="G1517" s="14" t="s">
        <v>966</v>
      </c>
      <c r="H1517" s="14"/>
      <c r="I1517" s="14"/>
      <c r="J1517" s="14"/>
      <c r="K1517" s="14"/>
      <c r="L1517" s="14" t="s">
        <v>179</v>
      </c>
      <c r="M1517" s="14" t="s">
        <v>8077</v>
      </c>
      <c r="N1517" s="14" t="s">
        <v>8078</v>
      </c>
      <c r="O1517" s="14" t="s">
        <v>8079</v>
      </c>
      <c r="P1517" s="14"/>
      <c r="Q1517" s="14" t="s">
        <v>8080</v>
      </c>
      <c r="R1517" s="14"/>
      <c r="S1517" s="14"/>
      <c r="T1517" s="14"/>
      <c r="U1517" s="14"/>
      <c r="V1517" s="14"/>
      <c r="W1517" s="14" t="s">
        <v>79</v>
      </c>
      <c r="X1517" s="14" t="s">
        <v>8081</v>
      </c>
      <c r="Y1517" s="14">
        <v>2</v>
      </c>
      <c r="Z1517" s="14">
        <v>14971</v>
      </c>
      <c r="AA1517" s="14">
        <v>2019</v>
      </c>
      <c r="AB1517" s="14" t="s">
        <v>68</v>
      </c>
      <c r="AC1517" s="14"/>
      <c r="AD1517" s="14"/>
      <c r="AE1517" s="14"/>
      <c r="AF1517" s="14"/>
      <c r="AG1517" s="14"/>
      <c r="AH1517" s="14"/>
      <c r="AI1517" s="8" t="str">
        <f t="shared" si="216"/>
        <v/>
      </c>
      <c r="AJ1517" s="8" t="str">
        <f>IF(AI1517="","",COUNTIFS(AI$1:AI1517,AI1517))</f>
        <v/>
      </c>
      <c r="AK1517" s="8" t="str">
        <f t="shared" si="217"/>
        <v>云之龙招标集团有限公司增加综合交通规划信息展厅展示影片制作YLZC2018-C3-11664-GXYL成交结果公告@播出</v>
      </c>
      <c r="AL1517" s="9">
        <f>IF(AK1517="","",COUNTIFS(AK$1:AK1517,AK1517))</f>
        <v>1</v>
      </c>
      <c r="AM1517" s="10" t="str">
        <f t="shared" si="218"/>
        <v>是</v>
      </c>
      <c r="AN1517" s="12">
        <v>694200</v>
      </c>
    </row>
    <row r="1518" spans="1:40">
      <c r="A1518" s="7" t="s">
        <v>7213</v>
      </c>
      <c r="B1518" s="7" t="s">
        <v>8082</v>
      </c>
      <c r="C1518" s="7" t="s">
        <v>55</v>
      </c>
      <c r="D1518" s="7" t="s">
        <v>8083</v>
      </c>
      <c r="E1518" s="7" t="s">
        <v>94</v>
      </c>
      <c r="F1518" s="7" t="s">
        <v>262</v>
      </c>
      <c r="G1518" s="7" t="s">
        <v>966</v>
      </c>
      <c r="H1518" s="7"/>
      <c r="I1518" s="7"/>
      <c r="J1518" s="7"/>
      <c r="K1518" s="7"/>
      <c r="L1518" s="7" t="s">
        <v>8084</v>
      </c>
      <c r="M1518" s="7"/>
      <c r="N1518" s="7" t="s">
        <v>8085</v>
      </c>
      <c r="O1518" s="7" t="s">
        <v>8086</v>
      </c>
      <c r="P1518" s="7"/>
      <c r="Q1518" s="7" t="s">
        <v>8087</v>
      </c>
      <c r="R1518" s="7"/>
      <c r="S1518" s="7"/>
      <c r="T1518" s="7"/>
      <c r="U1518" s="7"/>
      <c r="V1518" s="7"/>
      <c r="W1518" s="7" t="s">
        <v>79</v>
      </c>
      <c r="X1518" s="7" t="s">
        <v>8088</v>
      </c>
      <c r="Y1518" s="7">
        <v>1</v>
      </c>
      <c r="Z1518" s="7">
        <v>1</v>
      </c>
      <c r="AA1518" s="7">
        <v>2019</v>
      </c>
      <c r="AB1518" s="7" t="s">
        <v>68</v>
      </c>
      <c r="AC1518" s="7" t="s">
        <v>130</v>
      </c>
      <c r="AD1518" s="7"/>
      <c r="AE1518" s="7"/>
      <c r="AF1518" s="7"/>
      <c r="AG1518" s="7"/>
      <c r="AH1518" s="7"/>
      <c r="AI1518" s="8" t="str">
        <f t="shared" si="216"/>
        <v>LZC20180091@播控</v>
      </c>
      <c r="AJ1518" s="8">
        <f>IF(AI1518="","",COUNTIFS(AI$1:AI1518,AI1518))</f>
        <v>1</v>
      </c>
      <c r="AK1518" s="8" t="str">
        <f t="shared" si="217"/>
        <v>吕梁市公安局交通警察支队所需公安集成指挥平台（二期）建设项目中标公告@播控</v>
      </c>
      <c r="AL1518" s="9">
        <f>IF(AK1518="","",COUNTIFS(AK$1:AK1518,AK1518))</f>
        <v>1</v>
      </c>
      <c r="AM1518" s="10" t="str">
        <f t="shared" si="218"/>
        <v>是</v>
      </c>
      <c r="AN1518" s="12">
        <v>8187000</v>
      </c>
    </row>
    <row r="1519" spans="1:40">
      <c r="A1519" s="14" t="s">
        <v>7213</v>
      </c>
      <c r="B1519" s="14" t="s">
        <v>8089</v>
      </c>
      <c r="C1519" s="14" t="s">
        <v>55</v>
      </c>
      <c r="D1519" s="14"/>
      <c r="E1519" s="14" t="s">
        <v>602</v>
      </c>
      <c r="F1519" s="14" t="s">
        <v>1188</v>
      </c>
      <c r="G1519" s="14" t="s">
        <v>966</v>
      </c>
      <c r="H1519" s="14"/>
      <c r="I1519" s="14"/>
      <c r="J1519" s="14"/>
      <c r="K1519" s="14"/>
      <c r="L1519" s="14"/>
      <c r="M1519" s="14"/>
      <c r="N1519" s="14"/>
      <c r="O1519" s="14"/>
      <c r="P1519" s="14"/>
      <c r="Q1519" s="14"/>
      <c r="R1519" s="14"/>
      <c r="S1519" s="14"/>
      <c r="T1519" s="14"/>
      <c r="U1519" s="14"/>
      <c r="V1519" s="14"/>
      <c r="W1519" s="14" t="s">
        <v>315</v>
      </c>
      <c r="X1519" s="14" t="s">
        <v>8090</v>
      </c>
      <c r="Y1519" s="14">
        <v>2</v>
      </c>
      <c r="Z1519" s="14">
        <v>14971</v>
      </c>
      <c r="AA1519" s="14">
        <v>2019</v>
      </c>
      <c r="AB1519" s="14" t="s">
        <v>68</v>
      </c>
      <c r="AC1519" s="14"/>
      <c r="AD1519" s="14"/>
      <c r="AE1519" s="14"/>
      <c r="AF1519" s="14"/>
      <c r="AG1519" s="14"/>
      <c r="AH1519" s="14"/>
      <c r="AI1519" s="8" t="str">
        <f t="shared" si="216"/>
        <v/>
      </c>
      <c r="AJ1519" s="8" t="str">
        <f>IF(AI1519="","",COUNTIFS(AI$1:AI1519,AI1519))</f>
        <v/>
      </c>
      <c r="AK1519" s="8" t="str">
        <f t="shared" si="217"/>
        <v>江苏南京广播电视集团有限责任公司电视播控系统安全升级改造消防工程设计、施工一体化招标中标公示@播控</v>
      </c>
      <c r="AL1519" s="9">
        <f>IF(AK1519="","",COUNTIFS(AK$1:AK1519,AK1519))</f>
        <v>1</v>
      </c>
      <c r="AM1519" s="10" t="str">
        <f t="shared" si="218"/>
        <v>是</v>
      </c>
      <c r="AN1519" s="12">
        <v>0</v>
      </c>
    </row>
    <row r="1520" spans="1:40">
      <c r="A1520" s="7" t="s">
        <v>7213</v>
      </c>
      <c r="B1520" s="7" t="s">
        <v>2746</v>
      </c>
      <c r="C1520" s="7" t="s">
        <v>55</v>
      </c>
      <c r="D1520" s="7" t="s">
        <v>2747</v>
      </c>
      <c r="E1520" s="7" t="s">
        <v>168</v>
      </c>
      <c r="F1520" s="7" t="s">
        <v>412</v>
      </c>
      <c r="G1520" s="7" t="s">
        <v>966</v>
      </c>
      <c r="H1520" s="7"/>
      <c r="I1520" s="7"/>
      <c r="J1520" s="7"/>
      <c r="K1520" s="7"/>
      <c r="L1520" s="7"/>
      <c r="M1520" s="7"/>
      <c r="N1520" s="7"/>
      <c r="O1520" s="7"/>
      <c r="P1520" s="7"/>
      <c r="Q1520" s="7"/>
      <c r="R1520" s="7"/>
      <c r="S1520" s="7"/>
      <c r="T1520" s="7"/>
      <c r="U1520" s="7"/>
      <c r="V1520" s="7"/>
      <c r="W1520" s="7" t="s">
        <v>65</v>
      </c>
      <c r="X1520" s="7" t="s">
        <v>2749</v>
      </c>
      <c r="Y1520" s="7">
        <v>3</v>
      </c>
      <c r="Z1520" s="7">
        <v>3</v>
      </c>
      <c r="AA1520" s="7">
        <v>2019</v>
      </c>
      <c r="AB1520" s="7" t="s">
        <v>68</v>
      </c>
      <c r="AC1520" s="7"/>
      <c r="AD1520" s="7"/>
      <c r="AE1520" s="7"/>
      <c r="AF1520" s="7"/>
      <c r="AG1520" s="7"/>
      <c r="AH1520" s="7"/>
      <c r="AI1520" s="8" t="str">
        <f t="shared" si="216"/>
        <v>[350800]F[GK]2018197-1@播控</v>
      </c>
      <c r="AJ1520" s="8">
        <f>IF(AI1520="","",COUNTIFS(AI$1:AI1520,AI1520))</f>
        <v>1</v>
      </c>
      <c r="AK1520" s="8" t="str">
        <f t="shared" si="217"/>
        <v>龙岩学院教科院虚拟仿真及互动教学录播设备货物类采购项目@播控</v>
      </c>
      <c r="AL1520" s="9">
        <f>IF(AK1520="","",COUNTIFS(AK$1:AK1520,AK1520))</f>
        <v>1</v>
      </c>
      <c r="AM1520" s="10" t="str">
        <f t="shared" si="218"/>
        <v>是</v>
      </c>
      <c r="AN1520" s="12">
        <v>0</v>
      </c>
    </row>
    <row r="1521" spans="1:40">
      <c r="A1521" s="14" t="s">
        <v>7207</v>
      </c>
      <c r="B1521" s="14" t="s">
        <v>8091</v>
      </c>
      <c r="C1521" s="14" t="s">
        <v>55</v>
      </c>
      <c r="D1521" s="14" t="s">
        <v>8092</v>
      </c>
      <c r="E1521" s="14" t="s">
        <v>6978</v>
      </c>
      <c r="F1521" s="14" t="s">
        <v>6979</v>
      </c>
      <c r="G1521" s="14" t="s">
        <v>2772</v>
      </c>
      <c r="H1521" s="14"/>
      <c r="I1521" s="14"/>
      <c r="J1521" s="14"/>
      <c r="K1521" s="14"/>
      <c r="L1521" s="14" t="s">
        <v>4052</v>
      </c>
      <c r="M1521" s="14" t="s">
        <v>8093</v>
      </c>
      <c r="N1521" s="14" t="s">
        <v>8094</v>
      </c>
      <c r="O1521" s="14" t="s">
        <v>8095</v>
      </c>
      <c r="P1521" s="14"/>
      <c r="Q1521" s="14" t="s">
        <v>8096</v>
      </c>
      <c r="R1521" s="14"/>
      <c r="S1521" s="14"/>
      <c r="T1521" s="14"/>
      <c r="U1521" s="14"/>
      <c r="V1521" s="14"/>
      <c r="W1521" s="14" t="s">
        <v>315</v>
      </c>
      <c r="X1521" s="14" t="s">
        <v>8097</v>
      </c>
      <c r="Y1521" s="14">
        <v>1</v>
      </c>
      <c r="Z1521" s="14">
        <v>1</v>
      </c>
      <c r="AA1521" s="14">
        <v>2019</v>
      </c>
      <c r="AB1521" s="14" t="s">
        <v>68</v>
      </c>
      <c r="AC1521" s="14"/>
      <c r="AD1521" s="14"/>
      <c r="AE1521" s="14"/>
      <c r="AF1521" s="14"/>
      <c r="AG1521" s="14"/>
      <c r="AH1521" s="14"/>
      <c r="AI1521" s="8" t="str">
        <f t="shared" si="216"/>
        <v>GXTC-1827168）@播出</v>
      </c>
      <c r="AJ1521" s="8">
        <f>IF(AI1521="","",COUNTIFS(AI$1:AI1521,AI1521))</f>
        <v>1</v>
      </c>
      <c r="AK1521" s="8" t="str">
        <f t="shared" si="217"/>
        <v>拉萨市达孜区机关后勤服务中心达孜区广播电视播出机构制播能力建设项目中@播出</v>
      </c>
      <c r="AL1521" s="9">
        <f>IF(AK1521="","",COUNTIFS(AK$1:AK1521,AK1521))</f>
        <v>1</v>
      </c>
      <c r="AM1521" s="10" t="str">
        <f t="shared" si="218"/>
        <v>是</v>
      </c>
      <c r="AN1521" s="12">
        <v>1882400</v>
      </c>
    </row>
    <row r="1522" spans="1:40">
      <c r="A1522" s="7" t="s">
        <v>7207</v>
      </c>
      <c r="B1522" s="7" t="s">
        <v>5036</v>
      </c>
      <c r="C1522" s="7" t="s">
        <v>55</v>
      </c>
      <c r="D1522" s="7" t="s">
        <v>5037</v>
      </c>
      <c r="E1522" s="7" t="s">
        <v>168</v>
      </c>
      <c r="F1522" s="7" t="s">
        <v>225</v>
      </c>
      <c r="G1522" s="7" t="s">
        <v>2772</v>
      </c>
      <c r="H1522" s="7"/>
      <c r="I1522" s="7"/>
      <c r="J1522" s="7"/>
      <c r="K1522" s="7"/>
      <c r="L1522" s="7"/>
      <c r="M1522" s="7"/>
      <c r="N1522" s="7"/>
      <c r="O1522" s="7">
        <v>10</v>
      </c>
      <c r="P1522" s="7"/>
      <c r="Q1522" s="7"/>
      <c r="R1522" s="7"/>
      <c r="S1522" s="7"/>
      <c r="T1522" s="7"/>
      <c r="U1522" s="7"/>
      <c r="V1522" s="7"/>
      <c r="W1522" s="7" t="s">
        <v>326</v>
      </c>
      <c r="X1522" s="7" t="s">
        <v>5039</v>
      </c>
      <c r="Y1522" s="7">
        <v>3</v>
      </c>
      <c r="Z1522" s="7">
        <v>3</v>
      </c>
      <c r="AA1522" s="7">
        <v>2019</v>
      </c>
      <c r="AB1522" s="7" t="s">
        <v>68</v>
      </c>
      <c r="AC1522" s="7"/>
      <c r="AD1522" s="7"/>
      <c r="AE1522" s="7"/>
      <c r="AF1522" s="7"/>
      <c r="AG1522" s="7"/>
      <c r="AH1522" s="7"/>
      <c r="AI1522" s="8" t="str">
        <f t="shared" si="216"/>
        <v>[350100]HK[GK]2018020-1@播出</v>
      </c>
      <c r="AJ1522" s="8">
        <f>IF(AI1522="","",COUNTIFS(AI$1:AI1522,AI1522))</f>
        <v>2</v>
      </c>
      <c r="AK1522" s="8" t="str">
        <f t="shared" si="217"/>
        <v>福州市市场监督管理局2018年下半年宣传项目服务类采购项目@播出</v>
      </c>
      <c r="AL1522" s="9">
        <f>IF(AK1522="","",COUNTIFS(AK$1:AK1522,AK1522))</f>
        <v>2</v>
      </c>
      <c r="AM1522" s="10" t="str">
        <f t="shared" si="218"/>
        <v/>
      </c>
      <c r="AN1522" s="12">
        <v>10</v>
      </c>
    </row>
    <row r="1523" spans="1:40">
      <c r="A1523" s="14" t="s">
        <v>7213</v>
      </c>
      <c r="B1523" s="14" t="s">
        <v>8098</v>
      </c>
      <c r="C1523" s="14" t="s">
        <v>55</v>
      </c>
      <c r="D1523" s="14"/>
      <c r="E1523" s="14" t="s">
        <v>1192</v>
      </c>
      <c r="F1523" s="14" t="s">
        <v>3966</v>
      </c>
      <c r="G1523" s="14" t="s">
        <v>2772</v>
      </c>
      <c r="H1523" s="14"/>
      <c r="I1523" s="14"/>
      <c r="J1523" s="14"/>
      <c r="K1523" s="14"/>
      <c r="L1523" s="14"/>
      <c r="M1523" s="14"/>
      <c r="N1523" s="14" t="s">
        <v>8099</v>
      </c>
      <c r="O1523" s="14"/>
      <c r="P1523" s="14"/>
      <c r="Q1523" s="14" t="s">
        <v>404</v>
      </c>
      <c r="R1523" s="14"/>
      <c r="S1523" s="14"/>
      <c r="T1523" s="14"/>
      <c r="U1523" s="14"/>
      <c r="V1523" s="14"/>
      <c r="W1523" s="14" t="s">
        <v>79</v>
      </c>
      <c r="X1523" s="14" t="s">
        <v>8100</v>
      </c>
      <c r="Y1523" s="14">
        <v>6</v>
      </c>
      <c r="Z1523" s="14">
        <v>14971</v>
      </c>
      <c r="AA1523" s="14">
        <v>2019</v>
      </c>
      <c r="AB1523" s="14" t="s">
        <v>68</v>
      </c>
      <c r="AC1523" s="14"/>
      <c r="AD1523" s="14"/>
      <c r="AE1523" s="14"/>
      <c r="AF1523" s="14"/>
      <c r="AG1523" s="14"/>
      <c r="AH1523" s="14"/>
      <c r="AI1523" s="8" t="str">
        <f t="shared" si="216"/>
        <v/>
      </c>
      <c r="AJ1523" s="8" t="str">
        <f>IF(AI1523="","",COUNTIFS(AI$1:AI1523,AI1523))</f>
        <v/>
      </c>
      <c r="AK1523" s="8" t="str">
        <f t="shared" si="217"/>
        <v>包32-12018播控部电台可视化系统采购-合同公告@播控</v>
      </c>
      <c r="AL1523" s="9">
        <f>IF(AK1523="","",COUNTIFS(AK$1:AK1523,AK1523))</f>
        <v>1</v>
      </c>
      <c r="AM1523" s="10" t="str">
        <f t="shared" si="218"/>
        <v>是</v>
      </c>
      <c r="AN1523" s="12">
        <v>0</v>
      </c>
    </row>
    <row r="1524" spans="1:40">
      <c r="A1524" s="7" t="s">
        <v>7213</v>
      </c>
      <c r="B1524" s="7" t="s">
        <v>8101</v>
      </c>
      <c r="C1524" s="7" t="s">
        <v>55</v>
      </c>
      <c r="D1524" s="7"/>
      <c r="E1524" s="7" t="s">
        <v>1192</v>
      </c>
      <c r="F1524" s="7" t="s">
        <v>3966</v>
      </c>
      <c r="G1524" s="7" t="s">
        <v>2772</v>
      </c>
      <c r="H1524" s="7"/>
      <c r="I1524" s="7"/>
      <c r="J1524" s="7"/>
      <c r="K1524" s="7"/>
      <c r="L1524" s="7"/>
      <c r="M1524" s="7"/>
      <c r="N1524" s="7" t="s">
        <v>8099</v>
      </c>
      <c r="O1524" s="7"/>
      <c r="P1524" s="7"/>
      <c r="Q1524" s="7" t="s">
        <v>404</v>
      </c>
      <c r="R1524" s="7"/>
      <c r="S1524" s="7"/>
      <c r="T1524" s="7"/>
      <c r="U1524" s="7"/>
      <c r="V1524" s="7"/>
      <c r="W1524" s="7" t="s">
        <v>79</v>
      </c>
      <c r="X1524" s="7" t="s">
        <v>8102</v>
      </c>
      <c r="Y1524" s="7">
        <v>3</v>
      </c>
      <c r="Z1524" s="7">
        <v>14971</v>
      </c>
      <c r="AA1524" s="7">
        <v>2019</v>
      </c>
      <c r="AB1524" s="7" t="s">
        <v>68</v>
      </c>
      <c r="AC1524" s="7"/>
      <c r="AD1524" s="7"/>
      <c r="AE1524" s="7"/>
      <c r="AF1524" s="7"/>
      <c r="AG1524" s="7"/>
      <c r="AH1524" s="7"/>
      <c r="AI1524" s="8" t="str">
        <f t="shared" si="216"/>
        <v/>
      </c>
      <c r="AJ1524" s="8" t="str">
        <f>IF(AI1524="","",COUNTIFS(AI$1:AI1524,AI1524))</f>
        <v/>
      </c>
      <c r="AK1524" s="8" t="str">
        <f t="shared" si="217"/>
        <v>包31-12018播控部电台制播系统采购-合同公告@播控</v>
      </c>
      <c r="AL1524" s="9">
        <f>IF(AK1524="","",COUNTIFS(AK$1:AK1524,AK1524))</f>
        <v>1</v>
      </c>
      <c r="AM1524" s="10" t="str">
        <f t="shared" si="218"/>
        <v>是</v>
      </c>
      <c r="AN1524" s="12">
        <v>0</v>
      </c>
    </row>
    <row r="1525" spans="1:40">
      <c r="A1525" s="14" t="s">
        <v>7213</v>
      </c>
      <c r="B1525" s="14" t="s">
        <v>7136</v>
      </c>
      <c r="C1525" s="14" t="s">
        <v>55</v>
      </c>
      <c r="D1525" s="14"/>
      <c r="E1525" s="14" t="s">
        <v>56</v>
      </c>
      <c r="F1525" s="14" t="s">
        <v>894</v>
      </c>
      <c r="G1525" s="14" t="s">
        <v>2772</v>
      </c>
      <c r="H1525" s="14"/>
      <c r="I1525" s="14"/>
      <c r="J1525" s="14"/>
      <c r="K1525" s="14"/>
      <c r="L1525" s="14"/>
      <c r="M1525" s="14"/>
      <c r="N1525" s="14" t="s">
        <v>7137</v>
      </c>
      <c r="O1525" s="14"/>
      <c r="P1525" s="14"/>
      <c r="Q1525" s="14" t="s">
        <v>7138</v>
      </c>
      <c r="R1525" s="14"/>
      <c r="S1525" s="14"/>
      <c r="T1525" s="14"/>
      <c r="U1525" s="14"/>
      <c r="V1525" s="14"/>
      <c r="W1525" s="14" t="s">
        <v>65</v>
      </c>
      <c r="X1525" s="14" t="s">
        <v>7139</v>
      </c>
      <c r="Y1525" s="14">
        <v>2</v>
      </c>
      <c r="Z1525" s="14">
        <v>14971</v>
      </c>
      <c r="AA1525" s="14">
        <v>2019</v>
      </c>
      <c r="AB1525" s="14" t="s">
        <v>68</v>
      </c>
      <c r="AC1525" s="14"/>
      <c r="AD1525" s="14"/>
      <c r="AE1525" s="14"/>
      <c r="AF1525" s="14"/>
      <c r="AG1525" s="14"/>
      <c r="AH1525" s="14"/>
      <c r="AI1525" s="8" t="str">
        <f t="shared" si="216"/>
        <v/>
      </c>
      <c r="AJ1525" s="8" t="str">
        <f>IF(AI1525="","",COUNTIFS(AI$1:AI1525,AI1525))</f>
        <v/>
      </c>
      <c r="AK1525" s="8" t="str">
        <f t="shared" si="217"/>
        <v>音频节目制作及播控设备合同公告@播控</v>
      </c>
      <c r="AL1525" s="9">
        <f>IF(AK1525="","",COUNTIFS(AK$1:AK1525,AK1525))</f>
        <v>1</v>
      </c>
      <c r="AM1525" s="10" t="str">
        <f t="shared" si="218"/>
        <v>是</v>
      </c>
      <c r="AN1525" s="12">
        <v>0</v>
      </c>
    </row>
    <row r="1526" spans="1:40">
      <c r="A1526" s="7" t="s">
        <v>7213</v>
      </c>
      <c r="B1526" s="7" t="s">
        <v>8103</v>
      </c>
      <c r="C1526" s="7" t="s">
        <v>55</v>
      </c>
      <c r="D1526" s="7" t="s">
        <v>8104</v>
      </c>
      <c r="E1526" s="7" t="s">
        <v>236</v>
      </c>
      <c r="F1526" s="7" t="s">
        <v>4746</v>
      </c>
      <c r="G1526" s="7" t="s">
        <v>2772</v>
      </c>
      <c r="H1526" s="7"/>
      <c r="I1526" s="7"/>
      <c r="J1526" s="7"/>
      <c r="K1526" s="7"/>
      <c r="L1526" s="7" t="s">
        <v>4023</v>
      </c>
      <c r="M1526" s="7"/>
      <c r="N1526" s="7" t="s">
        <v>8105</v>
      </c>
      <c r="O1526" s="7" t="s">
        <v>8106</v>
      </c>
      <c r="P1526" s="7"/>
      <c r="Q1526" s="7" t="s">
        <v>8107</v>
      </c>
      <c r="R1526" s="7" t="s">
        <v>6997</v>
      </c>
      <c r="S1526" s="7" t="s">
        <v>8108</v>
      </c>
      <c r="T1526" s="7"/>
      <c r="U1526" s="7"/>
      <c r="V1526" s="7"/>
      <c r="W1526" s="7" t="s">
        <v>194</v>
      </c>
      <c r="X1526" s="7" t="s">
        <v>8109</v>
      </c>
      <c r="Y1526" s="7">
        <v>2</v>
      </c>
      <c r="Z1526" s="7">
        <v>1</v>
      </c>
      <c r="AA1526" s="7">
        <v>2019</v>
      </c>
      <c r="AB1526" s="7" t="s">
        <v>68</v>
      </c>
      <c r="AC1526" s="7"/>
      <c r="AD1526" s="7"/>
      <c r="AE1526" s="7"/>
      <c r="AF1526" s="7"/>
      <c r="AG1526" s="7"/>
      <c r="AH1526" s="7"/>
      <c r="AI1526" s="8" t="str">
        <f t="shared" si="216"/>
        <v>B0708-CMC18N7P37）@播控</v>
      </c>
      <c r="AJ1526" s="8">
        <f>IF(AI1526="","",COUNTIFS(AI$1:AI1526,AI1526))</f>
        <v>1</v>
      </c>
      <c r="AK1526" s="8" t="str">
        <f t="shared" si="217"/>
        <v>中央电视台复兴路办公区总控核心系统IP化改造（智能PDU及监看、环控系统）项目中标公告@播控</v>
      </c>
      <c r="AL1526" s="9">
        <f>IF(AK1526="","",COUNTIFS(AK$1:AK1526,AK1526))</f>
        <v>1</v>
      </c>
      <c r="AM1526" s="10" t="str">
        <f t="shared" si="218"/>
        <v>是</v>
      </c>
      <c r="AN1526" s="12">
        <v>10541400.000000002</v>
      </c>
    </row>
    <row r="1527" spans="1:40">
      <c r="A1527" s="14" t="s">
        <v>7213</v>
      </c>
      <c r="B1527" s="14" t="s">
        <v>8110</v>
      </c>
      <c r="C1527" s="14" t="s">
        <v>55</v>
      </c>
      <c r="D1527" s="14" t="s">
        <v>8111</v>
      </c>
      <c r="E1527" s="14" t="s">
        <v>236</v>
      </c>
      <c r="F1527" s="14" t="s">
        <v>237</v>
      </c>
      <c r="G1527" s="14" t="s">
        <v>2772</v>
      </c>
      <c r="H1527" s="14"/>
      <c r="I1527" s="14"/>
      <c r="J1527" s="14"/>
      <c r="K1527" s="14"/>
      <c r="L1527" s="14" t="s">
        <v>4023</v>
      </c>
      <c r="M1527" s="14"/>
      <c r="N1527" s="14" t="s">
        <v>4521</v>
      </c>
      <c r="O1527" s="14" t="s">
        <v>8112</v>
      </c>
      <c r="P1527" s="14"/>
      <c r="Q1527" s="14" t="s">
        <v>401</v>
      </c>
      <c r="R1527" s="14"/>
      <c r="S1527" s="14"/>
      <c r="T1527" s="14"/>
      <c r="U1527" s="14"/>
      <c r="V1527" s="14"/>
      <c r="W1527" s="14" t="s">
        <v>194</v>
      </c>
      <c r="X1527" s="14" t="s">
        <v>8113</v>
      </c>
      <c r="Y1527" s="14">
        <v>1</v>
      </c>
      <c r="Z1527" s="14">
        <v>1</v>
      </c>
      <c r="AA1527" s="14">
        <v>2019</v>
      </c>
      <c r="AB1527" s="14" t="s">
        <v>68</v>
      </c>
      <c r="AC1527" s="14" t="s">
        <v>284</v>
      </c>
      <c r="AD1527" s="14"/>
      <c r="AE1527" s="14"/>
      <c r="AF1527" s="14"/>
      <c r="AG1527" s="14"/>
      <c r="AH1527" s="14"/>
      <c r="AI1527" s="8" t="str">
        <f t="shared" si="216"/>
        <v>B0708-CMC18N7P31）@播控</v>
      </c>
      <c r="AJ1527" s="8">
        <f>IF(AI1527="","",COUNTIFS(AI$1:AI1527,AI1527))</f>
        <v>1</v>
      </c>
      <c r="AK1527" s="8" t="str">
        <f t="shared" si="217"/>
        <v>中央电视台混合制作岛4K生产系统（一期）—显示设备、监听设备、操作台及安装集成项目中标公告@播控</v>
      </c>
      <c r="AL1527" s="9">
        <f>IF(AK1527="","",COUNTIFS(AK$1:AK1527,AK1527))</f>
        <v>1</v>
      </c>
      <c r="AM1527" s="10" t="str">
        <f t="shared" si="218"/>
        <v>是</v>
      </c>
      <c r="AN1527" s="12">
        <v>11346129.6</v>
      </c>
    </row>
    <row r="1528" spans="1:40">
      <c r="A1528" s="7" t="s">
        <v>7213</v>
      </c>
      <c r="B1528" s="7" t="s">
        <v>8114</v>
      </c>
      <c r="C1528" s="7" t="s">
        <v>55</v>
      </c>
      <c r="D1528" s="7" t="s">
        <v>8115</v>
      </c>
      <c r="E1528" s="7" t="s">
        <v>809</v>
      </c>
      <c r="F1528" s="7" t="s">
        <v>1541</v>
      </c>
      <c r="G1528" s="7" t="s">
        <v>2772</v>
      </c>
      <c r="H1528" s="7"/>
      <c r="I1528" s="7"/>
      <c r="J1528" s="7"/>
      <c r="K1528" s="7"/>
      <c r="L1528" s="7"/>
      <c r="M1528" s="7" t="s">
        <v>7463</v>
      </c>
      <c r="N1528" s="7" t="s">
        <v>7980</v>
      </c>
      <c r="O1528" s="7" t="s">
        <v>8116</v>
      </c>
      <c r="P1528" s="7"/>
      <c r="Q1528" s="7" t="s">
        <v>7976</v>
      </c>
      <c r="R1528" s="7"/>
      <c r="S1528" s="7"/>
      <c r="T1528" s="7"/>
      <c r="U1528" s="7"/>
      <c r="V1528" s="7"/>
      <c r="W1528" s="7" t="s">
        <v>79</v>
      </c>
      <c r="X1528" s="7" t="s">
        <v>8117</v>
      </c>
      <c r="Y1528" s="7">
        <v>1</v>
      </c>
      <c r="Z1528" s="7">
        <v>1</v>
      </c>
      <c r="AA1528" s="7">
        <v>2019</v>
      </c>
      <c r="AB1528" s="7" t="s">
        <v>68</v>
      </c>
      <c r="AC1528" s="7"/>
      <c r="AD1528" s="7"/>
      <c r="AE1528" s="7"/>
      <c r="AF1528" s="7"/>
      <c r="AG1528" s="7"/>
      <c r="AH1528" s="7"/>
      <c r="AI1528" s="8" t="str">
        <f t="shared" si="216"/>
        <v>DSZB-2018-658@播控</v>
      </c>
      <c r="AJ1528" s="8">
        <f>IF(AI1528="","",COUNTIFS(AI$1:AI1528,AI1528))</f>
        <v>1</v>
      </c>
      <c r="AK1528" s="8" t="str">
        <f t="shared" si="217"/>
        <v>海兴广电播控楼多功能会议室声学装修工程中标候选人公示@播控</v>
      </c>
      <c r="AL1528" s="9">
        <f>IF(AK1528="","",COUNTIFS(AK$1:AK1528,AK1528))</f>
        <v>1</v>
      </c>
      <c r="AM1528" s="10" t="str">
        <f t="shared" si="218"/>
        <v>是</v>
      </c>
      <c r="AN1528" s="12">
        <v>540046.24</v>
      </c>
    </row>
    <row r="1529" spans="1:40">
      <c r="A1529" s="14" t="s">
        <v>7305</v>
      </c>
      <c r="B1529" s="14" t="s">
        <v>8118</v>
      </c>
      <c r="C1529" s="14" t="s">
        <v>55</v>
      </c>
      <c r="D1529" s="14" t="s">
        <v>8119</v>
      </c>
      <c r="E1529" s="14" t="s">
        <v>236</v>
      </c>
      <c r="F1529" s="14" t="s">
        <v>237</v>
      </c>
      <c r="G1529" s="14" t="s">
        <v>2772</v>
      </c>
      <c r="H1529" s="14"/>
      <c r="I1529" s="14"/>
      <c r="J1529" s="14"/>
      <c r="K1529" s="14"/>
      <c r="L1529" s="14" t="s">
        <v>4114</v>
      </c>
      <c r="M1529" s="14"/>
      <c r="N1529" s="14" t="s">
        <v>4521</v>
      </c>
      <c r="O1529" s="14" t="s">
        <v>8120</v>
      </c>
      <c r="P1529" s="14"/>
      <c r="Q1529" s="14" t="s">
        <v>401</v>
      </c>
      <c r="R1529" s="14"/>
      <c r="S1529" s="14"/>
      <c r="T1529" s="14"/>
      <c r="U1529" s="14"/>
      <c r="V1529" s="14"/>
      <c r="W1529" s="14" t="s">
        <v>194</v>
      </c>
      <c r="X1529" s="14" t="s">
        <v>8121</v>
      </c>
      <c r="Y1529" s="14">
        <v>1</v>
      </c>
      <c r="Z1529" s="14">
        <v>1</v>
      </c>
      <c r="AA1529" s="14">
        <v>2019</v>
      </c>
      <c r="AB1529" s="14" t="s">
        <v>68</v>
      </c>
      <c r="AC1529" s="14" t="s">
        <v>284</v>
      </c>
      <c r="AD1529" s="14"/>
      <c r="AE1529" s="14"/>
      <c r="AF1529" s="14"/>
      <c r="AG1529" s="14"/>
      <c r="AH1529" s="14"/>
      <c r="AI1529" s="8" t="str">
        <f t="shared" si="216"/>
        <v>0722-186FE2655LJO）@播出,播控</v>
      </c>
      <c r="AJ1529" s="8">
        <f>IF(AI1529="","",COUNTIFS(AI$1:AI1529,AI1529))</f>
        <v>1</v>
      </c>
      <c r="AK1529" s="8" t="str">
        <f t="shared" si="217"/>
        <v>中央电视台综合节目PGC移动制播平台（四）中小型移动外场网络制播系统项目中标公告@播出,播控</v>
      </c>
      <c r="AL1529" s="9">
        <f>IF(AK1529="","",COUNTIFS(AK$1:AK1529,AK1529))</f>
        <v>1</v>
      </c>
      <c r="AM1529" s="10" t="str">
        <f t="shared" si="218"/>
        <v>是</v>
      </c>
      <c r="AN1529" s="12">
        <v>5924900</v>
      </c>
    </row>
    <row r="1530" spans="1:40">
      <c r="A1530" s="7" t="s">
        <v>7207</v>
      </c>
      <c r="B1530" s="7" t="s">
        <v>8122</v>
      </c>
      <c r="C1530" s="7" t="s">
        <v>55</v>
      </c>
      <c r="D1530" s="7" t="s">
        <v>8123</v>
      </c>
      <c r="E1530" s="7" t="s">
        <v>627</v>
      </c>
      <c r="F1530" s="7" t="s">
        <v>8124</v>
      </c>
      <c r="G1530" s="7" t="s">
        <v>2772</v>
      </c>
      <c r="H1530" s="7"/>
      <c r="I1530" s="7"/>
      <c r="J1530" s="7"/>
      <c r="K1530" s="7"/>
      <c r="L1530" s="7" t="s">
        <v>8125</v>
      </c>
      <c r="M1530" s="7"/>
      <c r="N1530" s="7"/>
      <c r="O1530" s="7"/>
      <c r="P1530" s="7"/>
      <c r="Q1530" s="7"/>
      <c r="R1530" s="7"/>
      <c r="S1530" s="7"/>
      <c r="T1530" s="7"/>
      <c r="U1530" s="7"/>
      <c r="V1530" s="7"/>
      <c r="W1530" s="7" t="s">
        <v>79</v>
      </c>
      <c r="X1530" s="7" t="s">
        <v>8126</v>
      </c>
      <c r="Y1530" s="7">
        <v>4</v>
      </c>
      <c r="Z1530" s="7">
        <v>1</v>
      </c>
      <c r="AA1530" s="7">
        <v>2019</v>
      </c>
      <c r="AB1530" s="7" t="s">
        <v>68</v>
      </c>
      <c r="AC1530" s="7"/>
      <c r="AD1530" s="7"/>
      <c r="AE1530" s="7"/>
      <c r="AF1530" s="7"/>
      <c r="AG1530" s="7"/>
      <c r="AH1530" s="7"/>
      <c r="AI1530" s="8" t="str">
        <f t="shared" si="216"/>
        <v>441625-201812-dyczcgb-0002@播出</v>
      </c>
      <c r="AJ1530" s="8">
        <f>IF(AI1530="","",COUNTIFS(AI$1:AI1530,AI1530))</f>
        <v>1</v>
      </c>
      <c r="AK1530" s="8" t="str">
        <f t="shared" si="217"/>
        <v>东源县广播电视台东源县广播电视台高清播出系统采购项目@播出</v>
      </c>
      <c r="AL1530" s="9">
        <f>IF(AK1530="","",COUNTIFS(AK$1:AK1530,AK1530))</f>
        <v>1</v>
      </c>
      <c r="AM1530" s="10" t="str">
        <f t="shared" si="218"/>
        <v>是</v>
      </c>
      <c r="AN1530" s="12">
        <v>0</v>
      </c>
    </row>
    <row r="1531" spans="1:40">
      <c r="A1531" s="14" t="s">
        <v>7207</v>
      </c>
      <c r="B1531" s="14" t="s">
        <v>6800</v>
      </c>
      <c r="C1531" s="14" t="s">
        <v>55</v>
      </c>
      <c r="D1531" s="14" t="s">
        <v>6801</v>
      </c>
      <c r="E1531" s="14" t="s">
        <v>311</v>
      </c>
      <c r="F1531" s="14" t="s">
        <v>1236</v>
      </c>
      <c r="G1531" s="14" t="s">
        <v>2772</v>
      </c>
      <c r="H1531" s="14"/>
      <c r="I1531" s="14"/>
      <c r="J1531" s="14"/>
      <c r="K1531" s="14"/>
      <c r="L1531" s="14" t="s">
        <v>5214</v>
      </c>
      <c r="M1531" s="14"/>
      <c r="N1531" s="14" t="s">
        <v>6802</v>
      </c>
      <c r="O1531" s="14" t="s">
        <v>6803</v>
      </c>
      <c r="P1531" s="14"/>
      <c r="Q1531" s="14" t="s">
        <v>6804</v>
      </c>
      <c r="R1531" s="14"/>
      <c r="S1531" s="14"/>
      <c r="T1531" s="14"/>
      <c r="U1531" s="14"/>
      <c r="V1531" s="14"/>
      <c r="W1531" s="14" t="s">
        <v>79</v>
      </c>
      <c r="X1531" s="14" t="s">
        <v>6805</v>
      </c>
      <c r="Y1531" s="14">
        <v>2</v>
      </c>
      <c r="Z1531" s="14">
        <v>2</v>
      </c>
      <c r="AA1531" s="14">
        <v>2019</v>
      </c>
      <c r="AB1531" s="14" t="s">
        <v>68</v>
      </c>
      <c r="AC1531" s="14"/>
      <c r="AD1531" s="14"/>
      <c r="AE1531" s="14"/>
      <c r="AF1531" s="14"/>
      <c r="AG1531" s="14"/>
      <c r="AH1531" s="14"/>
      <c r="AI1531" s="8" t="str">
        <f t="shared" si="216"/>
        <v>HBDY-2018-ZC80@播出</v>
      </c>
      <c r="AJ1531" s="8">
        <f>IF(AI1531="","",COUNTIFS(AI$1:AI1531,AI1531))</f>
        <v>1</v>
      </c>
      <c r="AK1531" s="8" t="str">
        <f t="shared" si="217"/>
        <v>襄阳广播电视台高清播出项目之融媒体高清综合演播室舞美置景包装项目（二次）中标公示@播出</v>
      </c>
      <c r="AL1531" s="9">
        <f>IF(AK1531="","",COUNTIFS(AK$1:AK1531,AK1531))</f>
        <v>1</v>
      </c>
      <c r="AM1531" s="10" t="str">
        <f t="shared" si="218"/>
        <v>是</v>
      </c>
      <c r="AN1531" s="12">
        <v>2309800</v>
      </c>
    </row>
    <row r="1532" spans="1:40">
      <c r="A1532" s="7" t="s">
        <v>7213</v>
      </c>
      <c r="B1532" s="7" t="s">
        <v>8127</v>
      </c>
      <c r="C1532" s="7" t="s">
        <v>55</v>
      </c>
      <c r="D1532" s="7" t="s">
        <v>8128</v>
      </c>
      <c r="E1532" s="7" t="s">
        <v>168</v>
      </c>
      <c r="F1532" s="7" t="s">
        <v>225</v>
      </c>
      <c r="G1532" s="7" t="s">
        <v>2772</v>
      </c>
      <c r="H1532" s="7"/>
      <c r="I1532" s="7"/>
      <c r="J1532" s="7"/>
      <c r="K1532" s="7"/>
      <c r="L1532" s="7" t="s">
        <v>8129</v>
      </c>
      <c r="M1532" s="7" t="s">
        <v>8130</v>
      </c>
      <c r="N1532" s="7" t="s">
        <v>8131</v>
      </c>
      <c r="O1532" s="7" t="s">
        <v>8132</v>
      </c>
      <c r="P1532" s="7"/>
      <c r="Q1532" s="7" t="s">
        <v>8133</v>
      </c>
      <c r="R1532" s="7"/>
      <c r="S1532" s="7"/>
      <c r="T1532" s="7"/>
      <c r="U1532" s="7"/>
      <c r="V1532" s="7"/>
      <c r="W1532" s="7" t="s">
        <v>79</v>
      </c>
      <c r="X1532" s="7" t="s">
        <v>8134</v>
      </c>
      <c r="Y1532" s="7">
        <v>2</v>
      </c>
      <c r="Z1532" s="7">
        <v>2</v>
      </c>
      <c r="AA1532" s="7">
        <v>2019</v>
      </c>
      <c r="AB1532" s="7" t="s">
        <v>68</v>
      </c>
      <c r="AC1532" s="7"/>
      <c r="AD1532" s="7"/>
      <c r="AE1532" s="7"/>
      <c r="AF1532" s="7"/>
      <c r="AG1532" s="7"/>
      <c r="AH1532" s="7"/>
      <c r="AI1532" s="8" t="str">
        <f t="shared" si="216"/>
        <v>[350124]HW[XJ]2018007@播控</v>
      </c>
      <c r="AJ1532" s="8">
        <f>IF(AI1532="","",COUNTIFS(AI$1:AI1532,AI1532))</f>
        <v>1</v>
      </c>
      <c r="AK1532" s="8" t="str">
        <f t="shared" si="217"/>
        <v>闽清县人民检察院生态警示教育基地声光电数字多媒体硬件货物类采购项目结果公告@播控</v>
      </c>
      <c r="AL1532" s="9">
        <f>IF(AK1532="","",COUNTIFS(AK$1:AK1532,AK1532))</f>
        <v>1</v>
      </c>
      <c r="AM1532" s="10" t="str">
        <f t="shared" si="218"/>
        <v>是</v>
      </c>
      <c r="AN1532" s="12">
        <v>481155</v>
      </c>
    </row>
    <row r="1533" spans="1:40">
      <c r="A1533" s="14" t="s">
        <v>7213</v>
      </c>
      <c r="B1533" s="14" t="s">
        <v>8135</v>
      </c>
      <c r="C1533" s="14" t="s">
        <v>55</v>
      </c>
      <c r="D1533" s="14"/>
      <c r="E1533" s="14" t="s">
        <v>118</v>
      </c>
      <c r="F1533" s="14" t="s">
        <v>360</v>
      </c>
      <c r="G1533" s="14" t="s">
        <v>2772</v>
      </c>
      <c r="H1533" s="14"/>
      <c r="I1533" s="14"/>
      <c r="J1533" s="14"/>
      <c r="K1533" s="14"/>
      <c r="L1533" s="14" t="s">
        <v>8136</v>
      </c>
      <c r="M1533" s="14"/>
      <c r="N1533" s="14" t="s">
        <v>8137</v>
      </c>
      <c r="O1533" s="14" t="s">
        <v>8138</v>
      </c>
      <c r="P1533" s="14"/>
      <c r="Q1533" s="14" t="s">
        <v>8139</v>
      </c>
      <c r="R1533" s="14"/>
      <c r="S1533" s="14"/>
      <c r="T1533" s="14"/>
      <c r="U1533" s="14"/>
      <c r="V1533" s="14"/>
      <c r="W1533" s="14" t="s">
        <v>315</v>
      </c>
      <c r="X1533" s="14" t="s">
        <v>8140</v>
      </c>
      <c r="Y1533" s="14">
        <v>1</v>
      </c>
      <c r="Z1533" s="14">
        <v>14971</v>
      </c>
      <c r="AA1533" s="14">
        <v>2019</v>
      </c>
      <c r="AB1533" s="14" t="s">
        <v>68</v>
      </c>
      <c r="AC1533" s="14"/>
      <c r="AD1533" s="14"/>
      <c r="AE1533" s="14"/>
      <c r="AF1533" s="14"/>
      <c r="AG1533" s="14"/>
      <c r="AH1533" s="14"/>
      <c r="AI1533" s="8" t="str">
        <f t="shared" si="216"/>
        <v/>
      </c>
      <c r="AJ1533" s="8" t="str">
        <f>IF(AI1533="","",COUNTIFS(AI$1:AI1533,AI1533))</f>
        <v/>
      </c>
      <c r="AK1533" s="8" t="str">
        <f t="shared" si="217"/>
        <v>银川经济技术开发区管理委员会银川经济技术开发区管委会会议室音响设备采购项目成交公告@播控</v>
      </c>
      <c r="AL1533" s="9">
        <f>IF(AK1533="","",COUNTIFS(AK$1:AK1533,AK1533))</f>
        <v>1</v>
      </c>
      <c r="AM1533" s="10" t="str">
        <f t="shared" si="218"/>
        <v>是</v>
      </c>
      <c r="AN1533" s="12">
        <v>103200</v>
      </c>
    </row>
    <row r="1534" spans="1:40">
      <c r="A1534" s="7" t="s">
        <v>7207</v>
      </c>
      <c r="B1534" s="7" t="s">
        <v>8141</v>
      </c>
      <c r="C1534" s="7" t="s">
        <v>55</v>
      </c>
      <c r="D1534" s="7" t="s">
        <v>8142</v>
      </c>
      <c r="E1534" s="7" t="s">
        <v>696</v>
      </c>
      <c r="F1534" s="7" t="s">
        <v>8143</v>
      </c>
      <c r="G1534" s="7" t="s">
        <v>5100</v>
      </c>
      <c r="H1534" s="7"/>
      <c r="I1534" s="7"/>
      <c r="J1534" s="7"/>
      <c r="K1534" s="7"/>
      <c r="L1534" s="7" t="s">
        <v>8144</v>
      </c>
      <c r="M1534" s="7" t="s">
        <v>8145</v>
      </c>
      <c r="N1534" s="7" t="s">
        <v>8146</v>
      </c>
      <c r="O1534" s="7"/>
      <c r="P1534" s="7"/>
      <c r="Q1534" s="7" t="s">
        <v>8147</v>
      </c>
      <c r="R1534" s="7" t="s">
        <v>8148</v>
      </c>
      <c r="S1534" s="7" t="s">
        <v>8149</v>
      </c>
      <c r="T1534" s="7"/>
      <c r="U1534" s="7"/>
      <c r="V1534" s="7"/>
      <c r="W1534" s="7" t="s">
        <v>79</v>
      </c>
      <c r="X1534" s="7" t="s">
        <v>8150</v>
      </c>
      <c r="Y1534" s="7">
        <v>4</v>
      </c>
      <c r="Z1534" s="7">
        <v>2</v>
      </c>
      <c r="AA1534" s="7">
        <v>2019</v>
      </c>
      <c r="AB1534" s="7" t="s">
        <v>68</v>
      </c>
      <c r="AC1534" s="7"/>
      <c r="AD1534" s="7"/>
      <c r="AE1534" s="7"/>
      <c r="AF1534" s="7"/>
      <c r="AG1534" s="7"/>
      <c r="AH1534" s="7"/>
      <c r="AI1534" s="8" t="str">
        <f t="shared" si="216"/>
        <v>JMSC[2018]0442@播出</v>
      </c>
      <c r="AJ1534" s="8">
        <f>IF(AI1534="","",COUNTIFS(AI$1:AI1534,AI1534))</f>
        <v>1</v>
      </c>
      <c r="AK1534" s="8" t="str">
        <f t="shared" si="217"/>
        <v>黑龙江省佳木斯市中级人民法院_广告宣传采购项目成交公告@播出</v>
      </c>
      <c r="AL1534" s="9">
        <f>IF(AK1534="","",COUNTIFS(AK$1:AK1534,AK1534))</f>
        <v>1</v>
      </c>
      <c r="AM1534" s="10" t="str">
        <f t="shared" si="218"/>
        <v>是</v>
      </c>
      <c r="AN1534" s="12">
        <v>0</v>
      </c>
    </row>
    <row r="1535" spans="1:40">
      <c r="A1535" s="14" t="s">
        <v>7213</v>
      </c>
      <c r="B1535" s="14" t="s">
        <v>484</v>
      </c>
      <c r="C1535" s="14" t="s">
        <v>55</v>
      </c>
      <c r="D1535" s="14" t="s">
        <v>485</v>
      </c>
      <c r="E1535" s="14" t="s">
        <v>425</v>
      </c>
      <c r="F1535" s="14" t="s">
        <v>486</v>
      </c>
      <c r="G1535" s="14" t="s">
        <v>487</v>
      </c>
      <c r="H1535" s="14"/>
      <c r="I1535" s="14"/>
      <c r="J1535" s="14"/>
      <c r="K1535" s="14"/>
      <c r="L1535" s="14" t="s">
        <v>488</v>
      </c>
      <c r="M1535" s="14" t="s">
        <v>489</v>
      </c>
      <c r="N1535" s="14" t="s">
        <v>490</v>
      </c>
      <c r="O1535" s="14" t="s">
        <v>491</v>
      </c>
      <c r="P1535" s="14"/>
      <c r="Q1535" s="14" t="s">
        <v>493</v>
      </c>
      <c r="R1535" s="14"/>
      <c r="S1535" s="14"/>
      <c r="T1535" s="14"/>
      <c r="U1535" s="14"/>
      <c r="V1535" s="14"/>
      <c r="W1535" s="14" t="s">
        <v>65</v>
      </c>
      <c r="X1535" s="14" t="s">
        <v>494</v>
      </c>
      <c r="Y1535" s="14">
        <v>6</v>
      </c>
      <c r="Z1535" s="14">
        <v>10</v>
      </c>
      <c r="AA1535" s="14">
        <v>2019</v>
      </c>
      <c r="AB1535" s="14" t="s">
        <v>68</v>
      </c>
      <c r="AC1535" s="14"/>
      <c r="AD1535" s="14"/>
      <c r="AE1535" s="14"/>
      <c r="AF1535" s="14"/>
      <c r="AG1535" s="14"/>
      <c r="AH1535" s="14"/>
      <c r="AI1535" s="8" t="str">
        <f t="shared" si="216"/>
        <v>LT2018-GK50@播控</v>
      </c>
      <c r="AJ1535" s="8">
        <f>IF(AI1535="","",COUNTIFS(AI$1:AI1535,AI1535))</f>
        <v>1</v>
      </c>
      <c r="AK1535" s="8" t="str">
        <f t="shared" si="217"/>
        <v>临潭县第一中学录播室采购项目(二次)正常公示@播控</v>
      </c>
      <c r="AL1535" s="9">
        <f>IF(AK1535="","",COUNTIFS(AK$1:AK1535,AK1535))</f>
        <v>1</v>
      </c>
      <c r="AM1535" s="10" t="str">
        <f t="shared" si="218"/>
        <v>是</v>
      </c>
      <c r="AN1535" s="12">
        <v>398900</v>
      </c>
    </row>
    <row r="1536" spans="1:40">
      <c r="A1536" s="7" t="s">
        <v>7213</v>
      </c>
      <c r="B1536" s="7" t="s">
        <v>7974</v>
      </c>
      <c r="C1536" s="7" t="s">
        <v>55</v>
      </c>
      <c r="D1536" s="7"/>
      <c r="E1536" s="7" t="s">
        <v>809</v>
      </c>
      <c r="F1536" s="7" t="s">
        <v>1541</v>
      </c>
      <c r="G1536" s="7" t="s">
        <v>487</v>
      </c>
      <c r="H1536" s="7"/>
      <c r="I1536" s="7"/>
      <c r="J1536" s="7"/>
      <c r="K1536" s="7"/>
      <c r="L1536" s="7"/>
      <c r="M1536" s="7"/>
      <c r="N1536" s="7"/>
      <c r="O1536" s="7"/>
      <c r="P1536" s="7"/>
      <c r="Q1536" s="7"/>
      <c r="R1536" s="7"/>
      <c r="S1536" s="7"/>
      <c r="T1536" s="7"/>
      <c r="U1536" s="7"/>
      <c r="V1536" s="7"/>
      <c r="W1536" s="7" t="s">
        <v>315</v>
      </c>
      <c r="X1536" s="7" t="s">
        <v>7979</v>
      </c>
      <c r="Y1536" s="7">
        <v>6</v>
      </c>
      <c r="Z1536" s="7">
        <v>14971</v>
      </c>
      <c r="AA1536" s="7">
        <v>2019</v>
      </c>
      <c r="AB1536" s="7" t="s">
        <v>68</v>
      </c>
      <c r="AC1536" s="7"/>
      <c r="AD1536" s="7"/>
      <c r="AE1536" s="7"/>
      <c r="AF1536" s="7"/>
      <c r="AG1536" s="7"/>
      <c r="AH1536" s="7"/>
      <c r="AI1536" s="8" t="str">
        <f t="shared" si="216"/>
        <v/>
      </c>
      <c r="AJ1536" s="8" t="str">
        <f>IF(AI1536="","",COUNTIFS(AI$1:AI1536,AI1536))</f>
        <v/>
      </c>
      <c r="AK1536" s="8" t="str">
        <f t="shared" si="217"/>
        <v>海兴广电播控楼多功能会议室声学装修工程项目@播控</v>
      </c>
      <c r="AL1536" s="9">
        <f>IF(AK1536="","",COUNTIFS(AK$1:AK1536,AK1536))</f>
        <v>3</v>
      </c>
      <c r="AM1536" s="10" t="str">
        <f t="shared" si="218"/>
        <v/>
      </c>
      <c r="AN1536" s="12">
        <v>0</v>
      </c>
    </row>
    <row r="1537" spans="1:40">
      <c r="A1537" s="14" t="s">
        <v>7213</v>
      </c>
      <c r="B1537" s="14" t="s">
        <v>8151</v>
      </c>
      <c r="C1537" s="14" t="s">
        <v>55</v>
      </c>
      <c r="D1537" s="14" t="s">
        <v>8050</v>
      </c>
      <c r="E1537" s="14" t="s">
        <v>602</v>
      </c>
      <c r="F1537" s="14" t="s">
        <v>668</v>
      </c>
      <c r="G1537" s="14" t="s">
        <v>487</v>
      </c>
      <c r="H1537" s="14"/>
      <c r="I1537" s="14"/>
      <c r="J1537" s="14"/>
      <c r="K1537" s="14"/>
      <c r="L1537" s="14" t="s">
        <v>8152</v>
      </c>
      <c r="M1537" s="14" t="s">
        <v>6382</v>
      </c>
      <c r="N1537" s="14"/>
      <c r="O1537" s="14" t="s">
        <v>8153</v>
      </c>
      <c r="P1537" s="14"/>
      <c r="Q1537" s="14"/>
      <c r="R1537" s="14"/>
      <c r="S1537" s="14"/>
      <c r="T1537" s="14"/>
      <c r="U1537" s="14"/>
      <c r="V1537" s="14"/>
      <c r="W1537" s="14" t="s">
        <v>244</v>
      </c>
      <c r="X1537" s="14" t="s">
        <v>8054</v>
      </c>
      <c r="Y1537" s="14">
        <v>4</v>
      </c>
      <c r="Z1537" s="14">
        <v>2</v>
      </c>
      <c r="AA1537" s="14">
        <v>2019</v>
      </c>
      <c r="AB1537" s="14" t="s">
        <v>68</v>
      </c>
      <c r="AC1537" s="14"/>
      <c r="AD1537" s="14"/>
      <c r="AE1537" s="14"/>
      <c r="AF1537" s="14"/>
      <c r="AG1537" s="14"/>
      <c r="AH1537" s="14"/>
      <c r="AI1537" s="8" t="str">
        <f t="shared" si="216"/>
        <v>066018635110）@播控</v>
      </c>
      <c r="AJ1537" s="8">
        <f>IF(AI1537="","",COUNTIFS(AI$1:AI1537,AI1537))</f>
        <v>2</v>
      </c>
      <c r="AK1537" s="8" t="str">
        <f t="shared" si="217"/>
        <v>南京广播电视集团有限责任公司电视播控系统安全升级改造消防工程设计、施工一体化招标结果公示@播控</v>
      </c>
      <c r="AL1537" s="9">
        <f>IF(AK1537="","",COUNTIFS(AK$1:AK1537,AK1537))</f>
        <v>1</v>
      </c>
      <c r="AM1537" s="10" t="str">
        <f t="shared" si="218"/>
        <v/>
      </c>
      <c r="AN1537" s="12">
        <v>472764.18</v>
      </c>
    </row>
    <row r="1538" spans="1:40">
      <c r="A1538" s="7" t="s">
        <v>7207</v>
      </c>
      <c r="B1538" s="7" t="s">
        <v>495</v>
      </c>
      <c r="C1538" s="7" t="s">
        <v>55</v>
      </c>
      <c r="D1538" s="7"/>
      <c r="E1538" s="7" t="s">
        <v>215</v>
      </c>
      <c r="F1538" s="7" t="s">
        <v>330</v>
      </c>
      <c r="G1538" s="7" t="s">
        <v>487</v>
      </c>
      <c r="H1538" s="7"/>
      <c r="I1538" s="7"/>
      <c r="J1538" s="7"/>
      <c r="K1538" s="7"/>
      <c r="L1538" s="7"/>
      <c r="M1538" s="7"/>
      <c r="N1538" s="7" t="s">
        <v>496</v>
      </c>
      <c r="O1538" s="7"/>
      <c r="P1538" s="7"/>
      <c r="Q1538" s="7" t="s">
        <v>498</v>
      </c>
      <c r="R1538" s="7"/>
      <c r="S1538" s="7"/>
      <c r="T1538" s="7"/>
      <c r="U1538" s="7"/>
      <c r="V1538" s="7"/>
      <c r="W1538" s="7" t="s">
        <v>315</v>
      </c>
      <c r="X1538" s="7" t="s">
        <v>499</v>
      </c>
      <c r="Y1538" s="7">
        <v>10</v>
      </c>
      <c r="Z1538" s="7">
        <v>14971</v>
      </c>
      <c r="AA1538" s="7">
        <v>2019</v>
      </c>
      <c r="AB1538" s="7" t="s">
        <v>68</v>
      </c>
      <c r="AC1538" s="7"/>
      <c r="AD1538" s="7"/>
      <c r="AE1538" s="7"/>
      <c r="AF1538" s="7"/>
      <c r="AG1538" s="7"/>
      <c r="AH1538" s="7"/>
      <c r="AI1538" s="8" t="str">
        <f t="shared" si="216"/>
        <v/>
      </c>
      <c r="AJ1538" s="8" t="str">
        <f>IF(AI1538="","",COUNTIFS(AI$1:AI1538,AI1538))</f>
        <v/>
      </c>
      <c r="AK1538" s="8" t="str">
        <f t="shared" si="217"/>
        <v>2018年李沧区高清播出设备采购项目高清录播设备@播出</v>
      </c>
      <c r="AL1538" s="9">
        <f>IF(AK1538="","",COUNTIFS(AK$1:AK1538,AK1538))</f>
        <v>1</v>
      </c>
      <c r="AM1538" s="10" t="str">
        <f t="shared" si="218"/>
        <v>是</v>
      </c>
      <c r="AN1538" s="12">
        <v>0</v>
      </c>
    </row>
    <row r="1539" spans="1:40">
      <c r="A1539" s="14" t="s">
        <v>7207</v>
      </c>
      <c r="B1539" s="14" t="s">
        <v>8154</v>
      </c>
      <c r="C1539" s="14" t="s">
        <v>55</v>
      </c>
      <c r="D1539" s="14" t="s">
        <v>8155</v>
      </c>
      <c r="E1539" s="14" t="s">
        <v>71</v>
      </c>
      <c r="F1539" s="14" t="s">
        <v>72</v>
      </c>
      <c r="G1539" s="14" t="s">
        <v>487</v>
      </c>
      <c r="H1539" s="14"/>
      <c r="I1539" s="14"/>
      <c r="J1539" s="14"/>
      <c r="K1539" s="14"/>
      <c r="L1539" s="14" t="s">
        <v>8156</v>
      </c>
      <c r="M1539" s="14"/>
      <c r="N1539" s="14" t="s">
        <v>8157</v>
      </c>
      <c r="O1539" s="14"/>
      <c r="P1539" s="14"/>
      <c r="Q1539" s="14" t="s">
        <v>8158</v>
      </c>
      <c r="R1539" s="14"/>
      <c r="S1539" s="14"/>
      <c r="T1539" s="14"/>
      <c r="U1539" s="14"/>
      <c r="V1539" s="14"/>
      <c r="W1539" s="14" t="s">
        <v>79</v>
      </c>
      <c r="X1539" s="14" t="s">
        <v>8159</v>
      </c>
      <c r="Y1539" s="14">
        <v>1</v>
      </c>
      <c r="Z1539" s="14">
        <v>1</v>
      </c>
      <c r="AA1539" s="14">
        <v>2019</v>
      </c>
      <c r="AB1539" s="14" t="s">
        <v>68</v>
      </c>
      <c r="AC1539" s="14"/>
      <c r="AD1539" s="14"/>
      <c r="AE1539" s="14"/>
      <c r="AF1539" s="14"/>
      <c r="AG1539" s="14"/>
      <c r="AH1539" s="14"/>
      <c r="AI1539" s="8" t="str">
        <f t="shared" si="216"/>
        <v>NNPZGL2018-046（@播出</v>
      </c>
      <c r="AJ1539" s="8">
        <f>IF(AI1539="","",COUNTIFS(AI$1:AI1539,AI1539))</f>
        <v>1</v>
      </c>
      <c r="AK1539" s="8" t="str">
        <f t="shared" si="217"/>
        <v>南宁品正建设咨询有限责任公司关于七星区形象宣传片拍摄服务采购【项目编号：NNPZGL2018-046（重）】单一来源采购结果公告@播出</v>
      </c>
      <c r="AL1539" s="9">
        <f>IF(AK1539="","",COUNTIFS(AK$1:AK1539,AK1539))</f>
        <v>1</v>
      </c>
      <c r="AM1539" s="10" t="str">
        <f t="shared" si="218"/>
        <v>是</v>
      </c>
      <c r="AN1539" s="12">
        <v>0</v>
      </c>
    </row>
    <row r="1540" spans="1:40">
      <c r="A1540" s="7" t="s">
        <v>7213</v>
      </c>
      <c r="B1540" s="7" t="s">
        <v>7974</v>
      </c>
      <c r="C1540" s="7" t="s">
        <v>55</v>
      </c>
      <c r="D1540" s="7"/>
      <c r="E1540" s="7" t="s">
        <v>809</v>
      </c>
      <c r="F1540" s="7" t="s">
        <v>1541</v>
      </c>
      <c r="G1540" s="7" t="s">
        <v>487</v>
      </c>
      <c r="H1540" s="7"/>
      <c r="I1540" s="7"/>
      <c r="J1540" s="7"/>
      <c r="K1540" s="7"/>
      <c r="L1540" s="7"/>
      <c r="M1540" s="7"/>
      <c r="N1540" s="7"/>
      <c r="O1540" s="7"/>
      <c r="P1540" s="7"/>
      <c r="Q1540" s="7"/>
      <c r="R1540" s="7"/>
      <c r="S1540" s="7"/>
      <c r="T1540" s="7"/>
      <c r="U1540" s="7"/>
      <c r="V1540" s="7"/>
      <c r="W1540" s="7" t="s">
        <v>315</v>
      </c>
      <c r="X1540" s="7" t="s">
        <v>7979</v>
      </c>
      <c r="Y1540" s="7">
        <v>6</v>
      </c>
      <c r="Z1540" s="7">
        <v>14971</v>
      </c>
      <c r="AA1540" s="7">
        <v>2019</v>
      </c>
      <c r="AB1540" s="7" t="s">
        <v>68</v>
      </c>
      <c r="AC1540" s="7"/>
      <c r="AD1540" s="7"/>
      <c r="AE1540" s="7"/>
      <c r="AF1540" s="7"/>
      <c r="AG1540" s="7"/>
      <c r="AH1540" s="7"/>
      <c r="AI1540" s="8" t="str">
        <f t="shared" si="216"/>
        <v/>
      </c>
      <c r="AJ1540" s="8" t="str">
        <f>IF(AI1540="","",COUNTIFS(AI$1:AI1540,AI1540))</f>
        <v/>
      </c>
      <c r="AK1540" s="8" t="str">
        <f t="shared" si="217"/>
        <v>海兴广电播控楼多功能会议室声学装修工程项目@播控</v>
      </c>
      <c r="AL1540" s="9">
        <f>IF(AK1540="","",COUNTIFS(AK$1:AK1540,AK1540))</f>
        <v>4</v>
      </c>
      <c r="AM1540" s="10" t="str">
        <f t="shared" si="218"/>
        <v/>
      </c>
      <c r="AN1540" s="12">
        <v>0</v>
      </c>
    </row>
    <row r="1541" spans="1:40">
      <c r="A1541" s="14" t="s">
        <v>7305</v>
      </c>
      <c r="B1541" s="14" t="s">
        <v>8160</v>
      </c>
      <c r="C1541" s="14" t="s">
        <v>55</v>
      </c>
      <c r="D1541" s="14" t="s">
        <v>8161</v>
      </c>
      <c r="E1541" s="14" t="s">
        <v>56</v>
      </c>
      <c r="F1541" s="14" t="s">
        <v>302</v>
      </c>
      <c r="G1541" s="14" t="s">
        <v>487</v>
      </c>
      <c r="H1541" s="14"/>
      <c r="I1541" s="14"/>
      <c r="J1541" s="14"/>
      <c r="K1541" s="14"/>
      <c r="L1541" s="14" t="s">
        <v>685</v>
      </c>
      <c r="M1541" s="14" t="s">
        <v>8162</v>
      </c>
      <c r="N1541" s="14"/>
      <c r="O1541" s="14" t="s">
        <v>8163</v>
      </c>
      <c r="P1541" s="14"/>
      <c r="Q1541" s="14"/>
      <c r="R1541" s="14"/>
      <c r="S1541" s="14"/>
      <c r="T1541" s="14"/>
      <c r="U1541" s="14"/>
      <c r="V1541" s="14"/>
      <c r="W1541" s="14" t="s">
        <v>244</v>
      </c>
      <c r="X1541" s="14" t="s">
        <v>8164</v>
      </c>
      <c r="Y1541" s="14">
        <v>2</v>
      </c>
      <c r="Z1541" s="14">
        <v>1</v>
      </c>
      <c r="AA1541" s="14">
        <v>2019</v>
      </c>
      <c r="AB1541" s="14" t="s">
        <v>68</v>
      </c>
      <c r="AC1541" s="14"/>
      <c r="AD1541" s="14"/>
      <c r="AE1541" s="14"/>
      <c r="AF1541" s="14"/>
      <c r="AG1541" s="14"/>
      <c r="AH1541" s="14"/>
      <c r="AI1541" s="8" t="str">
        <f t="shared" si="216"/>
        <v>HNZB[2018]N510号@播出,播控</v>
      </c>
      <c r="AJ1541" s="8">
        <f>IF(AI1541="","",COUNTIFS(AI$1:AI1541,AI1541))</f>
        <v>1</v>
      </c>
      <c r="AK1541" s="8" t="str">
        <f t="shared" si="217"/>
        <v>河南IPTV集成播控分平台安全播出监测系统升级项目中标候选人公示@播出,播控</v>
      </c>
      <c r="AL1541" s="9">
        <f>IF(AK1541="","",COUNTIFS(AK$1:AK1541,AK1541))</f>
        <v>1</v>
      </c>
      <c r="AM1541" s="10" t="str">
        <f t="shared" si="218"/>
        <v>是</v>
      </c>
      <c r="AN1541" s="12">
        <v>486000</v>
      </c>
    </row>
    <row r="1542" spans="1:40">
      <c r="A1542" s="7" t="s">
        <v>7213</v>
      </c>
      <c r="B1542" s="7" t="s">
        <v>8165</v>
      </c>
      <c r="C1542" s="7" t="s">
        <v>55</v>
      </c>
      <c r="D1542" s="7" t="s">
        <v>8166</v>
      </c>
      <c r="E1542" s="7" t="s">
        <v>56</v>
      </c>
      <c r="F1542" s="7" t="s">
        <v>302</v>
      </c>
      <c r="G1542" s="7" t="s">
        <v>487</v>
      </c>
      <c r="H1542" s="7"/>
      <c r="I1542" s="7"/>
      <c r="J1542" s="7"/>
      <c r="K1542" s="7"/>
      <c r="L1542" s="7" t="s">
        <v>685</v>
      </c>
      <c r="M1542" s="7" t="s">
        <v>8162</v>
      </c>
      <c r="N1542" s="7"/>
      <c r="O1542" s="7" t="s">
        <v>8167</v>
      </c>
      <c r="P1542" s="7"/>
      <c r="Q1542" s="7"/>
      <c r="R1542" s="7"/>
      <c r="S1542" s="7"/>
      <c r="T1542" s="7"/>
      <c r="U1542" s="7"/>
      <c r="V1542" s="7"/>
      <c r="W1542" s="7" t="s">
        <v>244</v>
      </c>
      <c r="X1542" s="7" t="s">
        <v>8168</v>
      </c>
      <c r="Y1542" s="7">
        <v>2</v>
      </c>
      <c r="Z1542" s="7">
        <v>1</v>
      </c>
      <c r="AA1542" s="7">
        <v>2019</v>
      </c>
      <c r="AB1542" s="7" t="s">
        <v>68</v>
      </c>
      <c r="AC1542" s="7"/>
      <c r="AD1542" s="7"/>
      <c r="AE1542" s="7"/>
      <c r="AF1542" s="7"/>
      <c r="AG1542" s="7"/>
      <c r="AH1542" s="7"/>
      <c r="AI1542" s="8" t="str">
        <f t="shared" si="216"/>
        <v>HNZB[2018]N516号@播控</v>
      </c>
      <c r="AJ1542" s="8">
        <f>IF(AI1542="","",COUNTIFS(AI$1:AI1542,AI1542))</f>
        <v>1</v>
      </c>
      <c r="AK1542" s="8" t="str">
        <f t="shared" si="217"/>
        <v>河南IPTV集成播控分平台双AAA系统建设项目中标候选人公示@播控</v>
      </c>
      <c r="AL1542" s="9">
        <f>IF(AK1542="","",COUNTIFS(AK$1:AK1542,AK1542))</f>
        <v>1</v>
      </c>
      <c r="AM1542" s="10" t="str">
        <f t="shared" si="218"/>
        <v>是</v>
      </c>
      <c r="AN1542" s="12">
        <v>1286000</v>
      </c>
    </row>
    <row r="1543" spans="1:40">
      <c r="A1543" s="14" t="s">
        <v>7207</v>
      </c>
      <c r="B1543" s="14" t="s">
        <v>8169</v>
      </c>
      <c r="C1543" s="14" t="s">
        <v>55</v>
      </c>
      <c r="D1543" s="14" t="s">
        <v>8170</v>
      </c>
      <c r="E1543" s="14" t="s">
        <v>565</v>
      </c>
      <c r="F1543" s="14" t="s">
        <v>6779</v>
      </c>
      <c r="G1543" s="14" t="s">
        <v>487</v>
      </c>
      <c r="H1543" s="14"/>
      <c r="I1543" s="14"/>
      <c r="J1543" s="14"/>
      <c r="K1543" s="14"/>
      <c r="L1543" s="14" t="s">
        <v>8171</v>
      </c>
      <c r="M1543" s="14" t="s">
        <v>8172</v>
      </c>
      <c r="N1543" s="14" t="s">
        <v>8173</v>
      </c>
      <c r="O1543" s="14" t="s">
        <v>8174</v>
      </c>
      <c r="P1543" s="14"/>
      <c r="Q1543" s="14" t="s">
        <v>8175</v>
      </c>
      <c r="R1543" s="14" t="s">
        <v>8176</v>
      </c>
      <c r="S1543" s="14" t="s">
        <v>8177</v>
      </c>
      <c r="T1543" s="14"/>
      <c r="U1543" s="14"/>
      <c r="V1543" s="14"/>
      <c r="W1543" s="14" t="s">
        <v>944</v>
      </c>
      <c r="X1543" s="14" t="s">
        <v>8178</v>
      </c>
      <c r="Y1543" s="14">
        <v>1</v>
      </c>
      <c r="Z1543" s="14">
        <v>2</v>
      </c>
      <c r="AA1543" s="14">
        <v>2019</v>
      </c>
      <c r="AB1543" s="14" t="s">
        <v>68</v>
      </c>
      <c r="AC1543" s="14"/>
      <c r="AD1543" s="14"/>
      <c r="AE1543" s="14"/>
      <c r="AF1543" s="14"/>
      <c r="AG1543" s="14"/>
      <c r="AH1543" s="14"/>
      <c r="AI1543" s="8" t="str">
        <f t="shared" si="216"/>
        <v>BJMSJY-180121-2@播出</v>
      </c>
      <c r="AJ1543" s="8">
        <f>IF(AI1543="","",COUNTIFS(AI$1:AI1543,AI1543))</f>
        <v>1</v>
      </c>
      <c r="AK1543" s="8" t="str">
        <f t="shared" si="217"/>
        <v>内蒙古日报社文化、体育、娱乐服务采购　中标（成交）公告@播出</v>
      </c>
      <c r="AL1543" s="9">
        <f>IF(AK1543="","",COUNTIFS(AK$1:AK1543,AK1543))</f>
        <v>1</v>
      </c>
      <c r="AM1543" s="10" t="str">
        <f t="shared" si="218"/>
        <v>是</v>
      </c>
      <c r="AN1543" s="12">
        <v>399000</v>
      </c>
    </row>
    <row r="1544" spans="1:40">
      <c r="A1544" s="7" t="s">
        <v>7207</v>
      </c>
      <c r="B1544" s="7" t="s">
        <v>500</v>
      </c>
      <c r="C1544" s="7" t="s">
        <v>55</v>
      </c>
      <c r="D1544" s="7" t="s">
        <v>501</v>
      </c>
      <c r="E1544" s="7" t="s">
        <v>215</v>
      </c>
      <c r="F1544" s="7" t="s">
        <v>330</v>
      </c>
      <c r="G1544" s="7" t="s">
        <v>487</v>
      </c>
      <c r="H1544" s="7"/>
      <c r="I1544" s="7"/>
      <c r="J1544" s="7"/>
      <c r="K1544" s="7"/>
      <c r="L1544" s="7" t="s">
        <v>502</v>
      </c>
      <c r="M1544" s="7" t="s">
        <v>503</v>
      </c>
      <c r="N1544" s="7" t="s">
        <v>504</v>
      </c>
      <c r="O1544" s="7"/>
      <c r="P1544" s="7"/>
      <c r="Q1544" s="7" t="s">
        <v>498</v>
      </c>
      <c r="R1544" s="7" t="s">
        <v>506</v>
      </c>
      <c r="S1544" s="7" t="s">
        <v>507</v>
      </c>
      <c r="T1544" s="7"/>
      <c r="U1544" s="7"/>
      <c r="V1544" s="7"/>
      <c r="W1544" s="7" t="s">
        <v>194</v>
      </c>
      <c r="X1544" s="7" t="s">
        <v>508</v>
      </c>
      <c r="Y1544" s="7">
        <v>10</v>
      </c>
      <c r="Z1544" s="7">
        <v>5</v>
      </c>
      <c r="AA1544" s="7">
        <v>2019</v>
      </c>
      <c r="AB1544" s="7" t="s">
        <v>68</v>
      </c>
      <c r="AC1544" s="7"/>
      <c r="AD1544" s="7"/>
      <c r="AE1544" s="7"/>
      <c r="AF1544" s="7"/>
      <c r="AG1544" s="7"/>
      <c r="AH1544" s="7"/>
      <c r="AI1544" s="8" t="str">
        <f t="shared" si="216"/>
        <v>LCCG2018000163@播出</v>
      </c>
      <c r="AJ1544" s="8">
        <f>IF(AI1544="","",COUNTIFS(AI$1:AI1544,AI1544))</f>
        <v>1</v>
      </c>
      <c r="AK1544" s="8" t="str">
        <f t="shared" si="217"/>
        <v>2018年李沧区高清播出设备采购项目高清录播设备中标公告@播出</v>
      </c>
      <c r="AL1544" s="9">
        <f>IF(AK1544="","",COUNTIFS(AK$1:AK1544,AK1544))</f>
        <v>1</v>
      </c>
      <c r="AM1544" s="10" t="str">
        <f t="shared" si="218"/>
        <v>是</v>
      </c>
      <c r="AN1544" s="12">
        <v>0</v>
      </c>
    </row>
    <row r="1545" spans="1:40">
      <c r="A1545" s="14" t="s">
        <v>7213</v>
      </c>
      <c r="B1545" s="14" t="s">
        <v>517</v>
      </c>
      <c r="C1545" s="14" t="s">
        <v>55</v>
      </c>
      <c r="D1545" s="14" t="s">
        <v>518</v>
      </c>
      <c r="E1545" s="14" t="s">
        <v>118</v>
      </c>
      <c r="F1545" s="14" t="s">
        <v>360</v>
      </c>
      <c r="G1545" s="14" t="s">
        <v>487</v>
      </c>
      <c r="H1545" s="14"/>
      <c r="I1545" s="14"/>
      <c r="J1545" s="14"/>
      <c r="K1545" s="14"/>
      <c r="L1545" s="14" t="s">
        <v>519</v>
      </c>
      <c r="M1545" s="14" t="s">
        <v>520</v>
      </c>
      <c r="N1545" s="14" t="s">
        <v>521</v>
      </c>
      <c r="O1545" s="14" t="s">
        <v>522</v>
      </c>
      <c r="P1545" s="14"/>
      <c r="Q1545" s="14" t="s">
        <v>524</v>
      </c>
      <c r="R1545" s="14"/>
      <c r="S1545" s="14"/>
      <c r="T1545" s="14"/>
      <c r="U1545" s="14"/>
      <c r="V1545" s="14"/>
      <c r="W1545" s="14" t="s">
        <v>65</v>
      </c>
      <c r="X1545" s="14" t="s">
        <v>525</v>
      </c>
      <c r="Y1545" s="14">
        <v>4</v>
      </c>
      <c r="Z1545" s="14">
        <v>4</v>
      </c>
      <c r="AA1545" s="14">
        <v>2019</v>
      </c>
      <c r="AB1545" s="14" t="s">
        <v>68</v>
      </c>
      <c r="AC1545" s="14"/>
      <c r="AD1545" s="14"/>
      <c r="AE1545" s="14"/>
      <c r="AF1545" s="14"/>
      <c r="AG1545" s="14"/>
      <c r="AH1545" s="14"/>
      <c r="AI1545" s="8" t="str">
        <f t="shared" si="216"/>
        <v>NXSTZB-201843@播控</v>
      </c>
      <c r="AJ1545" s="8">
        <f>IF(AI1545="","",COUNTIFS(AI$1:AI1545,AI1545))</f>
        <v>1</v>
      </c>
      <c r="AK1545" s="8" t="str">
        <f t="shared" si="217"/>
        <v>灵武市第一小学“一拖二”在线互动课堂平台采购项目中标公告@播控</v>
      </c>
      <c r="AL1545" s="9">
        <f>IF(AK1545="","",COUNTIFS(AK$1:AK1545,AK1545))</f>
        <v>1</v>
      </c>
      <c r="AM1545" s="10" t="str">
        <f t="shared" si="218"/>
        <v>是</v>
      </c>
      <c r="AN1545" s="12">
        <v>335000</v>
      </c>
    </row>
    <row r="1546" spans="1:40">
      <c r="A1546" s="7" t="s">
        <v>7305</v>
      </c>
      <c r="B1546" s="7" t="s">
        <v>8179</v>
      </c>
      <c r="C1546" s="7" t="s">
        <v>55</v>
      </c>
      <c r="D1546" s="7"/>
      <c r="E1546" s="7" t="s">
        <v>56</v>
      </c>
      <c r="F1546" s="7" t="s">
        <v>1955</v>
      </c>
      <c r="G1546" s="7" t="s">
        <v>487</v>
      </c>
      <c r="H1546" s="7"/>
      <c r="I1546" s="7"/>
      <c r="J1546" s="7"/>
      <c r="K1546" s="7"/>
      <c r="L1546" s="7"/>
      <c r="M1546" s="7"/>
      <c r="N1546" s="7"/>
      <c r="O1546" s="7"/>
      <c r="P1546" s="7"/>
      <c r="Q1546" s="7"/>
      <c r="R1546" s="7"/>
      <c r="S1546" s="7"/>
      <c r="T1546" s="7"/>
      <c r="U1546" s="7"/>
      <c r="V1546" s="7"/>
      <c r="W1546" s="7" t="s">
        <v>315</v>
      </c>
      <c r="X1546" s="7" t="s">
        <v>8180</v>
      </c>
      <c r="Y1546" s="7">
        <v>1</v>
      </c>
      <c r="Z1546" s="7">
        <v>14971</v>
      </c>
      <c r="AA1546" s="7">
        <v>2019</v>
      </c>
      <c r="AB1546" s="7" t="s">
        <v>68</v>
      </c>
      <c r="AC1546" s="7"/>
      <c r="AD1546" s="7"/>
      <c r="AE1546" s="7"/>
      <c r="AF1546" s="7"/>
      <c r="AG1546" s="7"/>
      <c r="AH1546" s="7"/>
      <c r="AI1546" s="8" t="str">
        <f t="shared" si="216"/>
        <v/>
      </c>
      <c r="AJ1546" s="8" t="str">
        <f>IF(AI1546="","",COUNTIFS(AI$1:AI1546,AI1546))</f>
        <v/>
      </c>
      <c r="AK1546" s="8" t="str">
        <f t="shared" si="217"/>
        <v>河南河南IPTV集成播控分平台安全播出监测系统升级项目中标候选人公示@播出,播控</v>
      </c>
      <c r="AL1546" s="9">
        <f>IF(AK1546="","",COUNTIFS(AK$1:AK1546,AK1546))</f>
        <v>1</v>
      </c>
      <c r="AM1546" s="10" t="str">
        <f t="shared" si="218"/>
        <v>是</v>
      </c>
      <c r="AN1546" s="12">
        <v>0</v>
      </c>
    </row>
    <row r="1547" spans="1:40">
      <c r="A1547" s="14" t="s">
        <v>7213</v>
      </c>
      <c r="B1547" s="14" t="s">
        <v>8181</v>
      </c>
      <c r="C1547" s="14" t="s">
        <v>55</v>
      </c>
      <c r="D1547" s="14"/>
      <c r="E1547" s="14" t="s">
        <v>56</v>
      </c>
      <c r="F1547" s="14" t="s">
        <v>1955</v>
      </c>
      <c r="G1547" s="14" t="s">
        <v>487</v>
      </c>
      <c r="H1547" s="14"/>
      <c r="I1547" s="14"/>
      <c r="J1547" s="14"/>
      <c r="K1547" s="14"/>
      <c r="L1547" s="14"/>
      <c r="M1547" s="14"/>
      <c r="N1547" s="14"/>
      <c r="O1547" s="14"/>
      <c r="P1547" s="14"/>
      <c r="Q1547" s="14"/>
      <c r="R1547" s="14"/>
      <c r="S1547" s="14"/>
      <c r="T1547" s="14"/>
      <c r="U1547" s="14"/>
      <c r="V1547" s="14"/>
      <c r="W1547" s="14" t="s">
        <v>315</v>
      </c>
      <c r="X1547" s="14" t="s">
        <v>8182</v>
      </c>
      <c r="Y1547" s="14">
        <v>1</v>
      </c>
      <c r="Z1547" s="14">
        <v>14971</v>
      </c>
      <c r="AA1547" s="14">
        <v>2019</v>
      </c>
      <c r="AB1547" s="14" t="s">
        <v>68</v>
      </c>
      <c r="AC1547" s="14"/>
      <c r="AD1547" s="14"/>
      <c r="AE1547" s="14"/>
      <c r="AF1547" s="14"/>
      <c r="AG1547" s="14"/>
      <c r="AH1547" s="14"/>
      <c r="AI1547" s="8" t="str">
        <f t="shared" si="216"/>
        <v/>
      </c>
      <c r="AJ1547" s="8" t="str">
        <f>IF(AI1547="","",COUNTIFS(AI$1:AI1547,AI1547))</f>
        <v/>
      </c>
      <c r="AK1547" s="8" t="str">
        <f t="shared" si="217"/>
        <v>河南河南IPTV集成播控分平台双AAA系统建设项目中标候选人公示@播控</v>
      </c>
      <c r="AL1547" s="9">
        <f>IF(AK1547="","",COUNTIFS(AK$1:AK1547,AK1547))</f>
        <v>1</v>
      </c>
      <c r="AM1547" s="10" t="str">
        <f t="shared" si="218"/>
        <v>是</v>
      </c>
      <c r="AN1547" s="12">
        <v>0</v>
      </c>
    </row>
    <row r="1548" spans="1:40">
      <c r="A1548" s="7" t="s">
        <v>7213</v>
      </c>
      <c r="B1548" s="7" t="s">
        <v>8183</v>
      </c>
      <c r="C1548" s="7" t="s">
        <v>55</v>
      </c>
      <c r="D1548" s="7"/>
      <c r="E1548" s="7" t="s">
        <v>602</v>
      </c>
      <c r="F1548" s="7" t="s">
        <v>1188</v>
      </c>
      <c r="G1548" s="7" t="s">
        <v>487</v>
      </c>
      <c r="H1548" s="7"/>
      <c r="I1548" s="7"/>
      <c r="J1548" s="7"/>
      <c r="K1548" s="7"/>
      <c r="L1548" s="7"/>
      <c r="M1548" s="7"/>
      <c r="N1548" s="7"/>
      <c r="O1548" s="7"/>
      <c r="P1548" s="7"/>
      <c r="Q1548" s="7"/>
      <c r="R1548" s="7"/>
      <c r="S1548" s="7"/>
      <c r="T1548" s="7"/>
      <c r="U1548" s="7"/>
      <c r="V1548" s="7"/>
      <c r="W1548" s="7" t="s">
        <v>315</v>
      </c>
      <c r="X1548" s="7" t="s">
        <v>8184</v>
      </c>
      <c r="Y1548" s="7">
        <v>2</v>
      </c>
      <c r="Z1548" s="7">
        <v>14971</v>
      </c>
      <c r="AA1548" s="7">
        <v>2019</v>
      </c>
      <c r="AB1548" s="7" t="s">
        <v>68</v>
      </c>
      <c r="AC1548" s="7"/>
      <c r="AD1548" s="7"/>
      <c r="AE1548" s="7"/>
      <c r="AF1548" s="7"/>
      <c r="AG1548" s="7"/>
      <c r="AH1548" s="7"/>
      <c r="AI1548" s="8" t="str">
        <f t="shared" si="216"/>
        <v/>
      </c>
      <c r="AJ1548" s="8" t="str">
        <f>IF(AI1548="","",COUNTIFS(AI$1:AI1548,AI1548))</f>
        <v/>
      </c>
      <c r="AK1548" s="8" t="str">
        <f t="shared" si="217"/>
        <v>江苏南京广播电视集团有限责任公司电视播控系统安全升级改造消防工程设计、施工一体化招标候选人公示@播控</v>
      </c>
      <c r="AL1548" s="9">
        <f>IF(AK1548="","",COUNTIFS(AK$1:AK1548,AK1548))</f>
        <v>1</v>
      </c>
      <c r="AM1548" s="10" t="str">
        <f t="shared" si="218"/>
        <v>是</v>
      </c>
      <c r="AN1548" s="12">
        <v>0</v>
      </c>
    </row>
    <row r="1549" spans="1:40">
      <c r="A1549" s="14" t="s">
        <v>7213</v>
      </c>
      <c r="B1549" s="14" t="s">
        <v>8185</v>
      </c>
      <c r="C1549" s="14" t="s">
        <v>55</v>
      </c>
      <c r="D1549" s="14"/>
      <c r="E1549" s="14" t="s">
        <v>809</v>
      </c>
      <c r="F1549" s="14" t="s">
        <v>4229</v>
      </c>
      <c r="G1549" s="14" t="s">
        <v>487</v>
      </c>
      <c r="H1549" s="14"/>
      <c r="I1549" s="14"/>
      <c r="J1549" s="14"/>
      <c r="K1549" s="14"/>
      <c r="L1549" s="14"/>
      <c r="M1549" s="14"/>
      <c r="N1549" s="14"/>
      <c r="O1549" s="14"/>
      <c r="P1549" s="14"/>
      <c r="Q1549" s="14"/>
      <c r="R1549" s="14"/>
      <c r="S1549" s="14"/>
      <c r="T1549" s="14"/>
      <c r="U1549" s="14"/>
      <c r="V1549" s="14"/>
      <c r="W1549" s="14" t="s">
        <v>315</v>
      </c>
      <c r="X1549" s="14" t="s">
        <v>8186</v>
      </c>
      <c r="Y1549" s="14">
        <v>1</v>
      </c>
      <c r="Z1549" s="14">
        <v>14971</v>
      </c>
      <c r="AA1549" s="14">
        <v>2019</v>
      </c>
      <c r="AB1549" s="14" t="s">
        <v>68</v>
      </c>
      <c r="AC1549" s="14"/>
      <c r="AD1549" s="14"/>
      <c r="AE1549" s="14"/>
      <c r="AF1549" s="14"/>
      <c r="AG1549" s="14"/>
      <c r="AH1549" s="14"/>
      <c r="AI1549" s="8" t="str">
        <f t="shared" si="216"/>
        <v/>
      </c>
      <c r="AJ1549" s="8" t="str">
        <f>IF(AI1549="","",COUNTIFS(AI$1:AI1549,AI1549))</f>
        <v/>
      </c>
      <c r="AK1549" s="8" t="str">
        <f t="shared" si="217"/>
        <v>海兴广电播控楼多功能会议室声学装修工程项目中标候选人公示@播控</v>
      </c>
      <c r="AL1549" s="9">
        <f>IF(AK1549="","",COUNTIFS(AK$1:AK1549,AK1549))</f>
        <v>1</v>
      </c>
      <c r="AM1549" s="10" t="str">
        <f t="shared" si="218"/>
        <v>是</v>
      </c>
      <c r="AN1549" s="12">
        <v>0</v>
      </c>
    </row>
    <row r="1550" spans="1:40">
      <c r="A1550" s="7" t="s">
        <v>7207</v>
      </c>
      <c r="B1550" s="7" t="s">
        <v>6861</v>
      </c>
      <c r="C1550" s="7" t="s">
        <v>55</v>
      </c>
      <c r="D1550" s="7" t="s">
        <v>6862</v>
      </c>
      <c r="E1550" s="7" t="s">
        <v>106</v>
      </c>
      <c r="F1550" s="7" t="s">
        <v>107</v>
      </c>
      <c r="G1550" s="7" t="s">
        <v>528</v>
      </c>
      <c r="H1550" s="7"/>
      <c r="I1550" s="7"/>
      <c r="J1550" s="7"/>
      <c r="K1550" s="7"/>
      <c r="L1550" s="7" t="s">
        <v>927</v>
      </c>
      <c r="M1550" s="7" t="s">
        <v>928</v>
      </c>
      <c r="N1550" s="7"/>
      <c r="O1550" s="7"/>
      <c r="P1550" s="7"/>
      <c r="Q1550" s="7"/>
      <c r="R1550" s="7"/>
      <c r="S1550" s="7"/>
      <c r="T1550" s="7"/>
      <c r="U1550" s="7"/>
      <c r="V1550" s="7"/>
      <c r="W1550" s="7" t="s">
        <v>244</v>
      </c>
      <c r="X1550" s="7" t="s">
        <v>6863</v>
      </c>
      <c r="Y1550" s="7">
        <v>2</v>
      </c>
      <c r="Z1550" s="7">
        <v>2</v>
      </c>
      <c r="AA1550" s="7">
        <v>2019</v>
      </c>
      <c r="AB1550" s="7" t="s">
        <v>68</v>
      </c>
      <c r="AC1550" s="7"/>
      <c r="AD1550" s="7"/>
      <c r="AE1550" s="7"/>
      <c r="AF1550" s="7"/>
      <c r="AG1550" s="7"/>
      <c r="AH1550" s="7"/>
      <c r="AI1550" s="8" t="str">
        <f t="shared" si="216"/>
        <v>HNQJX-2019-547@播出</v>
      </c>
      <c r="AJ1550" s="8">
        <f>IF(AI1550="","",COUNTIFS(AI$1:AI1550,AI1550))</f>
        <v>1</v>
      </c>
      <c r="AK1550" s="8" t="str">
        <f t="shared" si="217"/>
        <v>海南广播电影电视传媒集团有限公司网络大电影《灵魂拍档》中央媒体二轮宣传发行项目单一来源方式采购论证公告@播出</v>
      </c>
      <c r="AL1550" s="9">
        <f>IF(AK1550="","",COUNTIFS(AK$1:AK1550,AK1550))</f>
        <v>1</v>
      </c>
      <c r="AM1550" s="10" t="str">
        <f t="shared" si="218"/>
        <v>是</v>
      </c>
      <c r="AN1550" s="12">
        <v>0</v>
      </c>
    </row>
    <row r="1551" spans="1:40">
      <c r="A1551" s="14" t="s">
        <v>7213</v>
      </c>
      <c r="B1551" s="14" t="s">
        <v>5220</v>
      </c>
      <c r="C1551" s="14" t="s">
        <v>55</v>
      </c>
      <c r="D1551" s="14"/>
      <c r="E1551" s="14" t="s">
        <v>696</v>
      </c>
      <c r="F1551" s="14" t="s">
        <v>697</v>
      </c>
      <c r="G1551" s="14" t="s">
        <v>528</v>
      </c>
      <c r="H1551" s="14"/>
      <c r="I1551" s="14"/>
      <c r="J1551" s="14"/>
      <c r="K1551" s="14"/>
      <c r="L1551" s="14" t="s">
        <v>5221</v>
      </c>
      <c r="M1551" s="14" t="s">
        <v>5222</v>
      </c>
      <c r="N1551" s="14" t="s">
        <v>5223</v>
      </c>
      <c r="O1551" s="14"/>
      <c r="P1551" s="14"/>
      <c r="Q1551" s="14" t="s">
        <v>5225</v>
      </c>
      <c r="R1551" s="14"/>
      <c r="S1551" s="14"/>
      <c r="T1551" s="14"/>
      <c r="U1551" s="14"/>
      <c r="V1551" s="14"/>
      <c r="W1551" s="14" t="s">
        <v>244</v>
      </c>
      <c r="X1551" s="14" t="s">
        <v>5226</v>
      </c>
      <c r="Y1551" s="14">
        <v>3</v>
      </c>
      <c r="Z1551" s="14">
        <v>14971</v>
      </c>
      <c r="AA1551" s="14">
        <v>2019</v>
      </c>
      <c r="AB1551" s="14" t="s">
        <v>68</v>
      </c>
      <c r="AC1551" s="14"/>
      <c r="AD1551" s="14"/>
      <c r="AE1551" s="14"/>
      <c r="AF1551" s="14"/>
      <c r="AG1551" s="14"/>
      <c r="AH1551" s="14"/>
      <c r="AI1551" s="8" t="str">
        <f t="shared" si="216"/>
        <v/>
      </c>
      <c r="AJ1551" s="8" t="str">
        <f>IF(AI1551="","",COUNTIFS(AI$1:AI1551,AI1551))</f>
        <v/>
      </c>
      <c r="AK1551" s="8" t="str">
        <f t="shared" si="217"/>
        <v>黑龙江广播电视台IPTV集成播控平台扩容谈判-结果公示@播控</v>
      </c>
      <c r="AL1551" s="9">
        <f>IF(AK1551="","",COUNTIFS(AK$1:AK1551,AK1551))</f>
        <v>1</v>
      </c>
      <c r="AM1551" s="10" t="str">
        <f t="shared" si="218"/>
        <v>是</v>
      </c>
      <c r="AN1551" s="12">
        <v>0</v>
      </c>
    </row>
    <row r="1552" spans="1:40">
      <c r="A1552" s="7" t="s">
        <v>7213</v>
      </c>
      <c r="B1552" s="7" t="s">
        <v>8187</v>
      </c>
      <c r="C1552" s="7" t="s">
        <v>55</v>
      </c>
      <c r="D1552" s="7" t="s">
        <v>8188</v>
      </c>
      <c r="E1552" s="7" t="s">
        <v>627</v>
      </c>
      <c r="F1552" s="7" t="s">
        <v>628</v>
      </c>
      <c r="G1552" s="7" t="s">
        <v>528</v>
      </c>
      <c r="H1552" s="7"/>
      <c r="I1552" s="7"/>
      <c r="J1552" s="7"/>
      <c r="K1552" s="7"/>
      <c r="L1552" s="7" t="s">
        <v>8189</v>
      </c>
      <c r="M1552" s="7" t="s">
        <v>8190</v>
      </c>
      <c r="N1552" s="7" t="s">
        <v>8191</v>
      </c>
      <c r="O1552" s="7" t="s">
        <v>8192</v>
      </c>
      <c r="P1552" s="7"/>
      <c r="Q1552" s="7" t="s">
        <v>8193</v>
      </c>
      <c r="R1552" s="7"/>
      <c r="S1552" s="7"/>
      <c r="T1552" s="7"/>
      <c r="U1552" s="7"/>
      <c r="V1552" s="7"/>
      <c r="W1552" s="7" t="s">
        <v>79</v>
      </c>
      <c r="X1552" s="7" t="s">
        <v>8194</v>
      </c>
      <c r="Y1552" s="7">
        <v>1</v>
      </c>
      <c r="Z1552" s="7">
        <v>1</v>
      </c>
      <c r="AA1552" s="7">
        <v>2019</v>
      </c>
      <c r="AB1552" s="7" t="s">
        <v>68</v>
      </c>
      <c r="AC1552" s="7"/>
      <c r="AD1552" s="7"/>
      <c r="AE1552" s="7"/>
      <c r="AF1552" s="7"/>
      <c r="AG1552" s="7"/>
      <c r="AH1552" s="7"/>
      <c r="AI1552" s="8" t="str">
        <f t="shared" si="216"/>
        <v>BACG2018155194）@播控</v>
      </c>
      <c r="AJ1552" s="8">
        <f>IF(AI1552="","",COUNTIFS(AI$1:AI1552,AI1552))</f>
        <v>1</v>
      </c>
      <c r="AK1552" s="8" t="str">
        <f t="shared" si="217"/>
        <v>区委区政府办公楼431办公室高空视频和海岸视频监控项目初步设计中标公告@播控</v>
      </c>
      <c r="AL1552" s="9">
        <f>IF(AK1552="","",COUNTIFS(AK$1:AK1552,AK1552))</f>
        <v>1</v>
      </c>
      <c r="AM1552" s="10" t="str">
        <f t="shared" si="218"/>
        <v>是</v>
      </c>
      <c r="AN1552" s="12">
        <v>805000</v>
      </c>
    </row>
    <row r="1553" spans="1:40">
      <c r="A1553" s="14" t="s">
        <v>7213</v>
      </c>
      <c r="B1553" s="14" t="s">
        <v>8195</v>
      </c>
      <c r="C1553" s="14" t="s">
        <v>55</v>
      </c>
      <c r="D1553" s="14"/>
      <c r="E1553" s="14" t="s">
        <v>602</v>
      </c>
      <c r="F1553" s="14" t="s">
        <v>1188</v>
      </c>
      <c r="G1553" s="14" t="s">
        <v>528</v>
      </c>
      <c r="H1553" s="14"/>
      <c r="I1553" s="14"/>
      <c r="J1553" s="14"/>
      <c r="K1553" s="14"/>
      <c r="L1553" s="14"/>
      <c r="M1553" s="14"/>
      <c r="N1553" s="14"/>
      <c r="O1553" s="14"/>
      <c r="P1553" s="14"/>
      <c r="Q1553" s="14"/>
      <c r="R1553" s="14"/>
      <c r="S1553" s="14"/>
      <c r="T1553" s="14"/>
      <c r="U1553" s="14"/>
      <c r="V1553" s="14"/>
      <c r="W1553" s="14" t="s">
        <v>315</v>
      </c>
      <c r="X1553" s="14" t="s">
        <v>8196</v>
      </c>
      <c r="Y1553" s="14">
        <v>1</v>
      </c>
      <c r="Z1553" s="14">
        <v>14971</v>
      </c>
      <c r="AA1553" s="14">
        <v>2019</v>
      </c>
      <c r="AB1553" s="14" t="s">
        <v>68</v>
      </c>
      <c r="AC1553" s="14"/>
      <c r="AD1553" s="14"/>
      <c r="AE1553" s="14"/>
      <c r="AF1553" s="14"/>
      <c r="AG1553" s="14"/>
      <c r="AH1553" s="14"/>
      <c r="AI1553" s="8" t="str">
        <f t="shared" si="216"/>
        <v/>
      </c>
      <c r="AJ1553" s="8" t="str">
        <f>IF(AI1553="","",COUNTIFS(AI$1:AI1553,AI1553))</f>
        <v/>
      </c>
      <c r="AK1553" s="8" t="str">
        <f t="shared" si="217"/>
        <v>江苏南京广播电视集团有限责任公司新播控中心装修装饰工程项目设计、施工一体化招标中标结果公告@播控</v>
      </c>
      <c r="AL1553" s="9">
        <f>IF(AK1553="","",COUNTIFS(AK$1:AK1553,AK1553))</f>
        <v>1</v>
      </c>
      <c r="AM1553" s="10" t="str">
        <f t="shared" si="218"/>
        <v>是</v>
      </c>
      <c r="AN1553" s="12">
        <v>0</v>
      </c>
    </row>
    <row r="1554" spans="1:40">
      <c r="A1554" s="7" t="s">
        <v>7213</v>
      </c>
      <c r="B1554" s="7" t="s">
        <v>8197</v>
      </c>
      <c r="C1554" s="7" t="s">
        <v>55</v>
      </c>
      <c r="D1554" s="7" t="s">
        <v>8198</v>
      </c>
      <c r="E1554" s="7" t="s">
        <v>627</v>
      </c>
      <c r="F1554" s="7" t="s">
        <v>1775</v>
      </c>
      <c r="G1554" s="7" t="s">
        <v>528</v>
      </c>
      <c r="H1554" s="7"/>
      <c r="I1554" s="7"/>
      <c r="J1554" s="7"/>
      <c r="K1554" s="7"/>
      <c r="L1554" s="7" t="s">
        <v>8199</v>
      </c>
      <c r="M1554" s="7"/>
      <c r="N1554" s="7" t="s">
        <v>4364</v>
      </c>
      <c r="O1554" s="7"/>
      <c r="P1554" s="7"/>
      <c r="Q1554" s="7" t="s">
        <v>4366</v>
      </c>
      <c r="R1554" s="7"/>
      <c r="S1554" s="7"/>
      <c r="T1554" s="7"/>
      <c r="U1554" s="7"/>
      <c r="V1554" s="7"/>
      <c r="W1554" s="7" t="s">
        <v>79</v>
      </c>
      <c r="X1554" s="7" t="s">
        <v>8200</v>
      </c>
      <c r="Y1554" s="7">
        <v>1</v>
      </c>
      <c r="Z1554" s="7">
        <v>3</v>
      </c>
      <c r="AA1554" s="7">
        <v>2019</v>
      </c>
      <c r="AB1554" s="7" t="s">
        <v>68</v>
      </c>
      <c r="AC1554" s="7" t="s">
        <v>1233</v>
      </c>
      <c r="AD1554" s="7"/>
      <c r="AE1554" s="7"/>
      <c r="AF1554" s="7"/>
      <c r="AG1554" s="7"/>
      <c r="AH1554" s="7"/>
      <c r="AI1554" s="8" t="str">
        <f t="shared" si="216"/>
        <v>445100-201810-czcgr002-0025@播控</v>
      </c>
      <c r="AJ1554" s="8">
        <f>IF(AI1554="","",COUNTIFS(AI$1:AI1554,AI1554))</f>
        <v>1</v>
      </c>
      <c r="AK1554" s="8" t="str">
        <f t="shared" si="217"/>
        <v>潮州市广播电视台“高清电视播控系统”项目中标结果公告@播控</v>
      </c>
      <c r="AL1554" s="9">
        <f>IF(AK1554="","",COUNTIFS(AK$1:AK1554,AK1554))</f>
        <v>1</v>
      </c>
      <c r="AM1554" s="10" t="str">
        <f t="shared" si="218"/>
        <v>是</v>
      </c>
      <c r="AN1554" s="12">
        <v>0</v>
      </c>
    </row>
    <row r="1555" spans="1:40">
      <c r="A1555" s="14" t="s">
        <v>7207</v>
      </c>
      <c r="B1555" s="14" t="s">
        <v>8201</v>
      </c>
      <c r="C1555" s="14" t="s">
        <v>55</v>
      </c>
      <c r="D1555" s="14"/>
      <c r="E1555" s="14" t="s">
        <v>71</v>
      </c>
      <c r="F1555" s="14" t="s">
        <v>72</v>
      </c>
      <c r="G1555" s="14" t="s">
        <v>528</v>
      </c>
      <c r="H1555" s="14"/>
      <c r="I1555" s="14"/>
      <c r="J1555" s="14"/>
      <c r="K1555" s="14"/>
      <c r="L1555" s="14" t="s">
        <v>7210</v>
      </c>
      <c r="M1555" s="14"/>
      <c r="N1555" s="14" t="s">
        <v>8202</v>
      </c>
      <c r="O1555" s="14"/>
      <c r="P1555" s="14"/>
      <c r="Q1555" s="14" t="s">
        <v>8203</v>
      </c>
      <c r="R1555" s="14"/>
      <c r="S1555" s="14"/>
      <c r="T1555" s="14"/>
      <c r="U1555" s="14"/>
      <c r="V1555" s="14"/>
      <c r="W1555" s="14" t="s">
        <v>79</v>
      </c>
      <c r="X1555" s="14" t="s">
        <v>8204</v>
      </c>
      <c r="Y1555" s="14">
        <v>1</v>
      </c>
      <c r="Z1555" s="14">
        <v>14971</v>
      </c>
      <c r="AA1555" s="14">
        <v>2019</v>
      </c>
      <c r="AB1555" s="14" t="s">
        <v>68</v>
      </c>
      <c r="AC1555" s="14"/>
      <c r="AD1555" s="14"/>
      <c r="AE1555" s="14"/>
      <c r="AF1555" s="14"/>
      <c r="AG1555" s="14"/>
      <c r="AH1555" s="14"/>
      <c r="AI1555" s="8" t="str">
        <f t="shared" si="216"/>
        <v/>
      </c>
      <c r="AJ1555" s="8" t="str">
        <f>IF(AI1555="","",COUNTIFS(AI$1:AI1555,AI1555))</f>
        <v/>
      </c>
      <c r="AK1555" s="8" t="str">
        <f t="shared" si="217"/>
        <v>广西国泰招标咨询有限公司关于广播剧采购（GLZC2019-J3-00003-GTZB）成交结果公告@播出</v>
      </c>
      <c r="AL1555" s="9">
        <f>IF(AK1555="","",COUNTIFS(AK$1:AK1555,AK1555))</f>
        <v>1</v>
      </c>
      <c r="AM1555" s="10" t="str">
        <f t="shared" si="218"/>
        <v>是</v>
      </c>
      <c r="AN1555" s="12">
        <v>0</v>
      </c>
    </row>
    <row r="1556" spans="1:40">
      <c r="A1556" s="7" t="s">
        <v>7213</v>
      </c>
      <c r="B1556" s="7" t="s">
        <v>8205</v>
      </c>
      <c r="C1556" s="7" t="s">
        <v>55</v>
      </c>
      <c r="D1556" s="7" t="s">
        <v>8206</v>
      </c>
      <c r="E1556" s="7" t="s">
        <v>1308</v>
      </c>
      <c r="F1556" s="7" t="s">
        <v>2752</v>
      </c>
      <c r="G1556" s="7" t="s">
        <v>528</v>
      </c>
      <c r="H1556" s="7"/>
      <c r="I1556" s="7"/>
      <c r="J1556" s="7"/>
      <c r="K1556" s="7"/>
      <c r="L1556" s="7"/>
      <c r="M1556" s="7"/>
      <c r="N1556" s="7" t="s">
        <v>8207</v>
      </c>
      <c r="O1556" s="7"/>
      <c r="P1556" s="7"/>
      <c r="Q1556" s="7" t="s">
        <v>8208</v>
      </c>
      <c r="R1556" s="7"/>
      <c r="S1556" s="7"/>
      <c r="T1556" s="7"/>
      <c r="U1556" s="7"/>
      <c r="V1556" s="7"/>
      <c r="W1556" s="7" t="s">
        <v>79</v>
      </c>
      <c r="X1556" s="7" t="s">
        <v>8209</v>
      </c>
      <c r="Y1556" s="7">
        <v>1</v>
      </c>
      <c r="Z1556" s="7">
        <v>1</v>
      </c>
      <c r="AA1556" s="7">
        <v>2019</v>
      </c>
      <c r="AB1556" s="7" t="s">
        <v>68</v>
      </c>
      <c r="AC1556" s="7"/>
      <c r="AD1556" s="7"/>
      <c r="AE1556" s="7"/>
      <c r="AF1556" s="7"/>
      <c r="AG1556" s="7"/>
      <c r="AH1556" s="7"/>
      <c r="AI1556" s="8" t="str">
        <f t="shared" si="216"/>
        <v>HZCG2018X149）@播控</v>
      </c>
      <c r="AJ1556" s="8">
        <f>IF(AI1556="","",COUNTIFS(AI$1:AI1556,AI1556))</f>
        <v>1</v>
      </c>
      <c r="AK1556" s="8" t="str">
        <f t="shared" si="217"/>
        <v>屯溪区人社局仲裁系统采购项目成交结果公告@播控</v>
      </c>
      <c r="AL1556" s="9">
        <f>IF(AK1556="","",COUNTIFS(AK$1:AK1556,AK1556))</f>
        <v>1</v>
      </c>
      <c r="AM1556" s="10" t="str">
        <f t="shared" si="218"/>
        <v>是</v>
      </c>
      <c r="AN1556" s="12">
        <v>0</v>
      </c>
    </row>
    <row r="1557" spans="1:40">
      <c r="A1557" s="14" t="s">
        <v>7213</v>
      </c>
      <c r="B1557" s="14" t="s">
        <v>8210</v>
      </c>
      <c r="C1557" s="14" t="s">
        <v>55</v>
      </c>
      <c r="D1557" s="14" t="s">
        <v>8211</v>
      </c>
      <c r="E1557" s="14" t="s">
        <v>602</v>
      </c>
      <c r="F1557" s="14" t="s">
        <v>668</v>
      </c>
      <c r="G1557" s="14" t="s">
        <v>528</v>
      </c>
      <c r="H1557" s="14"/>
      <c r="I1557" s="14"/>
      <c r="J1557" s="14"/>
      <c r="K1557" s="14"/>
      <c r="L1557" s="14" t="s">
        <v>6381</v>
      </c>
      <c r="M1557" s="14" t="s">
        <v>8212</v>
      </c>
      <c r="N1557" s="14" t="s">
        <v>8213</v>
      </c>
      <c r="O1557" s="14" t="s">
        <v>8214</v>
      </c>
      <c r="P1557" s="14"/>
      <c r="Q1557" s="14" t="s">
        <v>8215</v>
      </c>
      <c r="R1557" s="14"/>
      <c r="S1557" s="14"/>
      <c r="T1557" s="14"/>
      <c r="U1557" s="14"/>
      <c r="V1557" s="14"/>
      <c r="W1557" s="14" t="s">
        <v>244</v>
      </c>
      <c r="X1557" s="14" t="s">
        <v>8216</v>
      </c>
      <c r="Y1557" s="14">
        <v>3</v>
      </c>
      <c r="Z1557" s="14">
        <v>2</v>
      </c>
      <c r="AA1557" s="14">
        <v>2019</v>
      </c>
      <c r="AB1557" s="14" t="s">
        <v>68</v>
      </c>
      <c r="AC1557" s="14"/>
      <c r="AD1557" s="14"/>
      <c r="AE1557" s="14"/>
      <c r="AF1557" s="14"/>
      <c r="AG1557" s="14"/>
      <c r="AH1557" s="14"/>
      <c r="AI1557" s="8" t="str">
        <f t="shared" si="216"/>
        <v>JITC-1805AI3261@播控</v>
      </c>
      <c r="AJ1557" s="8">
        <f>IF(AI1557="","",COUNTIFS(AI$1:AI1557,AI1557))</f>
        <v>1</v>
      </c>
      <c r="AK1557" s="8" t="str">
        <f t="shared" si="217"/>
        <v>江苏省广电有线信息网络股份有限公司播控中心新增IPCDN存储项目中标公告@播控</v>
      </c>
      <c r="AL1557" s="9">
        <f>IF(AK1557="","",COUNTIFS(AK$1:AK1557,AK1557))</f>
        <v>1</v>
      </c>
      <c r="AM1557" s="10" t="str">
        <f t="shared" si="218"/>
        <v>是</v>
      </c>
      <c r="AN1557" s="12">
        <v>2470005</v>
      </c>
    </row>
    <row r="1558" spans="1:40">
      <c r="A1558" s="7" t="s">
        <v>7207</v>
      </c>
      <c r="B1558" s="7" t="s">
        <v>8217</v>
      </c>
      <c r="C1558" s="7" t="s">
        <v>55</v>
      </c>
      <c r="D1558" s="7" t="s">
        <v>8218</v>
      </c>
      <c r="E1558" s="7" t="s">
        <v>106</v>
      </c>
      <c r="F1558" s="7" t="s">
        <v>107</v>
      </c>
      <c r="G1558" s="7" t="s">
        <v>528</v>
      </c>
      <c r="H1558" s="7"/>
      <c r="I1558" s="7"/>
      <c r="J1558" s="7"/>
      <c r="K1558" s="7"/>
      <c r="L1558" s="7" t="s">
        <v>4714</v>
      </c>
      <c r="M1558" s="7"/>
      <c r="N1558" s="7" t="s">
        <v>8219</v>
      </c>
      <c r="O1558" s="7"/>
      <c r="P1558" s="7"/>
      <c r="Q1558" s="7" t="s">
        <v>7379</v>
      </c>
      <c r="R1558" s="7" t="s">
        <v>8220</v>
      </c>
      <c r="S1558" s="7" t="s">
        <v>5290</v>
      </c>
      <c r="T1558" s="7"/>
      <c r="U1558" s="7"/>
      <c r="V1558" s="7"/>
      <c r="W1558" s="7" t="s">
        <v>65</v>
      </c>
      <c r="X1558" s="7" t="s">
        <v>7380</v>
      </c>
      <c r="Y1558" s="7">
        <v>2</v>
      </c>
      <c r="Z1558" s="7">
        <v>1</v>
      </c>
      <c r="AA1558" s="7">
        <v>2019</v>
      </c>
      <c r="AB1558" s="7" t="s">
        <v>68</v>
      </c>
      <c r="AC1558" s="7"/>
      <c r="AD1558" s="7"/>
      <c r="AE1558" s="7"/>
      <c r="AF1558" s="7"/>
      <c r="AG1558" s="7"/>
      <c r="AH1558" s="7"/>
      <c r="AI1558" s="8" t="str">
        <f t="shared" si="216"/>
        <v>HHGF2018-065@播出</v>
      </c>
      <c r="AJ1558" s="8">
        <f>IF(AI1558="","",COUNTIFS(AI$1:AI1558,AI1558))</f>
        <v>1</v>
      </c>
      <c r="AK1558" s="8" t="str">
        <f t="shared" si="217"/>
        <v>海口广播电视台-广播电视制作播出设备高清化改造项目--（V包：小型演播室灯光改造项目）-中标公告@播出</v>
      </c>
      <c r="AL1558" s="9">
        <f>IF(AK1558="","",COUNTIFS(AK$1:AK1558,AK1558))</f>
        <v>1</v>
      </c>
      <c r="AM1558" s="10" t="str">
        <f t="shared" si="218"/>
        <v>是</v>
      </c>
      <c r="AN1558" s="12">
        <v>0</v>
      </c>
    </row>
    <row r="1559" spans="1:40">
      <c r="A1559" s="14" t="s">
        <v>7207</v>
      </c>
      <c r="B1559" s="14" t="s">
        <v>8221</v>
      </c>
      <c r="C1559" s="14" t="s">
        <v>55</v>
      </c>
      <c r="D1559" s="14" t="s">
        <v>8222</v>
      </c>
      <c r="E1559" s="14" t="s">
        <v>582</v>
      </c>
      <c r="F1559" s="14" t="s">
        <v>2513</v>
      </c>
      <c r="G1559" s="14" t="s">
        <v>528</v>
      </c>
      <c r="H1559" s="14"/>
      <c r="I1559" s="14"/>
      <c r="J1559" s="14"/>
      <c r="K1559" s="14"/>
      <c r="L1559" s="14" t="s">
        <v>8223</v>
      </c>
      <c r="M1559" s="14"/>
      <c r="N1559" s="14" t="s">
        <v>8224</v>
      </c>
      <c r="O1559" s="14"/>
      <c r="P1559" s="14"/>
      <c r="Q1559" s="14" t="s">
        <v>8225</v>
      </c>
      <c r="R1559" s="14"/>
      <c r="S1559" s="14"/>
      <c r="T1559" s="14"/>
      <c r="U1559" s="14"/>
      <c r="V1559" s="14"/>
      <c r="W1559" s="14" t="s">
        <v>79</v>
      </c>
      <c r="X1559" s="14" t="s">
        <v>8226</v>
      </c>
      <c r="Y1559" s="14">
        <v>2</v>
      </c>
      <c r="Z1559" s="14">
        <v>1</v>
      </c>
      <c r="AA1559" s="14">
        <v>2019</v>
      </c>
      <c r="AB1559" s="14" t="s">
        <v>68</v>
      </c>
      <c r="AC1559" s="14"/>
      <c r="AD1559" s="14"/>
      <c r="AE1559" s="14"/>
      <c r="AF1559" s="14"/>
      <c r="AG1559" s="14"/>
      <c r="AH1559" s="14"/>
      <c r="AI1559" s="8" t="str">
        <f t="shared" si="216"/>
        <v>TYZFCG2018-050@播出</v>
      </c>
      <c r="AJ1559" s="8">
        <f>IF(AI1559="","",COUNTIFS(AI$1:AI1559,AI1559))</f>
        <v>1</v>
      </c>
      <c r="AK1559" s="8" t="str">
        <f t="shared" si="217"/>
        <v>“平安余杭”宣传系列专题片摄制播出采购项目的合同公示@播出</v>
      </c>
      <c r="AL1559" s="9">
        <f>IF(AK1559="","",COUNTIFS(AK$1:AK1559,AK1559))</f>
        <v>1</v>
      </c>
      <c r="AM1559" s="10" t="str">
        <f t="shared" si="218"/>
        <v>是</v>
      </c>
      <c r="AN1559" s="12">
        <v>0</v>
      </c>
    </row>
    <row r="1560" spans="1:40">
      <c r="A1560" s="7" t="s">
        <v>7213</v>
      </c>
      <c r="B1560" s="7" t="s">
        <v>8227</v>
      </c>
      <c r="C1560" s="7" t="s">
        <v>55</v>
      </c>
      <c r="D1560" s="7" t="s">
        <v>8228</v>
      </c>
      <c r="E1560" s="7" t="s">
        <v>71</v>
      </c>
      <c r="F1560" s="7" t="s">
        <v>1551</v>
      </c>
      <c r="G1560" s="7" t="s">
        <v>528</v>
      </c>
      <c r="H1560" s="7"/>
      <c r="I1560" s="7"/>
      <c r="J1560" s="7"/>
      <c r="K1560" s="7"/>
      <c r="L1560" s="7" t="s">
        <v>8229</v>
      </c>
      <c r="M1560" s="7" t="s">
        <v>8230</v>
      </c>
      <c r="N1560" s="7" t="s">
        <v>8231</v>
      </c>
      <c r="O1560" s="7" t="s">
        <v>8232</v>
      </c>
      <c r="P1560" s="7"/>
      <c r="Q1560" s="7" t="s">
        <v>8233</v>
      </c>
      <c r="R1560" s="7"/>
      <c r="S1560" s="7"/>
      <c r="T1560" s="7"/>
      <c r="U1560" s="7"/>
      <c r="V1560" s="7"/>
      <c r="W1560" s="7" t="s">
        <v>65</v>
      </c>
      <c r="X1560" s="7" t="s">
        <v>8234</v>
      </c>
      <c r="Y1560" s="7">
        <v>1</v>
      </c>
      <c r="Z1560" s="7">
        <v>1</v>
      </c>
      <c r="AA1560" s="7">
        <v>2019</v>
      </c>
      <c r="AB1560" s="7" t="s">
        <v>68</v>
      </c>
      <c r="AC1560" s="7"/>
      <c r="AD1560" s="7"/>
      <c r="AE1560" s="7"/>
      <c r="AF1560" s="7"/>
      <c r="AG1560" s="7"/>
      <c r="AH1560" s="7"/>
      <c r="AI1560" s="8" t="str">
        <f t="shared" si="216"/>
        <v>GXZC2018-G1-21492-ZXHT）@播控</v>
      </c>
      <c r="AJ1560" s="8">
        <f>IF(AI1560="","",COUNTIFS(AI$1:AI1560,AI1560))</f>
        <v>1</v>
      </c>
      <c r="AK1560" s="8" t="str">
        <f t="shared" si="217"/>
        <v>广西工商职业技术学院中尧校区视频监控系统（重）中标公告@播控</v>
      </c>
      <c r="AL1560" s="9">
        <f>IF(AK1560="","",COUNTIFS(AK$1:AK1560,AK1560))</f>
        <v>1</v>
      </c>
      <c r="AM1560" s="10" t="str">
        <f t="shared" si="218"/>
        <v>是</v>
      </c>
      <c r="AN1560" s="12">
        <v>865056.60000000009</v>
      </c>
    </row>
    <row r="1561" spans="1:40">
      <c r="A1561" s="14" t="s">
        <v>7207</v>
      </c>
      <c r="B1561" s="14" t="s">
        <v>5285</v>
      </c>
      <c r="C1561" s="14" t="s">
        <v>55</v>
      </c>
      <c r="D1561" s="14" t="s">
        <v>5286</v>
      </c>
      <c r="E1561" s="14" t="s">
        <v>106</v>
      </c>
      <c r="F1561" s="14" t="s">
        <v>107</v>
      </c>
      <c r="G1561" s="14" t="s">
        <v>528</v>
      </c>
      <c r="H1561" s="14"/>
      <c r="I1561" s="14"/>
      <c r="J1561" s="14"/>
      <c r="K1561" s="14"/>
      <c r="L1561" s="14" t="s">
        <v>4714</v>
      </c>
      <c r="M1561" s="14"/>
      <c r="N1561" s="14" t="s">
        <v>5287</v>
      </c>
      <c r="O1561" s="14"/>
      <c r="P1561" s="14"/>
      <c r="Q1561" s="14" t="s">
        <v>5289</v>
      </c>
      <c r="R1561" s="14" t="s">
        <v>5290</v>
      </c>
      <c r="S1561" s="14" t="s">
        <v>4202</v>
      </c>
      <c r="T1561" s="14"/>
      <c r="U1561" s="14"/>
      <c r="V1561" s="14"/>
      <c r="W1561" s="14" t="s">
        <v>65</v>
      </c>
      <c r="X1561" s="14" t="s">
        <v>5291</v>
      </c>
      <c r="Y1561" s="14">
        <v>3</v>
      </c>
      <c r="Z1561" s="14">
        <v>2</v>
      </c>
      <c r="AA1561" s="14">
        <v>2019</v>
      </c>
      <c r="AB1561" s="14" t="s">
        <v>68</v>
      </c>
      <c r="AC1561" s="14"/>
      <c r="AD1561" s="14"/>
      <c r="AE1561" s="14"/>
      <c r="AF1561" s="14"/>
      <c r="AG1561" s="14"/>
      <c r="AH1561" s="14"/>
      <c r="AI1561" s="8" t="str">
        <f t="shared" si="216"/>
        <v>HHGF2018-051@播出</v>
      </c>
      <c r="AJ1561" s="8">
        <f>IF(AI1561="","",COUNTIFS(AI$1:AI1561,AI1561))</f>
        <v>1</v>
      </c>
      <c r="AK1561" s="8" t="str">
        <f t="shared" si="217"/>
        <v>海口广播电视台-广播电视制作播出设备高清化改造项目-（S包：分控系统设备）-中标公告@播出</v>
      </c>
      <c r="AL1561" s="9">
        <f>IF(AK1561="","",COUNTIFS(AK$1:AK1561,AK1561))</f>
        <v>1</v>
      </c>
      <c r="AM1561" s="10" t="str">
        <f t="shared" si="218"/>
        <v>是</v>
      </c>
      <c r="AN1561" s="12">
        <v>0</v>
      </c>
    </row>
    <row r="1562" spans="1:40">
      <c r="A1562" s="7" t="s">
        <v>7213</v>
      </c>
      <c r="B1562" s="7" t="s">
        <v>8235</v>
      </c>
      <c r="C1562" s="7" t="s">
        <v>55</v>
      </c>
      <c r="D1562" s="7"/>
      <c r="E1562" s="7" t="s">
        <v>696</v>
      </c>
      <c r="F1562" s="7" t="s">
        <v>2283</v>
      </c>
      <c r="G1562" s="7" t="s">
        <v>528</v>
      </c>
      <c r="H1562" s="7"/>
      <c r="I1562" s="7"/>
      <c r="J1562" s="7"/>
      <c r="K1562" s="7"/>
      <c r="L1562" s="7"/>
      <c r="M1562" s="7"/>
      <c r="N1562" s="7"/>
      <c r="O1562" s="7"/>
      <c r="P1562" s="7"/>
      <c r="Q1562" s="7"/>
      <c r="R1562" s="7"/>
      <c r="S1562" s="7"/>
      <c r="T1562" s="7"/>
      <c r="U1562" s="7"/>
      <c r="V1562" s="7"/>
      <c r="W1562" s="7" t="s">
        <v>315</v>
      </c>
      <c r="X1562" s="7" t="s">
        <v>8236</v>
      </c>
      <c r="Y1562" s="7">
        <v>1</v>
      </c>
      <c r="Z1562" s="7">
        <v>14971</v>
      </c>
      <c r="AA1562" s="7">
        <v>2019</v>
      </c>
      <c r="AB1562" s="7" t="s">
        <v>68</v>
      </c>
      <c r="AC1562" s="7"/>
      <c r="AD1562" s="7"/>
      <c r="AE1562" s="7"/>
      <c r="AF1562" s="7"/>
      <c r="AG1562" s="7"/>
      <c r="AH1562" s="7"/>
      <c r="AI1562" s="8" t="str">
        <f t="shared" si="216"/>
        <v/>
      </c>
      <c r="AJ1562" s="8" t="str">
        <f>IF(AI1562="","",COUNTIFS(AI$1:AI1562,AI1562))</f>
        <v/>
      </c>
      <c r="AK1562" s="8" t="str">
        <f t="shared" si="217"/>
        <v>黑龙江黑龙江广播电视台IPTV集成播控平台扩容谈判-结果公示@播控</v>
      </c>
      <c r="AL1562" s="9">
        <f>IF(AK1562="","",COUNTIFS(AK$1:AK1562,AK1562))</f>
        <v>1</v>
      </c>
      <c r="AM1562" s="10" t="str">
        <f t="shared" si="218"/>
        <v>是</v>
      </c>
      <c r="AN1562" s="12">
        <v>0</v>
      </c>
    </row>
    <row r="1563" spans="1:40">
      <c r="A1563" s="14" t="s">
        <v>7213</v>
      </c>
      <c r="B1563" s="14" t="s">
        <v>8237</v>
      </c>
      <c r="C1563" s="14" t="s">
        <v>55</v>
      </c>
      <c r="D1563" s="14"/>
      <c r="E1563" s="14" t="s">
        <v>602</v>
      </c>
      <c r="F1563" s="14" t="s">
        <v>1188</v>
      </c>
      <c r="G1563" s="14" t="s">
        <v>528</v>
      </c>
      <c r="H1563" s="14"/>
      <c r="I1563" s="14"/>
      <c r="J1563" s="14"/>
      <c r="K1563" s="14"/>
      <c r="L1563" s="14"/>
      <c r="M1563" s="14"/>
      <c r="N1563" s="14"/>
      <c r="O1563" s="14"/>
      <c r="P1563" s="14"/>
      <c r="Q1563" s="14"/>
      <c r="R1563" s="14"/>
      <c r="S1563" s="14"/>
      <c r="T1563" s="14"/>
      <c r="U1563" s="14"/>
      <c r="V1563" s="14"/>
      <c r="W1563" s="14" t="s">
        <v>315</v>
      </c>
      <c r="X1563" s="14" t="s">
        <v>8238</v>
      </c>
      <c r="Y1563" s="14">
        <v>1</v>
      </c>
      <c r="Z1563" s="14">
        <v>14971</v>
      </c>
      <c r="AA1563" s="14">
        <v>2019</v>
      </c>
      <c r="AB1563" s="14" t="s">
        <v>68</v>
      </c>
      <c r="AC1563" s="14"/>
      <c r="AD1563" s="14"/>
      <c r="AE1563" s="14"/>
      <c r="AF1563" s="14"/>
      <c r="AG1563" s="14"/>
      <c r="AH1563" s="14"/>
      <c r="AI1563" s="8" t="str">
        <f t="shared" si="216"/>
        <v/>
      </c>
      <c r="AJ1563" s="8" t="str">
        <f>IF(AI1563="","",COUNTIFS(AI$1:AI1563,AI1563))</f>
        <v/>
      </c>
      <c r="AK1563" s="8" t="str">
        <f t="shared" si="217"/>
        <v>江苏江苏省广电有线信息网络股份有限公司播控中心新增IPCDN存储项目中标公告@播控</v>
      </c>
      <c r="AL1563" s="9">
        <f>IF(AK1563="","",COUNTIFS(AK$1:AK1563,AK1563))</f>
        <v>1</v>
      </c>
      <c r="AM1563" s="10" t="str">
        <f t="shared" si="218"/>
        <v>是</v>
      </c>
      <c r="AN1563" s="12">
        <v>0</v>
      </c>
    </row>
    <row r="1564" spans="1:40">
      <c r="A1564" s="7" t="s">
        <v>7213</v>
      </c>
      <c r="B1564" s="7" t="s">
        <v>8239</v>
      </c>
      <c r="C1564" s="7" t="s">
        <v>55</v>
      </c>
      <c r="D1564" s="7" t="s">
        <v>8211</v>
      </c>
      <c r="E1564" s="7" t="s">
        <v>602</v>
      </c>
      <c r="F1564" s="7" t="s">
        <v>668</v>
      </c>
      <c r="G1564" s="7" t="s">
        <v>528</v>
      </c>
      <c r="H1564" s="7"/>
      <c r="I1564" s="7"/>
      <c r="J1564" s="7"/>
      <c r="K1564" s="7"/>
      <c r="L1564" s="7" t="s">
        <v>6381</v>
      </c>
      <c r="M1564" s="7" t="s">
        <v>8212</v>
      </c>
      <c r="N1564" s="7" t="s">
        <v>8213</v>
      </c>
      <c r="O1564" s="7" t="s">
        <v>8214</v>
      </c>
      <c r="P1564" s="7"/>
      <c r="Q1564" s="7" t="s">
        <v>8215</v>
      </c>
      <c r="R1564" s="7"/>
      <c r="S1564" s="7"/>
      <c r="T1564" s="7"/>
      <c r="U1564" s="7"/>
      <c r="V1564" s="7"/>
      <c r="W1564" s="7" t="s">
        <v>244</v>
      </c>
      <c r="X1564" s="7" t="s">
        <v>8240</v>
      </c>
      <c r="Y1564" s="7">
        <v>3</v>
      </c>
      <c r="Z1564" s="7">
        <v>2</v>
      </c>
      <c r="AA1564" s="7">
        <v>2019</v>
      </c>
      <c r="AB1564" s="7" t="s">
        <v>68</v>
      </c>
      <c r="AC1564" s="7"/>
      <c r="AD1564" s="7"/>
      <c r="AE1564" s="7"/>
      <c r="AF1564" s="7"/>
      <c r="AG1564" s="7"/>
      <c r="AH1564" s="7"/>
      <c r="AI1564" s="8" t="str">
        <f t="shared" si="216"/>
        <v>JITC-1805AI3261@播控</v>
      </c>
      <c r="AJ1564" s="8">
        <f>IF(AI1564="","",COUNTIFS(AI$1:AI1564,AI1564))</f>
        <v>2</v>
      </c>
      <c r="AK1564" s="8" t="str">
        <f t="shared" si="217"/>
        <v>江苏省广电有线信息网络股份有限公司播控中心新增IPCDN存储项目采购结果公告@播控</v>
      </c>
      <c r="AL1564" s="9">
        <f>IF(AK1564="","",COUNTIFS(AK$1:AK1564,AK1564))</f>
        <v>1</v>
      </c>
      <c r="AM1564" s="10" t="str">
        <f t="shared" si="218"/>
        <v/>
      </c>
      <c r="AN1564" s="12">
        <v>2470005</v>
      </c>
    </row>
    <row r="1565" spans="1:40">
      <c r="A1565" s="14" t="s">
        <v>7207</v>
      </c>
      <c r="B1565" s="14" t="s">
        <v>8241</v>
      </c>
      <c r="C1565" s="14" t="s">
        <v>55</v>
      </c>
      <c r="D1565" s="14"/>
      <c r="E1565" s="14" t="s">
        <v>582</v>
      </c>
      <c r="F1565" s="14" t="s">
        <v>2513</v>
      </c>
      <c r="G1565" s="14" t="s">
        <v>528</v>
      </c>
      <c r="H1565" s="14"/>
      <c r="I1565" s="14"/>
      <c r="J1565" s="14"/>
      <c r="K1565" s="14"/>
      <c r="L1565" s="14"/>
      <c r="M1565" s="14"/>
      <c r="N1565" s="14" t="s">
        <v>8242</v>
      </c>
      <c r="O1565" s="14"/>
      <c r="P1565" s="14"/>
      <c r="Q1565" s="14" t="s">
        <v>8225</v>
      </c>
      <c r="R1565" s="14" t="s">
        <v>985</v>
      </c>
      <c r="S1565" s="14"/>
      <c r="T1565" s="14"/>
      <c r="U1565" s="14"/>
      <c r="V1565" s="14"/>
      <c r="W1565" s="14" t="s">
        <v>315</v>
      </c>
      <c r="X1565" s="14" t="s">
        <v>8243</v>
      </c>
      <c r="Y1565" s="14">
        <v>1</v>
      </c>
      <c r="Z1565" s="14">
        <v>14971</v>
      </c>
      <c r="AA1565" s="14">
        <v>2019</v>
      </c>
      <c r="AB1565" s="14" t="s">
        <v>68</v>
      </c>
      <c r="AC1565" s="14"/>
      <c r="AD1565" s="14"/>
      <c r="AE1565" s="14"/>
      <c r="AF1565" s="14"/>
      <c r="AG1565" s="14"/>
      <c r="AH1565" s="14"/>
      <c r="AI1565" s="8" t="str">
        <f t="shared" si="216"/>
        <v/>
      </c>
      <c r="AJ1565" s="8" t="str">
        <f>IF(AI1565="","",COUNTIFS(AI$1:AI1565,AI1565))</f>
        <v/>
      </c>
      <c r="AK1565" s="8" t="str">
        <f t="shared" si="217"/>
        <v>TYZFCG2018-050000000000000关于“平安余杭”宣传系列专题片摄制播出采购项目的合同@播出</v>
      </c>
      <c r="AL1565" s="9">
        <f>IF(AK1565="","",COUNTIFS(AK$1:AK1565,AK1565))</f>
        <v>1</v>
      </c>
      <c r="AM1565" s="10" t="str">
        <f t="shared" si="218"/>
        <v>是</v>
      </c>
      <c r="AN1565" s="12">
        <v>0</v>
      </c>
    </row>
    <row r="1566" spans="1:40">
      <c r="A1566" s="7" t="s">
        <v>7213</v>
      </c>
      <c r="B1566" s="7" t="s">
        <v>3106</v>
      </c>
      <c r="C1566" s="7" t="s">
        <v>55</v>
      </c>
      <c r="D1566" s="7" t="s">
        <v>3107</v>
      </c>
      <c r="E1566" s="7" t="s">
        <v>94</v>
      </c>
      <c r="F1566" s="7" t="s">
        <v>379</v>
      </c>
      <c r="G1566" s="7" t="s">
        <v>553</v>
      </c>
      <c r="H1566" s="7"/>
      <c r="I1566" s="7"/>
      <c r="J1566" s="7"/>
      <c r="K1566" s="7"/>
      <c r="L1566" s="7"/>
      <c r="M1566" s="7" t="s">
        <v>2782</v>
      </c>
      <c r="N1566" s="7" t="s">
        <v>2783</v>
      </c>
      <c r="O1566" s="7" t="s">
        <v>3108</v>
      </c>
      <c r="P1566" s="7"/>
      <c r="Q1566" s="7" t="s">
        <v>2786</v>
      </c>
      <c r="R1566" s="7"/>
      <c r="S1566" s="7"/>
      <c r="T1566" s="7"/>
      <c r="U1566" s="7"/>
      <c r="V1566" s="7"/>
      <c r="W1566" s="7" t="s">
        <v>65</v>
      </c>
      <c r="X1566" s="7" t="s">
        <v>3110</v>
      </c>
      <c r="Y1566" s="7">
        <v>4</v>
      </c>
      <c r="Z1566" s="7">
        <v>4</v>
      </c>
      <c r="AA1566" s="7">
        <v>2019</v>
      </c>
      <c r="AB1566" s="7" t="s">
        <v>68</v>
      </c>
      <c r="AC1566" s="7" t="s">
        <v>693</v>
      </c>
      <c r="AD1566" s="7" t="s">
        <v>328</v>
      </c>
      <c r="AE1566" s="7" t="s">
        <v>130</v>
      </c>
      <c r="AF1566" s="7"/>
      <c r="AG1566" s="7"/>
      <c r="AH1566" s="7"/>
      <c r="AI1566" s="8" t="str">
        <f t="shared" si="216"/>
        <v>DTZC-2018-0794@播控</v>
      </c>
      <c r="AJ1566" s="8">
        <f>IF(AI1566="","",COUNTIFS(AI$1:AI1566,AI1566))</f>
        <v>1</v>
      </c>
      <c r="AK1566" s="8" t="str">
        <f t="shared" si="217"/>
        <v>大同市第一中学校录播教室采购中标公告@播控</v>
      </c>
      <c r="AL1566" s="9">
        <f>IF(AK1566="","",COUNTIFS(AK$1:AK1566,AK1566))</f>
        <v>1</v>
      </c>
      <c r="AM1566" s="10" t="str">
        <f t="shared" si="218"/>
        <v>是</v>
      </c>
      <c r="AN1566" s="12">
        <v>786500</v>
      </c>
    </row>
    <row r="1567" spans="1:40">
      <c r="A1567" s="14" t="s">
        <v>7207</v>
      </c>
      <c r="B1567" s="14" t="s">
        <v>8244</v>
      </c>
      <c r="C1567" s="14" t="s">
        <v>55</v>
      </c>
      <c r="D1567" s="14"/>
      <c r="E1567" s="14" t="s">
        <v>582</v>
      </c>
      <c r="F1567" s="14" t="s">
        <v>583</v>
      </c>
      <c r="G1567" s="14" t="s">
        <v>553</v>
      </c>
      <c r="H1567" s="14"/>
      <c r="I1567" s="14"/>
      <c r="J1567" s="14"/>
      <c r="K1567" s="14"/>
      <c r="L1567" s="14" t="s">
        <v>5859</v>
      </c>
      <c r="M1567" s="14" t="s">
        <v>6096</v>
      </c>
      <c r="N1567" s="14"/>
      <c r="O1567" s="14" t="s">
        <v>8245</v>
      </c>
      <c r="P1567" s="14"/>
      <c r="Q1567" s="14"/>
      <c r="R1567" s="14"/>
      <c r="S1567" s="14"/>
      <c r="T1567" s="14"/>
      <c r="U1567" s="14"/>
      <c r="V1567" s="14"/>
      <c r="W1567" s="14" t="s">
        <v>194</v>
      </c>
      <c r="X1567" s="14" t="s">
        <v>8246</v>
      </c>
      <c r="Y1567" s="14">
        <v>1</v>
      </c>
      <c r="Z1567" s="14">
        <v>14971</v>
      </c>
      <c r="AA1567" s="14">
        <v>2019</v>
      </c>
      <c r="AB1567" s="14" t="s">
        <v>68</v>
      </c>
      <c r="AC1567" s="14"/>
      <c r="AD1567" s="14"/>
      <c r="AE1567" s="14"/>
      <c r="AF1567" s="14"/>
      <c r="AG1567" s="14"/>
      <c r="AH1567" s="14"/>
      <c r="AI1567" s="8" t="str">
        <f t="shared" si="216"/>
        <v/>
      </c>
      <c r="AJ1567" s="8" t="str">
        <f>IF(AI1567="","",COUNTIFS(AI$1:AI1567,AI1567))</f>
        <v/>
      </c>
      <c r="AK1567" s="8" t="str">
        <f t="shared" si="217"/>
        <v>播出视频服务器维保项目评标结果公示@播出</v>
      </c>
      <c r="AL1567" s="9">
        <f>IF(AK1567="","",COUNTIFS(AK$1:AK1567,AK1567))</f>
        <v>1</v>
      </c>
      <c r="AM1567" s="10" t="str">
        <f t="shared" si="218"/>
        <v>是</v>
      </c>
      <c r="AN1567" s="12">
        <v>110000</v>
      </c>
    </row>
    <row r="1568" spans="1:40">
      <c r="A1568" s="7" t="s">
        <v>7207</v>
      </c>
      <c r="B1568" s="7" t="s">
        <v>8247</v>
      </c>
      <c r="C1568" s="7" t="s">
        <v>55</v>
      </c>
      <c r="D1568" s="7" t="s">
        <v>8248</v>
      </c>
      <c r="E1568" s="7" t="s">
        <v>551</v>
      </c>
      <c r="F1568" s="7" t="s">
        <v>552</v>
      </c>
      <c r="G1568" s="7" t="s">
        <v>553</v>
      </c>
      <c r="H1568" s="7"/>
      <c r="I1568" s="7"/>
      <c r="J1568" s="7"/>
      <c r="K1568" s="7"/>
      <c r="L1568" s="7"/>
      <c r="M1568" s="7" t="s">
        <v>554</v>
      </c>
      <c r="N1568" s="7" t="s">
        <v>4521</v>
      </c>
      <c r="O1568" s="7"/>
      <c r="P1568" s="7"/>
      <c r="Q1568" s="7" t="s">
        <v>401</v>
      </c>
      <c r="R1568" s="7"/>
      <c r="S1568" s="7"/>
      <c r="T1568" s="7"/>
      <c r="U1568" s="7"/>
      <c r="V1568" s="7"/>
      <c r="W1568" s="7" t="s">
        <v>194</v>
      </c>
      <c r="X1568" s="7" t="s">
        <v>8249</v>
      </c>
      <c r="Y1568" s="7">
        <v>1</v>
      </c>
      <c r="Z1568" s="7">
        <v>1</v>
      </c>
      <c r="AA1568" s="7">
        <v>2019</v>
      </c>
      <c r="AB1568" s="7" t="s">
        <v>68</v>
      </c>
      <c r="AC1568" s="7" t="s">
        <v>284</v>
      </c>
      <c r="AD1568" s="7"/>
      <c r="AE1568" s="7"/>
      <c r="AF1568" s="7"/>
      <c r="AG1568" s="7"/>
      <c r="AH1568" s="7"/>
      <c r="AI1568" s="8" t="str">
        <f t="shared" si="216"/>
        <v>JZCG2018-XH-046）@播出</v>
      </c>
      <c r="AJ1568" s="8">
        <f>IF(AI1568="","",COUNTIFS(AI$1:AI1568,AI1568))</f>
        <v>1</v>
      </c>
      <c r="AK1568" s="8" t="str">
        <f t="shared" si="217"/>
        <v>天津市蓟州区新闻中心机关蓟州区电视台高清视频制作播出设备更新_第1包(项目编号:JZCG2018-XH-046)合同公告@播出</v>
      </c>
      <c r="AL1568" s="9">
        <f>IF(AK1568="","",COUNTIFS(AK$1:AK1568,AK1568))</f>
        <v>1</v>
      </c>
      <c r="AM1568" s="10" t="str">
        <f t="shared" si="218"/>
        <v>是</v>
      </c>
      <c r="AN1568" s="12">
        <v>0</v>
      </c>
    </row>
    <row r="1569" spans="1:40">
      <c r="A1569" s="14" t="s">
        <v>7213</v>
      </c>
      <c r="B1569" s="14" t="s">
        <v>564</v>
      </c>
      <c r="C1569" s="14" t="s">
        <v>55</v>
      </c>
      <c r="D1569" s="14">
        <v>24000</v>
      </c>
      <c r="E1569" s="14" t="s">
        <v>565</v>
      </c>
      <c r="F1569" s="14" t="s">
        <v>566</v>
      </c>
      <c r="G1569" s="14" t="s">
        <v>553</v>
      </c>
      <c r="H1569" s="14"/>
      <c r="I1569" s="14"/>
      <c r="J1569" s="14"/>
      <c r="K1569" s="14"/>
      <c r="L1569" s="14" t="s">
        <v>567</v>
      </c>
      <c r="M1569" s="14" t="s">
        <v>568</v>
      </c>
      <c r="N1569" s="14" t="s">
        <v>569</v>
      </c>
      <c r="O1569" s="14" t="s">
        <v>570</v>
      </c>
      <c r="P1569" s="14"/>
      <c r="Q1569" s="14" t="s">
        <v>572</v>
      </c>
      <c r="R1569" s="14" t="s">
        <v>573</v>
      </c>
      <c r="S1569" s="14"/>
      <c r="T1569" s="14"/>
      <c r="U1569" s="14"/>
      <c r="V1569" s="14"/>
      <c r="W1569" s="14" t="s">
        <v>79</v>
      </c>
      <c r="X1569" s="14" t="s">
        <v>574</v>
      </c>
      <c r="Y1569" s="14">
        <v>4</v>
      </c>
      <c r="Z1569" s="14">
        <v>28</v>
      </c>
      <c r="AA1569" s="14">
        <v>2019</v>
      </c>
      <c r="AB1569" s="14" t="s">
        <v>68</v>
      </c>
      <c r="AC1569" s="14"/>
      <c r="AD1569" s="14"/>
      <c r="AE1569" s="14"/>
      <c r="AF1569" s="14"/>
      <c r="AG1569" s="14"/>
      <c r="AH1569" s="14"/>
      <c r="AI1569" s="8" t="str">
        <f t="shared" si="216"/>
        <v>24000@播控</v>
      </c>
      <c r="AJ1569" s="8">
        <f>IF(AI1569="","",COUNTIFS(AI$1:AI1569,AI1569))</f>
        <v>1</v>
      </c>
      <c r="AK1569" s="8" t="str">
        <f t="shared" si="217"/>
        <v>红山区教育局录播教室公开招标采购评标结果公告@播控</v>
      </c>
      <c r="AL1569" s="9">
        <f>IF(AK1569="","",COUNTIFS(AK$1:AK1569,AK1569))</f>
        <v>1</v>
      </c>
      <c r="AM1569" s="10" t="str">
        <f t="shared" si="218"/>
        <v>是</v>
      </c>
      <c r="AN1569" s="12">
        <v>3296000</v>
      </c>
    </row>
    <row r="1570" spans="1:40">
      <c r="A1570" s="7" t="s">
        <v>7207</v>
      </c>
      <c r="B1570" s="7" t="s">
        <v>8250</v>
      </c>
      <c r="C1570" s="7" t="s">
        <v>55</v>
      </c>
      <c r="D1570" s="7"/>
      <c r="E1570" s="7" t="s">
        <v>1427</v>
      </c>
      <c r="F1570" s="7" t="s">
        <v>4179</v>
      </c>
      <c r="G1570" s="7" t="s">
        <v>553</v>
      </c>
      <c r="H1570" s="7"/>
      <c r="I1570" s="7"/>
      <c r="J1570" s="7"/>
      <c r="K1570" s="7"/>
      <c r="L1570" s="7" t="s">
        <v>4475</v>
      </c>
      <c r="M1570" s="7"/>
      <c r="N1570" s="7"/>
      <c r="O1570" s="7"/>
      <c r="P1570" s="7"/>
      <c r="Q1570" s="7"/>
      <c r="R1570" s="7"/>
      <c r="S1570" s="7"/>
      <c r="T1570" s="7"/>
      <c r="U1570" s="7"/>
      <c r="V1570" s="7"/>
      <c r="W1570" s="7" t="s">
        <v>79</v>
      </c>
      <c r="X1570" s="7" t="s">
        <v>8251</v>
      </c>
      <c r="Y1570" s="7">
        <v>1</v>
      </c>
      <c r="Z1570" s="7">
        <v>14971</v>
      </c>
      <c r="AA1570" s="7">
        <v>2019</v>
      </c>
      <c r="AB1570" s="7" t="s">
        <v>68</v>
      </c>
      <c r="AC1570" s="7"/>
      <c r="AD1570" s="7"/>
      <c r="AE1570" s="7"/>
      <c r="AF1570" s="7"/>
      <c r="AG1570" s="7"/>
      <c r="AH1570" s="7"/>
      <c r="AI1570" s="8" t="str">
        <f t="shared" si="216"/>
        <v/>
      </c>
      <c r="AJ1570" s="8" t="str">
        <f>IF(AI1570="","",COUNTIFS(AI$1:AI1570,AI1570))</f>
        <v/>
      </c>
      <c r="AK1570" s="8" t="str">
        <f t="shared" si="217"/>
        <v>成都市总工会2019年度电视宣传采购项目征求意见公示@播出</v>
      </c>
      <c r="AL1570" s="9">
        <f>IF(AK1570="","",COUNTIFS(AK$1:AK1570,AK1570))</f>
        <v>1</v>
      </c>
      <c r="AM1570" s="10" t="str">
        <f t="shared" si="218"/>
        <v>是</v>
      </c>
      <c r="AN1570" s="12">
        <v>0</v>
      </c>
    </row>
    <row r="1571" spans="1:40">
      <c r="A1571" s="14" t="s">
        <v>7213</v>
      </c>
      <c r="B1571" s="14" t="s">
        <v>8252</v>
      </c>
      <c r="C1571" s="14" t="s">
        <v>55</v>
      </c>
      <c r="D1571" s="14">
        <v>66018514351</v>
      </c>
      <c r="E1571" s="14" t="s">
        <v>602</v>
      </c>
      <c r="F1571" s="14" t="s">
        <v>668</v>
      </c>
      <c r="G1571" s="14" t="s">
        <v>553</v>
      </c>
      <c r="H1571" s="14"/>
      <c r="I1571" s="14"/>
      <c r="J1571" s="14"/>
      <c r="K1571" s="14"/>
      <c r="L1571" s="14"/>
      <c r="M1571" s="14"/>
      <c r="N1571" s="14" t="s">
        <v>8253</v>
      </c>
      <c r="O1571" s="14" t="s">
        <v>8254</v>
      </c>
      <c r="P1571" s="14"/>
      <c r="Q1571" s="14" t="s">
        <v>8255</v>
      </c>
      <c r="R1571" s="14"/>
      <c r="S1571" s="14"/>
      <c r="T1571" s="14"/>
      <c r="U1571" s="14"/>
      <c r="V1571" s="14"/>
      <c r="W1571" s="14" t="s">
        <v>315</v>
      </c>
      <c r="X1571" s="14" t="s">
        <v>8256</v>
      </c>
      <c r="Y1571" s="14">
        <v>1</v>
      </c>
      <c r="Z1571" s="14">
        <v>1</v>
      </c>
      <c r="AA1571" s="14">
        <v>2019</v>
      </c>
      <c r="AB1571" s="14" t="s">
        <v>68</v>
      </c>
      <c r="AC1571" s="14"/>
      <c r="AD1571" s="14"/>
      <c r="AE1571" s="14"/>
      <c r="AF1571" s="14"/>
      <c r="AG1571" s="14"/>
      <c r="AH1571" s="14"/>
      <c r="AI1571" s="8" t="str">
        <f t="shared" si="216"/>
        <v>66018514351@播控</v>
      </c>
      <c r="AJ1571" s="8">
        <f>IF(AI1571="","",COUNTIFS(AI$1:AI1571,AI1571))</f>
        <v>1</v>
      </c>
      <c r="AK1571" s="8" t="str">
        <f t="shared" si="217"/>
        <v>南京广播电视集团有限责任公司采购项目新播控中心装修装饰工程项目设计、施工一体化招标【二次公告】结果公示@播控</v>
      </c>
      <c r="AL1571" s="9">
        <f>IF(AK1571="","",COUNTIFS(AK$1:AK1571,AK1571))</f>
        <v>1</v>
      </c>
      <c r="AM1571" s="10" t="str">
        <f t="shared" si="218"/>
        <v>是</v>
      </c>
      <c r="AN1571" s="12">
        <v>1198240.51</v>
      </c>
    </row>
    <row r="1572" spans="1:40">
      <c r="A1572" s="7" t="s">
        <v>7207</v>
      </c>
      <c r="B1572" s="7" t="s">
        <v>8257</v>
      </c>
      <c r="C1572" s="7" t="s">
        <v>55</v>
      </c>
      <c r="D1572" s="7"/>
      <c r="E1572" s="7" t="s">
        <v>582</v>
      </c>
      <c r="F1572" s="7" t="s">
        <v>746</v>
      </c>
      <c r="G1572" s="7" t="s">
        <v>553</v>
      </c>
      <c r="H1572" s="7"/>
      <c r="I1572" s="7"/>
      <c r="J1572" s="7"/>
      <c r="K1572" s="7"/>
      <c r="L1572" s="7"/>
      <c r="M1572" s="7"/>
      <c r="N1572" s="7" t="s">
        <v>8258</v>
      </c>
      <c r="O1572" s="7"/>
      <c r="P1572" s="7"/>
      <c r="Q1572" s="7" t="s">
        <v>8259</v>
      </c>
      <c r="R1572" s="7" t="s">
        <v>8260</v>
      </c>
      <c r="S1572" s="7" t="s">
        <v>8261</v>
      </c>
      <c r="T1572" s="7" t="s">
        <v>8262</v>
      </c>
      <c r="U1572" s="7" t="s">
        <v>8263</v>
      </c>
      <c r="V1572" s="7"/>
      <c r="W1572" s="7" t="s">
        <v>79</v>
      </c>
      <c r="X1572" s="7" t="s">
        <v>8264</v>
      </c>
      <c r="Y1572" s="7">
        <v>5</v>
      </c>
      <c r="Z1572" s="7">
        <v>14971</v>
      </c>
      <c r="AA1572" s="7">
        <v>2019</v>
      </c>
      <c r="AB1572" s="7" t="s">
        <v>68</v>
      </c>
      <c r="AC1572" s="7"/>
      <c r="AD1572" s="7"/>
      <c r="AE1572" s="7"/>
      <c r="AF1572" s="7"/>
      <c r="AG1572" s="7"/>
      <c r="AH1572" s="7"/>
      <c r="AI1572" s="8" t="str">
        <f t="shared" si="216"/>
        <v/>
      </c>
      <c r="AJ1572" s="8" t="str">
        <f>IF(AI1572="","",COUNTIFS(AI$1:AI1572,AI1572))</f>
        <v/>
      </c>
      <c r="AK1572" s="8" t="str">
        <f t="shared" si="217"/>
        <v>诸暨市璜山镇中心卫生院显示设备一体机及配套软件系统的在线询价结果@播出</v>
      </c>
      <c r="AL1572" s="9">
        <f>IF(AK1572="","",COUNTIFS(AK$1:AK1572,AK1572))</f>
        <v>1</v>
      </c>
      <c r="AM1572" s="10" t="str">
        <f t="shared" si="218"/>
        <v>是</v>
      </c>
      <c r="AN1572" s="12">
        <v>0</v>
      </c>
    </row>
    <row r="1573" spans="1:40">
      <c r="A1573" s="14" t="s">
        <v>7213</v>
      </c>
      <c r="B1573" s="14" t="s">
        <v>575</v>
      </c>
      <c r="C1573" s="14" t="s">
        <v>55</v>
      </c>
      <c r="D1573" s="14" t="s">
        <v>485</v>
      </c>
      <c r="E1573" s="14" t="s">
        <v>425</v>
      </c>
      <c r="F1573" s="14" t="s">
        <v>576</v>
      </c>
      <c r="G1573" s="14" t="s">
        <v>553</v>
      </c>
      <c r="H1573" s="14"/>
      <c r="I1573" s="14"/>
      <c r="J1573" s="14"/>
      <c r="K1573" s="14"/>
      <c r="L1573" s="14" t="s">
        <v>488</v>
      </c>
      <c r="M1573" s="14" t="s">
        <v>489</v>
      </c>
      <c r="N1573" s="14" t="s">
        <v>490</v>
      </c>
      <c r="O1573" s="14" t="s">
        <v>577</v>
      </c>
      <c r="P1573" s="14"/>
      <c r="Q1573" s="14" t="s">
        <v>493</v>
      </c>
      <c r="R1573" s="14"/>
      <c r="S1573" s="14"/>
      <c r="T1573" s="14"/>
      <c r="U1573" s="14"/>
      <c r="V1573" s="14"/>
      <c r="W1573" s="14" t="s">
        <v>65</v>
      </c>
      <c r="X1573" s="14" t="s">
        <v>579</v>
      </c>
      <c r="Y1573" s="14">
        <v>4</v>
      </c>
      <c r="Z1573" s="14">
        <v>10</v>
      </c>
      <c r="AA1573" s="14">
        <v>2019</v>
      </c>
      <c r="AB1573" s="14" t="s">
        <v>68</v>
      </c>
      <c r="AC1573" s="14"/>
      <c r="AD1573" s="14"/>
      <c r="AE1573" s="14"/>
      <c r="AF1573" s="14"/>
      <c r="AG1573" s="14"/>
      <c r="AH1573" s="14"/>
      <c r="AI1573" s="8" t="str">
        <f t="shared" si="216"/>
        <v>LT2018-GK50@播控</v>
      </c>
      <c r="AJ1573" s="8">
        <f>IF(AI1573="","",COUNTIFS(AI$1:AI1573,AI1573))</f>
        <v>2</v>
      </c>
      <c r="AK1573" s="8" t="str">
        <f t="shared" si="217"/>
        <v>临潭县第一中学录播室采购项目（二次）中标公告@播控</v>
      </c>
      <c r="AL1573" s="9">
        <f>IF(AK1573="","",COUNTIFS(AK$1:AK1573,AK1573))</f>
        <v>1</v>
      </c>
      <c r="AM1573" s="10" t="str">
        <f t="shared" si="218"/>
        <v/>
      </c>
      <c r="AN1573" s="12">
        <v>398980.00000000006</v>
      </c>
    </row>
    <row r="1574" spans="1:40">
      <c r="A1574" s="7" t="s">
        <v>7213</v>
      </c>
      <c r="B1574" s="7" t="s">
        <v>8265</v>
      </c>
      <c r="C1574" s="7" t="s">
        <v>55</v>
      </c>
      <c r="D1574" s="7"/>
      <c r="E1574" s="7" t="s">
        <v>56</v>
      </c>
      <c r="F1574" s="7" t="s">
        <v>302</v>
      </c>
      <c r="G1574" s="7" t="s">
        <v>553</v>
      </c>
      <c r="H1574" s="7"/>
      <c r="I1574" s="7"/>
      <c r="J1574" s="7"/>
      <c r="K1574" s="7"/>
      <c r="L1574" s="7" t="s">
        <v>8266</v>
      </c>
      <c r="M1574" s="7" t="s">
        <v>8267</v>
      </c>
      <c r="N1574" s="7" t="s">
        <v>8268</v>
      </c>
      <c r="O1574" s="7" t="s">
        <v>8269</v>
      </c>
      <c r="P1574" s="7"/>
      <c r="Q1574" s="7" t="s">
        <v>8270</v>
      </c>
      <c r="R1574" s="7"/>
      <c r="S1574" s="7"/>
      <c r="T1574" s="7"/>
      <c r="U1574" s="7"/>
      <c r="V1574" s="7"/>
      <c r="W1574" s="7" t="s">
        <v>79</v>
      </c>
      <c r="X1574" s="7" t="s">
        <v>8271</v>
      </c>
      <c r="Y1574" s="7">
        <v>1</v>
      </c>
      <c r="Z1574" s="7">
        <v>14971</v>
      </c>
      <c r="AA1574" s="7">
        <v>2019</v>
      </c>
      <c r="AB1574" s="7" t="s">
        <v>68</v>
      </c>
      <c r="AC1574" s="7"/>
      <c r="AD1574" s="7"/>
      <c r="AE1574" s="7"/>
      <c r="AF1574" s="7"/>
      <c r="AG1574" s="7"/>
      <c r="AH1574" s="7"/>
      <c r="AI1574" s="8" t="str">
        <f t="shared" si="216"/>
        <v/>
      </c>
      <c r="AJ1574" s="8" t="str">
        <f>IF(AI1574="","",COUNTIFS(AI$1:AI1574,AI1574))</f>
        <v/>
      </c>
      <c r="AK1574" s="8" t="str">
        <f t="shared" si="217"/>
        <v>2018年中牟县新建乡镇学校弱电设备购置中标公告@播控</v>
      </c>
      <c r="AL1574" s="9">
        <f>IF(AK1574="","",COUNTIFS(AK$1:AK1574,AK1574))</f>
        <v>1</v>
      </c>
      <c r="AM1574" s="10" t="str">
        <f t="shared" si="218"/>
        <v>是</v>
      </c>
      <c r="AN1574" s="12">
        <v>2164403.35</v>
      </c>
    </row>
    <row r="1575" spans="1:40">
      <c r="A1575" s="14" t="s">
        <v>7207</v>
      </c>
      <c r="B1575" s="14" t="s">
        <v>8272</v>
      </c>
      <c r="C1575" s="14" t="s">
        <v>55</v>
      </c>
      <c r="D1575" s="14" t="s">
        <v>8273</v>
      </c>
      <c r="E1575" s="14" t="s">
        <v>1125</v>
      </c>
      <c r="F1575" s="14" t="s">
        <v>1126</v>
      </c>
      <c r="G1575" s="14" t="s">
        <v>553</v>
      </c>
      <c r="H1575" s="14"/>
      <c r="I1575" s="14"/>
      <c r="J1575" s="14"/>
      <c r="K1575" s="14"/>
      <c r="L1575" s="14" t="s">
        <v>1867</v>
      </c>
      <c r="M1575" s="14" t="s">
        <v>8274</v>
      </c>
      <c r="N1575" s="14" t="s">
        <v>8275</v>
      </c>
      <c r="O1575" s="14"/>
      <c r="P1575" s="14"/>
      <c r="Q1575" s="14" t="s">
        <v>8276</v>
      </c>
      <c r="R1575" s="14"/>
      <c r="S1575" s="14"/>
      <c r="T1575" s="14"/>
      <c r="U1575" s="14"/>
      <c r="V1575" s="14"/>
      <c r="W1575" s="14" t="s">
        <v>65</v>
      </c>
      <c r="X1575" s="14" t="s">
        <v>8277</v>
      </c>
      <c r="Y1575" s="14">
        <v>1</v>
      </c>
      <c r="Z1575" s="14">
        <v>2</v>
      </c>
      <c r="AA1575" s="14">
        <v>2019</v>
      </c>
      <c r="AB1575" s="14" t="s">
        <v>68</v>
      </c>
      <c r="AC1575" s="14"/>
      <c r="AD1575" s="14"/>
      <c r="AE1575" s="14"/>
      <c r="AF1575" s="14"/>
      <c r="AG1575" s="14"/>
      <c r="AH1575" s="14"/>
      <c r="AI1575" s="8" t="str">
        <f t="shared" si="216"/>
        <v>CEITCL-N-CZFW-181218@播出</v>
      </c>
      <c r="AJ1575" s="8">
        <f>IF(AI1575="","",COUNTIFS(AI$1:AI1575,AI1575))</f>
        <v>1</v>
      </c>
      <c r="AK1575" s="8" t="str">
        <f t="shared" si="217"/>
        <v>关于《百姓健康》电视栏目播出服务（追加部分）的采购结果公告@播出</v>
      </c>
      <c r="AL1575" s="9">
        <f>IF(AK1575="","",COUNTIFS(AK$1:AK1575,AK1575))</f>
        <v>1</v>
      </c>
      <c r="AM1575" s="10" t="str">
        <f t="shared" si="218"/>
        <v>是</v>
      </c>
      <c r="AN1575" s="12">
        <v>0</v>
      </c>
    </row>
    <row r="1576" spans="1:40">
      <c r="A1576" s="7" t="s">
        <v>7213</v>
      </c>
      <c r="B1576" s="7" t="s">
        <v>3284</v>
      </c>
      <c r="C1576" s="7" t="s">
        <v>55</v>
      </c>
      <c r="D1576" s="7" t="s">
        <v>3285</v>
      </c>
      <c r="E1576" s="7" t="s">
        <v>168</v>
      </c>
      <c r="F1576" s="7" t="s">
        <v>225</v>
      </c>
      <c r="G1576" s="7" t="s">
        <v>553</v>
      </c>
      <c r="H1576" s="7"/>
      <c r="I1576" s="7"/>
      <c r="J1576" s="7"/>
      <c r="K1576" s="7"/>
      <c r="L1576" s="7" t="s">
        <v>3286</v>
      </c>
      <c r="M1576" s="7" t="s">
        <v>3287</v>
      </c>
      <c r="N1576" s="7" t="s">
        <v>3288</v>
      </c>
      <c r="O1576" s="7" t="s">
        <v>3289</v>
      </c>
      <c r="P1576" s="7"/>
      <c r="Q1576" s="7" t="s">
        <v>3291</v>
      </c>
      <c r="R1576" s="7"/>
      <c r="S1576" s="7"/>
      <c r="T1576" s="7"/>
      <c r="U1576" s="7"/>
      <c r="V1576" s="7"/>
      <c r="W1576" s="7" t="s">
        <v>65</v>
      </c>
      <c r="X1576" s="7" t="s">
        <v>3292</v>
      </c>
      <c r="Y1576" s="7">
        <v>3</v>
      </c>
      <c r="Z1576" s="7">
        <v>3</v>
      </c>
      <c r="AA1576" s="7">
        <v>2019</v>
      </c>
      <c r="AB1576" s="7" t="s">
        <v>68</v>
      </c>
      <c r="AC1576" s="7" t="s">
        <v>769</v>
      </c>
      <c r="AD1576" s="7"/>
      <c r="AE1576" s="7"/>
      <c r="AF1576" s="7"/>
      <c r="AG1576" s="7"/>
      <c r="AH1576" s="7"/>
      <c r="AI1576" s="8" t="str">
        <f t="shared" si="216"/>
        <v>[350104]KMJ[GK]2018010@播控</v>
      </c>
      <c r="AJ1576" s="8">
        <f>IF(AI1576="","",COUNTIFS(AI$1:AI1576,AI1576))</f>
        <v>1</v>
      </c>
      <c r="AK1576" s="8" t="str">
        <f t="shared" si="217"/>
        <v>仓五小改善办学条件录播室设备采购货物类采购项目结果公告@播控</v>
      </c>
      <c r="AL1576" s="9">
        <f>IF(AK1576="","",COUNTIFS(AK$1:AK1576,AK1576))</f>
        <v>1</v>
      </c>
      <c r="AM1576" s="10" t="str">
        <f t="shared" si="218"/>
        <v>是</v>
      </c>
      <c r="AN1576" s="12">
        <v>249899.99999999997</v>
      </c>
    </row>
    <row r="1577" spans="1:40">
      <c r="A1577" s="14" t="s">
        <v>7207</v>
      </c>
      <c r="B1577" s="14" t="s">
        <v>8278</v>
      </c>
      <c r="C1577" s="14" t="s">
        <v>55</v>
      </c>
      <c r="D1577" s="14" t="s">
        <v>8279</v>
      </c>
      <c r="E1577" s="14" t="s">
        <v>1308</v>
      </c>
      <c r="F1577" s="14" t="s">
        <v>6321</v>
      </c>
      <c r="G1577" s="14" t="s">
        <v>553</v>
      </c>
      <c r="H1577" s="14"/>
      <c r="I1577" s="14"/>
      <c r="J1577" s="14"/>
      <c r="K1577" s="14"/>
      <c r="L1577" s="14" t="s">
        <v>8280</v>
      </c>
      <c r="M1577" s="14"/>
      <c r="N1577" s="14" t="s">
        <v>8281</v>
      </c>
      <c r="O1577" s="14"/>
      <c r="P1577" s="14"/>
      <c r="Q1577" s="14" t="s">
        <v>8282</v>
      </c>
      <c r="R1577" s="14"/>
      <c r="S1577" s="14"/>
      <c r="T1577" s="14"/>
      <c r="U1577" s="14"/>
      <c r="V1577" s="14"/>
      <c r="W1577" s="14" t="s">
        <v>79</v>
      </c>
      <c r="X1577" s="14" t="s">
        <v>8283</v>
      </c>
      <c r="Y1577" s="14">
        <v>2</v>
      </c>
      <c r="Z1577" s="14">
        <v>1</v>
      </c>
      <c r="AA1577" s="14">
        <v>2019</v>
      </c>
      <c r="AB1577" s="14" t="s">
        <v>68</v>
      </c>
      <c r="AC1577" s="14"/>
      <c r="AD1577" s="14"/>
      <c r="AE1577" s="14"/>
      <c r="AF1577" s="14"/>
      <c r="AG1577" s="14"/>
      <c r="AH1577" s="14"/>
      <c r="AI1577" s="8" t="str">
        <f t="shared" ref="AI1577:AI1640" si="219">IF(D1577="NA","",IF(D1577="","",D1577&amp;"@"&amp;A1577))</f>
        <v>2018CGSH169@播出</v>
      </c>
      <c r="AJ1577" s="8">
        <f>IF(AI1577="","",COUNTIFS(AI$1:AI1577,AI1577))</f>
        <v>1</v>
      </c>
      <c r="AK1577" s="8" t="str">
        <f t="shared" ref="AK1577:AK1640" si="220">IF(B1577="NA","",B1577&amp;"@"&amp;A1577)</f>
        <v>铜陵市广播电视播总控系统及网络安全信息化建设项目之广播电视播出信息系统安全等保项目中标公示@播出</v>
      </c>
      <c r="AL1577" s="9">
        <f>IF(AK1577="","",COUNTIFS(AK$1:AK1577,AK1577))</f>
        <v>1</v>
      </c>
      <c r="AM1577" s="10" t="str">
        <f t="shared" ref="AM1577:AM1640" si="221">IF(AJ1577="",IF(AL1577=1,"是",""),IF(AJ1577=1,"是",""))</f>
        <v>是</v>
      </c>
      <c r="AN1577" s="12">
        <v>0</v>
      </c>
    </row>
    <row r="1578" spans="1:40">
      <c r="A1578" s="7" t="s">
        <v>7305</v>
      </c>
      <c r="B1578" s="7" t="s">
        <v>8284</v>
      </c>
      <c r="C1578" s="7" t="s">
        <v>55</v>
      </c>
      <c r="D1578" s="7"/>
      <c r="E1578" s="7" t="s">
        <v>56</v>
      </c>
      <c r="F1578" s="7" t="s">
        <v>302</v>
      </c>
      <c r="G1578" s="7" t="s">
        <v>584</v>
      </c>
      <c r="H1578" s="7"/>
      <c r="I1578" s="7"/>
      <c r="J1578" s="7"/>
      <c r="K1578" s="7"/>
      <c r="L1578" s="7" t="s">
        <v>7269</v>
      </c>
      <c r="M1578" s="7"/>
      <c r="N1578" s="7" t="s">
        <v>8285</v>
      </c>
      <c r="O1578" s="7"/>
      <c r="P1578" s="7"/>
      <c r="Q1578" s="7" t="s">
        <v>7839</v>
      </c>
      <c r="R1578" s="7" t="s">
        <v>8286</v>
      </c>
      <c r="S1578" s="7" t="s">
        <v>8287</v>
      </c>
      <c r="T1578" s="7"/>
      <c r="U1578" s="7"/>
      <c r="V1578" s="7"/>
      <c r="W1578" s="7" t="s">
        <v>79</v>
      </c>
      <c r="X1578" s="7" t="s">
        <v>8288</v>
      </c>
      <c r="Y1578" s="7">
        <v>1</v>
      </c>
      <c r="Z1578" s="7">
        <v>14971</v>
      </c>
      <c r="AA1578" s="7">
        <v>2019</v>
      </c>
      <c r="AB1578" s="7" t="s">
        <v>68</v>
      </c>
      <c r="AC1578" s="7"/>
      <c r="AD1578" s="7"/>
      <c r="AE1578" s="7"/>
      <c r="AF1578" s="7"/>
      <c r="AG1578" s="7"/>
      <c r="AH1578" s="7"/>
      <c r="AI1578" s="8" t="str">
        <f t="shared" si="219"/>
        <v/>
      </c>
      <c r="AJ1578" s="8" t="str">
        <f>IF(AI1578="","",COUNTIFS(AI$1:AI1578,AI1578))</f>
        <v/>
      </c>
      <c r="AK1578" s="8" t="str">
        <f t="shared" si="220"/>
        <v>河南广播电视台（电视）“河南新闻”融媒制播传输设备改造中标公告@播出,播控</v>
      </c>
      <c r="AL1578" s="9">
        <f>IF(AK1578="","",COUNTIFS(AK$1:AK1578,AK1578))</f>
        <v>1</v>
      </c>
      <c r="AM1578" s="10" t="str">
        <f t="shared" si="221"/>
        <v>是</v>
      </c>
      <c r="AN1578" s="12">
        <v>0</v>
      </c>
    </row>
    <row r="1579" spans="1:40">
      <c r="A1579" s="14" t="s">
        <v>7207</v>
      </c>
      <c r="B1579" s="14" t="s">
        <v>8289</v>
      </c>
      <c r="C1579" s="14" t="s">
        <v>55</v>
      </c>
      <c r="D1579" s="14" t="s">
        <v>8290</v>
      </c>
      <c r="E1579" s="14" t="s">
        <v>1308</v>
      </c>
      <c r="F1579" s="14" t="s">
        <v>1309</v>
      </c>
      <c r="G1579" s="14" t="s">
        <v>584</v>
      </c>
      <c r="H1579" s="14"/>
      <c r="I1579" s="14"/>
      <c r="J1579" s="14"/>
      <c r="K1579" s="14"/>
      <c r="L1579" s="14" t="s">
        <v>1883</v>
      </c>
      <c r="M1579" s="14"/>
      <c r="N1579" s="14" t="s">
        <v>8099</v>
      </c>
      <c r="O1579" s="14" t="s">
        <v>8291</v>
      </c>
      <c r="P1579" s="14"/>
      <c r="Q1579" s="14" t="s">
        <v>404</v>
      </c>
      <c r="R1579" s="14"/>
      <c r="S1579" s="14"/>
      <c r="T1579" s="14"/>
      <c r="U1579" s="14"/>
      <c r="V1579" s="14"/>
      <c r="W1579" s="14" t="s">
        <v>79</v>
      </c>
      <c r="X1579" s="14" t="s">
        <v>8292</v>
      </c>
      <c r="Y1579" s="14">
        <v>2</v>
      </c>
      <c r="Z1579" s="14">
        <v>2</v>
      </c>
      <c r="AA1579" s="14">
        <v>2019</v>
      </c>
      <c r="AB1579" s="14" t="s">
        <v>68</v>
      </c>
      <c r="AC1579" s="14"/>
      <c r="AD1579" s="14"/>
      <c r="AE1579" s="14"/>
      <c r="AF1579" s="14"/>
      <c r="AG1579" s="14"/>
      <c r="AH1579" s="14"/>
      <c r="AI1579" s="8" t="str">
        <f t="shared" si="219"/>
        <v>WH01CG2018HW2777@播出</v>
      </c>
      <c r="AJ1579" s="8">
        <f>IF(AI1579="","",COUNTIFS(AI$1:AI1579,AI1579))</f>
        <v>1</v>
      </c>
      <c r="AK1579" s="8" t="str">
        <f t="shared" si="220"/>
        <v>广播可视化直播室改造中标公示@播出</v>
      </c>
      <c r="AL1579" s="9">
        <f>IF(AK1579="","",COUNTIFS(AK$1:AK1579,AK1579))</f>
        <v>1</v>
      </c>
      <c r="AM1579" s="10" t="str">
        <f t="shared" si="221"/>
        <v>是</v>
      </c>
      <c r="AN1579" s="12">
        <v>1037800</v>
      </c>
    </row>
    <row r="1580" spans="1:40">
      <c r="A1580" s="7" t="s">
        <v>7207</v>
      </c>
      <c r="B1580" s="7" t="s">
        <v>8293</v>
      </c>
      <c r="C1580" s="7" t="s">
        <v>55</v>
      </c>
      <c r="D1580" s="7" t="s">
        <v>8294</v>
      </c>
      <c r="E1580" s="7" t="s">
        <v>592</v>
      </c>
      <c r="F1580" s="7" t="s">
        <v>7724</v>
      </c>
      <c r="G1580" s="7" t="s">
        <v>584</v>
      </c>
      <c r="H1580" s="7"/>
      <c r="I1580" s="7"/>
      <c r="J1580" s="7"/>
      <c r="K1580" s="7"/>
      <c r="L1580" s="7" t="s">
        <v>7725</v>
      </c>
      <c r="M1580" s="7"/>
      <c r="N1580" s="7"/>
      <c r="O1580" s="7"/>
      <c r="P1580" s="7"/>
      <c r="Q1580" s="7"/>
      <c r="R1580" s="7"/>
      <c r="S1580" s="7"/>
      <c r="T1580" s="7"/>
      <c r="U1580" s="7"/>
      <c r="V1580" s="7"/>
      <c r="W1580" s="7" t="s">
        <v>79</v>
      </c>
      <c r="X1580" s="7" t="s">
        <v>8295</v>
      </c>
      <c r="Y1580" s="7">
        <v>1</v>
      </c>
      <c r="Z1580" s="7">
        <v>1</v>
      </c>
      <c r="AA1580" s="7">
        <v>2018</v>
      </c>
      <c r="AB1580" s="7" t="s">
        <v>643</v>
      </c>
      <c r="AC1580" s="7"/>
      <c r="AD1580" s="7"/>
      <c r="AE1580" s="7"/>
      <c r="AF1580" s="7"/>
      <c r="AG1580" s="7"/>
      <c r="AH1580" s="7"/>
      <c r="AI1580" s="8" t="str">
        <f t="shared" si="219"/>
        <v>JM-2018-11-11525@播出</v>
      </c>
      <c r="AJ1580" s="8">
        <f>IF(AI1580="","",COUNTIFS(AI$1:AI1580,AI1580))</f>
        <v>1</v>
      </c>
      <c r="AK1580" s="8" t="str">
        <f t="shared" si="220"/>
        <v>长春广播电视台CCMG播出机房改造工程消防采购项目中标公告@播出</v>
      </c>
      <c r="AL1580" s="9">
        <f>IF(AK1580="","",COUNTIFS(AK$1:AK1580,AK1580))</f>
        <v>1</v>
      </c>
      <c r="AM1580" s="10" t="str">
        <f t="shared" si="221"/>
        <v>是</v>
      </c>
      <c r="AN1580" s="12">
        <v>0</v>
      </c>
    </row>
    <row r="1581" spans="1:40">
      <c r="A1581" s="14" t="s">
        <v>7207</v>
      </c>
      <c r="B1581" s="14" t="s">
        <v>8296</v>
      </c>
      <c r="C1581" s="14" t="s">
        <v>55</v>
      </c>
      <c r="D1581" s="14" t="s">
        <v>8297</v>
      </c>
      <c r="E1581" s="14" t="s">
        <v>1427</v>
      </c>
      <c r="F1581" s="14" t="s">
        <v>2295</v>
      </c>
      <c r="G1581" s="14" t="s">
        <v>584</v>
      </c>
      <c r="H1581" s="14"/>
      <c r="I1581" s="14"/>
      <c r="J1581" s="14"/>
      <c r="K1581" s="14"/>
      <c r="L1581" s="14" t="s">
        <v>8298</v>
      </c>
      <c r="M1581" s="14"/>
      <c r="N1581" s="14"/>
      <c r="O1581" s="14"/>
      <c r="P1581" s="14"/>
      <c r="Q1581" s="14"/>
      <c r="R1581" s="14"/>
      <c r="S1581" s="14"/>
      <c r="T1581" s="14"/>
      <c r="U1581" s="14"/>
      <c r="V1581" s="14"/>
      <c r="W1581" s="14" t="s">
        <v>79</v>
      </c>
      <c r="X1581" s="14" t="s">
        <v>8299</v>
      </c>
      <c r="Y1581" s="14">
        <v>1</v>
      </c>
      <c r="Z1581" s="14">
        <v>2</v>
      </c>
      <c r="AA1581" s="14">
        <v>2019</v>
      </c>
      <c r="AB1581" s="14" t="s">
        <v>68</v>
      </c>
      <c r="AC1581" s="14"/>
      <c r="AD1581" s="14"/>
      <c r="AE1581" s="14"/>
      <c r="AF1581" s="14"/>
      <c r="AG1581" s="14"/>
      <c r="AH1581" s="14"/>
      <c r="AI1581" s="8" t="str">
        <f t="shared" si="219"/>
        <v>5117012018000541@播出</v>
      </c>
      <c r="AJ1581" s="8">
        <f>IF(AI1581="","",COUNTIFS(AI$1:AI1581,AI1581))</f>
        <v>1</v>
      </c>
      <c r="AK1581" s="8" t="str">
        <f t="shared" si="220"/>
        <v>高清播出系统暨高清制作系统升级改造项目高清播出系统暨高清制作系统升级改造项目结果公示@播出</v>
      </c>
      <c r="AL1581" s="9">
        <f>IF(AK1581="","",COUNTIFS(AK$1:AK1581,AK1581))</f>
        <v>1</v>
      </c>
      <c r="AM1581" s="10" t="str">
        <f t="shared" si="221"/>
        <v>是</v>
      </c>
      <c r="AN1581" s="12">
        <v>0</v>
      </c>
    </row>
    <row r="1582" spans="1:40">
      <c r="A1582" s="7" t="s">
        <v>7207</v>
      </c>
      <c r="B1582" s="7" t="s">
        <v>8300</v>
      </c>
      <c r="C1582" s="7" t="s">
        <v>55</v>
      </c>
      <c r="D1582" s="7" t="s">
        <v>8301</v>
      </c>
      <c r="E1582" s="7" t="s">
        <v>106</v>
      </c>
      <c r="F1582" s="7" t="s">
        <v>107</v>
      </c>
      <c r="G1582" s="7" t="s">
        <v>584</v>
      </c>
      <c r="H1582" s="7"/>
      <c r="I1582" s="7"/>
      <c r="J1582" s="7"/>
      <c r="K1582" s="7"/>
      <c r="L1582" s="7" t="s">
        <v>8302</v>
      </c>
      <c r="M1582" s="7" t="s">
        <v>8303</v>
      </c>
      <c r="N1582" s="7" t="s">
        <v>8304</v>
      </c>
      <c r="O1582" s="7"/>
      <c r="P1582" s="7"/>
      <c r="Q1582" s="7" t="s">
        <v>8305</v>
      </c>
      <c r="R1582" s="7"/>
      <c r="S1582" s="7"/>
      <c r="T1582" s="7"/>
      <c r="U1582" s="7"/>
      <c r="V1582" s="7"/>
      <c r="W1582" s="7" t="s">
        <v>79</v>
      </c>
      <c r="X1582" s="7" t="s">
        <v>8306</v>
      </c>
      <c r="Y1582" s="7">
        <v>2</v>
      </c>
      <c r="Z1582" s="7">
        <v>1</v>
      </c>
      <c r="AA1582" s="7">
        <v>2019</v>
      </c>
      <c r="AB1582" s="7" t="s">
        <v>68</v>
      </c>
      <c r="AC1582" s="7"/>
      <c r="AD1582" s="7"/>
      <c r="AE1582" s="7"/>
      <c r="AF1582" s="7"/>
      <c r="AG1582" s="7"/>
      <c r="AH1582" s="7"/>
      <c r="AI1582" s="8" t="str">
        <f t="shared" si="219"/>
        <v>HNZC2018-236-001@播出</v>
      </c>
      <c r="AJ1582" s="8">
        <f>IF(AI1582="","",COUNTIFS(AI$1:AI1582,AI1582))</f>
        <v>1</v>
      </c>
      <c r="AK1582" s="8" t="str">
        <f t="shared" si="220"/>
        <v>海南省突发事件预警信息发布中心-云图气象节目虚拟制作播出系统-成交公告@播出</v>
      </c>
      <c r="AL1582" s="9">
        <f>IF(AK1582="","",COUNTIFS(AK$1:AK1582,AK1582))</f>
        <v>1</v>
      </c>
      <c r="AM1582" s="10" t="str">
        <f t="shared" si="221"/>
        <v>是</v>
      </c>
      <c r="AN1582" s="12">
        <v>0</v>
      </c>
    </row>
    <row r="1583" spans="1:40">
      <c r="A1583" s="14" t="s">
        <v>7213</v>
      </c>
      <c r="B1583" s="14" t="s">
        <v>610</v>
      </c>
      <c r="C1583" s="14" t="s">
        <v>55</v>
      </c>
      <c r="D1583" s="14"/>
      <c r="E1583" s="14" t="s">
        <v>425</v>
      </c>
      <c r="F1583" s="14" t="s">
        <v>486</v>
      </c>
      <c r="G1583" s="14" t="s">
        <v>584</v>
      </c>
      <c r="H1583" s="14"/>
      <c r="I1583" s="14"/>
      <c r="J1583" s="14"/>
      <c r="K1583" s="14"/>
      <c r="L1583" s="14" t="s">
        <v>611</v>
      </c>
      <c r="M1583" s="14" t="s">
        <v>612</v>
      </c>
      <c r="N1583" s="14" t="s">
        <v>613</v>
      </c>
      <c r="O1583" s="14" t="s">
        <v>614</v>
      </c>
      <c r="P1583" s="14"/>
      <c r="Q1583" s="14" t="s">
        <v>616</v>
      </c>
      <c r="R1583" s="14" t="s">
        <v>617</v>
      </c>
      <c r="S1583" s="14" t="s">
        <v>618</v>
      </c>
      <c r="T1583" s="14" t="s">
        <v>619</v>
      </c>
      <c r="U1583" s="14" t="s">
        <v>620</v>
      </c>
      <c r="V1583" s="14"/>
      <c r="W1583" s="14" t="s">
        <v>79</v>
      </c>
      <c r="X1583" s="14" t="s">
        <v>621</v>
      </c>
      <c r="Y1583" s="14">
        <v>4</v>
      </c>
      <c r="Z1583" s="14">
        <v>14971</v>
      </c>
      <c r="AA1583" s="14">
        <v>2019</v>
      </c>
      <c r="AB1583" s="14" t="s">
        <v>68</v>
      </c>
      <c r="AC1583" s="14" t="s">
        <v>130</v>
      </c>
      <c r="AD1583" s="14"/>
      <c r="AE1583" s="14"/>
      <c r="AF1583" s="14"/>
      <c r="AG1583" s="14"/>
      <c r="AH1583" s="14"/>
      <c r="AI1583" s="8" t="str">
        <f t="shared" si="219"/>
        <v/>
      </c>
      <c r="AJ1583" s="8" t="str">
        <f>IF(AI1583="","",COUNTIFS(AI$1:AI1583,AI1583))</f>
        <v/>
      </c>
      <c r="AK1583" s="8" t="str">
        <f t="shared" si="220"/>
        <v>永登县教育局全面改薄规划学校教学生活设备采购项目中标公告@播控</v>
      </c>
      <c r="AL1583" s="9">
        <f>IF(AK1583="","",COUNTIFS(AK$1:AK1583,AK1583))</f>
        <v>1</v>
      </c>
      <c r="AM1583" s="10" t="str">
        <f t="shared" si="221"/>
        <v>是</v>
      </c>
      <c r="AN1583" s="12">
        <v>998100</v>
      </c>
    </row>
    <row r="1584" spans="1:40">
      <c r="A1584" s="7" t="s">
        <v>7207</v>
      </c>
      <c r="B1584" s="7" t="s">
        <v>8307</v>
      </c>
      <c r="C1584" s="7" t="s">
        <v>55</v>
      </c>
      <c r="D1584" s="7"/>
      <c r="E1584" s="7" t="s">
        <v>582</v>
      </c>
      <c r="F1584" s="7" t="s">
        <v>5780</v>
      </c>
      <c r="G1584" s="7" t="s">
        <v>584</v>
      </c>
      <c r="H1584" s="7"/>
      <c r="I1584" s="7"/>
      <c r="J1584" s="7"/>
      <c r="K1584" s="7"/>
      <c r="L1584" s="7"/>
      <c r="M1584" s="7"/>
      <c r="N1584" s="7" t="s">
        <v>8308</v>
      </c>
      <c r="O1584" s="7"/>
      <c r="P1584" s="7"/>
      <c r="Q1584" s="7" t="s">
        <v>8309</v>
      </c>
      <c r="R1584" s="7"/>
      <c r="S1584" s="7"/>
      <c r="T1584" s="7"/>
      <c r="U1584" s="7"/>
      <c r="V1584" s="7"/>
      <c r="W1584" s="7" t="s">
        <v>79</v>
      </c>
      <c r="X1584" s="7" t="s">
        <v>8310</v>
      </c>
      <c r="Y1584" s="7">
        <v>2</v>
      </c>
      <c r="Z1584" s="7">
        <v>14971</v>
      </c>
      <c r="AA1584" s="7">
        <v>2019</v>
      </c>
      <c r="AB1584" s="7" t="s">
        <v>68</v>
      </c>
      <c r="AC1584" s="7"/>
      <c r="AD1584" s="7"/>
      <c r="AE1584" s="7"/>
      <c r="AF1584" s="7"/>
      <c r="AG1584" s="7"/>
      <c r="AH1584" s="7"/>
      <c r="AI1584" s="8" t="str">
        <f t="shared" si="219"/>
        <v/>
      </c>
      <c r="AJ1584" s="8" t="str">
        <f>IF(AI1584="","",COUNTIFS(AI$1:AI1584,AI1584))</f>
        <v/>
      </c>
      <c r="AK1584" s="8" t="str">
        <f t="shared" si="220"/>
        <v>武义县人民法院执行大厅LED彩屏的在线询价结果@播出</v>
      </c>
      <c r="AL1584" s="9">
        <f>IF(AK1584="","",COUNTIFS(AK$1:AK1584,AK1584))</f>
        <v>1</v>
      </c>
      <c r="AM1584" s="10" t="str">
        <f t="shared" si="221"/>
        <v>是</v>
      </c>
      <c r="AN1584" s="12">
        <v>0</v>
      </c>
    </row>
    <row r="1585" spans="1:40">
      <c r="A1585" s="14" t="s">
        <v>7213</v>
      </c>
      <c r="B1585" s="14" t="s">
        <v>625</v>
      </c>
      <c r="C1585" s="14" t="s">
        <v>55</v>
      </c>
      <c r="D1585" s="14" t="s">
        <v>626</v>
      </c>
      <c r="E1585" s="14" t="s">
        <v>627</v>
      </c>
      <c r="F1585" s="14" t="s">
        <v>628</v>
      </c>
      <c r="G1585" s="14" t="s">
        <v>584</v>
      </c>
      <c r="H1585" s="14"/>
      <c r="I1585" s="14"/>
      <c r="J1585" s="14"/>
      <c r="K1585" s="14"/>
      <c r="L1585" s="14"/>
      <c r="M1585" s="14"/>
      <c r="N1585" s="14"/>
      <c r="O1585" s="14"/>
      <c r="P1585" s="14"/>
      <c r="Q1585" s="14"/>
      <c r="R1585" s="14"/>
      <c r="S1585" s="14"/>
      <c r="T1585" s="14"/>
      <c r="U1585" s="14"/>
      <c r="V1585" s="14"/>
      <c r="W1585" s="14" t="s">
        <v>65</v>
      </c>
      <c r="X1585" s="14" t="s">
        <v>630</v>
      </c>
      <c r="Y1585" s="14">
        <v>4</v>
      </c>
      <c r="Z1585" s="14">
        <v>8</v>
      </c>
      <c r="AA1585" s="14">
        <v>2019</v>
      </c>
      <c r="AB1585" s="14" t="s">
        <v>68</v>
      </c>
      <c r="AC1585" s="14"/>
      <c r="AD1585" s="14"/>
      <c r="AE1585" s="14"/>
      <c r="AF1585" s="14"/>
      <c r="AG1585" s="14"/>
      <c r="AH1585" s="14"/>
      <c r="AI1585" s="8" t="str">
        <f t="shared" si="219"/>
        <v>ZSZJCS2019010105@播控</v>
      </c>
      <c r="AJ1585" s="8">
        <f>IF(AI1585="","",COUNTIFS(AI$1:AI1585,AI1585))</f>
        <v>1</v>
      </c>
      <c r="AK1585" s="8" t="str">
        <f t="shared" si="220"/>
        <v>关于【中山市第一中学智慧课堂建设项目选取监理】选取结果的公告@播控</v>
      </c>
      <c r="AL1585" s="9">
        <f>IF(AK1585="","",COUNTIFS(AK$1:AK1585,AK1585))</f>
        <v>1</v>
      </c>
      <c r="AM1585" s="10" t="str">
        <f t="shared" si="221"/>
        <v>是</v>
      </c>
      <c r="AN1585" s="12">
        <v>0</v>
      </c>
    </row>
    <row r="1586" spans="1:40">
      <c r="A1586" s="7" t="s">
        <v>7207</v>
      </c>
      <c r="B1586" s="7" t="s">
        <v>8311</v>
      </c>
      <c r="C1586" s="7" t="s">
        <v>55</v>
      </c>
      <c r="D1586" s="7" t="s">
        <v>8312</v>
      </c>
      <c r="E1586" s="7" t="s">
        <v>83</v>
      </c>
      <c r="F1586" s="7" t="s">
        <v>3233</v>
      </c>
      <c r="G1586" s="7" t="s">
        <v>584</v>
      </c>
      <c r="H1586" s="7"/>
      <c r="I1586" s="7"/>
      <c r="J1586" s="7"/>
      <c r="K1586" s="7"/>
      <c r="L1586" s="7" t="s">
        <v>8313</v>
      </c>
      <c r="M1586" s="7"/>
      <c r="N1586" s="7" t="s">
        <v>8314</v>
      </c>
      <c r="O1586" s="7"/>
      <c r="P1586" s="7"/>
      <c r="Q1586" s="7" t="s">
        <v>8315</v>
      </c>
      <c r="R1586" s="7"/>
      <c r="S1586" s="7"/>
      <c r="T1586" s="7"/>
      <c r="U1586" s="7"/>
      <c r="V1586" s="7"/>
      <c r="W1586" s="7" t="s">
        <v>79</v>
      </c>
      <c r="X1586" s="7" t="s">
        <v>8316</v>
      </c>
      <c r="Y1586" s="7">
        <v>1</v>
      </c>
      <c r="Z1586" s="7">
        <v>1</v>
      </c>
      <c r="AA1586" s="7">
        <v>2019</v>
      </c>
      <c r="AB1586" s="7" t="s">
        <v>68</v>
      </c>
      <c r="AC1586" s="7"/>
      <c r="AD1586" s="7"/>
      <c r="AE1586" s="7"/>
      <c r="AF1586" s="7"/>
      <c r="AG1586" s="7"/>
      <c r="AH1586" s="7"/>
      <c r="AI1586" s="8" t="str">
        <f t="shared" si="219"/>
        <v>JXRD-DX2018-027@播出</v>
      </c>
      <c r="AJ1586" s="8">
        <f>IF(AI1586="","",COUNTIFS(AI$1:AI1586,AI1586))</f>
        <v>1</v>
      </c>
      <c r="AK1586" s="8" t="str">
        <f t="shared" si="220"/>
        <v>[东乡区]江西省荣鼎招标代理咨询服务有限公司关于抚州市东乡区广播电视台备勤楼办公环境系统及电视播出机房改造中标公示@播出</v>
      </c>
      <c r="AL1586" s="9">
        <f>IF(AK1586="","",COUNTIFS(AK$1:AK1586,AK1586))</f>
        <v>1</v>
      </c>
      <c r="AM1586" s="10" t="str">
        <f t="shared" si="221"/>
        <v>是</v>
      </c>
      <c r="AN1586" s="12">
        <v>0</v>
      </c>
    </row>
    <row r="1587" spans="1:40">
      <c r="A1587" s="14" t="s">
        <v>7213</v>
      </c>
      <c r="B1587" s="14" t="s">
        <v>8317</v>
      </c>
      <c r="C1587" s="14" t="s">
        <v>55</v>
      </c>
      <c r="D1587" s="14" t="s">
        <v>8318</v>
      </c>
      <c r="E1587" s="14" t="s">
        <v>94</v>
      </c>
      <c r="F1587" s="14" t="s">
        <v>319</v>
      </c>
      <c r="G1587" s="14" t="s">
        <v>584</v>
      </c>
      <c r="H1587" s="14"/>
      <c r="I1587" s="14"/>
      <c r="J1587" s="14"/>
      <c r="K1587" s="14"/>
      <c r="L1587" s="14" t="s">
        <v>1737</v>
      </c>
      <c r="M1587" s="14" t="s">
        <v>8319</v>
      </c>
      <c r="N1587" s="14" t="s">
        <v>8320</v>
      </c>
      <c r="O1587" s="14" t="s">
        <v>8321</v>
      </c>
      <c r="P1587" s="14"/>
      <c r="Q1587" s="14" t="s">
        <v>8322</v>
      </c>
      <c r="R1587" s="14"/>
      <c r="S1587" s="14"/>
      <c r="T1587" s="14"/>
      <c r="U1587" s="14"/>
      <c r="V1587" s="14"/>
      <c r="W1587" s="14" t="s">
        <v>65</v>
      </c>
      <c r="X1587" s="14" t="s">
        <v>8323</v>
      </c>
      <c r="Y1587" s="14">
        <v>1</v>
      </c>
      <c r="Z1587" s="14">
        <v>1</v>
      </c>
      <c r="AA1587" s="14">
        <v>2019</v>
      </c>
      <c r="AB1587" s="14" t="s">
        <v>68</v>
      </c>
      <c r="AC1587" s="14"/>
      <c r="AD1587" s="14"/>
      <c r="AE1587" s="14"/>
      <c r="AF1587" s="14"/>
      <c r="AG1587" s="14"/>
      <c r="AH1587" s="14"/>
      <c r="AI1587" s="8" t="str">
        <f t="shared" si="219"/>
        <v>2018-9-54-G）@播控</v>
      </c>
      <c r="AJ1587" s="8">
        <f>IF(AI1587="","",COUNTIFS(AI$1:AI1587,AI1587))</f>
        <v>1</v>
      </c>
      <c r="AK1587" s="8" t="str">
        <f t="shared" si="220"/>
        <v>太原市现代教育信息技术中心太原教育数字期刊系统公开招标采购中标公告@播控</v>
      </c>
      <c r="AL1587" s="9">
        <f>IF(AK1587="","",COUNTIFS(AK$1:AK1587,AK1587))</f>
        <v>1</v>
      </c>
      <c r="AM1587" s="10" t="str">
        <f t="shared" si="221"/>
        <v>是</v>
      </c>
      <c r="AN1587" s="12">
        <v>215000</v>
      </c>
    </row>
    <row r="1588" spans="1:40">
      <c r="A1588" s="7" t="s">
        <v>7213</v>
      </c>
      <c r="B1588" s="7" t="s">
        <v>8324</v>
      </c>
      <c r="C1588" s="7" t="s">
        <v>55</v>
      </c>
      <c r="D1588" s="7" t="s">
        <v>8325</v>
      </c>
      <c r="E1588" s="7" t="s">
        <v>602</v>
      </c>
      <c r="F1588" s="7" t="s">
        <v>668</v>
      </c>
      <c r="G1588" s="7" t="s">
        <v>584</v>
      </c>
      <c r="H1588" s="7"/>
      <c r="I1588" s="7"/>
      <c r="J1588" s="7"/>
      <c r="K1588" s="7"/>
      <c r="L1588" s="7"/>
      <c r="M1588" s="7"/>
      <c r="N1588" s="7" t="s">
        <v>8326</v>
      </c>
      <c r="O1588" s="7" t="s">
        <v>8327</v>
      </c>
      <c r="P1588" s="7"/>
      <c r="Q1588" s="7" t="s">
        <v>8328</v>
      </c>
      <c r="R1588" s="7" t="s">
        <v>8329</v>
      </c>
      <c r="S1588" s="7" t="s">
        <v>7733</v>
      </c>
      <c r="T1588" s="7" t="s">
        <v>6381</v>
      </c>
      <c r="U1588" s="7"/>
      <c r="V1588" s="7"/>
      <c r="W1588" s="7" t="s">
        <v>65</v>
      </c>
      <c r="X1588" s="7" t="s">
        <v>8330</v>
      </c>
      <c r="Y1588" s="7">
        <v>1</v>
      </c>
      <c r="Z1588" s="7">
        <v>1</v>
      </c>
      <c r="AA1588" s="7">
        <v>2019</v>
      </c>
      <c r="AB1588" s="7" t="s">
        <v>68</v>
      </c>
      <c r="AC1588" s="7"/>
      <c r="AD1588" s="7"/>
      <c r="AE1588" s="7"/>
      <c r="AF1588" s="7"/>
      <c r="AG1588" s="7"/>
      <c r="AH1588" s="7"/>
      <c r="AI1588" s="8" t="str">
        <f t="shared" si="219"/>
        <v>JITC-1805AW3063@播控</v>
      </c>
      <c r="AJ1588" s="8">
        <f>IF(AI1588="","",COUNTIFS(AI$1:AI1588,AI1588))</f>
        <v>1</v>
      </c>
      <c r="AK1588" s="8" t="str">
        <f t="shared" si="220"/>
        <v>南京广电电视播控系统安全升级改造项目采购结果公告@播控</v>
      </c>
      <c r="AL1588" s="9">
        <f>IF(AK1588="","",COUNTIFS(AK$1:AK1588,AK1588))</f>
        <v>1</v>
      </c>
      <c r="AM1588" s="10" t="str">
        <f t="shared" si="221"/>
        <v>是</v>
      </c>
      <c r="AN1588" s="12">
        <v>498640</v>
      </c>
    </row>
    <row r="1589" spans="1:40">
      <c r="A1589" s="14" t="s">
        <v>7207</v>
      </c>
      <c r="B1589" s="14" t="s">
        <v>6159</v>
      </c>
      <c r="C1589" s="14" t="s">
        <v>55</v>
      </c>
      <c r="D1589" s="14" t="s">
        <v>6160</v>
      </c>
      <c r="E1589" s="14" t="s">
        <v>627</v>
      </c>
      <c r="F1589" s="14" t="s">
        <v>6161</v>
      </c>
      <c r="G1589" s="14" t="s">
        <v>640</v>
      </c>
      <c r="H1589" s="14"/>
      <c r="I1589" s="14"/>
      <c r="J1589" s="14"/>
      <c r="K1589" s="14"/>
      <c r="L1589" s="14" t="s">
        <v>6162</v>
      </c>
      <c r="M1589" s="14"/>
      <c r="N1589" s="14" t="s">
        <v>6163</v>
      </c>
      <c r="O1589" s="14" t="s">
        <v>6164</v>
      </c>
      <c r="P1589" s="14"/>
      <c r="Q1589" s="14" t="s">
        <v>6165</v>
      </c>
      <c r="R1589" s="14"/>
      <c r="S1589" s="14"/>
      <c r="T1589" s="14"/>
      <c r="U1589" s="14"/>
      <c r="V1589" s="14"/>
      <c r="W1589" s="14" t="s">
        <v>79</v>
      </c>
      <c r="X1589" s="14" t="s">
        <v>6166</v>
      </c>
      <c r="Y1589" s="14">
        <v>2</v>
      </c>
      <c r="Z1589" s="14">
        <v>2</v>
      </c>
      <c r="AA1589" s="14">
        <v>2019</v>
      </c>
      <c r="AB1589" s="14" t="s">
        <v>68</v>
      </c>
      <c r="AC1589" s="14"/>
      <c r="AD1589" s="14"/>
      <c r="AE1589" s="14"/>
      <c r="AF1589" s="14"/>
      <c r="AG1589" s="14"/>
      <c r="AH1589" s="14"/>
      <c r="AI1589" s="8" t="str">
        <f t="shared" si="219"/>
        <v>EPGK2018-8044@播出</v>
      </c>
      <c r="AJ1589" s="8">
        <f>IF(AI1589="","",COUNTIFS(AI$1:AI1589,AI1589))</f>
        <v>1</v>
      </c>
      <c r="AK1589" s="8" t="str">
        <f t="shared" si="220"/>
        <v>恩平广播电视台高清改造一期项目中标结果公告@播出</v>
      </c>
      <c r="AL1589" s="9">
        <f>IF(AK1589="","",COUNTIFS(AK$1:AK1589,AK1589))</f>
        <v>1</v>
      </c>
      <c r="AM1589" s="10" t="str">
        <f t="shared" si="221"/>
        <v>是</v>
      </c>
      <c r="AN1589" s="12">
        <v>1083857</v>
      </c>
    </row>
    <row r="1590" spans="1:40">
      <c r="A1590" s="7" t="s">
        <v>7213</v>
      </c>
      <c r="B1590" s="7" t="s">
        <v>639</v>
      </c>
      <c r="C1590" s="7" t="s">
        <v>55</v>
      </c>
      <c r="D1590" s="7"/>
      <c r="E1590" s="7" t="s">
        <v>276</v>
      </c>
      <c r="F1590" s="7" t="s">
        <v>277</v>
      </c>
      <c r="G1590" s="7" t="s">
        <v>640</v>
      </c>
      <c r="H1590" s="7"/>
      <c r="I1590" s="7"/>
      <c r="J1590" s="7"/>
      <c r="K1590" s="7"/>
      <c r="L1590" s="7"/>
      <c r="M1590" s="7" t="s">
        <v>641</v>
      </c>
      <c r="N1590" s="7"/>
      <c r="O1590" s="7"/>
      <c r="P1590" s="7"/>
      <c r="Q1590" s="7"/>
      <c r="R1590" s="7"/>
      <c r="S1590" s="7"/>
      <c r="T1590" s="7"/>
      <c r="U1590" s="7"/>
      <c r="V1590" s="7"/>
      <c r="W1590" s="7" t="s">
        <v>65</v>
      </c>
      <c r="X1590" s="7" t="s">
        <v>639</v>
      </c>
      <c r="Y1590" s="7">
        <v>14</v>
      </c>
      <c r="Z1590" s="7">
        <v>14971</v>
      </c>
      <c r="AA1590" s="7">
        <v>2018</v>
      </c>
      <c r="AB1590" s="7" t="s">
        <v>643</v>
      </c>
      <c r="AC1590" s="7" t="s">
        <v>128</v>
      </c>
      <c r="AD1590" s="7" t="s">
        <v>129</v>
      </c>
      <c r="AE1590" s="7"/>
      <c r="AF1590" s="7"/>
      <c r="AG1590" s="7"/>
      <c r="AH1590" s="7"/>
      <c r="AI1590" s="8" t="str">
        <f t="shared" si="219"/>
        <v/>
      </c>
      <c r="AJ1590" s="8" t="str">
        <f>IF(AI1590="","",COUNTIFS(AI$1:AI1590,AI1590))</f>
        <v/>
      </c>
      <c r="AK1590" s="8" t="str">
        <f t="shared" si="220"/>
        <v>录播教室、教室多媒体等@播控</v>
      </c>
      <c r="AL1590" s="9">
        <f>IF(AK1590="","",COUNTIFS(AK$1:AK1590,AK1590))</f>
        <v>1</v>
      </c>
      <c r="AM1590" s="10" t="str">
        <f t="shared" si="221"/>
        <v>是</v>
      </c>
      <c r="AN1590" s="12">
        <v>0</v>
      </c>
    </row>
    <row r="1591" spans="1:40">
      <c r="A1591" s="14" t="s">
        <v>7213</v>
      </c>
      <c r="B1591" s="14" t="s">
        <v>3466</v>
      </c>
      <c r="C1591" s="14" t="s">
        <v>55</v>
      </c>
      <c r="D1591" s="14" t="s">
        <v>3467</v>
      </c>
      <c r="E1591" s="14" t="s">
        <v>168</v>
      </c>
      <c r="F1591" s="14" t="s">
        <v>412</v>
      </c>
      <c r="G1591" s="14" t="s">
        <v>640</v>
      </c>
      <c r="H1591" s="14"/>
      <c r="I1591" s="14"/>
      <c r="J1591" s="14"/>
      <c r="K1591" s="14"/>
      <c r="L1591" s="14"/>
      <c r="M1591" s="14"/>
      <c r="N1591" s="14" t="s">
        <v>3468</v>
      </c>
      <c r="O1591" s="14"/>
      <c r="P1591" s="14"/>
      <c r="Q1591" s="14" t="s">
        <v>3470</v>
      </c>
      <c r="R1591" s="14"/>
      <c r="S1591" s="14"/>
      <c r="T1591" s="14"/>
      <c r="U1591" s="14"/>
      <c r="V1591" s="14"/>
      <c r="W1591" s="14" t="s">
        <v>65</v>
      </c>
      <c r="X1591" s="14" t="s">
        <v>3471</v>
      </c>
      <c r="Y1591" s="14">
        <v>3</v>
      </c>
      <c r="Z1591" s="14">
        <v>3</v>
      </c>
      <c r="AA1591" s="14">
        <v>2019</v>
      </c>
      <c r="AB1591" s="14" t="s">
        <v>68</v>
      </c>
      <c r="AC1591" s="14" t="s">
        <v>129</v>
      </c>
      <c r="AD1591" s="14"/>
      <c r="AE1591" s="14"/>
      <c r="AF1591" s="14"/>
      <c r="AG1591" s="14"/>
      <c r="AH1591" s="14"/>
      <c r="AI1591" s="8" t="str">
        <f t="shared" si="219"/>
        <v>[350823]ZJ[GK]2018032@播控</v>
      </c>
      <c r="AJ1591" s="8">
        <f>IF(AI1591="","",COUNTIFS(AI$1:AI1591,AI1591))</f>
        <v>1</v>
      </c>
      <c r="AK1591" s="8" t="str">
        <f t="shared" si="220"/>
        <v>上杭县教育局互动录播设备采购@播控</v>
      </c>
      <c r="AL1591" s="9">
        <f>IF(AK1591="","",COUNTIFS(AK$1:AK1591,AK1591))</f>
        <v>1</v>
      </c>
      <c r="AM1591" s="10" t="str">
        <f t="shared" si="221"/>
        <v>是</v>
      </c>
      <c r="AN1591" s="12">
        <v>0</v>
      </c>
    </row>
    <row r="1592" spans="1:40">
      <c r="A1592" s="7" t="s">
        <v>7207</v>
      </c>
      <c r="B1592" s="7" t="s">
        <v>8331</v>
      </c>
      <c r="C1592" s="7" t="s">
        <v>55</v>
      </c>
      <c r="D1592" s="7" t="s">
        <v>8332</v>
      </c>
      <c r="E1592" s="7" t="s">
        <v>83</v>
      </c>
      <c r="F1592" s="7" t="s">
        <v>3233</v>
      </c>
      <c r="G1592" s="7" t="s">
        <v>640</v>
      </c>
      <c r="H1592" s="7"/>
      <c r="I1592" s="7"/>
      <c r="J1592" s="7"/>
      <c r="K1592" s="7"/>
      <c r="L1592" s="7" t="s">
        <v>8333</v>
      </c>
      <c r="M1592" s="7"/>
      <c r="N1592" s="7" t="s">
        <v>8314</v>
      </c>
      <c r="O1592" s="7"/>
      <c r="P1592" s="7"/>
      <c r="Q1592" s="7" t="s">
        <v>8315</v>
      </c>
      <c r="R1592" s="7"/>
      <c r="S1592" s="7"/>
      <c r="T1592" s="7"/>
      <c r="U1592" s="7"/>
      <c r="V1592" s="7"/>
      <c r="W1592" s="7" t="s">
        <v>79</v>
      </c>
      <c r="X1592" s="7" t="s">
        <v>8334</v>
      </c>
      <c r="Y1592" s="7">
        <v>2</v>
      </c>
      <c r="Z1592" s="7">
        <v>2</v>
      </c>
      <c r="AA1592" s="7">
        <v>2019</v>
      </c>
      <c r="AB1592" s="7" t="s">
        <v>68</v>
      </c>
      <c r="AC1592" s="7"/>
      <c r="AD1592" s="7"/>
      <c r="AE1592" s="7"/>
      <c r="AF1592" s="7"/>
      <c r="AG1592" s="7"/>
      <c r="AH1592" s="7"/>
      <c r="AI1592" s="8" t="str">
        <f t="shared" si="219"/>
        <v>FZDD-CA-2018-70）@播出</v>
      </c>
      <c r="AJ1592" s="8">
        <f>IF(AI1592="","",COUNTIFS(AI$1:AI1592,AI1592))</f>
        <v>1</v>
      </c>
      <c r="AK1592" s="8" t="str">
        <f t="shared" si="220"/>
        <v>崇仁县广播电视台高清数字音视频主备播出系统等设备采购项目中标公示@播出</v>
      </c>
      <c r="AL1592" s="9">
        <f>IF(AK1592="","",COUNTIFS(AK$1:AK1592,AK1592))</f>
        <v>1</v>
      </c>
      <c r="AM1592" s="10" t="str">
        <f t="shared" si="221"/>
        <v>是</v>
      </c>
      <c r="AN1592" s="12">
        <v>0</v>
      </c>
    </row>
    <row r="1593" spans="1:40">
      <c r="A1593" s="14" t="s">
        <v>7213</v>
      </c>
      <c r="B1593" s="14" t="s">
        <v>8335</v>
      </c>
      <c r="C1593" s="14" t="s">
        <v>55</v>
      </c>
      <c r="D1593" s="14" t="s">
        <v>8336</v>
      </c>
      <c r="E1593" s="14" t="s">
        <v>83</v>
      </c>
      <c r="F1593" s="14" t="s">
        <v>141</v>
      </c>
      <c r="G1593" s="14" t="s">
        <v>640</v>
      </c>
      <c r="H1593" s="14"/>
      <c r="I1593" s="14"/>
      <c r="J1593" s="14"/>
      <c r="K1593" s="14"/>
      <c r="L1593" s="14" t="s">
        <v>958</v>
      </c>
      <c r="M1593" s="14" t="s">
        <v>8337</v>
      </c>
      <c r="N1593" s="14"/>
      <c r="O1593" s="14"/>
      <c r="P1593" s="14"/>
      <c r="Q1593" s="14"/>
      <c r="R1593" s="14"/>
      <c r="S1593" s="14"/>
      <c r="T1593" s="14"/>
      <c r="U1593" s="14"/>
      <c r="V1593" s="14"/>
      <c r="W1593" s="14" t="s">
        <v>79</v>
      </c>
      <c r="X1593" s="14" t="s">
        <v>8338</v>
      </c>
      <c r="Y1593" s="14">
        <v>1</v>
      </c>
      <c r="Z1593" s="14">
        <v>1</v>
      </c>
      <c r="AA1593" s="14">
        <v>2019</v>
      </c>
      <c r="AB1593" s="14" t="s">
        <v>68</v>
      </c>
      <c r="AC1593" s="14"/>
      <c r="AD1593" s="14"/>
      <c r="AE1593" s="14"/>
      <c r="AF1593" s="14"/>
      <c r="AG1593" s="14"/>
      <c r="AH1593" s="14"/>
      <c r="AI1593" s="8" t="str">
        <f t="shared" si="219"/>
        <v>GZJD2018-XG-G008）@播控</v>
      </c>
      <c r="AJ1593" s="8">
        <f>IF(AI1593="","",COUNTIFS(AI$1:AI1593,AI1593))</f>
        <v>1</v>
      </c>
      <c r="AK1593" s="8" t="str">
        <f t="shared" si="220"/>
        <v>[兴国县]九鼎赣饶中介服务咨询有限公司关于江西省兴国县文化广电新闻出版局广播设备项目（项目编号：GZJD2018-XG-G008）电子化公开招标的中标结果公告@播控</v>
      </c>
      <c r="AL1593" s="9">
        <f>IF(AK1593="","",COUNTIFS(AK$1:AK1593,AK1593))</f>
        <v>1</v>
      </c>
      <c r="AM1593" s="10" t="str">
        <f t="shared" si="221"/>
        <v>是</v>
      </c>
      <c r="AN1593" s="12">
        <v>0</v>
      </c>
    </row>
    <row r="1594" spans="1:40">
      <c r="A1594" s="7" t="s">
        <v>7207</v>
      </c>
      <c r="B1594" s="7" t="s">
        <v>8339</v>
      </c>
      <c r="C1594" s="7" t="s">
        <v>55</v>
      </c>
      <c r="D1594" s="7" t="s">
        <v>8290</v>
      </c>
      <c r="E1594" s="7" t="s">
        <v>1308</v>
      </c>
      <c r="F1594" s="7" t="s">
        <v>1309</v>
      </c>
      <c r="G1594" s="7" t="s">
        <v>640</v>
      </c>
      <c r="H1594" s="7"/>
      <c r="I1594" s="7"/>
      <c r="J1594" s="7"/>
      <c r="K1594" s="7"/>
      <c r="L1594" s="7" t="s">
        <v>1883</v>
      </c>
      <c r="M1594" s="7"/>
      <c r="N1594" s="7" t="s">
        <v>8099</v>
      </c>
      <c r="O1594" s="7" t="s">
        <v>8291</v>
      </c>
      <c r="P1594" s="7"/>
      <c r="Q1594" s="7" t="s">
        <v>404</v>
      </c>
      <c r="R1594" s="7"/>
      <c r="S1594" s="7"/>
      <c r="T1594" s="7"/>
      <c r="U1594" s="7"/>
      <c r="V1594" s="7"/>
      <c r="W1594" s="7" t="s">
        <v>79</v>
      </c>
      <c r="X1594" s="7" t="s">
        <v>8340</v>
      </c>
      <c r="Y1594" s="7">
        <v>1</v>
      </c>
      <c r="Z1594" s="7">
        <v>2</v>
      </c>
      <c r="AA1594" s="7">
        <v>2019</v>
      </c>
      <c r="AB1594" s="7" t="s">
        <v>68</v>
      </c>
      <c r="AC1594" s="7"/>
      <c r="AD1594" s="7"/>
      <c r="AE1594" s="7"/>
      <c r="AF1594" s="7"/>
      <c r="AG1594" s="7"/>
      <c r="AH1594" s="7"/>
      <c r="AI1594" s="8" t="str">
        <f t="shared" si="219"/>
        <v>WH01CG2018HW2777@播出</v>
      </c>
      <c r="AJ1594" s="8">
        <f>IF(AI1594="","",COUNTIFS(AI$1:AI1594,AI1594))</f>
        <v>2</v>
      </c>
      <c r="AK1594" s="8" t="str">
        <f t="shared" si="220"/>
        <v>[正在公示]广播可视化直播室改造中标公示@播出</v>
      </c>
      <c r="AL1594" s="9">
        <f>IF(AK1594="","",COUNTIFS(AK$1:AK1594,AK1594))</f>
        <v>1</v>
      </c>
      <c r="AM1594" s="10" t="str">
        <f t="shared" si="221"/>
        <v/>
      </c>
      <c r="AN1594" s="12">
        <v>1037800</v>
      </c>
    </row>
    <row r="1595" spans="1:40">
      <c r="A1595" s="14" t="s">
        <v>7213</v>
      </c>
      <c r="B1595" s="14" t="s">
        <v>8341</v>
      </c>
      <c r="C1595" s="14" t="s">
        <v>55</v>
      </c>
      <c r="D1595" s="14" t="s">
        <v>8342</v>
      </c>
      <c r="E1595" s="14" t="s">
        <v>215</v>
      </c>
      <c r="F1595" s="14" t="s">
        <v>330</v>
      </c>
      <c r="G1595" s="14" t="s">
        <v>640</v>
      </c>
      <c r="H1595" s="14"/>
      <c r="I1595" s="14"/>
      <c r="J1595" s="14"/>
      <c r="K1595" s="14"/>
      <c r="L1595" s="14" t="s">
        <v>8343</v>
      </c>
      <c r="M1595" s="14" t="s">
        <v>8344</v>
      </c>
      <c r="N1595" s="14" t="s">
        <v>8345</v>
      </c>
      <c r="O1595" s="14" t="s">
        <v>8346</v>
      </c>
      <c r="P1595" s="14"/>
      <c r="Q1595" s="14" t="s">
        <v>8347</v>
      </c>
      <c r="R1595" s="14"/>
      <c r="S1595" s="14"/>
      <c r="T1595" s="14"/>
      <c r="U1595" s="14"/>
      <c r="V1595" s="14"/>
      <c r="W1595" s="14" t="s">
        <v>326</v>
      </c>
      <c r="X1595" s="14" t="s">
        <v>8348</v>
      </c>
      <c r="Y1595" s="14">
        <v>1</v>
      </c>
      <c r="Z1595" s="14">
        <v>1</v>
      </c>
      <c r="AA1595" s="14">
        <v>2019</v>
      </c>
      <c r="AB1595" s="14" t="s">
        <v>68</v>
      </c>
      <c r="AC1595" s="14"/>
      <c r="AD1595" s="14"/>
      <c r="AE1595" s="14"/>
      <c r="AF1595" s="14"/>
      <c r="AG1595" s="14"/>
      <c r="AH1595" s="14"/>
      <c r="AI1595" s="8" t="str">
        <f t="shared" si="219"/>
        <v>HYHAQD2018-0695）@播控</v>
      </c>
      <c r="AJ1595" s="8">
        <f>IF(AI1595="","",COUNTIFS(AI$1:AI1595,AI1595))</f>
        <v>1</v>
      </c>
      <c r="AK1595" s="8" t="str">
        <f t="shared" si="220"/>
        <v>山东大学（青岛）海洋研究院高速摄像机采购项目成交公告@播控</v>
      </c>
      <c r="AL1595" s="9">
        <f>IF(AK1595="","",COUNTIFS(AK$1:AK1595,AK1595))</f>
        <v>1</v>
      </c>
      <c r="AM1595" s="10" t="str">
        <f t="shared" si="221"/>
        <v>是</v>
      </c>
      <c r="AN1595" s="12">
        <v>319692.45</v>
      </c>
    </row>
    <row r="1596" spans="1:40">
      <c r="A1596" s="7" t="s">
        <v>7213</v>
      </c>
      <c r="B1596" s="7" t="s">
        <v>644</v>
      </c>
      <c r="C1596" s="7" t="s">
        <v>55</v>
      </c>
      <c r="D1596" s="7"/>
      <c r="E1596" s="7" t="s">
        <v>94</v>
      </c>
      <c r="F1596" s="7" t="s">
        <v>319</v>
      </c>
      <c r="G1596" s="7" t="s">
        <v>640</v>
      </c>
      <c r="H1596" s="7"/>
      <c r="I1596" s="7"/>
      <c r="J1596" s="7"/>
      <c r="K1596" s="7"/>
      <c r="L1596" s="7" t="s">
        <v>645</v>
      </c>
      <c r="M1596" s="7" t="s">
        <v>646</v>
      </c>
      <c r="N1596" s="7" t="s">
        <v>647</v>
      </c>
      <c r="O1596" s="7" t="s">
        <v>648</v>
      </c>
      <c r="P1596" s="7"/>
      <c r="Q1596" s="7" t="s">
        <v>650</v>
      </c>
      <c r="R1596" s="7"/>
      <c r="S1596" s="7"/>
      <c r="T1596" s="7"/>
      <c r="U1596" s="7"/>
      <c r="V1596" s="7"/>
      <c r="W1596" s="7" t="s">
        <v>65</v>
      </c>
      <c r="X1596" s="7" t="s">
        <v>651</v>
      </c>
      <c r="Y1596" s="7">
        <v>5</v>
      </c>
      <c r="Z1596" s="7">
        <v>14971</v>
      </c>
      <c r="AA1596" s="7">
        <v>2019</v>
      </c>
      <c r="AB1596" s="7" t="s">
        <v>68</v>
      </c>
      <c r="AC1596" s="7"/>
      <c r="AD1596" s="7"/>
      <c r="AE1596" s="7"/>
      <c r="AF1596" s="7"/>
      <c r="AG1596" s="7"/>
      <c r="AH1596" s="7" t="s">
        <v>652</v>
      </c>
      <c r="AI1596" s="8" t="str">
        <f t="shared" si="219"/>
        <v/>
      </c>
      <c r="AJ1596" s="8" t="str">
        <f>IF(AI1596="","",COUNTIFS(AI$1:AI1596,AI1596))</f>
        <v/>
      </c>
      <c r="AK1596" s="8" t="str">
        <f t="shared" si="220"/>
        <v>山西财贸职业技术学院三个系内涵建设方案中标公告@播控</v>
      </c>
      <c r="AL1596" s="9">
        <f>IF(AK1596="","",COUNTIFS(AK$1:AK1596,AK1596))</f>
        <v>1</v>
      </c>
      <c r="AM1596" s="10" t="str">
        <f t="shared" si="221"/>
        <v>是</v>
      </c>
      <c r="AN1596" s="12">
        <v>1107890</v>
      </c>
    </row>
    <row r="1597" spans="1:40">
      <c r="A1597" s="14" t="s">
        <v>7305</v>
      </c>
      <c r="B1597" s="14" t="s">
        <v>8349</v>
      </c>
      <c r="C1597" s="14" t="s">
        <v>55</v>
      </c>
      <c r="D1597" s="14"/>
      <c r="E1597" s="14" t="s">
        <v>1192</v>
      </c>
      <c r="F1597" s="14" t="s">
        <v>3966</v>
      </c>
      <c r="G1597" s="14" t="s">
        <v>640</v>
      </c>
      <c r="H1597" s="14"/>
      <c r="I1597" s="14"/>
      <c r="J1597" s="14"/>
      <c r="K1597" s="14"/>
      <c r="L1597" s="14"/>
      <c r="M1597" s="14" t="s">
        <v>7354</v>
      </c>
      <c r="N1597" s="14" t="s">
        <v>8099</v>
      </c>
      <c r="O1597" s="14"/>
      <c r="P1597" s="14"/>
      <c r="Q1597" s="14" t="s">
        <v>404</v>
      </c>
      <c r="R1597" s="14"/>
      <c r="S1597" s="14"/>
      <c r="T1597" s="14"/>
      <c r="U1597" s="14"/>
      <c r="V1597" s="14"/>
      <c r="W1597" s="14" t="s">
        <v>244</v>
      </c>
      <c r="X1597" s="14" t="s">
        <v>8350</v>
      </c>
      <c r="Y1597" s="14">
        <v>5</v>
      </c>
      <c r="Z1597" s="14">
        <v>14971</v>
      </c>
      <c r="AA1597" s="14">
        <v>2019</v>
      </c>
      <c r="AB1597" s="14" t="s">
        <v>68</v>
      </c>
      <c r="AC1597" s="14"/>
      <c r="AD1597" s="14"/>
      <c r="AE1597" s="14"/>
      <c r="AF1597" s="14"/>
      <c r="AG1597" s="14"/>
      <c r="AH1597" s="14"/>
      <c r="AI1597" s="8" t="str">
        <f t="shared" si="219"/>
        <v/>
      </c>
      <c r="AJ1597" s="8" t="str">
        <f>IF(AI1597="","",COUNTIFS(AI$1:AI1597,AI1597))</f>
        <v/>
      </c>
      <c r="AK1597" s="8" t="str">
        <f t="shared" si="220"/>
        <v>包32-12018播控部电台可视化系统采购-网上竞价(成交)公告@播出,播控</v>
      </c>
      <c r="AL1597" s="9">
        <f>IF(AK1597="","",COUNTIFS(AK$1:AK1597,AK1597))</f>
        <v>1</v>
      </c>
      <c r="AM1597" s="10" t="str">
        <f t="shared" si="221"/>
        <v>是</v>
      </c>
      <c r="AN1597" s="12">
        <v>0</v>
      </c>
    </row>
    <row r="1598" spans="1:40">
      <c r="A1598" s="7" t="s">
        <v>7305</v>
      </c>
      <c r="B1598" s="7" t="s">
        <v>8351</v>
      </c>
      <c r="C1598" s="7" t="s">
        <v>55</v>
      </c>
      <c r="D1598" s="7"/>
      <c r="E1598" s="7" t="s">
        <v>1192</v>
      </c>
      <c r="F1598" s="7" t="s">
        <v>3966</v>
      </c>
      <c r="G1598" s="7" t="s">
        <v>640</v>
      </c>
      <c r="H1598" s="7"/>
      <c r="I1598" s="7"/>
      <c r="J1598" s="7"/>
      <c r="K1598" s="7"/>
      <c r="L1598" s="7"/>
      <c r="M1598" s="7" t="s">
        <v>7354</v>
      </c>
      <c r="N1598" s="7" t="s">
        <v>8099</v>
      </c>
      <c r="O1598" s="7"/>
      <c r="P1598" s="7"/>
      <c r="Q1598" s="7" t="s">
        <v>404</v>
      </c>
      <c r="R1598" s="7"/>
      <c r="S1598" s="7"/>
      <c r="T1598" s="7"/>
      <c r="U1598" s="7"/>
      <c r="V1598" s="7"/>
      <c r="W1598" s="7" t="s">
        <v>244</v>
      </c>
      <c r="X1598" s="7" t="s">
        <v>8352</v>
      </c>
      <c r="Y1598" s="7">
        <v>2</v>
      </c>
      <c r="Z1598" s="7">
        <v>14971</v>
      </c>
      <c r="AA1598" s="7">
        <v>2019</v>
      </c>
      <c r="AB1598" s="7" t="s">
        <v>68</v>
      </c>
      <c r="AC1598" s="7"/>
      <c r="AD1598" s="7"/>
      <c r="AE1598" s="7"/>
      <c r="AF1598" s="7"/>
      <c r="AG1598" s="7"/>
      <c r="AH1598" s="7"/>
      <c r="AI1598" s="8" t="str">
        <f t="shared" si="219"/>
        <v/>
      </c>
      <c r="AJ1598" s="8" t="str">
        <f>IF(AI1598="","",COUNTIFS(AI$1:AI1598,AI1598))</f>
        <v/>
      </c>
      <c r="AK1598" s="8" t="str">
        <f t="shared" si="220"/>
        <v>包31-12018播控部电台制播系统采购-网上竞价(成交)公告@播出,播控</v>
      </c>
      <c r="AL1598" s="9">
        <f>IF(AK1598="","",COUNTIFS(AK$1:AK1598,AK1598))</f>
        <v>1</v>
      </c>
      <c r="AM1598" s="10" t="str">
        <f t="shared" si="221"/>
        <v>是</v>
      </c>
      <c r="AN1598" s="12">
        <v>0</v>
      </c>
    </row>
    <row r="1599" spans="1:40">
      <c r="A1599" s="14" t="s">
        <v>7213</v>
      </c>
      <c r="B1599" s="14" t="s">
        <v>3584</v>
      </c>
      <c r="C1599" s="14" t="s">
        <v>55</v>
      </c>
      <c r="D1599" s="14" t="s">
        <v>3585</v>
      </c>
      <c r="E1599" s="14" t="s">
        <v>83</v>
      </c>
      <c r="F1599" s="14" t="s">
        <v>141</v>
      </c>
      <c r="G1599" s="14" t="s">
        <v>640</v>
      </c>
      <c r="H1599" s="14"/>
      <c r="I1599" s="14"/>
      <c r="J1599" s="14"/>
      <c r="K1599" s="14"/>
      <c r="L1599" s="14" t="s">
        <v>3586</v>
      </c>
      <c r="M1599" s="14"/>
      <c r="N1599" s="14" t="s">
        <v>3587</v>
      </c>
      <c r="O1599" s="14"/>
      <c r="P1599" s="14"/>
      <c r="Q1599" s="14" t="s">
        <v>3589</v>
      </c>
      <c r="R1599" s="14"/>
      <c r="S1599" s="14"/>
      <c r="T1599" s="14"/>
      <c r="U1599" s="14"/>
      <c r="V1599" s="14"/>
      <c r="W1599" s="14" t="s">
        <v>79</v>
      </c>
      <c r="X1599" s="14" t="s">
        <v>3590</v>
      </c>
      <c r="Y1599" s="14">
        <v>3</v>
      </c>
      <c r="Z1599" s="14">
        <v>3</v>
      </c>
      <c r="AA1599" s="14">
        <v>2019</v>
      </c>
      <c r="AB1599" s="14" t="s">
        <v>68</v>
      </c>
      <c r="AC1599" s="14"/>
      <c r="AD1599" s="14"/>
      <c r="AE1599" s="14"/>
      <c r="AF1599" s="14"/>
      <c r="AG1599" s="14"/>
      <c r="AH1599" s="14"/>
      <c r="AI1599" s="8" t="str">
        <f t="shared" si="219"/>
        <v>GZMY2018-GX-C077）@播控</v>
      </c>
      <c r="AJ1599" s="8">
        <f>IF(AI1599="","",COUNTIFS(AI$1:AI1599,AI1599))</f>
        <v>1</v>
      </c>
      <c r="AK1599" s="8" t="str">
        <f t="shared" si="220"/>
        <v>[赣县区]赣州梦缘招标代理有限公司关于江西省赣州高新技术产业开发区管理委员会办公大楼多媒体设备项目（项目编号：GZMY2018-GX-C077）竞争性磋商采购的成交结果公告@播控</v>
      </c>
      <c r="AL1599" s="9">
        <f>IF(AK1599="","",COUNTIFS(AK$1:AK1599,AK1599))</f>
        <v>1</v>
      </c>
      <c r="AM1599" s="10" t="str">
        <f t="shared" si="221"/>
        <v>是</v>
      </c>
      <c r="AN1599" s="12">
        <v>0</v>
      </c>
    </row>
    <row r="1600" spans="1:40">
      <c r="A1600" s="7" t="s">
        <v>7213</v>
      </c>
      <c r="B1600" s="7" t="s">
        <v>8353</v>
      </c>
      <c r="C1600" s="7" t="s">
        <v>55</v>
      </c>
      <c r="D1600" s="7" t="s">
        <v>8354</v>
      </c>
      <c r="E1600" s="7" t="s">
        <v>83</v>
      </c>
      <c r="F1600" s="7" t="s">
        <v>8355</v>
      </c>
      <c r="G1600" s="7" t="s">
        <v>640</v>
      </c>
      <c r="H1600" s="7"/>
      <c r="I1600" s="7"/>
      <c r="J1600" s="7"/>
      <c r="K1600" s="7"/>
      <c r="L1600" s="7" t="s">
        <v>1717</v>
      </c>
      <c r="M1600" s="7" t="s">
        <v>8356</v>
      </c>
      <c r="N1600" s="7"/>
      <c r="O1600" s="7"/>
      <c r="P1600" s="7"/>
      <c r="Q1600" s="7"/>
      <c r="R1600" s="7"/>
      <c r="S1600" s="7"/>
      <c r="T1600" s="7"/>
      <c r="U1600" s="7"/>
      <c r="V1600" s="7"/>
      <c r="W1600" s="7" t="s">
        <v>79</v>
      </c>
      <c r="X1600" s="7" t="s">
        <v>8357</v>
      </c>
      <c r="Y1600" s="7">
        <v>2</v>
      </c>
      <c r="Z1600" s="7">
        <v>2</v>
      </c>
      <c r="AA1600" s="7">
        <v>2019</v>
      </c>
      <c r="AB1600" s="7" t="s">
        <v>68</v>
      </c>
      <c r="AC1600" s="7"/>
      <c r="AD1600" s="7"/>
      <c r="AE1600" s="7"/>
      <c r="AF1600" s="7"/>
      <c r="AG1600" s="7"/>
      <c r="AH1600" s="7"/>
      <c r="AI1600" s="8" t="str">
        <f t="shared" si="219"/>
        <v>HNCD2018-RJ-G007）@播控</v>
      </c>
      <c r="AJ1600" s="8">
        <f>IF(AI1600="","",COUNTIFS(AI$1:AI1600,AI1600))</f>
        <v>1</v>
      </c>
      <c r="AK1600" s="8" t="str">
        <f t="shared" si="220"/>
        <v>河南创达建设工程管理有限公司关于江西省瑞金市环境保护局工业园区环保数字化在线监控平台项目（招标编号：HNCD2018-RJ-G007）的电子化公开招标的中标结果公告@播控</v>
      </c>
      <c r="AL1600" s="9">
        <f>IF(AK1600="","",COUNTIFS(AK$1:AK1600,AK1600))</f>
        <v>1</v>
      </c>
      <c r="AM1600" s="10" t="str">
        <f t="shared" si="221"/>
        <v>是</v>
      </c>
      <c r="AN1600" s="12">
        <v>0</v>
      </c>
    </row>
    <row r="1601" spans="1:40">
      <c r="A1601" s="14" t="s">
        <v>7213</v>
      </c>
      <c r="B1601" s="14" t="s">
        <v>8358</v>
      </c>
      <c r="C1601" s="14" t="s">
        <v>55</v>
      </c>
      <c r="D1601" s="14" t="s">
        <v>8354</v>
      </c>
      <c r="E1601" s="14" t="s">
        <v>83</v>
      </c>
      <c r="F1601" s="14" t="s">
        <v>8355</v>
      </c>
      <c r="G1601" s="14" t="s">
        <v>640</v>
      </c>
      <c r="H1601" s="14"/>
      <c r="I1601" s="14"/>
      <c r="J1601" s="14"/>
      <c r="K1601" s="14"/>
      <c r="L1601" s="14" t="s">
        <v>1717</v>
      </c>
      <c r="M1601" s="14" t="s">
        <v>8356</v>
      </c>
      <c r="N1601" s="14"/>
      <c r="O1601" s="14"/>
      <c r="P1601" s="14"/>
      <c r="Q1601" s="14"/>
      <c r="R1601" s="14"/>
      <c r="S1601" s="14"/>
      <c r="T1601" s="14"/>
      <c r="U1601" s="14"/>
      <c r="V1601" s="14"/>
      <c r="W1601" s="14" t="s">
        <v>79</v>
      </c>
      <c r="X1601" s="14" t="s">
        <v>8359</v>
      </c>
      <c r="Y1601" s="14">
        <v>1</v>
      </c>
      <c r="Z1601" s="14">
        <v>2</v>
      </c>
      <c r="AA1601" s="14">
        <v>2019</v>
      </c>
      <c r="AB1601" s="14" t="s">
        <v>68</v>
      </c>
      <c r="AC1601" s="14"/>
      <c r="AD1601" s="14"/>
      <c r="AE1601" s="14"/>
      <c r="AF1601" s="14"/>
      <c r="AG1601" s="14"/>
      <c r="AH1601" s="14"/>
      <c r="AI1601" s="8" t="str">
        <f t="shared" si="219"/>
        <v>HNCD2018-RJ-G007）@播控</v>
      </c>
      <c r="AJ1601" s="8">
        <f>IF(AI1601="","",COUNTIFS(AI$1:AI1601,AI1601))</f>
        <v>2</v>
      </c>
      <c r="AK1601" s="8" t="str">
        <f t="shared" si="220"/>
        <v>[瑞金市]河南创达建设工程管理有限公司关于江西省瑞金市环境保护局工业园区环保数字化在线监控平台项目（招标编号：HNCD2018-RJ-G007）的电子化公开招标的中标结果公告@播控</v>
      </c>
      <c r="AL1601" s="9">
        <f>IF(AK1601="","",COUNTIFS(AK$1:AK1601,AK1601))</f>
        <v>1</v>
      </c>
      <c r="AM1601" s="10" t="str">
        <f t="shared" si="221"/>
        <v/>
      </c>
      <c r="AN1601" s="12">
        <v>0</v>
      </c>
    </row>
    <row r="1602" spans="1:40">
      <c r="A1602" s="7" t="s">
        <v>7213</v>
      </c>
      <c r="B1602" s="7" t="s">
        <v>8360</v>
      </c>
      <c r="C1602" s="7" t="s">
        <v>55</v>
      </c>
      <c r="D1602" s="7"/>
      <c r="E1602" s="7" t="s">
        <v>425</v>
      </c>
      <c r="F1602" s="7" t="s">
        <v>2355</v>
      </c>
      <c r="G1602" s="7" t="s">
        <v>640</v>
      </c>
      <c r="H1602" s="7"/>
      <c r="I1602" s="7"/>
      <c r="J1602" s="7"/>
      <c r="K1602" s="7"/>
      <c r="L1602" s="7" t="s">
        <v>8361</v>
      </c>
      <c r="M1602" s="7" t="s">
        <v>8362</v>
      </c>
      <c r="N1602" s="7" t="s">
        <v>8363</v>
      </c>
      <c r="O1602" s="7" t="s">
        <v>8364</v>
      </c>
      <c r="P1602" s="7"/>
      <c r="Q1602" s="7" t="s">
        <v>8365</v>
      </c>
      <c r="R1602" s="7"/>
      <c r="S1602" s="7"/>
      <c r="T1602" s="7"/>
      <c r="U1602" s="7"/>
      <c r="V1602" s="7"/>
      <c r="W1602" s="7" t="s">
        <v>65</v>
      </c>
      <c r="X1602" s="7" t="s">
        <v>8366</v>
      </c>
      <c r="Y1602" s="7">
        <v>1</v>
      </c>
      <c r="Z1602" s="7">
        <v>14971</v>
      </c>
      <c r="AA1602" s="7">
        <v>2019</v>
      </c>
      <c r="AB1602" s="7" t="s">
        <v>68</v>
      </c>
      <c r="AC1602" s="7"/>
      <c r="AD1602" s="7"/>
      <c r="AE1602" s="7"/>
      <c r="AF1602" s="7"/>
      <c r="AG1602" s="7"/>
      <c r="AH1602" s="7"/>
      <c r="AI1602" s="8" t="str">
        <f t="shared" si="219"/>
        <v/>
      </c>
      <c r="AJ1602" s="8" t="str">
        <f>IF(AI1602="","",COUNTIFS(AI$1:AI1602,AI1602))</f>
        <v/>
      </c>
      <c r="AK1602" s="8" t="str">
        <f t="shared" si="220"/>
        <v>中共清水县委党校信息化建设项目中标公告@播控</v>
      </c>
      <c r="AL1602" s="9">
        <f>IF(AK1602="","",COUNTIFS(AK$1:AK1602,AK1602))</f>
        <v>1</v>
      </c>
      <c r="AM1602" s="10" t="str">
        <f t="shared" si="221"/>
        <v>是</v>
      </c>
      <c r="AN1602" s="12">
        <v>2238986</v>
      </c>
    </row>
    <row r="1603" spans="1:40">
      <c r="A1603" s="14" t="s">
        <v>7213</v>
      </c>
      <c r="B1603" s="14" t="s">
        <v>8367</v>
      </c>
      <c r="C1603" s="14" t="s">
        <v>55</v>
      </c>
      <c r="D1603" s="14" t="s">
        <v>8368</v>
      </c>
      <c r="E1603" s="14" t="s">
        <v>627</v>
      </c>
      <c r="F1603" s="14" t="s">
        <v>840</v>
      </c>
      <c r="G1603" s="14" t="s">
        <v>640</v>
      </c>
      <c r="H1603" s="14"/>
      <c r="I1603" s="14"/>
      <c r="J1603" s="14"/>
      <c r="K1603" s="14"/>
      <c r="L1603" s="14" t="s">
        <v>8369</v>
      </c>
      <c r="M1603" s="14"/>
      <c r="N1603" s="14" t="s">
        <v>8370</v>
      </c>
      <c r="O1603" s="14"/>
      <c r="P1603" s="14"/>
      <c r="Q1603" s="14" t="s">
        <v>8371</v>
      </c>
      <c r="R1603" s="14" t="s">
        <v>8372</v>
      </c>
      <c r="S1603" s="14"/>
      <c r="T1603" s="14"/>
      <c r="U1603" s="14"/>
      <c r="V1603" s="14"/>
      <c r="W1603" s="14" t="s">
        <v>194</v>
      </c>
      <c r="X1603" s="14" t="s">
        <v>8373</v>
      </c>
      <c r="Y1603" s="14">
        <v>1</v>
      </c>
      <c r="Z1603" s="14">
        <v>1</v>
      </c>
      <c r="AA1603" s="14">
        <v>2018</v>
      </c>
      <c r="AB1603" s="14" t="s">
        <v>643</v>
      </c>
      <c r="AC1603" s="14"/>
      <c r="AD1603" s="14"/>
      <c r="AE1603" s="14"/>
      <c r="AF1603" s="14"/>
      <c r="AG1603" s="14"/>
      <c r="AH1603" s="14"/>
      <c r="AI1603" s="8" t="str">
        <f t="shared" si="219"/>
        <v>EQX201811G00X）@播控</v>
      </c>
      <c r="AJ1603" s="8">
        <f>IF(AI1603="","",COUNTIFS(AI$1:AI1603,AI1603))</f>
        <v>1</v>
      </c>
      <c r="AK1603" s="8" t="str">
        <f t="shared" si="220"/>
        <v>广东广播电视台二期六层播控中心精密空调、UPS及STS采购项目中标结果公示@播控</v>
      </c>
      <c r="AL1603" s="9">
        <f>IF(AK1603="","",COUNTIFS(AK$1:AK1603,AK1603))</f>
        <v>1</v>
      </c>
      <c r="AM1603" s="10" t="str">
        <f t="shared" si="221"/>
        <v>是</v>
      </c>
      <c r="AN1603" s="12">
        <v>0</v>
      </c>
    </row>
    <row r="1604" spans="1:40">
      <c r="A1604" s="7" t="s">
        <v>7213</v>
      </c>
      <c r="B1604" s="7" t="s">
        <v>663</v>
      </c>
      <c r="C1604" s="7" t="s">
        <v>55</v>
      </c>
      <c r="D1604" s="7"/>
      <c r="E1604" s="7" t="s">
        <v>276</v>
      </c>
      <c r="F1604" s="7" t="s">
        <v>277</v>
      </c>
      <c r="G1604" s="7" t="s">
        <v>640</v>
      </c>
      <c r="H1604" s="7"/>
      <c r="I1604" s="7"/>
      <c r="J1604" s="7"/>
      <c r="K1604" s="7"/>
      <c r="L1604" s="7"/>
      <c r="M1604" s="7"/>
      <c r="N1604" s="7"/>
      <c r="O1604" s="7"/>
      <c r="P1604" s="7"/>
      <c r="Q1604" s="7"/>
      <c r="R1604" s="7"/>
      <c r="S1604" s="7"/>
      <c r="T1604" s="7"/>
      <c r="U1604" s="7"/>
      <c r="V1604" s="7"/>
      <c r="W1604" s="7" t="s">
        <v>65</v>
      </c>
      <c r="X1604" s="7" t="s">
        <v>665</v>
      </c>
      <c r="Y1604" s="7">
        <v>8</v>
      </c>
      <c r="Z1604" s="7">
        <v>14971</v>
      </c>
      <c r="AA1604" s="7">
        <v>2018</v>
      </c>
      <c r="AB1604" s="7" t="s">
        <v>643</v>
      </c>
      <c r="AC1604" s="7" t="s">
        <v>128</v>
      </c>
      <c r="AD1604" s="7" t="s">
        <v>129</v>
      </c>
      <c r="AE1604" s="7"/>
      <c r="AF1604" s="7"/>
      <c r="AG1604" s="7"/>
      <c r="AH1604" s="7"/>
      <c r="AI1604" s="8" t="str">
        <f t="shared" si="219"/>
        <v/>
      </c>
      <c r="AJ1604" s="8" t="str">
        <f>IF(AI1604="","",COUNTIFS(AI$1:AI1604,AI1604))</f>
        <v/>
      </c>
      <c r="AK1604" s="8" t="str">
        <f t="shared" si="220"/>
        <v>录播教室、教室多媒体等(LPG201811197)中标公告@播控</v>
      </c>
      <c r="AL1604" s="9">
        <f>IF(AK1604="","",COUNTIFS(AK$1:AK1604,AK1604))</f>
        <v>1</v>
      </c>
      <c r="AM1604" s="10" t="str">
        <f t="shared" si="221"/>
        <v>是</v>
      </c>
      <c r="AN1604" s="12">
        <v>0</v>
      </c>
    </row>
    <row r="1605" spans="1:40">
      <c r="A1605" s="14" t="s">
        <v>7213</v>
      </c>
      <c r="B1605" s="14" t="s">
        <v>8374</v>
      </c>
      <c r="C1605" s="14" t="s">
        <v>55</v>
      </c>
      <c r="D1605" s="14" t="s">
        <v>8375</v>
      </c>
      <c r="E1605" s="14" t="s">
        <v>311</v>
      </c>
      <c r="F1605" s="14" t="s">
        <v>1457</v>
      </c>
      <c r="G1605" s="14" t="s">
        <v>640</v>
      </c>
      <c r="H1605" s="14"/>
      <c r="I1605" s="14"/>
      <c r="J1605" s="14"/>
      <c r="K1605" s="14"/>
      <c r="L1605" s="14"/>
      <c r="M1605" s="14"/>
      <c r="N1605" s="14" t="s">
        <v>4521</v>
      </c>
      <c r="O1605" s="14"/>
      <c r="P1605" s="14"/>
      <c r="Q1605" s="14" t="s">
        <v>401</v>
      </c>
      <c r="R1605" s="14"/>
      <c r="S1605" s="14"/>
      <c r="T1605" s="14"/>
      <c r="U1605" s="14"/>
      <c r="V1605" s="14"/>
      <c r="W1605" s="14" t="s">
        <v>194</v>
      </c>
      <c r="X1605" s="14" t="s">
        <v>8376</v>
      </c>
      <c r="Y1605" s="14">
        <v>1</v>
      </c>
      <c r="Z1605" s="14">
        <v>1</v>
      </c>
      <c r="AA1605" s="14">
        <v>2019</v>
      </c>
      <c r="AB1605" s="14" t="s">
        <v>68</v>
      </c>
      <c r="AC1605" s="14" t="s">
        <v>284</v>
      </c>
      <c r="AD1605" s="14"/>
      <c r="AE1605" s="14"/>
      <c r="AF1605" s="14"/>
      <c r="AG1605" s="14"/>
      <c r="AH1605" s="14"/>
      <c r="AI1605" s="8" t="str">
        <f t="shared" si="219"/>
        <v>HBGD20180109-073@播控</v>
      </c>
      <c r="AJ1605" s="8">
        <f>IF(AI1605="","",COUNTIFS(AI$1:AI1605,AI1605))</f>
        <v>1</v>
      </c>
      <c r="AK1605" s="8" t="str">
        <f t="shared" si="220"/>
        <v>播控中心购置经视制播应急系统项目成交公告@播控</v>
      </c>
      <c r="AL1605" s="9">
        <f>IF(AK1605="","",COUNTIFS(AK$1:AK1605,AK1605))</f>
        <v>1</v>
      </c>
      <c r="AM1605" s="10" t="str">
        <f t="shared" si="221"/>
        <v>是</v>
      </c>
      <c r="AN1605" s="12">
        <v>0</v>
      </c>
    </row>
    <row r="1606" spans="1:40">
      <c r="A1606" s="7" t="s">
        <v>7213</v>
      </c>
      <c r="B1606" s="7" t="s">
        <v>8377</v>
      </c>
      <c r="C1606" s="7" t="s">
        <v>55</v>
      </c>
      <c r="D1606" s="7"/>
      <c r="E1606" s="7" t="s">
        <v>155</v>
      </c>
      <c r="F1606" s="7" t="s">
        <v>251</v>
      </c>
      <c r="G1606" s="7" t="s">
        <v>8378</v>
      </c>
      <c r="H1606" s="7"/>
      <c r="I1606" s="7"/>
      <c r="J1606" s="7"/>
      <c r="K1606" s="7"/>
      <c r="L1606" s="7" t="s">
        <v>7756</v>
      </c>
      <c r="M1606" s="7" t="s">
        <v>8379</v>
      </c>
      <c r="N1606" s="7" t="s">
        <v>8380</v>
      </c>
      <c r="O1606" s="7"/>
      <c r="P1606" s="7"/>
      <c r="Q1606" s="7" t="s">
        <v>8381</v>
      </c>
      <c r="R1606" s="7"/>
      <c r="S1606" s="7"/>
      <c r="T1606" s="7"/>
      <c r="U1606" s="7"/>
      <c r="V1606" s="7"/>
      <c r="W1606" s="7" t="s">
        <v>244</v>
      </c>
      <c r="X1606" s="7" t="s">
        <v>8382</v>
      </c>
      <c r="Y1606" s="7">
        <v>6</v>
      </c>
      <c r="Z1606" s="7">
        <v>14971</v>
      </c>
      <c r="AA1606" s="7">
        <v>2019</v>
      </c>
      <c r="AB1606" s="7" t="s">
        <v>68</v>
      </c>
      <c r="AC1606" s="7"/>
      <c r="AD1606" s="7"/>
      <c r="AE1606" s="7"/>
      <c r="AF1606" s="7"/>
      <c r="AG1606" s="7"/>
      <c r="AH1606" s="7"/>
      <c r="AI1606" s="8" t="str">
        <f t="shared" si="219"/>
        <v/>
      </c>
      <c r="AJ1606" s="8" t="str">
        <f>IF(AI1606="","",COUNTIFS(AI$1:AI1606,AI1606))</f>
        <v/>
      </c>
      <c r="AK1606" s="8" t="str">
        <f t="shared" si="220"/>
        <v>云南爱上网络有限责任公司IPTV集成播控平台高清台标字幕设备竞争性磋商采购项目成交结果公示@播控</v>
      </c>
      <c r="AL1606" s="9">
        <f>IF(AK1606="","",COUNTIFS(AK$1:AK1606,AK1606))</f>
        <v>1</v>
      </c>
      <c r="AM1606" s="10" t="str">
        <f t="shared" si="221"/>
        <v>是</v>
      </c>
      <c r="AN1606" s="12">
        <v>0</v>
      </c>
    </row>
    <row r="1607" spans="1:40">
      <c r="A1607" s="14" t="s">
        <v>7207</v>
      </c>
      <c r="B1607" s="14" t="s">
        <v>8383</v>
      </c>
      <c r="C1607" s="14" t="s">
        <v>55</v>
      </c>
      <c r="D1607" s="14" t="s">
        <v>8332</v>
      </c>
      <c r="E1607" s="14" t="s">
        <v>83</v>
      </c>
      <c r="F1607" s="14" t="s">
        <v>3233</v>
      </c>
      <c r="G1607" s="14" t="s">
        <v>3619</v>
      </c>
      <c r="H1607" s="14"/>
      <c r="I1607" s="14"/>
      <c r="J1607" s="14"/>
      <c r="K1607" s="14"/>
      <c r="L1607" s="14" t="s">
        <v>8333</v>
      </c>
      <c r="M1607" s="14"/>
      <c r="N1607" s="14" t="s">
        <v>8314</v>
      </c>
      <c r="O1607" s="14"/>
      <c r="P1607" s="14"/>
      <c r="Q1607" s="14" t="s">
        <v>8315</v>
      </c>
      <c r="R1607" s="14"/>
      <c r="S1607" s="14"/>
      <c r="T1607" s="14"/>
      <c r="U1607" s="14"/>
      <c r="V1607" s="14"/>
      <c r="W1607" s="14" t="s">
        <v>79</v>
      </c>
      <c r="X1607" s="14" t="s">
        <v>8384</v>
      </c>
      <c r="Y1607" s="14">
        <v>1</v>
      </c>
      <c r="Z1607" s="14">
        <v>2</v>
      </c>
      <c r="AA1607" s="14">
        <v>2019</v>
      </c>
      <c r="AB1607" s="14" t="s">
        <v>68</v>
      </c>
      <c r="AC1607" s="14"/>
      <c r="AD1607" s="14"/>
      <c r="AE1607" s="14"/>
      <c r="AF1607" s="14"/>
      <c r="AG1607" s="14"/>
      <c r="AH1607" s="14"/>
      <c r="AI1607" s="8" t="str">
        <f t="shared" si="219"/>
        <v>FZDD-CA-2018-70）@播出</v>
      </c>
      <c r="AJ1607" s="8">
        <f>IF(AI1607="","",COUNTIFS(AI$1:AI1607,AI1607))</f>
        <v>2</v>
      </c>
      <c r="AK1607" s="8" t="str">
        <f t="shared" si="220"/>
        <v>[崇仁县]崇仁县广播电视台高清数字音视频主备播出系统等设备采购项目结果公示@播出</v>
      </c>
      <c r="AL1607" s="9">
        <f>IF(AK1607="","",COUNTIFS(AK$1:AK1607,AK1607))</f>
        <v>1</v>
      </c>
      <c r="AM1607" s="10" t="str">
        <f t="shared" si="221"/>
        <v/>
      </c>
      <c r="AN1607" s="12">
        <v>0</v>
      </c>
    </row>
    <row r="1608" spans="1:40">
      <c r="A1608" s="7" t="s">
        <v>7213</v>
      </c>
      <c r="B1608" s="7" t="s">
        <v>8385</v>
      </c>
      <c r="C1608" s="7" t="s">
        <v>55</v>
      </c>
      <c r="D1608" s="7"/>
      <c r="E1608" s="7" t="s">
        <v>215</v>
      </c>
      <c r="F1608" s="7" t="s">
        <v>330</v>
      </c>
      <c r="G1608" s="7" t="s">
        <v>669</v>
      </c>
      <c r="H1608" s="7"/>
      <c r="I1608" s="7"/>
      <c r="J1608" s="7"/>
      <c r="K1608" s="7"/>
      <c r="L1608" s="7"/>
      <c r="M1608" s="7"/>
      <c r="N1608" s="7" t="s">
        <v>8386</v>
      </c>
      <c r="O1608" s="7"/>
      <c r="P1608" s="7"/>
      <c r="Q1608" s="7" t="s">
        <v>8387</v>
      </c>
      <c r="R1608" s="7"/>
      <c r="S1608" s="7"/>
      <c r="T1608" s="7"/>
      <c r="U1608" s="7"/>
      <c r="V1608" s="7"/>
      <c r="W1608" s="7" t="s">
        <v>65</v>
      </c>
      <c r="X1608" s="7" t="s">
        <v>8388</v>
      </c>
      <c r="Y1608" s="7">
        <v>2</v>
      </c>
      <c r="Z1608" s="7">
        <v>14971</v>
      </c>
      <c r="AA1608" s="7">
        <v>2019</v>
      </c>
      <c r="AB1608" s="7" t="s">
        <v>68</v>
      </c>
      <c r="AC1608" s="7"/>
      <c r="AD1608" s="7"/>
      <c r="AE1608" s="7"/>
      <c r="AF1608" s="7"/>
      <c r="AG1608" s="7"/>
      <c r="AH1608" s="7"/>
      <c r="AI1608" s="8" t="str">
        <f t="shared" si="219"/>
        <v/>
      </c>
      <c r="AJ1608" s="8" t="str">
        <f>IF(AI1608="","",COUNTIFS(AI$1:AI1608,AI1608))</f>
        <v/>
      </c>
      <c r="AK1608" s="8" t="str">
        <f t="shared" si="220"/>
        <v>2018年中小学内设配套项目校园网@播控</v>
      </c>
      <c r="AL1608" s="9">
        <f>IF(AK1608="","",COUNTIFS(AK$1:AK1608,AK1608))</f>
        <v>1</v>
      </c>
      <c r="AM1608" s="10" t="str">
        <f t="shared" si="221"/>
        <v>是</v>
      </c>
      <c r="AN1608" s="12">
        <v>0</v>
      </c>
    </row>
    <row r="1609" spans="1:40">
      <c r="A1609" s="14" t="s">
        <v>7213</v>
      </c>
      <c r="B1609" s="14" t="s">
        <v>8389</v>
      </c>
      <c r="C1609" s="14" t="s">
        <v>55</v>
      </c>
      <c r="D1609" s="14" t="s">
        <v>8390</v>
      </c>
      <c r="E1609" s="14" t="s">
        <v>627</v>
      </c>
      <c r="F1609" s="14" t="s">
        <v>8391</v>
      </c>
      <c r="G1609" s="14" t="s">
        <v>669</v>
      </c>
      <c r="H1609" s="14"/>
      <c r="I1609" s="14"/>
      <c r="J1609" s="14"/>
      <c r="K1609" s="14"/>
      <c r="L1609" s="14" t="s">
        <v>8392</v>
      </c>
      <c r="M1609" s="14" t="s">
        <v>8393</v>
      </c>
      <c r="N1609" s="14" t="s">
        <v>8394</v>
      </c>
      <c r="O1609" s="14" t="s">
        <v>8395</v>
      </c>
      <c r="P1609" s="14"/>
      <c r="Q1609" s="14" t="s">
        <v>8396</v>
      </c>
      <c r="R1609" s="14"/>
      <c r="S1609" s="14"/>
      <c r="T1609" s="14"/>
      <c r="U1609" s="14"/>
      <c r="V1609" s="14"/>
      <c r="W1609" s="14" t="s">
        <v>326</v>
      </c>
      <c r="X1609" s="14" t="s">
        <v>8397</v>
      </c>
      <c r="Y1609" s="14">
        <v>1</v>
      </c>
      <c r="Z1609" s="14">
        <v>1</v>
      </c>
      <c r="AA1609" s="14">
        <v>2019</v>
      </c>
      <c r="AB1609" s="14" t="s">
        <v>68</v>
      </c>
      <c r="AC1609" s="14"/>
      <c r="AD1609" s="14"/>
      <c r="AE1609" s="14"/>
      <c r="AF1609" s="14"/>
      <c r="AG1609" s="14"/>
      <c r="AH1609" s="14"/>
      <c r="AI1609" s="8" t="str">
        <f t="shared" si="219"/>
        <v>ZLCG2018-015）@播控</v>
      </c>
      <c r="AJ1609" s="8">
        <f>IF(AI1609="","",COUNTIFS(AI$1:AI1609,AI1609))</f>
        <v>1</v>
      </c>
      <c r="AK1609" s="8" t="str">
        <f t="shared" si="220"/>
        <v>广东海洋大学汉语国际教育数字化平台项目中标公告@播控</v>
      </c>
      <c r="AL1609" s="9">
        <f>IF(AK1609="","",COUNTIFS(AK$1:AK1609,AK1609))</f>
        <v>1</v>
      </c>
      <c r="AM1609" s="10" t="str">
        <f t="shared" si="221"/>
        <v>是</v>
      </c>
      <c r="AN1609" s="12">
        <v>264000</v>
      </c>
    </row>
    <row r="1610" spans="1:40">
      <c r="A1610" s="7" t="s">
        <v>7207</v>
      </c>
      <c r="B1610" s="7" t="s">
        <v>8398</v>
      </c>
      <c r="C1610" s="7" t="s">
        <v>55</v>
      </c>
      <c r="D1610" s="7" t="s">
        <v>8399</v>
      </c>
      <c r="E1610" s="7" t="s">
        <v>133</v>
      </c>
      <c r="F1610" s="7" t="s">
        <v>8400</v>
      </c>
      <c r="G1610" s="7" t="s">
        <v>669</v>
      </c>
      <c r="H1610" s="7"/>
      <c r="I1610" s="7"/>
      <c r="J1610" s="7"/>
      <c r="K1610" s="7"/>
      <c r="L1610" s="7" t="s">
        <v>8401</v>
      </c>
      <c r="M1610" s="7" t="s">
        <v>6201</v>
      </c>
      <c r="N1610" s="7" t="s">
        <v>8402</v>
      </c>
      <c r="O1610" s="7"/>
      <c r="P1610" s="7"/>
      <c r="Q1610" s="7" t="s">
        <v>8403</v>
      </c>
      <c r="R1610" s="7"/>
      <c r="S1610" s="7"/>
      <c r="T1610" s="7"/>
      <c r="U1610" s="7"/>
      <c r="V1610" s="7"/>
      <c r="W1610" s="7" t="s">
        <v>194</v>
      </c>
      <c r="X1610" s="7" t="s">
        <v>8404</v>
      </c>
      <c r="Y1610" s="7">
        <v>1</v>
      </c>
      <c r="Z1610" s="7">
        <v>1</v>
      </c>
      <c r="AA1610" s="7">
        <v>2019</v>
      </c>
      <c r="AB1610" s="7" t="s">
        <v>68</v>
      </c>
      <c r="AC1610" s="7"/>
      <c r="AD1610" s="7"/>
      <c r="AE1610" s="7"/>
      <c r="AF1610" s="7"/>
      <c r="AG1610" s="7"/>
      <c r="AH1610" s="7"/>
      <c r="AI1610" s="8" t="str">
        <f t="shared" si="219"/>
        <v>BTJY13CGDY2018005@播出</v>
      </c>
      <c r="AJ1610" s="8">
        <f>IF(AI1610="","",COUNTIFS(AI$1:AI1610,AI1610))</f>
        <v>1</v>
      </c>
      <c r="AK1610" s="8" t="str">
        <f t="shared" si="220"/>
        <v>新疆生产建设兵团第十三师广播电视台设备维修采购项目中标公示@播出</v>
      </c>
      <c r="AL1610" s="9">
        <f>IF(AK1610="","",COUNTIFS(AK$1:AK1610,AK1610))</f>
        <v>1</v>
      </c>
      <c r="AM1610" s="10" t="str">
        <f t="shared" si="221"/>
        <v>是</v>
      </c>
      <c r="AN1610" s="12">
        <v>0</v>
      </c>
    </row>
    <row r="1611" spans="1:40">
      <c r="A1611" s="14" t="s">
        <v>7207</v>
      </c>
      <c r="B1611" s="14" t="s">
        <v>8405</v>
      </c>
      <c r="C1611" s="14" t="s">
        <v>55</v>
      </c>
      <c r="D1611" s="14" t="s">
        <v>8406</v>
      </c>
      <c r="E1611" s="14" t="s">
        <v>582</v>
      </c>
      <c r="F1611" s="14" t="s">
        <v>2513</v>
      </c>
      <c r="G1611" s="14" t="s">
        <v>669</v>
      </c>
      <c r="H1611" s="14"/>
      <c r="I1611" s="14"/>
      <c r="J1611" s="14"/>
      <c r="K1611" s="14"/>
      <c r="L1611" s="14" t="s">
        <v>2047</v>
      </c>
      <c r="M1611" s="14" t="s">
        <v>8407</v>
      </c>
      <c r="N1611" s="14" t="s">
        <v>8408</v>
      </c>
      <c r="O1611" s="14"/>
      <c r="P1611" s="14"/>
      <c r="Q1611" s="14" t="s">
        <v>8409</v>
      </c>
      <c r="R1611" s="14"/>
      <c r="S1611" s="14"/>
      <c r="T1611" s="14"/>
      <c r="U1611" s="14"/>
      <c r="V1611" s="14"/>
      <c r="W1611" s="14" t="s">
        <v>79</v>
      </c>
      <c r="X1611" s="14" t="s">
        <v>8410</v>
      </c>
      <c r="Y1611" s="14">
        <v>1</v>
      </c>
      <c r="Z1611" s="14">
        <v>1</v>
      </c>
      <c r="AA1611" s="14">
        <v>2019</v>
      </c>
      <c r="AB1611" s="14" t="s">
        <v>68</v>
      </c>
      <c r="AC1611" s="14"/>
      <c r="AD1611" s="14"/>
      <c r="AE1611" s="14"/>
      <c r="AF1611" s="14"/>
      <c r="AG1611" s="14"/>
      <c r="AH1611" s="14"/>
      <c r="AI1611" s="8" t="str">
        <f t="shared" si="219"/>
        <v>ZJOB-20181022@播出</v>
      </c>
      <c r="AJ1611" s="8">
        <f>IF(AI1611="","",COUNTIFS(AI$1:AI1611,AI1611))</f>
        <v>1</v>
      </c>
      <c r="AK1611" s="8" t="str">
        <f t="shared" si="220"/>
        <v>省体育彩票管理中心开奖节目制作、播出及广告宣传项目的合同公示@播出</v>
      </c>
      <c r="AL1611" s="9">
        <f>IF(AK1611="","",COUNTIFS(AK$1:AK1611,AK1611))</f>
        <v>1</v>
      </c>
      <c r="AM1611" s="10" t="str">
        <f t="shared" si="221"/>
        <v>是</v>
      </c>
      <c r="AN1611" s="12">
        <v>0</v>
      </c>
    </row>
    <row r="1612" spans="1:40">
      <c r="A1612" s="7" t="s">
        <v>7207</v>
      </c>
      <c r="B1612" s="7" t="s">
        <v>8411</v>
      </c>
      <c r="C1612" s="7" t="s">
        <v>55</v>
      </c>
      <c r="D1612" s="7"/>
      <c r="E1612" s="7" t="s">
        <v>106</v>
      </c>
      <c r="F1612" s="7" t="s">
        <v>107</v>
      </c>
      <c r="G1612" s="7" t="s">
        <v>669</v>
      </c>
      <c r="H1612" s="7"/>
      <c r="I1612" s="7"/>
      <c r="J1612" s="7"/>
      <c r="K1612" s="7"/>
      <c r="L1612" s="7"/>
      <c r="M1612" s="7"/>
      <c r="N1612" s="7" t="s">
        <v>8412</v>
      </c>
      <c r="O1612" s="7"/>
      <c r="P1612" s="7"/>
      <c r="Q1612" s="7" t="s">
        <v>8413</v>
      </c>
      <c r="R1612" s="7"/>
      <c r="S1612" s="7"/>
      <c r="T1612" s="7"/>
      <c r="U1612" s="7"/>
      <c r="V1612" s="7"/>
      <c r="W1612" s="7" t="s">
        <v>194</v>
      </c>
      <c r="X1612" s="7" t="s">
        <v>8414</v>
      </c>
      <c r="Y1612" s="7">
        <v>1</v>
      </c>
      <c r="Z1612" s="7">
        <v>14971</v>
      </c>
      <c r="AA1612" s="7">
        <v>2019</v>
      </c>
      <c r="AB1612" s="7" t="s">
        <v>68</v>
      </c>
      <c r="AC1612" s="7"/>
      <c r="AD1612" s="7"/>
      <c r="AE1612" s="7"/>
      <c r="AF1612" s="7"/>
      <c r="AG1612" s="7"/>
      <c r="AH1612" s="7"/>
      <c r="AI1612" s="8" t="str">
        <f t="shared" si="219"/>
        <v/>
      </c>
      <c r="AJ1612" s="8" t="str">
        <f>IF(AI1612="","",COUNTIFS(AI$1:AI1612,AI1612))</f>
        <v/>
      </c>
      <c r="AK1612" s="8" t="str">
        <f t="shared" si="220"/>
        <v>海口广播电视台-广播电视制作播出设备高清化改造项目--（U2包：摄像机和录像机及配套设备-专题节目采编设备-合同公告@播出</v>
      </c>
      <c r="AL1612" s="9">
        <f>IF(AK1612="","",COUNTIFS(AK$1:AK1612,AK1612))</f>
        <v>1</v>
      </c>
      <c r="AM1612" s="10" t="str">
        <f t="shared" si="221"/>
        <v>是</v>
      </c>
      <c r="AN1612" s="12">
        <v>0</v>
      </c>
    </row>
    <row r="1613" spans="1:40">
      <c r="A1613" s="14" t="s">
        <v>7207</v>
      </c>
      <c r="B1613" s="14" t="s">
        <v>8415</v>
      </c>
      <c r="C1613" s="14" t="s">
        <v>55</v>
      </c>
      <c r="D1613" s="14"/>
      <c r="E1613" s="14" t="s">
        <v>106</v>
      </c>
      <c r="F1613" s="14" t="s">
        <v>107</v>
      </c>
      <c r="G1613" s="14" t="s">
        <v>669</v>
      </c>
      <c r="H1613" s="14"/>
      <c r="I1613" s="14"/>
      <c r="J1613" s="14"/>
      <c r="K1613" s="14"/>
      <c r="L1613" s="14"/>
      <c r="M1613" s="14"/>
      <c r="N1613" s="14" t="s">
        <v>8416</v>
      </c>
      <c r="O1613" s="14"/>
      <c r="P1613" s="14"/>
      <c r="Q1613" s="14" t="s">
        <v>8417</v>
      </c>
      <c r="R1613" s="14"/>
      <c r="S1613" s="14"/>
      <c r="T1613" s="14"/>
      <c r="U1613" s="14"/>
      <c r="V1613" s="14"/>
      <c r="W1613" s="14" t="s">
        <v>194</v>
      </c>
      <c r="X1613" s="14" t="s">
        <v>8418</v>
      </c>
      <c r="Y1613" s="14">
        <v>1</v>
      </c>
      <c r="Z1613" s="14">
        <v>14971</v>
      </c>
      <c r="AA1613" s="14">
        <v>2019</v>
      </c>
      <c r="AB1613" s="14" t="s">
        <v>68</v>
      </c>
      <c r="AC1613" s="14"/>
      <c r="AD1613" s="14"/>
      <c r="AE1613" s="14"/>
      <c r="AF1613" s="14"/>
      <c r="AG1613" s="14"/>
      <c r="AH1613" s="14"/>
      <c r="AI1613" s="8" t="str">
        <f t="shared" si="219"/>
        <v/>
      </c>
      <c r="AJ1613" s="8" t="str">
        <f>IF(AI1613="","",COUNTIFS(AI$1:AI1613,AI1613))</f>
        <v/>
      </c>
      <c r="AK1613" s="8" t="str">
        <f t="shared" si="220"/>
        <v>海口广播电视台-广播电视制作播出设备高清化改造项目--（L包：海广网硬件升级设备购置）-合同公告@播出</v>
      </c>
      <c r="AL1613" s="9">
        <f>IF(AK1613="","",COUNTIFS(AK$1:AK1613,AK1613))</f>
        <v>1</v>
      </c>
      <c r="AM1613" s="10" t="str">
        <f t="shared" si="221"/>
        <v>是</v>
      </c>
      <c r="AN1613" s="12">
        <v>0</v>
      </c>
    </row>
    <row r="1614" spans="1:40">
      <c r="A1614" s="7" t="s">
        <v>7213</v>
      </c>
      <c r="B1614" s="7" t="s">
        <v>8419</v>
      </c>
      <c r="C1614" s="7" t="s">
        <v>55</v>
      </c>
      <c r="D1614" s="7"/>
      <c r="E1614" s="7" t="s">
        <v>168</v>
      </c>
      <c r="F1614" s="7" t="s">
        <v>1824</v>
      </c>
      <c r="G1614" s="7" t="s">
        <v>669</v>
      </c>
      <c r="H1614" s="7"/>
      <c r="I1614" s="7"/>
      <c r="J1614" s="7"/>
      <c r="K1614" s="7"/>
      <c r="L1614" s="7"/>
      <c r="M1614" s="7"/>
      <c r="N1614" s="7" t="s">
        <v>8420</v>
      </c>
      <c r="O1614" s="7"/>
      <c r="P1614" s="7"/>
      <c r="Q1614" s="7" t="s">
        <v>8421</v>
      </c>
      <c r="R1614" s="7"/>
      <c r="S1614" s="7"/>
      <c r="T1614" s="7"/>
      <c r="U1614" s="7"/>
      <c r="V1614" s="7"/>
      <c r="W1614" s="7" t="s">
        <v>65</v>
      </c>
      <c r="X1614" s="7" t="s">
        <v>8422</v>
      </c>
      <c r="Y1614" s="7">
        <v>1</v>
      </c>
      <c r="Z1614" s="7">
        <v>14971</v>
      </c>
      <c r="AA1614" s="7">
        <v>2019</v>
      </c>
      <c r="AB1614" s="7" t="s">
        <v>68</v>
      </c>
      <c r="AC1614" s="7"/>
      <c r="AD1614" s="7"/>
      <c r="AE1614" s="7"/>
      <c r="AF1614" s="7"/>
      <c r="AG1614" s="7"/>
      <c r="AH1614" s="7"/>
      <c r="AI1614" s="8" t="str">
        <f t="shared" si="219"/>
        <v/>
      </c>
      <c r="AJ1614" s="8" t="str">
        <f>IF(AI1614="","",COUNTIFS(AI$1:AI1614,AI1614))</f>
        <v/>
      </c>
      <c r="AK1614" s="8" t="str">
        <f t="shared" si="220"/>
        <v>[公开招标]福建省莆田职业技术学校校园广播系统建设货物类采购项目中标公示@播控</v>
      </c>
      <c r="AL1614" s="9">
        <f>IF(AK1614="","",COUNTIFS(AK$1:AK1614,AK1614))</f>
        <v>1</v>
      </c>
      <c r="AM1614" s="10" t="str">
        <f t="shared" si="221"/>
        <v>是</v>
      </c>
      <c r="AN1614" s="12">
        <v>0</v>
      </c>
    </row>
    <row r="1615" spans="1:40">
      <c r="A1615" s="14" t="s">
        <v>7207</v>
      </c>
      <c r="B1615" s="14" t="s">
        <v>8423</v>
      </c>
      <c r="C1615" s="14" t="s">
        <v>55</v>
      </c>
      <c r="D1615" s="14"/>
      <c r="E1615" s="14" t="s">
        <v>215</v>
      </c>
      <c r="F1615" s="14" t="s">
        <v>2323</v>
      </c>
      <c r="G1615" s="14" t="s">
        <v>669</v>
      </c>
      <c r="H1615" s="14"/>
      <c r="I1615" s="14"/>
      <c r="J1615" s="14"/>
      <c r="K1615" s="14"/>
      <c r="L1615" s="14" t="s">
        <v>8424</v>
      </c>
      <c r="M1615" s="14" t="s">
        <v>8425</v>
      </c>
      <c r="N1615" s="14" t="s">
        <v>8426</v>
      </c>
      <c r="O1615" s="14"/>
      <c r="P1615" s="14"/>
      <c r="Q1615" s="14" t="s">
        <v>8427</v>
      </c>
      <c r="R1615" s="14"/>
      <c r="S1615" s="14"/>
      <c r="T1615" s="14"/>
      <c r="U1615" s="14"/>
      <c r="V1615" s="14"/>
      <c r="W1615" s="14" t="s">
        <v>79</v>
      </c>
      <c r="X1615" s="14" t="s">
        <v>8428</v>
      </c>
      <c r="Y1615" s="14">
        <v>1</v>
      </c>
      <c r="Z1615" s="14">
        <v>14971</v>
      </c>
      <c r="AA1615" s="14">
        <v>2019</v>
      </c>
      <c r="AB1615" s="14" t="s">
        <v>68</v>
      </c>
      <c r="AC1615" s="14"/>
      <c r="AD1615" s="14"/>
      <c r="AE1615" s="14"/>
      <c r="AF1615" s="14"/>
      <c r="AG1615" s="14"/>
      <c r="AH1615" s="14"/>
      <c r="AI1615" s="8" t="str">
        <f t="shared" si="219"/>
        <v/>
      </c>
      <c r="AJ1615" s="8" t="str">
        <f>IF(AI1615="","",COUNTIFS(AI$1:AI1615,AI1615))</f>
        <v/>
      </c>
      <c r="AK1615" s="8" t="str">
        <f t="shared" si="220"/>
        <v>诸城市公安局交警大队中国交通潍坊频道服务采购项目中标公告@播出</v>
      </c>
      <c r="AL1615" s="9">
        <f>IF(AK1615="","",COUNTIFS(AK$1:AK1615,AK1615))</f>
        <v>1</v>
      </c>
      <c r="AM1615" s="10" t="str">
        <f t="shared" si="221"/>
        <v>是</v>
      </c>
      <c r="AN1615" s="12">
        <v>0</v>
      </c>
    </row>
    <row r="1616" spans="1:40">
      <c r="A1616" s="7" t="s">
        <v>7213</v>
      </c>
      <c r="B1616" s="7" t="s">
        <v>3695</v>
      </c>
      <c r="C1616" s="7" t="s">
        <v>55</v>
      </c>
      <c r="D1616" s="7"/>
      <c r="E1616" s="7" t="s">
        <v>168</v>
      </c>
      <c r="F1616" s="7" t="s">
        <v>1824</v>
      </c>
      <c r="G1616" s="7" t="s">
        <v>669</v>
      </c>
      <c r="H1616" s="7"/>
      <c r="I1616" s="7"/>
      <c r="J1616" s="7"/>
      <c r="K1616" s="7"/>
      <c r="L1616" s="7"/>
      <c r="M1616" s="7"/>
      <c r="N1616" s="7" t="s">
        <v>3696</v>
      </c>
      <c r="O1616" s="7"/>
      <c r="P1616" s="7"/>
      <c r="Q1616" s="7" t="s">
        <v>3698</v>
      </c>
      <c r="R1616" s="7"/>
      <c r="S1616" s="7"/>
      <c r="T1616" s="7"/>
      <c r="U1616" s="7"/>
      <c r="V1616" s="7"/>
      <c r="W1616" s="7" t="s">
        <v>65</v>
      </c>
      <c r="X1616" s="7" t="s">
        <v>3699</v>
      </c>
      <c r="Y1616" s="7">
        <v>3</v>
      </c>
      <c r="Z1616" s="7">
        <v>14971</v>
      </c>
      <c r="AA1616" s="7">
        <v>2019</v>
      </c>
      <c r="AB1616" s="7" t="s">
        <v>68</v>
      </c>
      <c r="AC1616" s="7"/>
      <c r="AD1616" s="7"/>
      <c r="AE1616" s="7"/>
      <c r="AF1616" s="7"/>
      <c r="AG1616" s="7"/>
      <c r="AH1616" s="7" t="s">
        <v>652</v>
      </c>
      <c r="AI1616" s="8" t="str">
        <f t="shared" si="219"/>
        <v/>
      </c>
      <c r="AJ1616" s="8" t="str">
        <f>IF(AI1616="","",COUNTIFS(AI$1:AI1616,AI1616))</f>
        <v/>
      </c>
      <c r="AK1616" s="8" t="str">
        <f t="shared" si="220"/>
        <v>[公开招标]莆田第五中学教室高清录播设备中标公示(第2次)@播控</v>
      </c>
      <c r="AL1616" s="9">
        <f>IF(AK1616="","",COUNTIFS(AK$1:AK1616,AK1616))</f>
        <v>1</v>
      </c>
      <c r="AM1616" s="10" t="str">
        <f t="shared" si="221"/>
        <v>是</v>
      </c>
      <c r="AN1616" s="12">
        <v>0</v>
      </c>
    </row>
    <row r="1617" spans="1:40">
      <c r="A1617" s="14" t="s">
        <v>7213</v>
      </c>
      <c r="B1617" s="14" t="s">
        <v>684</v>
      </c>
      <c r="C1617" s="14" t="s">
        <v>55</v>
      </c>
      <c r="D1617" s="14"/>
      <c r="E1617" s="14" t="s">
        <v>56</v>
      </c>
      <c r="F1617" s="14" t="s">
        <v>302</v>
      </c>
      <c r="G1617" s="14" t="s">
        <v>669</v>
      </c>
      <c r="H1617" s="14"/>
      <c r="I1617" s="14"/>
      <c r="J1617" s="14"/>
      <c r="K1617" s="14"/>
      <c r="L1617" s="14" t="s">
        <v>685</v>
      </c>
      <c r="M1617" s="14" t="s">
        <v>686</v>
      </c>
      <c r="N1617" s="14" t="s">
        <v>687</v>
      </c>
      <c r="O1617" s="14" t="s">
        <v>688</v>
      </c>
      <c r="P1617" s="14"/>
      <c r="Q1617" s="14" t="s">
        <v>690</v>
      </c>
      <c r="R1617" s="14" t="s">
        <v>691</v>
      </c>
      <c r="S1617" s="14"/>
      <c r="T1617" s="14"/>
      <c r="U1617" s="14"/>
      <c r="V1617" s="14"/>
      <c r="W1617" s="14" t="s">
        <v>326</v>
      </c>
      <c r="X1617" s="14" t="s">
        <v>692</v>
      </c>
      <c r="Y1617" s="14">
        <v>5</v>
      </c>
      <c r="Z1617" s="14">
        <v>14971</v>
      </c>
      <c r="AA1617" s="14">
        <v>2019</v>
      </c>
      <c r="AB1617" s="14" t="s">
        <v>68</v>
      </c>
      <c r="AC1617" s="14" t="s">
        <v>693</v>
      </c>
      <c r="AD1617" s="14" t="s">
        <v>69</v>
      </c>
      <c r="AE1617" s="14"/>
      <c r="AF1617" s="14"/>
      <c r="AG1617" s="14"/>
      <c r="AH1617" s="14"/>
      <c r="AI1617" s="8" t="str">
        <f t="shared" si="219"/>
        <v/>
      </c>
      <c r="AJ1617" s="8" t="str">
        <f>IF(AI1617="","",COUNTIFS(AI$1:AI1617,AI1617))</f>
        <v/>
      </c>
      <c r="AK1617" s="8" t="str">
        <f t="shared" si="220"/>
        <v>河南农业大学教务处数字数码互动及精品录播教室采购项目中标结果公告@播控</v>
      </c>
      <c r="AL1617" s="9">
        <f>IF(AK1617="","",COUNTIFS(AK$1:AK1617,AK1617))</f>
        <v>1</v>
      </c>
      <c r="AM1617" s="10" t="str">
        <f t="shared" si="221"/>
        <v>是</v>
      </c>
      <c r="AN1617" s="12">
        <v>1080000</v>
      </c>
    </row>
    <row r="1618" spans="1:40">
      <c r="A1618" s="7" t="s">
        <v>7213</v>
      </c>
      <c r="B1618" s="7" t="s">
        <v>8429</v>
      </c>
      <c r="C1618" s="7" t="s">
        <v>55</v>
      </c>
      <c r="D1618" s="7" t="s">
        <v>695</v>
      </c>
      <c r="E1618" s="7" t="s">
        <v>696</v>
      </c>
      <c r="F1618" s="7" t="s">
        <v>697</v>
      </c>
      <c r="G1618" s="7" t="s">
        <v>669</v>
      </c>
      <c r="H1618" s="7"/>
      <c r="I1618" s="7"/>
      <c r="J1618" s="7"/>
      <c r="K1618" s="7"/>
      <c r="L1618" s="7"/>
      <c r="M1618" s="7"/>
      <c r="N1618" s="7" t="s">
        <v>698</v>
      </c>
      <c r="O1618" s="7"/>
      <c r="P1618" s="7"/>
      <c r="Q1618" s="7" t="s">
        <v>700</v>
      </c>
      <c r="R1618" s="7" t="s">
        <v>701</v>
      </c>
      <c r="S1618" s="7" t="s">
        <v>702</v>
      </c>
      <c r="T1618" s="7" t="s">
        <v>703</v>
      </c>
      <c r="U1618" s="7" t="s">
        <v>704</v>
      </c>
      <c r="V1618" s="7"/>
      <c r="W1618" s="7" t="s">
        <v>79</v>
      </c>
      <c r="X1618" s="7" t="s">
        <v>705</v>
      </c>
      <c r="Y1618" s="7">
        <v>2</v>
      </c>
      <c r="Z1618" s="7">
        <v>2</v>
      </c>
      <c r="AA1618" s="7">
        <v>2019</v>
      </c>
      <c r="AB1618" s="7" t="s">
        <v>68</v>
      </c>
      <c r="AC1618" s="7" t="s">
        <v>166</v>
      </c>
      <c r="AD1618" s="7"/>
      <c r="AE1618" s="7"/>
      <c r="AF1618" s="7"/>
      <c r="AG1618" s="7"/>
      <c r="AH1618" s="7"/>
      <c r="AI1618" s="8" t="str">
        <f t="shared" si="219"/>
        <v>SC[2018]5713@播控</v>
      </c>
      <c r="AJ1618" s="8">
        <f>IF(AI1618="","",COUNTIFS(AI$1:AI1618,AI1618))</f>
        <v>1</v>
      </c>
      <c r="AK1618" s="8" t="str">
        <f t="shared" si="220"/>
        <v>黑龙江省冰上训练基地_智能短道速滑冰场建设项目_SC[2018]5713中标公告@播控</v>
      </c>
      <c r="AL1618" s="9">
        <f>IF(AK1618="","",COUNTIFS(AK$1:AK1618,AK1618))</f>
        <v>1</v>
      </c>
      <c r="AM1618" s="10" t="str">
        <f t="shared" si="221"/>
        <v>是</v>
      </c>
      <c r="AN1618" s="12">
        <v>0</v>
      </c>
    </row>
    <row r="1619" spans="1:40">
      <c r="A1619" s="14" t="s">
        <v>7213</v>
      </c>
      <c r="B1619" s="14" t="s">
        <v>8430</v>
      </c>
      <c r="C1619" s="14" t="s">
        <v>55</v>
      </c>
      <c r="D1619" s="14" t="s">
        <v>707</v>
      </c>
      <c r="E1619" s="14" t="s">
        <v>696</v>
      </c>
      <c r="F1619" s="14" t="s">
        <v>697</v>
      </c>
      <c r="G1619" s="14" t="s">
        <v>669</v>
      </c>
      <c r="H1619" s="14"/>
      <c r="I1619" s="14"/>
      <c r="J1619" s="14"/>
      <c r="K1619" s="14"/>
      <c r="L1619" s="14"/>
      <c r="M1619" s="14"/>
      <c r="N1619" s="14" t="s">
        <v>708</v>
      </c>
      <c r="O1619" s="14"/>
      <c r="P1619" s="14"/>
      <c r="Q1619" s="14" t="s">
        <v>700</v>
      </c>
      <c r="R1619" s="14" t="s">
        <v>702</v>
      </c>
      <c r="S1619" s="14" t="s">
        <v>703</v>
      </c>
      <c r="T1619" s="14" t="s">
        <v>701</v>
      </c>
      <c r="U1619" s="14"/>
      <c r="V1619" s="14"/>
      <c r="W1619" s="14" t="s">
        <v>326</v>
      </c>
      <c r="X1619" s="14" t="s">
        <v>710</v>
      </c>
      <c r="Y1619" s="14">
        <v>2</v>
      </c>
      <c r="Z1619" s="14">
        <v>2</v>
      </c>
      <c r="AA1619" s="14">
        <v>2019</v>
      </c>
      <c r="AB1619" s="14" t="s">
        <v>68</v>
      </c>
      <c r="AC1619" s="14" t="s">
        <v>166</v>
      </c>
      <c r="AD1619" s="14"/>
      <c r="AE1619" s="14"/>
      <c r="AF1619" s="14"/>
      <c r="AG1619" s="14"/>
      <c r="AH1619" s="14"/>
      <c r="AI1619" s="8" t="str">
        <f t="shared" si="219"/>
        <v>SC[2018]5703@播控</v>
      </c>
      <c r="AJ1619" s="8">
        <f>IF(AI1619="","",COUNTIFS(AI$1:AI1619,AI1619))</f>
        <v>1</v>
      </c>
      <c r="AK1619" s="8" t="str">
        <f t="shared" si="220"/>
        <v>黑龙江省冰上训练基地_智能速滑冰场建设项目_SC[2018]5703中标公告@播控</v>
      </c>
      <c r="AL1619" s="9">
        <f>IF(AK1619="","",COUNTIFS(AK$1:AK1619,AK1619))</f>
        <v>1</v>
      </c>
      <c r="AM1619" s="10" t="str">
        <f t="shared" si="221"/>
        <v>是</v>
      </c>
      <c r="AN1619" s="12">
        <v>0</v>
      </c>
    </row>
    <row r="1620" spans="1:40">
      <c r="A1620" s="7" t="s">
        <v>7213</v>
      </c>
      <c r="B1620" s="7" t="s">
        <v>8431</v>
      </c>
      <c r="C1620" s="7" t="s">
        <v>55</v>
      </c>
      <c r="D1620" s="7"/>
      <c r="E1620" s="7" t="s">
        <v>56</v>
      </c>
      <c r="F1620" s="7" t="s">
        <v>1443</v>
      </c>
      <c r="G1620" s="7" t="s">
        <v>669</v>
      </c>
      <c r="H1620" s="7"/>
      <c r="I1620" s="7"/>
      <c r="J1620" s="7"/>
      <c r="K1620" s="7"/>
      <c r="L1620" s="7" t="s">
        <v>8432</v>
      </c>
      <c r="M1620" s="7" t="s">
        <v>8433</v>
      </c>
      <c r="N1620" s="7" t="s">
        <v>8434</v>
      </c>
      <c r="O1620" s="7"/>
      <c r="P1620" s="7"/>
      <c r="Q1620" s="7" t="s">
        <v>8435</v>
      </c>
      <c r="R1620" s="7"/>
      <c r="S1620" s="7"/>
      <c r="T1620" s="7"/>
      <c r="U1620" s="7"/>
      <c r="V1620" s="7"/>
      <c r="W1620" s="7" t="s">
        <v>79</v>
      </c>
      <c r="X1620" s="7" t="s">
        <v>8436</v>
      </c>
      <c r="Y1620" s="7">
        <v>1</v>
      </c>
      <c r="Z1620" s="7">
        <v>14971</v>
      </c>
      <c r="AA1620" s="7">
        <v>2019</v>
      </c>
      <c r="AB1620" s="7" t="s">
        <v>68</v>
      </c>
      <c r="AC1620" s="7"/>
      <c r="AD1620" s="7"/>
      <c r="AE1620" s="7"/>
      <c r="AF1620" s="7"/>
      <c r="AG1620" s="7"/>
      <c r="AH1620" s="7"/>
      <c r="AI1620" s="8" t="str">
        <f t="shared" si="219"/>
        <v/>
      </c>
      <c r="AJ1620" s="8" t="str">
        <f>IF(AI1620="","",COUNTIFS(AI$1:AI1620,AI1620))</f>
        <v/>
      </c>
      <c r="AK1620" s="8" t="str">
        <f t="shared" si="220"/>
        <v>新乡科普信息化试点县科普大屏中标公示@播控</v>
      </c>
      <c r="AL1620" s="9">
        <f>IF(AK1620="","",COUNTIFS(AK$1:AK1620,AK1620))</f>
        <v>1</v>
      </c>
      <c r="AM1620" s="10" t="str">
        <f t="shared" si="221"/>
        <v>是</v>
      </c>
      <c r="AN1620" s="12">
        <v>0</v>
      </c>
    </row>
    <row r="1621" spans="1:40">
      <c r="A1621" s="14" t="s">
        <v>7213</v>
      </c>
      <c r="B1621" s="14" t="s">
        <v>8437</v>
      </c>
      <c r="C1621" s="14" t="s">
        <v>55</v>
      </c>
      <c r="D1621" s="14" t="s">
        <v>8438</v>
      </c>
      <c r="E1621" s="14" t="s">
        <v>168</v>
      </c>
      <c r="F1621" s="14" t="s">
        <v>1824</v>
      </c>
      <c r="G1621" s="14" t="s">
        <v>669</v>
      </c>
      <c r="H1621" s="14"/>
      <c r="I1621" s="14"/>
      <c r="J1621" s="14"/>
      <c r="K1621" s="14"/>
      <c r="L1621" s="14" t="s">
        <v>8439</v>
      </c>
      <c r="M1621" s="14" t="s">
        <v>8440</v>
      </c>
      <c r="N1621" s="14" t="s">
        <v>8420</v>
      </c>
      <c r="O1621" s="14" t="s">
        <v>8441</v>
      </c>
      <c r="P1621" s="14"/>
      <c r="Q1621" s="14" t="s">
        <v>8421</v>
      </c>
      <c r="R1621" s="14"/>
      <c r="S1621" s="14"/>
      <c r="T1621" s="14"/>
      <c r="U1621" s="14"/>
      <c r="V1621" s="14"/>
      <c r="W1621" s="14" t="s">
        <v>65</v>
      </c>
      <c r="X1621" s="14" t="s">
        <v>8442</v>
      </c>
      <c r="Y1621" s="14">
        <v>2</v>
      </c>
      <c r="Z1621" s="14">
        <v>1</v>
      </c>
      <c r="AA1621" s="14">
        <v>2019</v>
      </c>
      <c r="AB1621" s="14" t="s">
        <v>68</v>
      </c>
      <c r="AC1621" s="14"/>
      <c r="AD1621" s="14"/>
      <c r="AE1621" s="14"/>
      <c r="AF1621" s="14"/>
      <c r="AG1621" s="14"/>
      <c r="AH1621" s="14"/>
      <c r="AI1621" s="8" t="str">
        <f t="shared" si="219"/>
        <v>[350300]zhx[GK]2018007-3@播控</v>
      </c>
      <c r="AJ1621" s="8">
        <f>IF(AI1621="","",COUNTIFS(AI$1:AI1621,AI1621))</f>
        <v>1</v>
      </c>
      <c r="AK1621" s="8" t="str">
        <f t="shared" si="220"/>
        <v>福建省莆田职业技术学校校园广播系统建设货物类采购项目结果公告@播控</v>
      </c>
      <c r="AL1621" s="9">
        <f>IF(AK1621="","",COUNTIFS(AK$1:AK1621,AK1621))</f>
        <v>1</v>
      </c>
      <c r="AM1621" s="10" t="str">
        <f t="shared" si="221"/>
        <v>是</v>
      </c>
      <c r="AN1621" s="12">
        <v>492787.99999999994</v>
      </c>
    </row>
    <row r="1622" spans="1:40">
      <c r="A1622" s="7" t="s">
        <v>7213</v>
      </c>
      <c r="B1622" s="7" t="s">
        <v>3728</v>
      </c>
      <c r="C1622" s="7" t="s">
        <v>55</v>
      </c>
      <c r="D1622" s="7" t="s">
        <v>3729</v>
      </c>
      <c r="E1622" s="7" t="s">
        <v>168</v>
      </c>
      <c r="F1622" s="7" t="s">
        <v>1824</v>
      </c>
      <c r="G1622" s="7" t="s">
        <v>669</v>
      </c>
      <c r="H1622" s="7"/>
      <c r="I1622" s="7"/>
      <c r="J1622" s="7"/>
      <c r="K1622" s="7"/>
      <c r="L1622" s="7" t="s">
        <v>3730</v>
      </c>
      <c r="M1622" s="7" t="s">
        <v>3731</v>
      </c>
      <c r="N1622" s="7" t="s">
        <v>3696</v>
      </c>
      <c r="O1622" s="7" t="s">
        <v>3732</v>
      </c>
      <c r="P1622" s="7"/>
      <c r="Q1622" s="7" t="s">
        <v>3698</v>
      </c>
      <c r="R1622" s="7"/>
      <c r="S1622" s="7"/>
      <c r="T1622" s="7"/>
      <c r="U1622" s="7"/>
      <c r="V1622" s="7"/>
      <c r="W1622" s="7" t="s">
        <v>65</v>
      </c>
      <c r="X1622" s="7" t="s">
        <v>3734</v>
      </c>
      <c r="Y1622" s="7">
        <v>6</v>
      </c>
      <c r="Z1622" s="7">
        <v>3</v>
      </c>
      <c r="AA1622" s="7">
        <v>2019</v>
      </c>
      <c r="AB1622" s="7" t="s">
        <v>68</v>
      </c>
      <c r="AC1622" s="7"/>
      <c r="AD1622" s="7"/>
      <c r="AE1622" s="7"/>
      <c r="AF1622" s="7"/>
      <c r="AG1622" s="7"/>
      <c r="AH1622" s="7" t="s">
        <v>652</v>
      </c>
      <c r="AI1622" s="8" t="str">
        <f t="shared" si="219"/>
        <v>[350302]PZS[GK]2018069@播控</v>
      </c>
      <c r="AJ1622" s="8">
        <f>IF(AI1622="","",COUNTIFS(AI$1:AI1622,AI1622))</f>
        <v>1</v>
      </c>
      <c r="AK1622" s="8" t="str">
        <f t="shared" si="220"/>
        <v>莆田第五中学教室高清录播设备项目结果公告@播控</v>
      </c>
      <c r="AL1622" s="9">
        <f>IF(AK1622="","",COUNTIFS(AK$1:AK1622,AK1622))</f>
        <v>1</v>
      </c>
      <c r="AM1622" s="10" t="str">
        <f t="shared" si="221"/>
        <v>是</v>
      </c>
      <c r="AN1622" s="12">
        <v>915920</v>
      </c>
    </row>
    <row r="1623" spans="1:40">
      <c r="A1623" s="14" t="s">
        <v>7213</v>
      </c>
      <c r="B1623" s="14" t="s">
        <v>8443</v>
      </c>
      <c r="C1623" s="14" t="s">
        <v>55</v>
      </c>
      <c r="D1623" s="14" t="s">
        <v>8444</v>
      </c>
      <c r="E1623" s="14" t="s">
        <v>215</v>
      </c>
      <c r="F1623" s="14" t="s">
        <v>330</v>
      </c>
      <c r="G1623" s="14" t="s">
        <v>669</v>
      </c>
      <c r="H1623" s="14"/>
      <c r="I1623" s="14"/>
      <c r="J1623" s="14"/>
      <c r="K1623" s="14"/>
      <c r="L1623" s="14" t="s">
        <v>8445</v>
      </c>
      <c r="M1623" s="14" t="s">
        <v>8446</v>
      </c>
      <c r="N1623" s="14" t="s">
        <v>8447</v>
      </c>
      <c r="O1623" s="14"/>
      <c r="P1623" s="14"/>
      <c r="Q1623" s="14" t="s">
        <v>8387</v>
      </c>
      <c r="R1623" s="14" t="s">
        <v>8448</v>
      </c>
      <c r="S1623" s="14" t="s">
        <v>8449</v>
      </c>
      <c r="T1623" s="14" t="s">
        <v>8450</v>
      </c>
      <c r="U1623" s="14" t="s">
        <v>8451</v>
      </c>
      <c r="V1623" s="14"/>
      <c r="W1623" s="14" t="s">
        <v>79</v>
      </c>
      <c r="X1623" s="14" t="s">
        <v>8452</v>
      </c>
      <c r="Y1623" s="14">
        <v>2</v>
      </c>
      <c r="Z1623" s="14">
        <v>1</v>
      </c>
      <c r="AA1623" s="14">
        <v>2019</v>
      </c>
      <c r="AB1623" s="14" t="s">
        <v>68</v>
      </c>
      <c r="AC1623" s="14"/>
      <c r="AD1623" s="14"/>
      <c r="AE1623" s="14"/>
      <c r="AF1623" s="14"/>
      <c r="AG1623" s="14"/>
      <c r="AH1623" s="14"/>
      <c r="AI1623" s="8" t="str">
        <f t="shared" si="219"/>
        <v>LSCG2018000165@播控</v>
      </c>
      <c r="AJ1623" s="8">
        <f>IF(AI1623="","",COUNTIFS(AI$1:AI1623,AI1623))</f>
        <v>1</v>
      </c>
      <c r="AK1623" s="8" t="str">
        <f t="shared" si="220"/>
        <v>2018年中小学内设配套项目校园网中标公告@播控</v>
      </c>
      <c r="AL1623" s="9">
        <f>IF(AK1623="","",COUNTIFS(AK$1:AK1623,AK1623))</f>
        <v>1</v>
      </c>
      <c r="AM1623" s="10" t="str">
        <f t="shared" si="221"/>
        <v>是</v>
      </c>
      <c r="AN1623" s="12">
        <v>0</v>
      </c>
    </row>
    <row r="1624" spans="1:40">
      <c r="A1624" s="7" t="s">
        <v>7213</v>
      </c>
      <c r="B1624" s="7" t="s">
        <v>8453</v>
      </c>
      <c r="C1624" s="7" t="s">
        <v>55</v>
      </c>
      <c r="D1624" s="7"/>
      <c r="E1624" s="7" t="s">
        <v>1308</v>
      </c>
      <c r="F1624" s="7" t="s">
        <v>8454</v>
      </c>
      <c r="G1624" s="7" t="s">
        <v>669</v>
      </c>
      <c r="H1624" s="7"/>
      <c r="I1624" s="7"/>
      <c r="J1624" s="7"/>
      <c r="K1624" s="7"/>
      <c r="L1624" s="7"/>
      <c r="M1624" s="7"/>
      <c r="N1624" s="7" t="s">
        <v>8455</v>
      </c>
      <c r="O1624" s="7"/>
      <c r="P1624" s="7"/>
      <c r="Q1624" s="7" t="s">
        <v>8456</v>
      </c>
      <c r="R1624" s="7"/>
      <c r="S1624" s="7"/>
      <c r="T1624" s="7"/>
      <c r="U1624" s="7"/>
      <c r="V1624" s="7"/>
      <c r="W1624" s="7" t="s">
        <v>65</v>
      </c>
      <c r="X1624" s="7" t="s">
        <v>8457</v>
      </c>
      <c r="Y1624" s="7">
        <v>1</v>
      </c>
      <c r="Z1624" s="7">
        <v>14971</v>
      </c>
      <c r="AA1624" s="7">
        <v>2019</v>
      </c>
      <c r="AB1624" s="7" t="s">
        <v>68</v>
      </c>
      <c r="AC1624" s="7"/>
      <c r="AD1624" s="7"/>
      <c r="AE1624" s="7"/>
      <c r="AF1624" s="7"/>
      <c r="AG1624" s="7"/>
      <c r="AH1624" s="7"/>
      <c r="AI1624" s="8" t="str">
        <f t="shared" si="219"/>
        <v/>
      </c>
      <c r="AJ1624" s="8" t="str">
        <f>IF(AI1624="","",COUNTIFS(AI$1:AI1624,AI1624))</f>
        <v/>
      </c>
      <c r="AK1624" s="8" t="str">
        <f t="shared" si="220"/>
        <v>宁国市人民政府政务服务中心于2019年01月04日成交一笔交易@播控</v>
      </c>
      <c r="AL1624" s="9">
        <f>IF(AK1624="","",COUNTIFS(AK$1:AK1624,AK1624))</f>
        <v>1</v>
      </c>
      <c r="AM1624" s="10" t="str">
        <f t="shared" si="221"/>
        <v>是</v>
      </c>
      <c r="AN1624" s="12">
        <v>0</v>
      </c>
    </row>
    <row r="1625" spans="1:40">
      <c r="A1625" s="14" t="s">
        <v>7213</v>
      </c>
      <c r="B1625" s="14" t="s">
        <v>8458</v>
      </c>
      <c r="C1625" s="14" t="s">
        <v>55</v>
      </c>
      <c r="D1625" s="14"/>
      <c r="E1625" s="14" t="s">
        <v>56</v>
      </c>
      <c r="F1625" s="14" t="s">
        <v>1097</v>
      </c>
      <c r="G1625" s="14" t="s">
        <v>717</v>
      </c>
      <c r="H1625" s="14"/>
      <c r="I1625" s="14"/>
      <c r="J1625" s="14"/>
      <c r="K1625" s="14"/>
      <c r="L1625" s="14"/>
      <c r="M1625" s="14"/>
      <c r="N1625" s="14" t="s">
        <v>8459</v>
      </c>
      <c r="O1625" s="14"/>
      <c r="P1625" s="14"/>
      <c r="Q1625" s="14" t="s">
        <v>7296</v>
      </c>
      <c r="R1625" s="14"/>
      <c r="S1625" s="14"/>
      <c r="T1625" s="14"/>
      <c r="U1625" s="14"/>
      <c r="V1625" s="14"/>
      <c r="W1625" s="14" t="s">
        <v>79</v>
      </c>
      <c r="X1625" s="14" t="s">
        <v>8460</v>
      </c>
      <c r="Y1625" s="14">
        <v>2</v>
      </c>
      <c r="Z1625" s="14">
        <v>14971</v>
      </c>
      <c r="AA1625" s="14">
        <v>2019</v>
      </c>
      <c r="AB1625" s="14" t="s">
        <v>68</v>
      </c>
      <c r="AC1625" s="14" t="s">
        <v>7298</v>
      </c>
      <c r="AD1625" s="14"/>
      <c r="AE1625" s="14"/>
      <c r="AF1625" s="14"/>
      <c r="AG1625" s="14"/>
      <c r="AH1625" s="14"/>
      <c r="AI1625" s="8" t="str">
        <f t="shared" si="219"/>
        <v/>
      </c>
      <c r="AJ1625" s="8" t="str">
        <f>IF(AI1625="","",COUNTIFS(AI$1:AI1625,AI1625))</f>
        <v/>
      </c>
      <c r="AK1625" s="8" t="str">
        <f t="shared" si="220"/>
        <v>平顶山市广播电视台高清电视播控系统采购@播控</v>
      </c>
      <c r="AL1625" s="9">
        <f>IF(AK1625="","",COUNTIFS(AK$1:AK1625,AK1625))</f>
        <v>1</v>
      </c>
      <c r="AM1625" s="10" t="str">
        <f t="shared" si="221"/>
        <v>是</v>
      </c>
      <c r="AN1625" s="12">
        <v>0</v>
      </c>
    </row>
    <row r="1626" spans="1:40">
      <c r="A1626" s="7" t="s">
        <v>7213</v>
      </c>
      <c r="B1626" s="7" t="s">
        <v>5606</v>
      </c>
      <c r="C1626" s="7" t="s">
        <v>55</v>
      </c>
      <c r="D1626" s="7" t="s">
        <v>5607</v>
      </c>
      <c r="E1626" s="7" t="s">
        <v>696</v>
      </c>
      <c r="F1626" s="7" t="s">
        <v>697</v>
      </c>
      <c r="G1626" s="7" t="s">
        <v>717</v>
      </c>
      <c r="H1626" s="7"/>
      <c r="I1626" s="7"/>
      <c r="J1626" s="7"/>
      <c r="K1626" s="7"/>
      <c r="L1626" s="7" t="s">
        <v>5221</v>
      </c>
      <c r="M1626" s="7" t="s">
        <v>5608</v>
      </c>
      <c r="N1626" s="7" t="s">
        <v>5609</v>
      </c>
      <c r="O1626" s="7"/>
      <c r="P1626" s="7"/>
      <c r="Q1626" s="7" t="s">
        <v>5611</v>
      </c>
      <c r="R1626" s="7"/>
      <c r="S1626" s="7"/>
      <c r="T1626" s="7"/>
      <c r="U1626" s="7"/>
      <c r="V1626" s="7"/>
      <c r="W1626" s="7" t="s">
        <v>244</v>
      </c>
      <c r="X1626" s="7" t="s">
        <v>5612</v>
      </c>
      <c r="Y1626" s="7">
        <v>3</v>
      </c>
      <c r="Z1626" s="7">
        <v>2</v>
      </c>
      <c r="AA1626" s="7" t="s">
        <v>1746</v>
      </c>
      <c r="AB1626" s="7"/>
      <c r="AC1626" s="7"/>
      <c r="AD1626" s="7"/>
      <c r="AE1626" s="7"/>
      <c r="AF1626" s="7"/>
      <c r="AG1626" s="7"/>
      <c r="AH1626" s="7"/>
      <c r="AI1626" s="8" t="str">
        <f t="shared" si="219"/>
        <v>HTC-182360）@播控</v>
      </c>
      <c r="AJ1626" s="8">
        <f>IF(AI1626="","",COUNTIFS(AI$1:AI1626,AI1626))</f>
        <v>1</v>
      </c>
      <c r="AK1626" s="8" t="str">
        <f t="shared" si="220"/>
        <v>黑龙江广播电视台IPTV集成播控系统扩容建设项目所需硬件采购及服务-结果公告@播控</v>
      </c>
      <c r="AL1626" s="9">
        <f>IF(AK1626="","",COUNTIFS(AK$1:AK1626,AK1626))</f>
        <v>1</v>
      </c>
      <c r="AM1626" s="10" t="str">
        <f t="shared" si="221"/>
        <v>是</v>
      </c>
      <c r="AN1626" s="12">
        <v>0</v>
      </c>
    </row>
    <row r="1627" spans="1:40">
      <c r="A1627" s="14" t="s">
        <v>7213</v>
      </c>
      <c r="B1627" s="14" t="s">
        <v>8461</v>
      </c>
      <c r="C1627" s="14" t="s">
        <v>55</v>
      </c>
      <c r="D1627" s="14"/>
      <c r="E1627" s="14" t="s">
        <v>1192</v>
      </c>
      <c r="F1627" s="14" t="s">
        <v>3966</v>
      </c>
      <c r="G1627" s="14" t="s">
        <v>717</v>
      </c>
      <c r="H1627" s="14"/>
      <c r="I1627" s="14"/>
      <c r="J1627" s="14"/>
      <c r="K1627" s="14"/>
      <c r="L1627" s="14"/>
      <c r="M1627" s="14"/>
      <c r="N1627" s="14" t="s">
        <v>8462</v>
      </c>
      <c r="O1627" s="14"/>
      <c r="P1627" s="14"/>
      <c r="Q1627" s="14" t="s">
        <v>8463</v>
      </c>
      <c r="R1627" s="14"/>
      <c r="S1627" s="14"/>
      <c r="T1627" s="14"/>
      <c r="U1627" s="14"/>
      <c r="V1627" s="14"/>
      <c r="W1627" s="14" t="s">
        <v>79</v>
      </c>
      <c r="X1627" s="14" t="s">
        <v>8464</v>
      </c>
      <c r="Y1627" s="14">
        <v>1</v>
      </c>
      <c r="Z1627" s="14">
        <v>14971</v>
      </c>
      <c r="AA1627" s="14">
        <v>2019</v>
      </c>
      <c r="AB1627" s="14" t="s">
        <v>68</v>
      </c>
      <c r="AC1627" s="14"/>
      <c r="AD1627" s="14"/>
      <c r="AE1627" s="14"/>
      <c r="AF1627" s="14"/>
      <c r="AG1627" s="14"/>
      <c r="AH1627" s="14"/>
      <c r="AI1627" s="8" t="str">
        <f t="shared" si="219"/>
        <v/>
      </c>
      <c r="AJ1627" s="8" t="str">
        <f>IF(AI1627="","",COUNTIFS(AI$1:AI1627,AI1627))</f>
        <v/>
      </c>
      <c r="AK1627" s="8" t="str">
        <f t="shared" si="220"/>
        <v>包30-12018播控部零配件采购-合同公告@播控</v>
      </c>
      <c r="AL1627" s="9">
        <f>IF(AK1627="","",COUNTIFS(AK$1:AK1627,AK1627))</f>
        <v>1</v>
      </c>
      <c r="AM1627" s="10" t="str">
        <f t="shared" si="221"/>
        <v>是</v>
      </c>
      <c r="AN1627" s="12">
        <v>0</v>
      </c>
    </row>
    <row r="1628" spans="1:40">
      <c r="A1628" s="7" t="s">
        <v>7213</v>
      </c>
      <c r="B1628" s="7" t="s">
        <v>8465</v>
      </c>
      <c r="C1628" s="7" t="s">
        <v>55</v>
      </c>
      <c r="D1628" s="7" t="s">
        <v>8466</v>
      </c>
      <c r="E1628" s="7" t="s">
        <v>1192</v>
      </c>
      <c r="F1628" s="7" t="s">
        <v>2859</v>
      </c>
      <c r="G1628" s="7" t="s">
        <v>717</v>
      </c>
      <c r="H1628" s="7"/>
      <c r="I1628" s="7"/>
      <c r="J1628" s="7"/>
      <c r="K1628" s="7"/>
      <c r="L1628" s="7" t="s">
        <v>8467</v>
      </c>
      <c r="M1628" s="7" t="s">
        <v>8468</v>
      </c>
      <c r="N1628" s="7" t="s">
        <v>8469</v>
      </c>
      <c r="O1628" s="7" t="s">
        <v>8470</v>
      </c>
      <c r="P1628" s="7"/>
      <c r="Q1628" s="7" t="s">
        <v>8471</v>
      </c>
      <c r="R1628" s="7"/>
      <c r="S1628" s="7"/>
      <c r="T1628" s="7"/>
      <c r="U1628" s="7"/>
      <c r="V1628" s="7"/>
      <c r="W1628" s="7" t="s">
        <v>79</v>
      </c>
      <c r="X1628" s="7" t="s">
        <v>8472</v>
      </c>
      <c r="Y1628" s="7">
        <v>2</v>
      </c>
      <c r="Z1628" s="7">
        <v>2</v>
      </c>
      <c r="AA1628" s="7">
        <v>2019</v>
      </c>
      <c r="AB1628" s="7" t="s">
        <v>68</v>
      </c>
      <c r="AC1628" s="7"/>
      <c r="AD1628" s="7"/>
      <c r="AE1628" s="7"/>
      <c r="AF1628" s="7"/>
      <c r="AG1628" s="7"/>
      <c r="AH1628" s="7"/>
      <c r="AI1628" s="8" t="str">
        <f t="shared" si="219"/>
        <v>NY2018-A017@播控</v>
      </c>
      <c r="AJ1628" s="8">
        <f>IF(AI1628="","",COUNTIFS(AI$1:AI1628,AI1628))</f>
        <v>1</v>
      </c>
      <c r="AK1628" s="8" t="str">
        <f t="shared" si="220"/>
        <v>南岳区公安业务用房南岳区综合应急指挥中心全彩LED屏设备采购与安装政府采购项目中标公示@播控</v>
      </c>
      <c r="AL1628" s="9">
        <f>IF(AK1628="","",COUNTIFS(AK$1:AK1628,AK1628))</f>
        <v>1</v>
      </c>
      <c r="AM1628" s="10" t="str">
        <f t="shared" si="221"/>
        <v>是</v>
      </c>
      <c r="AN1628" s="12">
        <v>100905900</v>
      </c>
    </row>
    <row r="1629" spans="1:40">
      <c r="A1629" s="14" t="s">
        <v>7213</v>
      </c>
      <c r="B1629" s="14" t="s">
        <v>8473</v>
      </c>
      <c r="C1629" s="14" t="s">
        <v>55</v>
      </c>
      <c r="D1629" s="14"/>
      <c r="E1629" s="14" t="s">
        <v>696</v>
      </c>
      <c r="F1629" s="14" t="s">
        <v>2283</v>
      </c>
      <c r="G1629" s="14" t="s">
        <v>717</v>
      </c>
      <c r="H1629" s="14"/>
      <c r="I1629" s="14"/>
      <c r="J1629" s="14"/>
      <c r="K1629" s="14"/>
      <c r="L1629" s="14"/>
      <c r="M1629" s="14"/>
      <c r="N1629" s="14"/>
      <c r="O1629" s="14"/>
      <c r="P1629" s="14"/>
      <c r="Q1629" s="14"/>
      <c r="R1629" s="14"/>
      <c r="S1629" s="14"/>
      <c r="T1629" s="14"/>
      <c r="U1629" s="14"/>
      <c r="V1629" s="14"/>
      <c r="W1629" s="14" t="s">
        <v>315</v>
      </c>
      <c r="X1629" s="14" t="s">
        <v>8474</v>
      </c>
      <c r="Y1629" s="14">
        <v>1</v>
      </c>
      <c r="Z1629" s="14">
        <v>14971</v>
      </c>
      <c r="AA1629" s="14">
        <v>2019</v>
      </c>
      <c r="AB1629" s="14" t="s">
        <v>68</v>
      </c>
      <c r="AC1629" s="14"/>
      <c r="AD1629" s="14"/>
      <c r="AE1629" s="14"/>
      <c r="AF1629" s="14"/>
      <c r="AG1629" s="14"/>
      <c r="AH1629" s="14"/>
      <c r="AI1629" s="8" t="str">
        <f t="shared" si="219"/>
        <v/>
      </c>
      <c r="AJ1629" s="8" t="str">
        <f>IF(AI1629="","",COUNTIFS(AI$1:AI1629,AI1629))</f>
        <v/>
      </c>
      <c r="AK1629" s="8" t="str">
        <f t="shared" si="220"/>
        <v>黑龙江黑龙江广播电视台IPTV集成播控系统扩容建设项目所需硬件采购及服务-结果公告@播控</v>
      </c>
      <c r="AL1629" s="9">
        <f>IF(AK1629="","",COUNTIFS(AK$1:AK1629,AK1629))</f>
        <v>1</v>
      </c>
      <c r="AM1629" s="10" t="str">
        <f t="shared" si="221"/>
        <v>是</v>
      </c>
      <c r="AN1629" s="12">
        <v>0</v>
      </c>
    </row>
    <row r="1630" spans="1:40">
      <c r="A1630" s="7" t="s">
        <v>7213</v>
      </c>
      <c r="B1630" s="7" t="s">
        <v>745</v>
      </c>
      <c r="C1630" s="7" t="s">
        <v>55</v>
      </c>
      <c r="D1630" s="7"/>
      <c r="E1630" s="7" t="s">
        <v>582</v>
      </c>
      <c r="F1630" s="7" t="s">
        <v>746</v>
      </c>
      <c r="G1630" s="7" t="s">
        <v>717</v>
      </c>
      <c r="H1630" s="7"/>
      <c r="I1630" s="7"/>
      <c r="J1630" s="7"/>
      <c r="K1630" s="7"/>
      <c r="L1630" s="7"/>
      <c r="M1630" s="7"/>
      <c r="N1630" s="7" t="s">
        <v>747</v>
      </c>
      <c r="O1630" s="7"/>
      <c r="P1630" s="7"/>
      <c r="Q1630" s="7" t="s">
        <v>749</v>
      </c>
      <c r="R1630" s="7"/>
      <c r="S1630" s="7"/>
      <c r="T1630" s="7"/>
      <c r="U1630" s="7"/>
      <c r="V1630" s="7"/>
      <c r="W1630" s="7" t="s">
        <v>65</v>
      </c>
      <c r="X1630" s="7" t="s">
        <v>750</v>
      </c>
      <c r="Y1630" s="7">
        <v>4</v>
      </c>
      <c r="Z1630" s="7">
        <v>14971</v>
      </c>
      <c r="AA1630" s="7">
        <v>2018</v>
      </c>
      <c r="AB1630" s="7" t="s">
        <v>643</v>
      </c>
      <c r="AC1630" s="7" t="s">
        <v>128</v>
      </c>
      <c r="AD1630" s="7"/>
      <c r="AE1630" s="7"/>
      <c r="AF1630" s="7"/>
      <c r="AG1630" s="7"/>
      <c r="AH1630" s="7"/>
      <c r="AI1630" s="8" t="str">
        <f t="shared" si="219"/>
        <v/>
      </c>
      <c r="AJ1630" s="8" t="str">
        <f>IF(AI1630="","",COUNTIFS(AI$1:AI1630,AI1630))</f>
        <v/>
      </c>
      <c r="AK1630" s="8" t="str">
        <f t="shared" si="220"/>
        <v>绍兴市马山镇中心小学移动录播系统的在线询价结果@播控</v>
      </c>
      <c r="AL1630" s="9">
        <f>IF(AK1630="","",COUNTIFS(AK$1:AK1630,AK1630))</f>
        <v>1</v>
      </c>
      <c r="AM1630" s="10" t="str">
        <f t="shared" si="221"/>
        <v>是</v>
      </c>
      <c r="AN1630" s="12">
        <v>0</v>
      </c>
    </row>
    <row r="1631" spans="1:40">
      <c r="A1631" s="14" t="s">
        <v>7207</v>
      </c>
      <c r="B1631" s="14" t="s">
        <v>8475</v>
      </c>
      <c r="C1631" s="14" t="s">
        <v>55</v>
      </c>
      <c r="D1631" s="14" t="s">
        <v>7881</v>
      </c>
      <c r="E1631" s="14" t="s">
        <v>809</v>
      </c>
      <c r="F1631" s="14" t="s">
        <v>7882</v>
      </c>
      <c r="G1631" s="14" t="s">
        <v>717</v>
      </c>
      <c r="H1631" s="14"/>
      <c r="I1631" s="14"/>
      <c r="J1631" s="14"/>
      <c r="K1631" s="14" t="s">
        <v>7883</v>
      </c>
      <c r="L1631" s="14" t="s">
        <v>5699</v>
      </c>
      <c r="M1631" s="14"/>
      <c r="N1631" s="14"/>
      <c r="O1631" s="14"/>
      <c r="P1631" s="14"/>
      <c r="Q1631" s="14"/>
      <c r="R1631" s="14"/>
      <c r="S1631" s="14"/>
      <c r="T1631" s="14"/>
      <c r="U1631" s="14"/>
      <c r="V1631" s="14"/>
      <c r="W1631" s="14" t="s">
        <v>79</v>
      </c>
      <c r="X1631" s="14" t="s">
        <v>8476</v>
      </c>
      <c r="Y1631" s="14">
        <v>1</v>
      </c>
      <c r="Z1631" s="14">
        <v>2</v>
      </c>
      <c r="AA1631" s="14">
        <v>2018</v>
      </c>
      <c r="AB1631" s="14" t="s">
        <v>643</v>
      </c>
      <c r="AC1631" s="14"/>
      <c r="AD1631" s="14"/>
      <c r="AE1631" s="14"/>
      <c r="AF1631" s="14"/>
      <c r="AG1631" s="14"/>
      <c r="AH1631" s="14"/>
      <c r="AI1631" s="8" t="str">
        <f t="shared" si="219"/>
        <v>HB2017124600010002@播出</v>
      </c>
      <c r="AJ1631" s="8">
        <f>IF(AI1631="","",COUNTIFS(AI$1:AI1631,AI1631))</f>
        <v>2</v>
      </c>
      <c r="AK1631" s="8" t="str">
        <f t="shared" si="220"/>
        <v>设备运行维护经费3包（播出系统）HB2017124600010002@播出</v>
      </c>
      <c r="AL1631" s="9">
        <f>IF(AK1631="","",COUNTIFS(AK$1:AK1631,AK1631))</f>
        <v>1</v>
      </c>
      <c r="AM1631" s="10" t="str">
        <f t="shared" si="221"/>
        <v/>
      </c>
      <c r="AN1631" s="12">
        <v>0</v>
      </c>
    </row>
    <row r="1632" spans="1:40">
      <c r="A1632" s="7" t="s">
        <v>7213</v>
      </c>
      <c r="B1632" s="7" t="s">
        <v>8477</v>
      </c>
      <c r="C1632" s="7" t="s">
        <v>55</v>
      </c>
      <c r="D1632" s="7"/>
      <c r="E1632" s="7" t="s">
        <v>56</v>
      </c>
      <c r="F1632" s="7" t="s">
        <v>1097</v>
      </c>
      <c r="G1632" s="7" t="s">
        <v>717</v>
      </c>
      <c r="H1632" s="7"/>
      <c r="I1632" s="7"/>
      <c r="J1632" s="7"/>
      <c r="K1632" s="7"/>
      <c r="L1632" s="7"/>
      <c r="M1632" s="7"/>
      <c r="N1632" s="7" t="s">
        <v>8459</v>
      </c>
      <c r="O1632" s="7"/>
      <c r="P1632" s="7"/>
      <c r="Q1632" s="7" t="s">
        <v>7296</v>
      </c>
      <c r="R1632" s="7"/>
      <c r="S1632" s="7"/>
      <c r="T1632" s="7"/>
      <c r="U1632" s="7"/>
      <c r="V1632" s="7"/>
      <c r="W1632" s="7" t="s">
        <v>79</v>
      </c>
      <c r="X1632" s="7" t="s">
        <v>8478</v>
      </c>
      <c r="Y1632" s="7">
        <v>1</v>
      </c>
      <c r="Z1632" s="7">
        <v>14971</v>
      </c>
      <c r="AA1632" s="7">
        <v>2019</v>
      </c>
      <c r="AB1632" s="7" t="s">
        <v>68</v>
      </c>
      <c r="AC1632" s="7" t="s">
        <v>7298</v>
      </c>
      <c r="AD1632" s="7"/>
      <c r="AE1632" s="7"/>
      <c r="AF1632" s="7"/>
      <c r="AG1632" s="7"/>
      <c r="AH1632" s="7"/>
      <c r="AI1632" s="8" t="str">
        <f t="shared" si="219"/>
        <v/>
      </c>
      <c r="AJ1632" s="8" t="str">
        <f>IF(AI1632="","",COUNTIFS(AI$1:AI1632,AI1632))</f>
        <v/>
      </c>
      <c r="AK1632" s="8" t="str">
        <f t="shared" si="220"/>
        <v>平顶山市广播电视台高清电视播控系统采购合同公示合同公告@播控</v>
      </c>
      <c r="AL1632" s="9">
        <f>IF(AK1632="","",COUNTIFS(AK$1:AK1632,AK1632))</f>
        <v>1</v>
      </c>
      <c r="AM1632" s="10" t="str">
        <f t="shared" si="221"/>
        <v>是</v>
      </c>
      <c r="AN1632" s="12">
        <v>0</v>
      </c>
    </row>
    <row r="1633" spans="1:40">
      <c r="A1633" s="14" t="s">
        <v>7213</v>
      </c>
      <c r="B1633" s="14" t="s">
        <v>8479</v>
      </c>
      <c r="C1633" s="14" t="s">
        <v>55</v>
      </c>
      <c r="D1633" s="14" t="s">
        <v>8480</v>
      </c>
      <c r="E1633" s="14" t="s">
        <v>168</v>
      </c>
      <c r="F1633" s="14" t="s">
        <v>225</v>
      </c>
      <c r="G1633" s="14" t="s">
        <v>717</v>
      </c>
      <c r="H1633" s="14"/>
      <c r="I1633" s="14"/>
      <c r="J1633" s="14"/>
      <c r="K1633" s="14"/>
      <c r="L1633" s="14" t="s">
        <v>8481</v>
      </c>
      <c r="M1633" s="14" t="s">
        <v>8482</v>
      </c>
      <c r="N1633" s="14" t="s">
        <v>8483</v>
      </c>
      <c r="O1633" s="14" t="s">
        <v>8484</v>
      </c>
      <c r="P1633" s="14"/>
      <c r="Q1633" s="14" t="s">
        <v>8485</v>
      </c>
      <c r="R1633" s="14"/>
      <c r="S1633" s="14"/>
      <c r="T1633" s="14"/>
      <c r="U1633" s="14"/>
      <c r="V1633" s="14"/>
      <c r="W1633" s="14" t="s">
        <v>65</v>
      </c>
      <c r="X1633" s="14" t="s">
        <v>8486</v>
      </c>
      <c r="Y1633" s="14">
        <v>1</v>
      </c>
      <c r="Z1633" s="14">
        <v>1</v>
      </c>
      <c r="AA1633" s="14">
        <v>2019</v>
      </c>
      <c r="AB1633" s="14" t="s">
        <v>68</v>
      </c>
      <c r="AC1633" s="14"/>
      <c r="AD1633" s="14"/>
      <c r="AE1633" s="14"/>
      <c r="AF1633" s="14"/>
      <c r="AG1633" s="14"/>
      <c r="AH1633" s="14"/>
      <c r="AI1633" s="8" t="str">
        <f t="shared" si="219"/>
        <v>FZCZZB-2018072）@播控</v>
      </c>
      <c r="AJ1633" s="8">
        <f>IF(AI1633="","",COUNTIFS(AI$1:AI1633,AI1633))</f>
        <v>1</v>
      </c>
      <c r="AK1633" s="8" t="str">
        <f t="shared" si="220"/>
        <v>福州市鼓楼第二中心小学校园文化宣传视频拍摄制作服务成交公告@播控</v>
      </c>
      <c r="AL1633" s="9">
        <f>IF(AK1633="","",COUNTIFS(AK$1:AK1633,AK1633))</f>
        <v>1</v>
      </c>
      <c r="AM1633" s="10" t="str">
        <f t="shared" si="221"/>
        <v>是</v>
      </c>
      <c r="AN1633" s="12">
        <v>128000</v>
      </c>
    </row>
    <row r="1634" spans="1:40">
      <c r="A1634" s="7" t="s">
        <v>7207</v>
      </c>
      <c r="B1634" s="7" t="s">
        <v>8487</v>
      </c>
      <c r="C1634" s="7" t="s">
        <v>55</v>
      </c>
      <c r="D1634" s="7" t="s">
        <v>8488</v>
      </c>
      <c r="E1634" s="7" t="s">
        <v>236</v>
      </c>
      <c r="F1634" s="7" t="s">
        <v>8489</v>
      </c>
      <c r="G1634" s="7" t="s">
        <v>717</v>
      </c>
      <c r="H1634" s="7"/>
      <c r="I1634" s="7"/>
      <c r="J1634" s="7"/>
      <c r="K1634" s="7"/>
      <c r="L1634" s="7" t="s">
        <v>4747</v>
      </c>
      <c r="M1634" s="7"/>
      <c r="N1634" s="7" t="s">
        <v>8490</v>
      </c>
      <c r="O1634" s="7" t="s">
        <v>8491</v>
      </c>
      <c r="P1634" s="7"/>
      <c r="Q1634" s="7" t="s">
        <v>8492</v>
      </c>
      <c r="R1634" s="7"/>
      <c r="S1634" s="7"/>
      <c r="T1634" s="7"/>
      <c r="U1634" s="7"/>
      <c r="V1634" s="7"/>
      <c r="W1634" s="7" t="s">
        <v>79</v>
      </c>
      <c r="X1634" s="7" t="s">
        <v>8493</v>
      </c>
      <c r="Y1634" s="7">
        <v>1</v>
      </c>
      <c r="Z1634" s="7">
        <v>1</v>
      </c>
      <c r="AA1634" s="7">
        <v>2019</v>
      </c>
      <c r="AB1634" s="7" t="s">
        <v>68</v>
      </c>
      <c r="AC1634" s="7"/>
      <c r="AD1634" s="7"/>
      <c r="AE1634" s="7"/>
      <c r="AF1634" s="7"/>
      <c r="AG1634" s="7"/>
      <c r="AH1634" s="7"/>
      <c r="AI1634" s="8" t="str">
        <f t="shared" si="219"/>
        <v>0701-184060110666）@播出</v>
      </c>
      <c r="AJ1634" s="8">
        <f>IF(AI1634="","",COUNTIFS(AI$1:AI1634,AI1634))</f>
        <v>1</v>
      </c>
      <c r="AK1634" s="8" t="str">
        <f t="shared" si="220"/>
        <v>中央电视台基于AVS2的超高清电视节目播出分发系统与示范应用—播出分发平台项目中标公告@播出</v>
      </c>
      <c r="AL1634" s="9">
        <f>IF(AK1634="","",COUNTIFS(AK$1:AK1634,AK1634))</f>
        <v>1</v>
      </c>
      <c r="AM1634" s="10" t="str">
        <f t="shared" si="221"/>
        <v>是</v>
      </c>
      <c r="AN1634" s="12">
        <v>297450</v>
      </c>
    </row>
    <row r="1635" spans="1:40">
      <c r="A1635" s="14" t="s">
        <v>7207</v>
      </c>
      <c r="B1635" s="14" t="s">
        <v>8494</v>
      </c>
      <c r="C1635" s="14" t="s">
        <v>55</v>
      </c>
      <c r="D1635" s="14"/>
      <c r="E1635" s="14" t="s">
        <v>106</v>
      </c>
      <c r="F1635" s="14" t="s">
        <v>107</v>
      </c>
      <c r="G1635" s="14" t="s">
        <v>717</v>
      </c>
      <c r="H1635" s="14"/>
      <c r="I1635" s="14"/>
      <c r="J1635" s="14"/>
      <c r="K1635" s="14"/>
      <c r="L1635" s="14"/>
      <c r="M1635" s="14"/>
      <c r="N1635" s="14" t="s">
        <v>8412</v>
      </c>
      <c r="O1635" s="14"/>
      <c r="P1635" s="14"/>
      <c r="Q1635" s="14" t="s">
        <v>8413</v>
      </c>
      <c r="R1635" s="14"/>
      <c r="S1635" s="14"/>
      <c r="T1635" s="14"/>
      <c r="U1635" s="14"/>
      <c r="V1635" s="14"/>
      <c r="W1635" s="14" t="s">
        <v>194</v>
      </c>
      <c r="X1635" s="14" t="s">
        <v>8495</v>
      </c>
      <c r="Y1635" s="14">
        <v>1</v>
      </c>
      <c r="Z1635" s="14">
        <v>14971</v>
      </c>
      <c r="AA1635" s="14">
        <v>2019</v>
      </c>
      <c r="AB1635" s="14" t="s">
        <v>68</v>
      </c>
      <c r="AC1635" s="14"/>
      <c r="AD1635" s="14"/>
      <c r="AE1635" s="14"/>
      <c r="AF1635" s="14"/>
      <c r="AG1635" s="14"/>
      <c r="AH1635" s="14"/>
      <c r="AI1635" s="8" t="str">
        <f t="shared" si="219"/>
        <v/>
      </c>
      <c r="AJ1635" s="8" t="str">
        <f>IF(AI1635="","",COUNTIFS(AI$1:AI1635,AI1635))</f>
        <v/>
      </c>
      <c r="AK1635" s="8" t="str">
        <f t="shared" si="220"/>
        <v>海口广播电视台-广播电视制作播出设备高清化改造项目--（D1包：小型演播室系统改造—飞行箱补充设备）(第二次招标)-合同公告@播出</v>
      </c>
      <c r="AL1635" s="9">
        <f>IF(AK1635="","",COUNTIFS(AK$1:AK1635,AK1635))</f>
        <v>1</v>
      </c>
      <c r="AM1635" s="10" t="str">
        <f t="shared" si="221"/>
        <v>是</v>
      </c>
      <c r="AN1635" s="12">
        <v>0</v>
      </c>
    </row>
    <row r="1636" spans="1:40">
      <c r="A1636" s="7" t="s">
        <v>7213</v>
      </c>
      <c r="B1636" s="7" t="s">
        <v>8496</v>
      </c>
      <c r="C1636" s="7" t="s">
        <v>55</v>
      </c>
      <c r="D1636" s="7"/>
      <c r="E1636" s="7" t="s">
        <v>56</v>
      </c>
      <c r="F1636" s="7" t="s">
        <v>541</v>
      </c>
      <c r="G1636" s="7" t="s">
        <v>717</v>
      </c>
      <c r="H1636" s="7"/>
      <c r="I1636" s="7"/>
      <c r="J1636" s="7"/>
      <c r="K1636" s="7"/>
      <c r="L1636" s="7" t="s">
        <v>8497</v>
      </c>
      <c r="M1636" s="7"/>
      <c r="N1636" s="7" t="s">
        <v>8498</v>
      </c>
      <c r="O1636" s="7" t="s">
        <v>8499</v>
      </c>
      <c r="P1636" s="7"/>
      <c r="Q1636" s="7" t="s">
        <v>8500</v>
      </c>
      <c r="R1636" s="7"/>
      <c r="S1636" s="7"/>
      <c r="T1636" s="7"/>
      <c r="U1636" s="7"/>
      <c r="V1636" s="7"/>
      <c r="W1636" s="7" t="s">
        <v>79</v>
      </c>
      <c r="X1636" s="7" t="s">
        <v>8501</v>
      </c>
      <c r="Y1636" s="7">
        <v>1</v>
      </c>
      <c r="Z1636" s="7">
        <v>14971</v>
      </c>
      <c r="AA1636" s="7">
        <v>2019</v>
      </c>
      <c r="AB1636" s="7" t="s">
        <v>68</v>
      </c>
      <c r="AC1636" s="7"/>
      <c r="AD1636" s="7"/>
      <c r="AE1636" s="7"/>
      <c r="AF1636" s="7"/>
      <c r="AG1636" s="7"/>
      <c r="AH1636" s="7"/>
      <c r="AI1636" s="8" t="str">
        <f t="shared" si="219"/>
        <v/>
      </c>
      <c r="AJ1636" s="8" t="str">
        <f>IF(AI1636="","",COUNTIFS(AI$1:AI1636,AI1636))</f>
        <v/>
      </c>
      <c r="AK1636" s="8" t="str">
        <f t="shared" si="220"/>
        <v>刘集镇绿博三号社区3地块智能化系统工程项目结果公告@播控</v>
      </c>
      <c r="AL1636" s="9">
        <f>IF(AK1636="","",COUNTIFS(AK$1:AK1636,AK1636))</f>
        <v>1</v>
      </c>
      <c r="AM1636" s="10" t="str">
        <f t="shared" si="221"/>
        <v>是</v>
      </c>
      <c r="AN1636" s="12">
        <v>2472233.67</v>
      </c>
    </row>
    <row r="1637" spans="1:40">
      <c r="A1637" s="14" t="s">
        <v>7207</v>
      </c>
      <c r="B1637" s="14" t="s">
        <v>8502</v>
      </c>
      <c r="C1637" s="14" t="s">
        <v>55</v>
      </c>
      <c r="D1637" s="14"/>
      <c r="E1637" s="14" t="s">
        <v>106</v>
      </c>
      <c r="F1637" s="14" t="s">
        <v>107</v>
      </c>
      <c r="G1637" s="14" t="s">
        <v>717</v>
      </c>
      <c r="H1637" s="14"/>
      <c r="I1637" s="14"/>
      <c r="J1637" s="14"/>
      <c r="K1637" s="14"/>
      <c r="L1637" s="14"/>
      <c r="M1637" s="14"/>
      <c r="N1637" s="14" t="s">
        <v>8503</v>
      </c>
      <c r="O1637" s="14"/>
      <c r="P1637" s="14"/>
      <c r="Q1637" s="14" t="s">
        <v>8504</v>
      </c>
      <c r="R1637" s="14"/>
      <c r="S1637" s="14"/>
      <c r="T1637" s="14"/>
      <c r="U1637" s="14"/>
      <c r="V1637" s="14"/>
      <c r="W1637" s="14" t="s">
        <v>194</v>
      </c>
      <c r="X1637" s="14" t="s">
        <v>8505</v>
      </c>
      <c r="Y1637" s="14">
        <v>1</v>
      </c>
      <c r="Z1637" s="14">
        <v>14971</v>
      </c>
      <c r="AA1637" s="14">
        <v>2019</v>
      </c>
      <c r="AB1637" s="14" t="s">
        <v>68</v>
      </c>
      <c r="AC1637" s="14"/>
      <c r="AD1637" s="14"/>
      <c r="AE1637" s="14"/>
      <c r="AF1637" s="14"/>
      <c r="AG1637" s="14"/>
      <c r="AH1637" s="14"/>
      <c r="AI1637" s="8" t="str">
        <f t="shared" si="219"/>
        <v/>
      </c>
      <c r="AJ1637" s="8" t="str">
        <f>IF(AI1637="","",COUNTIFS(AI$1:AI1637,AI1637))</f>
        <v/>
      </c>
      <c r="AK1637" s="8" t="str">
        <f t="shared" si="220"/>
        <v>海口广播电视台-广播电视制作播出设备高清化改造项目--（K包：海广网软件升级改造）-合同公告@播出</v>
      </c>
      <c r="AL1637" s="9">
        <f>IF(AK1637="","",COUNTIFS(AK$1:AK1637,AK1637))</f>
        <v>1</v>
      </c>
      <c r="AM1637" s="10" t="str">
        <f t="shared" si="221"/>
        <v>是</v>
      </c>
      <c r="AN1637" s="12">
        <v>0</v>
      </c>
    </row>
    <row r="1638" spans="1:40">
      <c r="A1638" s="7" t="s">
        <v>7213</v>
      </c>
      <c r="B1638" s="7" t="s">
        <v>760</v>
      </c>
      <c r="C1638" s="7" t="s">
        <v>55</v>
      </c>
      <c r="D1638" s="7" t="s">
        <v>761</v>
      </c>
      <c r="E1638" s="7" t="s">
        <v>627</v>
      </c>
      <c r="F1638" s="7" t="s">
        <v>762</v>
      </c>
      <c r="G1638" s="7" t="s">
        <v>717</v>
      </c>
      <c r="H1638" s="7"/>
      <c r="I1638" s="7"/>
      <c r="J1638" s="7"/>
      <c r="K1638" s="7"/>
      <c r="L1638" s="7" t="s">
        <v>763</v>
      </c>
      <c r="M1638" s="7" t="s">
        <v>764</v>
      </c>
      <c r="N1638" s="7" t="s">
        <v>765</v>
      </c>
      <c r="O1638" s="7"/>
      <c r="P1638" s="7"/>
      <c r="Q1638" s="7" t="s">
        <v>767</v>
      </c>
      <c r="R1638" s="7"/>
      <c r="S1638" s="7"/>
      <c r="T1638" s="7"/>
      <c r="U1638" s="7"/>
      <c r="V1638" s="7"/>
      <c r="W1638" s="7" t="s">
        <v>65</v>
      </c>
      <c r="X1638" s="7" t="s">
        <v>768</v>
      </c>
      <c r="Y1638" s="7">
        <v>7</v>
      </c>
      <c r="Z1638" s="7">
        <v>6</v>
      </c>
      <c r="AA1638" s="7">
        <v>2019</v>
      </c>
      <c r="AB1638" s="7" t="s">
        <v>68</v>
      </c>
      <c r="AC1638" s="7" t="s">
        <v>769</v>
      </c>
      <c r="AD1638" s="7"/>
      <c r="AE1638" s="7"/>
      <c r="AF1638" s="7"/>
      <c r="AG1638" s="7"/>
      <c r="AH1638" s="7"/>
      <c r="AI1638" s="8" t="str">
        <f t="shared" si="219"/>
        <v>440800-201812-906-0020@播控</v>
      </c>
      <c r="AJ1638" s="8">
        <f>IF(AI1638="","",COUNTIFS(AI$1:AI1638,AI1638))</f>
        <v>1</v>
      </c>
      <c r="AK1638" s="8" t="str">
        <f t="shared" si="220"/>
        <v>湛江市实验中学云课堂录播系统建设项目中标公告@播控</v>
      </c>
      <c r="AL1638" s="9">
        <f>IF(AK1638="","",COUNTIFS(AK$1:AK1638,AK1638))</f>
        <v>1</v>
      </c>
      <c r="AM1638" s="10" t="str">
        <f t="shared" si="221"/>
        <v>是</v>
      </c>
      <c r="AN1638" s="12">
        <v>0</v>
      </c>
    </row>
    <row r="1639" spans="1:40">
      <c r="A1639" s="14" t="s">
        <v>7213</v>
      </c>
      <c r="B1639" s="14" t="s">
        <v>8506</v>
      </c>
      <c r="C1639" s="14" t="s">
        <v>55</v>
      </c>
      <c r="D1639" s="14" t="s">
        <v>8507</v>
      </c>
      <c r="E1639" s="14" t="s">
        <v>1244</v>
      </c>
      <c r="F1639" s="14" t="s">
        <v>8508</v>
      </c>
      <c r="G1639" s="14" t="s">
        <v>717</v>
      </c>
      <c r="H1639" s="14"/>
      <c r="I1639" s="14"/>
      <c r="J1639" s="14"/>
      <c r="K1639" s="14"/>
      <c r="L1639" s="14"/>
      <c r="M1639" s="14"/>
      <c r="N1639" s="14" t="s">
        <v>8509</v>
      </c>
      <c r="O1639" s="14"/>
      <c r="P1639" s="14"/>
      <c r="Q1639" s="14" t="s">
        <v>8510</v>
      </c>
      <c r="R1639" s="14"/>
      <c r="S1639" s="14"/>
      <c r="T1639" s="14"/>
      <c r="U1639" s="14"/>
      <c r="V1639" s="14"/>
      <c r="W1639" s="14" t="s">
        <v>194</v>
      </c>
      <c r="X1639" s="14" t="s">
        <v>8506</v>
      </c>
      <c r="Y1639" s="14">
        <v>1</v>
      </c>
      <c r="Z1639" s="14">
        <v>1</v>
      </c>
      <c r="AA1639" s="14">
        <v>2019</v>
      </c>
      <c r="AB1639" s="14" t="s">
        <v>68</v>
      </c>
      <c r="AC1639" s="14"/>
      <c r="AD1639" s="14"/>
      <c r="AE1639" s="14"/>
      <c r="AF1639" s="14"/>
      <c r="AG1639" s="14"/>
      <c r="AH1639" s="14"/>
      <c r="AI1639" s="8" t="str">
        <f t="shared" si="219"/>
        <v>1406084426891265）@播控</v>
      </c>
      <c r="AJ1639" s="8">
        <f>IF(AI1639="","",COUNTIFS(AI$1:AI1639,AI1639))</f>
        <v>1</v>
      </c>
      <c r="AK1639" s="8" t="str">
        <f t="shared" si="220"/>
        <v>载人自动滑轨成交公告@播控</v>
      </c>
      <c r="AL1639" s="9">
        <f>IF(AK1639="","",COUNTIFS(AK$1:AK1639,AK1639))</f>
        <v>1</v>
      </c>
      <c r="AM1639" s="10" t="str">
        <f t="shared" si="221"/>
        <v>是</v>
      </c>
      <c r="AN1639" s="12">
        <v>0</v>
      </c>
    </row>
    <row r="1640" spans="1:40">
      <c r="A1640" s="7" t="s">
        <v>7207</v>
      </c>
      <c r="B1640" s="7" t="s">
        <v>8511</v>
      </c>
      <c r="C1640" s="7" t="s">
        <v>55</v>
      </c>
      <c r="D1640" s="7"/>
      <c r="E1640" s="7" t="s">
        <v>106</v>
      </c>
      <c r="F1640" s="7" t="s">
        <v>107</v>
      </c>
      <c r="G1640" s="7" t="s">
        <v>717</v>
      </c>
      <c r="H1640" s="7"/>
      <c r="I1640" s="7"/>
      <c r="J1640" s="7"/>
      <c r="K1640" s="7"/>
      <c r="L1640" s="7"/>
      <c r="M1640" s="7"/>
      <c r="N1640" s="7" t="s">
        <v>8512</v>
      </c>
      <c r="O1640" s="7"/>
      <c r="P1640" s="7"/>
      <c r="Q1640" s="7" t="s">
        <v>8513</v>
      </c>
      <c r="R1640" s="7"/>
      <c r="S1640" s="7"/>
      <c r="T1640" s="7"/>
      <c r="U1640" s="7"/>
      <c r="V1640" s="7"/>
      <c r="W1640" s="7" t="s">
        <v>194</v>
      </c>
      <c r="X1640" s="7" t="s">
        <v>8514</v>
      </c>
      <c r="Y1640" s="7">
        <v>1</v>
      </c>
      <c r="Z1640" s="7">
        <v>14971</v>
      </c>
      <c r="AA1640" s="7">
        <v>2019</v>
      </c>
      <c r="AB1640" s="7" t="s">
        <v>68</v>
      </c>
      <c r="AC1640" s="7"/>
      <c r="AD1640" s="7"/>
      <c r="AE1640" s="7"/>
      <c r="AF1640" s="7"/>
      <c r="AG1640" s="7"/>
      <c r="AH1640" s="7"/>
      <c r="AI1640" s="8" t="str">
        <f t="shared" si="219"/>
        <v/>
      </c>
      <c r="AJ1640" s="8" t="str">
        <f>IF(AI1640="","",COUNTIFS(AI$1:AI1640,AI1640))</f>
        <v/>
      </c>
      <c r="AK1640" s="8" t="str">
        <f t="shared" si="220"/>
        <v>海口广播电视台-广播电视制作播出设备高清化改造项目--（P3包：1000平米演播室改造—综合布线及舞台通话系统）-合同公告@播出</v>
      </c>
      <c r="AL1640" s="9">
        <f>IF(AK1640="","",COUNTIFS(AK$1:AK1640,AK1640))</f>
        <v>1</v>
      </c>
      <c r="AM1640" s="10" t="str">
        <f t="shared" si="221"/>
        <v>是</v>
      </c>
      <c r="AN1640" s="12">
        <v>0</v>
      </c>
    </row>
    <row r="1641" spans="1:40">
      <c r="A1641" s="14" t="s">
        <v>7213</v>
      </c>
      <c r="B1641" s="14" t="s">
        <v>8515</v>
      </c>
      <c r="C1641" s="14" t="s">
        <v>55</v>
      </c>
      <c r="D1641" s="14">
        <v>450000</v>
      </c>
      <c r="E1641" s="14" t="s">
        <v>56</v>
      </c>
      <c r="F1641" s="14" t="s">
        <v>302</v>
      </c>
      <c r="G1641" s="14" t="s">
        <v>717</v>
      </c>
      <c r="H1641" s="14"/>
      <c r="I1641" s="14"/>
      <c r="J1641" s="14"/>
      <c r="K1641" s="14"/>
      <c r="L1641" s="14" t="s">
        <v>6852</v>
      </c>
      <c r="M1641" s="14" t="s">
        <v>8516</v>
      </c>
      <c r="N1641" s="14" t="s">
        <v>8517</v>
      </c>
      <c r="O1641" s="14" t="s">
        <v>8518</v>
      </c>
      <c r="P1641" s="14"/>
      <c r="Q1641" s="14" t="s">
        <v>8519</v>
      </c>
      <c r="R1641" s="14"/>
      <c r="S1641" s="14"/>
      <c r="T1641" s="14"/>
      <c r="U1641" s="14"/>
      <c r="V1641" s="14"/>
      <c r="W1641" s="14" t="s">
        <v>79</v>
      </c>
      <c r="X1641" s="14" t="s">
        <v>8520</v>
      </c>
      <c r="Y1641" s="14">
        <v>1</v>
      </c>
      <c r="Z1641" s="14">
        <v>20</v>
      </c>
      <c r="AA1641" s="14">
        <v>2019</v>
      </c>
      <c r="AB1641" s="14" t="s">
        <v>68</v>
      </c>
      <c r="AC1641" s="14"/>
      <c r="AD1641" s="14"/>
      <c r="AE1641" s="14"/>
      <c r="AF1641" s="14"/>
      <c r="AG1641" s="14"/>
      <c r="AH1641" s="14"/>
      <c r="AI1641" s="8" t="str">
        <f t="shared" ref="AI1641:AI1704" si="222">IF(D1641="NA","",IF(D1641="","",D1641&amp;"@"&amp;A1641))</f>
        <v>450000@播控</v>
      </c>
      <c r="AJ1641" s="8">
        <f>IF(AI1641="","",COUNTIFS(AI$1:AI1641,AI1641))</f>
        <v>1</v>
      </c>
      <c r="AK1641" s="8" t="str">
        <f t="shared" ref="AK1641:AK1704" si="223">IF(B1641="NA","",B1641&amp;"@"&amp;A1641)</f>
        <v>固始县教育体育局关于始县高级中学计算机教室及校园广播采购项目中标公示@播控</v>
      </c>
      <c r="AL1641" s="9">
        <f>IF(AK1641="","",COUNTIFS(AK$1:AK1641,AK1641))</f>
        <v>1</v>
      </c>
      <c r="AM1641" s="10" t="str">
        <f t="shared" ref="AM1641:AM1704" si="224">IF(AJ1641="",IF(AL1641=1,"是",""),IF(AJ1641=1,"是",""))</f>
        <v>是</v>
      </c>
      <c r="AN1641" s="12">
        <v>950398</v>
      </c>
    </row>
    <row r="1642" spans="1:40">
      <c r="A1642" s="7" t="s">
        <v>7213</v>
      </c>
      <c r="B1642" s="7" t="s">
        <v>8521</v>
      </c>
      <c r="C1642" s="7" t="s">
        <v>55</v>
      </c>
      <c r="D1642" s="7">
        <v>450000</v>
      </c>
      <c r="E1642" s="7" t="s">
        <v>56</v>
      </c>
      <c r="F1642" s="7" t="s">
        <v>302</v>
      </c>
      <c r="G1642" s="7" t="s">
        <v>717</v>
      </c>
      <c r="H1642" s="7"/>
      <c r="I1642" s="7"/>
      <c r="J1642" s="7"/>
      <c r="K1642" s="7"/>
      <c r="L1642" s="7" t="s">
        <v>6852</v>
      </c>
      <c r="M1642" s="7" t="s">
        <v>8516</v>
      </c>
      <c r="N1642" s="7" t="s">
        <v>8517</v>
      </c>
      <c r="O1642" s="7" t="s">
        <v>8522</v>
      </c>
      <c r="P1642" s="7"/>
      <c r="Q1642" s="7" t="s">
        <v>8519</v>
      </c>
      <c r="R1642" s="7"/>
      <c r="S1642" s="7"/>
      <c r="T1642" s="7"/>
      <c r="U1642" s="7"/>
      <c r="V1642" s="7"/>
      <c r="W1642" s="7" t="s">
        <v>79</v>
      </c>
      <c r="X1642" s="7" t="s">
        <v>8523</v>
      </c>
      <c r="Y1642" s="7">
        <v>1</v>
      </c>
      <c r="Z1642" s="7">
        <v>20</v>
      </c>
      <c r="AA1642" s="7">
        <v>2019</v>
      </c>
      <c r="AB1642" s="7" t="s">
        <v>68</v>
      </c>
      <c r="AC1642" s="7"/>
      <c r="AD1642" s="7"/>
      <c r="AE1642" s="7"/>
      <c r="AF1642" s="7"/>
      <c r="AG1642" s="7"/>
      <c r="AH1642" s="7"/>
      <c r="AI1642" s="8" t="str">
        <f t="shared" si="222"/>
        <v>450000@播控</v>
      </c>
      <c r="AJ1642" s="8">
        <f>IF(AI1642="","",COUNTIFS(AI$1:AI1642,AI1642))</f>
        <v>2</v>
      </c>
      <c r="AK1642" s="8" t="str">
        <f t="shared" si="223"/>
        <v>固始县高级中学计算机教室及校园广播采购项目中标公示@播控</v>
      </c>
      <c r="AL1642" s="9">
        <f>IF(AK1642="","",COUNTIFS(AK$1:AK1642,AK1642))</f>
        <v>1</v>
      </c>
      <c r="AM1642" s="10" t="str">
        <f t="shared" si="224"/>
        <v/>
      </c>
      <c r="AN1642" s="12">
        <v>950398</v>
      </c>
    </row>
    <row r="1643" spans="1:40">
      <c r="A1643" s="14" t="s">
        <v>7213</v>
      </c>
      <c r="B1643" s="14" t="s">
        <v>8524</v>
      </c>
      <c r="C1643" s="14" t="s">
        <v>55</v>
      </c>
      <c r="D1643" s="14"/>
      <c r="E1643" s="14" t="s">
        <v>425</v>
      </c>
      <c r="F1643" s="14" t="s">
        <v>2355</v>
      </c>
      <c r="G1643" s="14" t="s">
        <v>717</v>
      </c>
      <c r="H1643" s="14"/>
      <c r="I1643" s="14"/>
      <c r="J1643" s="14"/>
      <c r="K1643" s="14"/>
      <c r="L1643" s="14" t="s">
        <v>8525</v>
      </c>
      <c r="M1643" s="14" t="s">
        <v>8526</v>
      </c>
      <c r="N1643" s="14" t="s">
        <v>8527</v>
      </c>
      <c r="O1643" s="14" t="s">
        <v>8528</v>
      </c>
      <c r="P1643" s="14"/>
      <c r="Q1643" s="14" t="s">
        <v>8529</v>
      </c>
      <c r="R1643" s="14"/>
      <c r="S1643" s="14"/>
      <c r="T1643" s="14"/>
      <c r="U1643" s="14"/>
      <c r="V1643" s="14"/>
      <c r="W1643" s="14" t="s">
        <v>65</v>
      </c>
      <c r="X1643" s="14" t="s">
        <v>8530</v>
      </c>
      <c r="Y1643" s="14">
        <v>1</v>
      </c>
      <c r="Z1643" s="14">
        <v>14971</v>
      </c>
      <c r="AA1643" s="14">
        <v>2018</v>
      </c>
      <c r="AB1643" s="14" t="s">
        <v>643</v>
      </c>
      <c r="AC1643" s="14"/>
      <c r="AD1643" s="14"/>
      <c r="AE1643" s="14"/>
      <c r="AF1643" s="14"/>
      <c r="AG1643" s="14"/>
      <c r="AH1643" s="14"/>
      <c r="AI1643" s="8" t="str">
        <f t="shared" si="222"/>
        <v/>
      </c>
      <c r="AJ1643" s="8" t="str">
        <f>IF(AI1643="","",COUNTIFS(AI$1:AI1643,AI1643))</f>
        <v/>
      </c>
      <c r="AK1643" s="8" t="str">
        <f t="shared" si="223"/>
        <v>武山县洛门镇中心小学办公自动化设备采购项目中标公告@播控</v>
      </c>
      <c r="AL1643" s="9">
        <f>IF(AK1643="","",COUNTIFS(AK$1:AK1643,AK1643))</f>
        <v>1</v>
      </c>
      <c r="AM1643" s="10" t="str">
        <f t="shared" si="224"/>
        <v>是</v>
      </c>
      <c r="AN1643" s="12">
        <v>825900</v>
      </c>
    </row>
    <row r="1644" spans="1:40">
      <c r="A1644" s="7" t="s">
        <v>7213</v>
      </c>
      <c r="B1644" s="7" t="s">
        <v>8531</v>
      </c>
      <c r="C1644" s="7" t="s">
        <v>55</v>
      </c>
      <c r="D1644" s="7" t="s">
        <v>8532</v>
      </c>
      <c r="E1644" s="7" t="s">
        <v>83</v>
      </c>
      <c r="F1644" s="7" t="s">
        <v>291</v>
      </c>
      <c r="G1644" s="7" t="s">
        <v>778</v>
      </c>
      <c r="H1644" s="7"/>
      <c r="I1644" s="7"/>
      <c r="J1644" s="7"/>
      <c r="K1644" s="7"/>
      <c r="L1644" s="7" t="s">
        <v>8533</v>
      </c>
      <c r="M1644" s="7" t="s">
        <v>8534</v>
      </c>
      <c r="N1644" s="7" t="s">
        <v>8535</v>
      </c>
      <c r="O1644" s="7"/>
      <c r="P1644" s="7"/>
      <c r="Q1644" s="7" t="s">
        <v>8536</v>
      </c>
      <c r="R1644" s="7" t="s">
        <v>8537</v>
      </c>
      <c r="S1644" s="7"/>
      <c r="T1644" s="7"/>
      <c r="U1644" s="7"/>
      <c r="V1644" s="7"/>
      <c r="W1644" s="7" t="s">
        <v>79</v>
      </c>
      <c r="X1644" s="7" t="s">
        <v>8538</v>
      </c>
      <c r="Y1644" s="7">
        <v>1</v>
      </c>
      <c r="Z1644" s="7">
        <v>1</v>
      </c>
      <c r="AA1644" s="7">
        <v>2018</v>
      </c>
      <c r="AB1644" s="7" t="s">
        <v>643</v>
      </c>
      <c r="AC1644" s="7"/>
      <c r="AD1644" s="7"/>
      <c r="AE1644" s="7"/>
      <c r="AF1644" s="7"/>
      <c r="AG1644" s="7"/>
      <c r="AH1644" s="7"/>
      <c r="AI1644" s="8" t="str">
        <f t="shared" si="222"/>
        <v>JXBJ18121330101）@播控</v>
      </c>
      <c r="AJ1644" s="8">
        <f>IF(AI1644="","",COUNTIFS(AI$1:AI1644,AI1644))</f>
        <v>1</v>
      </c>
      <c r="AK1644" s="8" t="str">
        <f t="shared" si="223"/>
        <v>江西省农村信用社联合社总部大楼会议厅会议系统优化项目公开招标中标公告@播控</v>
      </c>
      <c r="AL1644" s="9">
        <f>IF(AK1644="","",COUNTIFS(AK$1:AK1644,AK1644))</f>
        <v>1</v>
      </c>
      <c r="AM1644" s="10" t="str">
        <f t="shared" si="224"/>
        <v>是</v>
      </c>
      <c r="AN1644" s="12">
        <v>0</v>
      </c>
    </row>
    <row r="1645" spans="1:40">
      <c r="A1645" s="14" t="s">
        <v>7207</v>
      </c>
      <c r="B1645" s="14" t="s">
        <v>8539</v>
      </c>
      <c r="C1645" s="14" t="s">
        <v>55</v>
      </c>
      <c r="D1645" s="14" t="s">
        <v>8540</v>
      </c>
      <c r="E1645" s="14" t="s">
        <v>1427</v>
      </c>
      <c r="F1645" s="14" t="s">
        <v>6626</v>
      </c>
      <c r="G1645" s="14" t="s">
        <v>778</v>
      </c>
      <c r="H1645" s="14"/>
      <c r="I1645" s="14"/>
      <c r="J1645" s="14"/>
      <c r="K1645" s="14"/>
      <c r="L1645" s="14"/>
      <c r="M1645" s="14"/>
      <c r="N1645" s="14"/>
      <c r="O1645" s="14">
        <v>187000</v>
      </c>
      <c r="P1645" s="14"/>
      <c r="Q1645" s="14"/>
      <c r="R1645" s="14"/>
      <c r="S1645" s="14"/>
      <c r="T1645" s="14"/>
      <c r="U1645" s="14"/>
      <c r="V1645" s="14"/>
      <c r="W1645" s="14" t="s">
        <v>79</v>
      </c>
      <c r="X1645" s="14" t="s">
        <v>8541</v>
      </c>
      <c r="Y1645" s="14">
        <v>1</v>
      </c>
      <c r="Z1645" s="14">
        <v>1</v>
      </c>
      <c r="AA1645" s="14">
        <v>2019</v>
      </c>
      <c r="AB1645" s="14" t="s">
        <v>68</v>
      </c>
      <c r="AC1645" s="14"/>
      <c r="AD1645" s="14"/>
      <c r="AE1645" s="14"/>
      <c r="AF1645" s="14"/>
      <c r="AG1645" s="14"/>
      <c r="AH1645" s="14"/>
      <c r="AI1645" s="8" t="str">
        <f t="shared" si="222"/>
        <v>5111322018000647@播出</v>
      </c>
      <c r="AJ1645" s="8">
        <f>IF(AI1645="","",COUNTIFS(AI$1:AI1645,AI1645))</f>
        <v>1</v>
      </c>
      <c r="AK1645" s="8" t="str">
        <f t="shared" si="223"/>
        <v>四川省乐山市峨边彝族自治县中共峨边彝族自治县委宣传部2018-2019年宣传合作服务项目单一来源成交公告@播出</v>
      </c>
      <c r="AL1645" s="9">
        <f>IF(AK1645="","",COUNTIFS(AK$1:AK1645,AK1645))</f>
        <v>1</v>
      </c>
      <c r="AM1645" s="10" t="str">
        <f t="shared" si="224"/>
        <v>是</v>
      </c>
      <c r="AN1645" s="12">
        <v>187000</v>
      </c>
    </row>
    <row r="1646" spans="1:40">
      <c r="A1646" s="7" t="s">
        <v>7207</v>
      </c>
      <c r="B1646" s="7" t="s">
        <v>8257</v>
      </c>
      <c r="C1646" s="7" t="s">
        <v>55</v>
      </c>
      <c r="D1646" s="7"/>
      <c r="E1646" s="7" t="s">
        <v>582</v>
      </c>
      <c r="F1646" s="7" t="s">
        <v>746</v>
      </c>
      <c r="G1646" s="7" t="s">
        <v>778</v>
      </c>
      <c r="H1646" s="7"/>
      <c r="I1646" s="7"/>
      <c r="J1646" s="7"/>
      <c r="K1646" s="7"/>
      <c r="L1646" s="7"/>
      <c r="M1646" s="7"/>
      <c r="N1646" s="7" t="s">
        <v>8542</v>
      </c>
      <c r="O1646" s="7"/>
      <c r="P1646" s="7"/>
      <c r="Q1646" s="7" t="s">
        <v>8259</v>
      </c>
      <c r="R1646" s="7" t="s">
        <v>8260</v>
      </c>
      <c r="S1646" s="7" t="s">
        <v>8261</v>
      </c>
      <c r="T1646" s="7" t="s">
        <v>8543</v>
      </c>
      <c r="U1646" s="7"/>
      <c r="V1646" s="7"/>
      <c r="W1646" s="7" t="s">
        <v>79</v>
      </c>
      <c r="X1646" s="7" t="s">
        <v>8264</v>
      </c>
      <c r="Y1646" s="7">
        <v>5</v>
      </c>
      <c r="Z1646" s="7">
        <v>14971</v>
      </c>
      <c r="AA1646" s="7">
        <v>2018</v>
      </c>
      <c r="AB1646" s="7" t="s">
        <v>643</v>
      </c>
      <c r="AC1646" s="7"/>
      <c r="AD1646" s="7"/>
      <c r="AE1646" s="7"/>
      <c r="AF1646" s="7"/>
      <c r="AG1646" s="7"/>
      <c r="AH1646" s="7"/>
      <c r="AI1646" s="8" t="str">
        <f t="shared" si="222"/>
        <v/>
      </c>
      <c r="AJ1646" s="8" t="str">
        <f>IF(AI1646="","",COUNTIFS(AI$1:AI1646,AI1646))</f>
        <v/>
      </c>
      <c r="AK1646" s="8" t="str">
        <f t="shared" si="223"/>
        <v>诸暨市璜山镇中心卫生院显示设备一体机及配套软件系统的在线询价结果@播出</v>
      </c>
      <c r="AL1646" s="9">
        <f>IF(AK1646="","",COUNTIFS(AK$1:AK1646,AK1646))</f>
        <v>2</v>
      </c>
      <c r="AM1646" s="10" t="str">
        <f t="shared" si="224"/>
        <v/>
      </c>
      <c r="AN1646" s="12">
        <v>0</v>
      </c>
    </row>
    <row r="1647" spans="1:40">
      <c r="A1647" s="14" t="s">
        <v>7213</v>
      </c>
      <c r="B1647" s="14" t="s">
        <v>8544</v>
      </c>
      <c r="C1647" s="14" t="s">
        <v>55</v>
      </c>
      <c r="D1647" s="14" t="s">
        <v>8545</v>
      </c>
      <c r="E1647" s="14" t="s">
        <v>71</v>
      </c>
      <c r="F1647" s="14" t="s">
        <v>8546</v>
      </c>
      <c r="G1647" s="14" t="s">
        <v>778</v>
      </c>
      <c r="H1647" s="14"/>
      <c r="I1647" s="14"/>
      <c r="J1647" s="14"/>
      <c r="K1647" s="14"/>
      <c r="L1647" s="14" t="s">
        <v>8547</v>
      </c>
      <c r="M1647" s="14"/>
      <c r="N1647" s="14" t="s">
        <v>8548</v>
      </c>
      <c r="O1647" s="14" t="s">
        <v>8549</v>
      </c>
      <c r="P1647" s="14"/>
      <c r="Q1647" s="14" t="s">
        <v>8550</v>
      </c>
      <c r="R1647" s="14"/>
      <c r="S1647" s="14"/>
      <c r="T1647" s="14"/>
      <c r="U1647" s="14"/>
      <c r="V1647" s="14"/>
      <c r="W1647" s="14" t="s">
        <v>315</v>
      </c>
      <c r="X1647" s="14" t="s">
        <v>8551</v>
      </c>
      <c r="Y1647" s="14">
        <v>1</v>
      </c>
      <c r="Z1647" s="14">
        <v>1</v>
      </c>
      <c r="AA1647" s="14">
        <v>2019</v>
      </c>
      <c r="AB1647" s="14" t="s">
        <v>68</v>
      </c>
      <c r="AC1647" s="14"/>
      <c r="AD1647" s="14"/>
      <c r="AE1647" s="14"/>
      <c r="AF1647" s="14"/>
      <c r="AG1647" s="14"/>
      <c r="AH1647" s="14"/>
      <c r="AI1647" s="8" t="str">
        <f t="shared" si="222"/>
        <v>YLZC2018-J1-60941-GXJB）@播控</v>
      </c>
      <c r="AJ1647" s="8">
        <f>IF(AI1647="","",COUNTIFS(AI$1:AI1647,AI1647))</f>
        <v>1</v>
      </c>
      <c r="AK1647" s="8" t="str">
        <f t="shared" si="223"/>
        <v>广西壮族自治区博白县航务管理所渡口安全视频监控系统及远程喊话系统采购成交公告@播控</v>
      </c>
      <c r="AL1647" s="9">
        <f>IF(AK1647="","",COUNTIFS(AK$1:AK1647,AK1647))</f>
        <v>1</v>
      </c>
      <c r="AM1647" s="10" t="str">
        <f t="shared" si="224"/>
        <v>是</v>
      </c>
      <c r="AN1647" s="12">
        <v>306900</v>
      </c>
    </row>
    <row r="1648" spans="1:40">
      <c r="A1648" s="7" t="s">
        <v>7213</v>
      </c>
      <c r="B1648" s="7" t="s">
        <v>8552</v>
      </c>
      <c r="C1648" s="7" t="s">
        <v>55</v>
      </c>
      <c r="D1648" s="7" t="s">
        <v>8553</v>
      </c>
      <c r="E1648" s="7" t="s">
        <v>155</v>
      </c>
      <c r="F1648" s="7" t="s">
        <v>251</v>
      </c>
      <c r="G1648" s="7" t="s">
        <v>778</v>
      </c>
      <c r="H1648" s="7"/>
      <c r="I1648" s="7"/>
      <c r="J1648" s="7"/>
      <c r="K1648" s="7"/>
      <c r="L1648" s="7" t="s">
        <v>7756</v>
      </c>
      <c r="M1648" s="7" t="s">
        <v>8379</v>
      </c>
      <c r="N1648" s="7" t="s">
        <v>8554</v>
      </c>
      <c r="O1648" s="7"/>
      <c r="P1648" s="7"/>
      <c r="Q1648" s="7" t="s">
        <v>8381</v>
      </c>
      <c r="R1648" s="7" t="s">
        <v>8555</v>
      </c>
      <c r="S1648" s="7" t="s">
        <v>8556</v>
      </c>
      <c r="T1648" s="7" t="s">
        <v>8557</v>
      </c>
      <c r="U1648" s="7"/>
      <c r="V1648" s="7"/>
      <c r="W1648" s="7" t="s">
        <v>244</v>
      </c>
      <c r="X1648" s="7" t="s">
        <v>8558</v>
      </c>
      <c r="Y1648" s="7">
        <v>1</v>
      </c>
      <c r="Z1648" s="7">
        <v>3</v>
      </c>
      <c r="AA1648" s="7">
        <v>2019</v>
      </c>
      <c r="AB1648" s="7" t="s">
        <v>68</v>
      </c>
      <c r="AC1648" s="7"/>
      <c r="AD1648" s="7"/>
      <c r="AE1648" s="7"/>
      <c r="AF1648" s="7"/>
      <c r="AG1648" s="7"/>
      <c r="AH1648" s="7"/>
      <c r="AI1648" s="8" t="str">
        <f t="shared" si="222"/>
        <v>I5300000000518001651）@播控</v>
      </c>
      <c r="AJ1648" s="8">
        <f>IF(AI1648="","",COUNTIFS(AI$1:AI1648,AI1648))</f>
        <v>1</v>
      </c>
      <c r="AK1648" s="8" t="str">
        <f t="shared" si="223"/>
        <v>云南爱上网络有限责任公司IPTV集成播控平台高清台标字幕设备竞争性磋商采购项目中标候选人公示@播控</v>
      </c>
      <c r="AL1648" s="9">
        <f>IF(AK1648="","",COUNTIFS(AK$1:AK1648,AK1648))</f>
        <v>1</v>
      </c>
      <c r="AM1648" s="10" t="str">
        <f t="shared" si="224"/>
        <v>是</v>
      </c>
      <c r="AN1648" s="12">
        <v>0</v>
      </c>
    </row>
    <row r="1649" spans="1:40">
      <c r="A1649" s="14" t="s">
        <v>7213</v>
      </c>
      <c r="B1649" s="14" t="s">
        <v>8559</v>
      </c>
      <c r="C1649" s="14" t="s">
        <v>55</v>
      </c>
      <c r="D1649" s="14" t="s">
        <v>8560</v>
      </c>
      <c r="E1649" s="14" t="s">
        <v>83</v>
      </c>
      <c r="F1649" s="14" t="s">
        <v>291</v>
      </c>
      <c r="G1649" s="14" t="s">
        <v>778</v>
      </c>
      <c r="H1649" s="14"/>
      <c r="I1649" s="14"/>
      <c r="J1649" s="14"/>
      <c r="K1649" s="14"/>
      <c r="L1649" s="14" t="s">
        <v>8561</v>
      </c>
      <c r="M1649" s="14" t="s">
        <v>8562</v>
      </c>
      <c r="N1649" s="14" t="s">
        <v>8563</v>
      </c>
      <c r="O1649" s="14"/>
      <c r="P1649" s="14"/>
      <c r="Q1649" s="14" t="s">
        <v>8564</v>
      </c>
      <c r="R1649" s="14"/>
      <c r="S1649" s="14"/>
      <c r="T1649" s="14"/>
      <c r="U1649" s="14"/>
      <c r="V1649" s="14"/>
      <c r="W1649" s="14" t="s">
        <v>326</v>
      </c>
      <c r="X1649" s="14" t="s">
        <v>8565</v>
      </c>
      <c r="Y1649" s="14">
        <v>1</v>
      </c>
      <c r="Z1649" s="14">
        <v>1</v>
      </c>
      <c r="AA1649" s="14">
        <v>2018</v>
      </c>
      <c r="AB1649" s="14" t="s">
        <v>643</v>
      </c>
      <c r="AC1649" s="14"/>
      <c r="AD1649" s="14"/>
      <c r="AE1649" s="14"/>
      <c r="AF1649" s="14"/>
      <c r="AG1649" s="14"/>
      <c r="AH1649" s="14"/>
      <c r="AI1649" s="8" t="str">
        <f t="shared" si="222"/>
        <v>JXGZ2018-12-0903）@播控</v>
      </c>
      <c r="AJ1649" s="8">
        <f>IF(AI1649="","",COUNTIFS(AI$1:AI1649,AI1649))</f>
        <v>1</v>
      </c>
      <c r="AK1649" s="8" t="str">
        <f t="shared" si="223"/>
        <v>江西师范大学采购报告厅设备等项目（采购编号：JXGZ2018-12-0903）竞争性谈判采购成交公告@播控</v>
      </c>
      <c r="AL1649" s="9">
        <f>IF(AK1649="","",COUNTIFS(AK$1:AK1649,AK1649))</f>
        <v>1</v>
      </c>
      <c r="AM1649" s="10" t="str">
        <f t="shared" si="224"/>
        <v>是</v>
      </c>
      <c r="AN1649" s="12">
        <v>0</v>
      </c>
    </row>
    <row r="1650" spans="1:40">
      <c r="A1650" s="7" t="s">
        <v>7213</v>
      </c>
      <c r="B1650" s="7" t="s">
        <v>8566</v>
      </c>
      <c r="C1650" s="7" t="s">
        <v>55</v>
      </c>
      <c r="D1650" s="7" t="s">
        <v>8466</v>
      </c>
      <c r="E1650" s="7" t="s">
        <v>1192</v>
      </c>
      <c r="F1650" s="7" t="s">
        <v>2859</v>
      </c>
      <c r="G1650" s="7" t="s">
        <v>778</v>
      </c>
      <c r="H1650" s="7"/>
      <c r="I1650" s="7"/>
      <c r="J1650" s="7"/>
      <c r="K1650" s="7"/>
      <c r="L1650" s="7" t="s">
        <v>8467</v>
      </c>
      <c r="M1650" s="7" t="s">
        <v>8468</v>
      </c>
      <c r="N1650" s="7" t="s">
        <v>8469</v>
      </c>
      <c r="O1650" s="7" t="s">
        <v>8470</v>
      </c>
      <c r="P1650" s="7"/>
      <c r="Q1650" s="7" t="s">
        <v>8471</v>
      </c>
      <c r="R1650" s="7"/>
      <c r="S1650" s="7"/>
      <c r="T1650" s="7"/>
      <c r="U1650" s="7"/>
      <c r="V1650" s="7"/>
      <c r="W1650" s="7" t="s">
        <v>79</v>
      </c>
      <c r="X1650" s="7" t="s">
        <v>8567</v>
      </c>
      <c r="Y1650" s="7">
        <v>1</v>
      </c>
      <c r="Z1650" s="7">
        <v>2</v>
      </c>
      <c r="AA1650" s="7">
        <v>2019</v>
      </c>
      <c r="AB1650" s="7" t="s">
        <v>68</v>
      </c>
      <c r="AC1650" s="7"/>
      <c r="AD1650" s="7"/>
      <c r="AE1650" s="7"/>
      <c r="AF1650" s="7"/>
      <c r="AG1650" s="7"/>
      <c r="AH1650" s="7"/>
      <c r="AI1650" s="8" t="str">
        <f t="shared" si="222"/>
        <v>NY2018-A017@播控</v>
      </c>
      <c r="AJ1650" s="8">
        <f>IF(AI1650="","",COUNTIFS(AI$1:AI1650,AI1650))</f>
        <v>2</v>
      </c>
      <c r="AK1650" s="8" t="str">
        <f t="shared" si="223"/>
        <v>南岳区公安业务用房南岳区综合应急指挥中心全彩LED屏设备采购与安装政府采购项目公开招标中标公告@播控</v>
      </c>
      <c r="AL1650" s="9">
        <f>IF(AK1650="","",COUNTIFS(AK$1:AK1650,AK1650))</f>
        <v>1</v>
      </c>
      <c r="AM1650" s="10" t="str">
        <f t="shared" si="224"/>
        <v/>
      </c>
      <c r="AN1650" s="12">
        <v>100905900</v>
      </c>
    </row>
    <row r="1651" spans="1:40">
      <c r="A1651" s="14" t="s">
        <v>7213</v>
      </c>
      <c r="B1651" s="14" t="s">
        <v>8568</v>
      </c>
      <c r="C1651" s="14" t="s">
        <v>55</v>
      </c>
      <c r="D1651" s="14"/>
      <c r="E1651" s="14" t="s">
        <v>155</v>
      </c>
      <c r="F1651" s="14" t="s">
        <v>251</v>
      </c>
      <c r="G1651" s="14" t="s">
        <v>5781</v>
      </c>
      <c r="H1651" s="14"/>
      <c r="I1651" s="14"/>
      <c r="J1651" s="14"/>
      <c r="K1651" s="14"/>
      <c r="L1651" s="14" t="s">
        <v>7756</v>
      </c>
      <c r="M1651" s="14" t="s">
        <v>8379</v>
      </c>
      <c r="N1651" s="14" t="s">
        <v>8569</v>
      </c>
      <c r="O1651" s="14"/>
      <c r="P1651" s="14"/>
      <c r="Q1651" s="14" t="s">
        <v>8381</v>
      </c>
      <c r="R1651" s="14" t="s">
        <v>8555</v>
      </c>
      <c r="S1651" s="14" t="s">
        <v>8570</v>
      </c>
      <c r="T1651" s="14" t="s">
        <v>8556</v>
      </c>
      <c r="U1651" s="14" t="s">
        <v>8557</v>
      </c>
      <c r="V1651" s="14"/>
      <c r="W1651" s="14" t="s">
        <v>244</v>
      </c>
      <c r="X1651" s="14" t="s">
        <v>8571</v>
      </c>
      <c r="Y1651" s="14">
        <v>2</v>
      </c>
      <c r="Z1651" s="14">
        <v>14971</v>
      </c>
      <c r="AA1651" s="14">
        <v>2019</v>
      </c>
      <c r="AB1651" s="14" t="s">
        <v>68</v>
      </c>
      <c r="AC1651" s="14"/>
      <c r="AD1651" s="14"/>
      <c r="AE1651" s="14"/>
      <c r="AF1651" s="14"/>
      <c r="AG1651" s="14"/>
      <c r="AH1651" s="14"/>
      <c r="AI1651" s="8" t="str">
        <f t="shared" si="222"/>
        <v/>
      </c>
      <c r="AJ1651" s="8" t="str">
        <f>IF(AI1651="","",COUNTIFS(AI$1:AI1651,AI1651))</f>
        <v/>
      </c>
      <c r="AK1651" s="8" t="str">
        <f t="shared" si="223"/>
        <v>云南爱上网络有限责任公司IPTV集成播控平台高清台标字幕设备竞争性磋商采购项目成交候选人公示@播控</v>
      </c>
      <c r="AL1651" s="9">
        <f>IF(AK1651="","",COUNTIFS(AK$1:AK1651,AK1651))</f>
        <v>1</v>
      </c>
      <c r="AM1651" s="10" t="str">
        <f t="shared" si="224"/>
        <v>是</v>
      </c>
      <c r="AN1651" s="12">
        <v>0</v>
      </c>
    </row>
    <row r="1652" spans="1:40">
      <c r="A1652" s="7" t="s">
        <v>7213</v>
      </c>
      <c r="B1652" s="7" t="s">
        <v>8572</v>
      </c>
      <c r="C1652" s="7" t="s">
        <v>55</v>
      </c>
      <c r="D1652" s="7" t="s">
        <v>8553</v>
      </c>
      <c r="E1652" s="7" t="s">
        <v>155</v>
      </c>
      <c r="F1652" s="7" t="s">
        <v>251</v>
      </c>
      <c r="G1652" s="7" t="s">
        <v>5781</v>
      </c>
      <c r="H1652" s="7"/>
      <c r="I1652" s="7"/>
      <c r="J1652" s="7"/>
      <c r="K1652" s="7" t="s">
        <v>7883</v>
      </c>
      <c r="L1652" s="7" t="s">
        <v>7756</v>
      </c>
      <c r="M1652" s="7" t="s">
        <v>8379</v>
      </c>
      <c r="N1652" s="7"/>
      <c r="O1652" s="7"/>
      <c r="P1652" s="7"/>
      <c r="Q1652" s="7"/>
      <c r="R1652" s="7"/>
      <c r="S1652" s="7"/>
      <c r="T1652" s="7"/>
      <c r="U1652" s="7"/>
      <c r="V1652" s="7"/>
      <c r="W1652" s="7" t="s">
        <v>244</v>
      </c>
      <c r="X1652" s="7" t="s">
        <v>8573</v>
      </c>
      <c r="Y1652" s="7">
        <v>3</v>
      </c>
      <c r="Z1652" s="7">
        <v>3</v>
      </c>
      <c r="AA1652" s="7">
        <v>2019</v>
      </c>
      <c r="AB1652" s="7" t="s">
        <v>68</v>
      </c>
      <c r="AC1652" s="7"/>
      <c r="AD1652" s="7"/>
      <c r="AE1652" s="7"/>
      <c r="AF1652" s="7"/>
      <c r="AG1652" s="7"/>
      <c r="AH1652" s="7"/>
      <c r="AI1652" s="8" t="str">
        <f t="shared" si="222"/>
        <v>I5300000000518001651）@播控</v>
      </c>
      <c r="AJ1652" s="8">
        <f>IF(AI1652="","",COUNTIFS(AI$1:AI1652,AI1652))</f>
        <v>2</v>
      </c>
      <c r="AK1652" s="8" t="str">
        <f t="shared" si="223"/>
        <v>云南爱上网络有限责任公司IPTV集成播控平台高清台标字幕设备竞争性磋商采购项目竞争性磋商评标公示公告@播控</v>
      </c>
      <c r="AL1652" s="9">
        <f>IF(AK1652="","",COUNTIFS(AK$1:AK1652,AK1652))</f>
        <v>1</v>
      </c>
      <c r="AM1652" s="10" t="str">
        <f t="shared" si="224"/>
        <v/>
      </c>
      <c r="AN1652" s="12">
        <v>0</v>
      </c>
    </row>
    <row r="1653" spans="1:40">
      <c r="A1653" s="14" t="s">
        <v>7213</v>
      </c>
      <c r="B1653" s="14" t="s">
        <v>8574</v>
      </c>
      <c r="C1653" s="14" t="s">
        <v>55</v>
      </c>
      <c r="D1653" s="14" t="s">
        <v>8553</v>
      </c>
      <c r="E1653" s="14" t="s">
        <v>155</v>
      </c>
      <c r="F1653" s="14" t="s">
        <v>251</v>
      </c>
      <c r="G1653" s="14" t="s">
        <v>5781</v>
      </c>
      <c r="H1653" s="14"/>
      <c r="I1653" s="14"/>
      <c r="J1653" s="14"/>
      <c r="K1653" s="14"/>
      <c r="L1653" s="14" t="s">
        <v>7756</v>
      </c>
      <c r="M1653" s="14" t="s">
        <v>8379</v>
      </c>
      <c r="N1653" s="14" t="s">
        <v>8569</v>
      </c>
      <c r="O1653" s="14"/>
      <c r="P1653" s="14"/>
      <c r="Q1653" s="14" t="s">
        <v>8381</v>
      </c>
      <c r="R1653" s="14" t="s">
        <v>8555</v>
      </c>
      <c r="S1653" s="14" t="s">
        <v>8570</v>
      </c>
      <c r="T1653" s="14" t="s">
        <v>8556</v>
      </c>
      <c r="U1653" s="14" t="s">
        <v>8557</v>
      </c>
      <c r="V1653" s="14"/>
      <c r="W1653" s="14" t="s">
        <v>244</v>
      </c>
      <c r="X1653" s="14" t="s">
        <v>8575</v>
      </c>
      <c r="Y1653" s="14">
        <v>1</v>
      </c>
      <c r="Z1653" s="14">
        <v>3</v>
      </c>
      <c r="AA1653" s="14">
        <v>2019</v>
      </c>
      <c r="AB1653" s="14" t="s">
        <v>68</v>
      </c>
      <c r="AC1653" s="14"/>
      <c r="AD1653" s="14"/>
      <c r="AE1653" s="14"/>
      <c r="AF1653" s="14"/>
      <c r="AG1653" s="14"/>
      <c r="AH1653" s="14"/>
      <c r="AI1653" s="8" t="str">
        <f t="shared" si="222"/>
        <v>I5300000000518001651）@播控</v>
      </c>
      <c r="AJ1653" s="8">
        <f>IF(AI1653="","",COUNTIFS(AI$1:AI1653,AI1653))</f>
        <v>3</v>
      </c>
      <c r="AK1653" s="8" t="str">
        <f t="shared" si="223"/>
        <v>云南爱上网络有限责任公司IPTV集成播控平台高清台标字幕设备竞争性磋商采购项目竞争性磋商成交候选人公示@播控</v>
      </c>
      <c r="AL1653" s="9">
        <f>IF(AK1653="","",COUNTIFS(AK$1:AK1653,AK1653))</f>
        <v>1</v>
      </c>
      <c r="AM1653" s="10" t="str">
        <f t="shared" si="224"/>
        <v/>
      </c>
      <c r="AN1653" s="12">
        <v>0</v>
      </c>
    </row>
    <row r="1654" spans="1:40">
      <c r="A1654" s="7" t="s">
        <v>8576</v>
      </c>
      <c r="B1654" s="7" t="s">
        <v>8577</v>
      </c>
      <c r="C1654" s="7" t="s">
        <v>55</v>
      </c>
      <c r="D1654" s="7"/>
      <c r="E1654" s="7" t="s">
        <v>215</v>
      </c>
      <c r="F1654" s="7" t="s">
        <v>5228</v>
      </c>
      <c r="G1654" s="7" t="s">
        <v>58</v>
      </c>
      <c r="H1654" s="7"/>
      <c r="I1654" s="7"/>
      <c r="J1654" s="7"/>
      <c r="K1654" s="7"/>
      <c r="L1654" s="7" t="s">
        <v>8578</v>
      </c>
      <c r="M1654" s="7" t="s">
        <v>8579</v>
      </c>
      <c r="N1654" s="7" t="s">
        <v>8580</v>
      </c>
      <c r="O1654" s="7"/>
      <c r="P1654" s="7"/>
      <c r="Q1654" s="7" t="s">
        <v>8581</v>
      </c>
      <c r="R1654" s="7" t="s">
        <v>8582</v>
      </c>
      <c r="S1654" s="7" t="s">
        <v>8583</v>
      </c>
      <c r="T1654" s="7" t="s">
        <v>8584</v>
      </c>
      <c r="U1654" s="7"/>
      <c r="V1654" s="7"/>
      <c r="W1654" s="7" t="s">
        <v>65</v>
      </c>
      <c r="X1654" s="7" t="s">
        <v>8585</v>
      </c>
      <c r="Y1654" s="7">
        <v>5</v>
      </c>
      <c r="Z1654" s="7">
        <v>14971</v>
      </c>
      <c r="AA1654" s="7">
        <v>2019</v>
      </c>
      <c r="AB1654" s="7" t="s">
        <v>68</v>
      </c>
      <c r="AC1654" s="7"/>
      <c r="AD1654" s="7"/>
      <c r="AE1654" s="7"/>
      <c r="AF1654" s="7"/>
      <c r="AG1654" s="7"/>
      <c r="AH1654" s="7"/>
      <c r="AI1654" s="8" t="str">
        <f t="shared" si="222"/>
        <v/>
      </c>
      <c r="AJ1654" s="8" t="str">
        <f>IF(AI1654="","",COUNTIFS(AI$1:AI1654,AI1654))</f>
        <v/>
      </c>
      <c r="AK1654" s="8" t="str">
        <f t="shared" si="223"/>
        <v>山东省日照市东港区日照市机电工程学校微课教室设备及触屏一体机采购项目B包中标公告@微课</v>
      </c>
      <c r="AL1654" s="9">
        <f>IF(AK1654="","",COUNTIFS(AK$1:AK1654,AK1654))</f>
        <v>1</v>
      </c>
      <c r="AM1654" s="10" t="str">
        <f t="shared" si="224"/>
        <v>是</v>
      </c>
      <c r="AN1654" s="12">
        <v>0</v>
      </c>
    </row>
    <row r="1655" spans="1:40">
      <c r="A1655" s="14" t="s">
        <v>8576</v>
      </c>
      <c r="B1655" s="14" t="s">
        <v>8586</v>
      </c>
      <c r="C1655" s="14" t="s">
        <v>55</v>
      </c>
      <c r="D1655" s="14" t="s">
        <v>8587</v>
      </c>
      <c r="E1655" s="14" t="s">
        <v>215</v>
      </c>
      <c r="F1655" s="14" t="s">
        <v>5228</v>
      </c>
      <c r="G1655" s="14" t="s">
        <v>58</v>
      </c>
      <c r="H1655" s="14"/>
      <c r="I1655" s="14"/>
      <c r="J1655" s="14"/>
      <c r="K1655" s="14"/>
      <c r="L1655" s="14"/>
      <c r="M1655" s="14"/>
      <c r="N1655" s="14" t="s">
        <v>8588</v>
      </c>
      <c r="O1655" s="14"/>
      <c r="P1655" s="14"/>
      <c r="Q1655" s="14" t="s">
        <v>8579</v>
      </c>
      <c r="R1655" s="14" t="s">
        <v>8578</v>
      </c>
      <c r="S1655" s="14"/>
      <c r="T1655" s="14"/>
      <c r="U1655" s="14"/>
      <c r="V1655" s="14"/>
      <c r="W1655" s="14" t="s">
        <v>65</v>
      </c>
      <c r="X1655" s="14" t="s">
        <v>8589</v>
      </c>
      <c r="Y1655" s="14">
        <v>11</v>
      </c>
      <c r="Z1655" s="14">
        <v>7</v>
      </c>
      <c r="AA1655" s="14">
        <v>2019</v>
      </c>
      <c r="AB1655" s="14" t="s">
        <v>68</v>
      </c>
      <c r="AC1655" s="14"/>
      <c r="AD1655" s="14"/>
      <c r="AE1655" s="14"/>
      <c r="AF1655" s="14"/>
      <c r="AG1655" s="14"/>
      <c r="AH1655" s="14"/>
      <c r="AI1655" s="8" t="str">
        <f t="shared" si="222"/>
        <v>SDGP371102201802000030@微课</v>
      </c>
      <c r="AJ1655" s="8">
        <f>IF(AI1655="","",COUNTIFS(AI$1:AI1655,AI1655))</f>
        <v>1</v>
      </c>
      <c r="AK1655" s="8" t="str">
        <f t="shared" si="223"/>
        <v>日照市机电工程学校微课教室设备及触屏一体机采购项目B包成交公告@微课</v>
      </c>
      <c r="AL1655" s="9">
        <f>IF(AK1655="","",COUNTIFS(AK$1:AK1655,AK1655))</f>
        <v>1</v>
      </c>
      <c r="AM1655" s="10" t="str">
        <f t="shared" si="224"/>
        <v>是</v>
      </c>
      <c r="AN1655" s="12">
        <v>0</v>
      </c>
    </row>
    <row r="1656" spans="1:40">
      <c r="A1656" s="7" t="s">
        <v>8576</v>
      </c>
      <c r="B1656" s="7" t="s">
        <v>8590</v>
      </c>
      <c r="C1656" s="7" t="s">
        <v>55</v>
      </c>
      <c r="D1656" s="7" t="s">
        <v>8587</v>
      </c>
      <c r="E1656" s="7" t="s">
        <v>215</v>
      </c>
      <c r="F1656" s="7" t="s">
        <v>5228</v>
      </c>
      <c r="G1656" s="7" t="s">
        <v>58</v>
      </c>
      <c r="H1656" s="7"/>
      <c r="I1656" s="7"/>
      <c r="J1656" s="7"/>
      <c r="K1656" s="7"/>
      <c r="L1656" s="7"/>
      <c r="M1656" s="7"/>
      <c r="N1656" s="7" t="s">
        <v>8588</v>
      </c>
      <c r="O1656" s="7"/>
      <c r="P1656" s="7"/>
      <c r="Q1656" s="7" t="s">
        <v>8579</v>
      </c>
      <c r="R1656" s="7" t="s">
        <v>8578</v>
      </c>
      <c r="S1656" s="7"/>
      <c r="T1656" s="7"/>
      <c r="U1656" s="7"/>
      <c r="V1656" s="7"/>
      <c r="W1656" s="7" t="s">
        <v>65</v>
      </c>
      <c r="X1656" s="7" t="s">
        <v>8591</v>
      </c>
      <c r="Y1656" s="7">
        <v>11</v>
      </c>
      <c r="Z1656" s="7">
        <v>7</v>
      </c>
      <c r="AA1656" s="7">
        <v>2019</v>
      </c>
      <c r="AB1656" s="7" t="s">
        <v>68</v>
      </c>
      <c r="AC1656" s="7"/>
      <c r="AD1656" s="7"/>
      <c r="AE1656" s="7"/>
      <c r="AF1656" s="7"/>
      <c r="AG1656" s="7"/>
      <c r="AH1656" s="7"/>
      <c r="AI1656" s="8" t="str">
        <f t="shared" si="222"/>
        <v>SDGP371102201802000030@微课</v>
      </c>
      <c r="AJ1656" s="8">
        <f>IF(AI1656="","",COUNTIFS(AI$1:AI1656,AI1656))</f>
        <v>2</v>
      </c>
      <c r="AK1656" s="8" t="str">
        <f t="shared" si="223"/>
        <v>日照市机电工程学校微课教室设备及触屏一体机采购项目中标公示@微课</v>
      </c>
      <c r="AL1656" s="9">
        <f>IF(AK1656="","",COUNTIFS(AK$1:AK1656,AK1656))</f>
        <v>1</v>
      </c>
      <c r="AM1656" s="10" t="str">
        <f t="shared" si="224"/>
        <v/>
      </c>
      <c r="AN1656" s="12">
        <v>0</v>
      </c>
    </row>
    <row r="1657" spans="1:40">
      <c r="A1657" s="14" t="s">
        <v>8576</v>
      </c>
      <c r="B1657" s="14" t="s">
        <v>8592</v>
      </c>
      <c r="C1657" s="14" t="s">
        <v>55</v>
      </c>
      <c r="D1657" s="14" t="s">
        <v>8593</v>
      </c>
      <c r="E1657" s="14" t="s">
        <v>627</v>
      </c>
      <c r="F1657" s="14" t="s">
        <v>628</v>
      </c>
      <c r="G1657" s="14" t="s">
        <v>58</v>
      </c>
      <c r="H1657" s="14"/>
      <c r="I1657" s="14"/>
      <c r="J1657" s="14"/>
      <c r="K1657" s="14"/>
      <c r="L1657" s="14" t="s">
        <v>8594</v>
      </c>
      <c r="M1657" s="14" t="s">
        <v>6564</v>
      </c>
      <c r="N1657" s="14" t="s">
        <v>8595</v>
      </c>
      <c r="O1657" s="14">
        <v>165000</v>
      </c>
      <c r="P1657" s="14"/>
      <c r="Q1657" s="14" t="s">
        <v>8596</v>
      </c>
      <c r="R1657" s="14"/>
      <c r="S1657" s="14"/>
      <c r="T1657" s="14"/>
      <c r="U1657" s="14"/>
      <c r="V1657" s="14"/>
      <c r="W1657" s="14" t="s">
        <v>65</v>
      </c>
      <c r="X1657" s="14" t="s">
        <v>8597</v>
      </c>
      <c r="Y1657" s="14">
        <v>1</v>
      </c>
      <c r="Z1657" s="14">
        <v>1</v>
      </c>
      <c r="AA1657" s="14">
        <v>2019</v>
      </c>
      <c r="AB1657" s="14" t="s">
        <v>68</v>
      </c>
      <c r="AC1657" s="14"/>
      <c r="AD1657" s="14"/>
      <c r="AE1657" s="14"/>
      <c r="AF1657" s="14"/>
      <c r="AG1657" s="14"/>
      <c r="AH1657" s="14"/>
      <c r="AI1657" s="8" t="str">
        <f t="shared" si="222"/>
        <v>ZDF2018CG079）@微课</v>
      </c>
      <c r="AJ1657" s="8">
        <f>IF(AI1657="","",COUNTIFS(AI$1:AI1657,AI1657))</f>
        <v>1</v>
      </c>
      <c r="AK1657" s="8" t="str">
        <f t="shared" si="223"/>
        <v>中山火炬职业技术学院一流校重点专业优质教学资源之专业教学资源库建设-微课建设项目成交公告@微课</v>
      </c>
      <c r="AL1657" s="9">
        <f>IF(AK1657="","",COUNTIFS(AK$1:AK1657,AK1657))</f>
        <v>1</v>
      </c>
      <c r="AM1657" s="10" t="str">
        <f t="shared" si="224"/>
        <v>是</v>
      </c>
      <c r="AN1657" s="12">
        <v>165000</v>
      </c>
    </row>
    <row r="1658" spans="1:40">
      <c r="A1658" s="7" t="s">
        <v>8576</v>
      </c>
      <c r="B1658" s="7" t="s">
        <v>8598</v>
      </c>
      <c r="C1658" s="7" t="s">
        <v>55</v>
      </c>
      <c r="D1658" s="7"/>
      <c r="E1658" s="7" t="s">
        <v>311</v>
      </c>
      <c r="F1658" s="7" t="s">
        <v>1457</v>
      </c>
      <c r="G1658" s="7" t="s">
        <v>108</v>
      </c>
      <c r="H1658" s="7"/>
      <c r="I1658" s="7"/>
      <c r="J1658" s="7"/>
      <c r="K1658" s="7"/>
      <c r="L1658" s="7"/>
      <c r="M1658" s="7" t="s">
        <v>8599</v>
      </c>
      <c r="N1658" s="7" t="s">
        <v>8600</v>
      </c>
      <c r="O1658" s="7" t="s">
        <v>8601</v>
      </c>
      <c r="P1658" s="7"/>
      <c r="Q1658" s="7" t="s">
        <v>8602</v>
      </c>
      <c r="R1658" s="7"/>
      <c r="S1658" s="7"/>
      <c r="T1658" s="7"/>
      <c r="U1658" s="7"/>
      <c r="V1658" s="7"/>
      <c r="W1658" s="7" t="s">
        <v>65</v>
      </c>
      <c r="X1658" s="7" t="s">
        <v>8603</v>
      </c>
      <c r="Y1658" s="7">
        <v>1</v>
      </c>
      <c r="Z1658" s="7">
        <v>14971</v>
      </c>
      <c r="AA1658" s="7">
        <v>2019</v>
      </c>
      <c r="AB1658" s="7" t="s">
        <v>68</v>
      </c>
      <c r="AC1658" s="7"/>
      <c r="AD1658" s="7"/>
      <c r="AE1658" s="7"/>
      <c r="AF1658" s="7"/>
      <c r="AG1658" s="7"/>
      <c r="AH1658" s="7"/>
      <c r="AI1658" s="8" t="str">
        <f t="shared" si="222"/>
        <v/>
      </c>
      <c r="AJ1658" s="8" t="str">
        <f>IF(AI1658="","",COUNTIFS(AI$1:AI1658,AI1658))</f>
        <v/>
      </c>
      <c r="AK1658" s="8" t="str">
        <f t="shared" si="223"/>
        <v>《监狱文书制作》课程建设中标公告@微课</v>
      </c>
      <c r="AL1658" s="9">
        <f>IF(AK1658="","",COUNTIFS(AK$1:AK1658,AK1658))</f>
        <v>1</v>
      </c>
      <c r="AM1658" s="10" t="str">
        <f t="shared" si="224"/>
        <v>是</v>
      </c>
      <c r="AN1658" s="12">
        <v>26500</v>
      </c>
    </row>
    <row r="1659" spans="1:40">
      <c r="A1659" s="14" t="s">
        <v>8576</v>
      </c>
      <c r="B1659" s="14" t="s">
        <v>8604</v>
      </c>
      <c r="C1659" s="14" t="s">
        <v>55</v>
      </c>
      <c r="D1659" s="14" t="s">
        <v>8605</v>
      </c>
      <c r="E1659" s="14" t="s">
        <v>830</v>
      </c>
      <c r="F1659" s="14" t="s">
        <v>1146</v>
      </c>
      <c r="G1659" s="14" t="s">
        <v>108</v>
      </c>
      <c r="H1659" s="14"/>
      <c r="I1659" s="14"/>
      <c r="J1659" s="14"/>
      <c r="K1659" s="14"/>
      <c r="L1659" s="14" t="s">
        <v>8606</v>
      </c>
      <c r="M1659" s="14" t="s">
        <v>8607</v>
      </c>
      <c r="N1659" s="14"/>
      <c r="O1659" s="14"/>
      <c r="P1659" s="14"/>
      <c r="Q1659" s="14"/>
      <c r="R1659" s="14"/>
      <c r="S1659" s="14"/>
      <c r="T1659" s="14"/>
      <c r="U1659" s="14"/>
      <c r="V1659" s="14"/>
      <c r="W1659" s="14" t="s">
        <v>65</v>
      </c>
      <c r="X1659" s="14" t="s">
        <v>8608</v>
      </c>
      <c r="Y1659" s="14">
        <v>6</v>
      </c>
      <c r="Z1659" s="14">
        <v>6</v>
      </c>
      <c r="AA1659" s="14">
        <v>2019</v>
      </c>
      <c r="AB1659" s="14" t="s">
        <v>68</v>
      </c>
      <c r="AC1659" s="14"/>
      <c r="AD1659" s="14"/>
      <c r="AE1659" s="14"/>
      <c r="AF1659" s="14"/>
      <c r="AG1659" s="14"/>
      <c r="AH1659" s="14"/>
      <c r="AI1659" s="8" t="str">
        <f t="shared" si="222"/>
        <v>DX2019CG0103@微课</v>
      </c>
      <c r="AJ1659" s="8">
        <f>IF(AI1659="","",COUNTIFS(AI$1:AI1659,AI1659))</f>
        <v>1</v>
      </c>
      <c r="AK1659" s="8" t="str">
        <f t="shared" si="223"/>
        <v>遵义医药高等专科学校微课视频拍摄项目中标公示@微课</v>
      </c>
      <c r="AL1659" s="9">
        <f>IF(AK1659="","",COUNTIFS(AK$1:AK1659,AK1659))</f>
        <v>1</v>
      </c>
      <c r="AM1659" s="10" t="str">
        <f t="shared" si="224"/>
        <v>是</v>
      </c>
      <c r="AN1659" s="12">
        <v>0</v>
      </c>
    </row>
    <row r="1660" spans="1:40">
      <c r="A1660" s="7" t="s">
        <v>8576</v>
      </c>
      <c r="B1660" s="7" t="s">
        <v>8609</v>
      </c>
      <c r="C1660" s="7" t="s">
        <v>55</v>
      </c>
      <c r="D1660" s="7" t="s">
        <v>8605</v>
      </c>
      <c r="E1660" s="7" t="s">
        <v>830</v>
      </c>
      <c r="F1660" s="7" t="s">
        <v>1146</v>
      </c>
      <c r="G1660" s="7" t="s">
        <v>108</v>
      </c>
      <c r="H1660" s="7"/>
      <c r="I1660" s="7"/>
      <c r="J1660" s="7"/>
      <c r="K1660" s="7"/>
      <c r="L1660" s="7" t="s">
        <v>8606</v>
      </c>
      <c r="M1660" s="7" t="s">
        <v>8607</v>
      </c>
      <c r="N1660" s="7"/>
      <c r="O1660" s="7"/>
      <c r="P1660" s="7"/>
      <c r="Q1660" s="7"/>
      <c r="R1660" s="7"/>
      <c r="S1660" s="7"/>
      <c r="T1660" s="7"/>
      <c r="U1660" s="7"/>
      <c r="V1660" s="7"/>
      <c r="W1660" s="7" t="s">
        <v>65</v>
      </c>
      <c r="X1660" s="7" t="s">
        <v>8610</v>
      </c>
      <c r="Y1660" s="7">
        <v>3</v>
      </c>
      <c r="Z1660" s="7">
        <v>6</v>
      </c>
      <c r="AA1660" s="7">
        <v>2019</v>
      </c>
      <c r="AB1660" s="7" t="s">
        <v>68</v>
      </c>
      <c r="AC1660" s="7"/>
      <c r="AD1660" s="7"/>
      <c r="AE1660" s="7"/>
      <c r="AF1660" s="7"/>
      <c r="AG1660" s="7"/>
      <c r="AH1660" s="7"/>
      <c r="AI1660" s="8" t="str">
        <f t="shared" si="222"/>
        <v>DX2019CG0103@微课</v>
      </c>
      <c r="AJ1660" s="8">
        <f>IF(AI1660="","",COUNTIFS(AI$1:AI1660,AI1660))</f>
        <v>2</v>
      </c>
      <c r="AK1660" s="8" t="str">
        <f t="shared" si="223"/>
        <v>遵义医药高等专科学校微课视频拍摄项目中标（成交）公告@微课</v>
      </c>
      <c r="AL1660" s="9">
        <f>IF(AK1660="","",COUNTIFS(AK$1:AK1660,AK1660))</f>
        <v>1</v>
      </c>
      <c r="AM1660" s="10" t="str">
        <f t="shared" si="224"/>
        <v/>
      </c>
      <c r="AN1660" s="12">
        <v>0</v>
      </c>
    </row>
    <row r="1661" spans="1:40">
      <c r="A1661" s="14" t="s">
        <v>8576</v>
      </c>
      <c r="B1661" s="14" t="s">
        <v>8609</v>
      </c>
      <c r="C1661" s="14" t="s">
        <v>55</v>
      </c>
      <c r="D1661" s="14" t="s">
        <v>8605</v>
      </c>
      <c r="E1661" s="14" t="s">
        <v>830</v>
      </c>
      <c r="F1661" s="14" t="s">
        <v>1146</v>
      </c>
      <c r="G1661" s="14" t="s">
        <v>108</v>
      </c>
      <c r="H1661" s="14"/>
      <c r="I1661" s="14"/>
      <c r="J1661" s="14"/>
      <c r="K1661" s="14"/>
      <c r="L1661" s="14" t="s">
        <v>8606</v>
      </c>
      <c r="M1661" s="14" t="s">
        <v>8607</v>
      </c>
      <c r="N1661" s="14" t="s">
        <v>647</v>
      </c>
      <c r="O1661" s="14"/>
      <c r="P1661" s="14"/>
      <c r="Q1661" s="14" t="s">
        <v>650</v>
      </c>
      <c r="R1661" s="14"/>
      <c r="S1661" s="14"/>
      <c r="T1661" s="14"/>
      <c r="U1661" s="14"/>
      <c r="V1661" s="14"/>
      <c r="W1661" s="14" t="s">
        <v>65</v>
      </c>
      <c r="X1661" s="14" t="s">
        <v>8610</v>
      </c>
      <c r="Y1661" s="14">
        <v>3</v>
      </c>
      <c r="Z1661" s="14">
        <v>6</v>
      </c>
      <c r="AA1661" s="14">
        <v>2019</v>
      </c>
      <c r="AB1661" s="14" t="s">
        <v>68</v>
      </c>
      <c r="AC1661" s="14"/>
      <c r="AD1661" s="14"/>
      <c r="AE1661" s="14"/>
      <c r="AF1661" s="14"/>
      <c r="AG1661" s="14"/>
      <c r="AH1661" s="14"/>
      <c r="AI1661" s="8" t="str">
        <f t="shared" si="222"/>
        <v>DX2019CG0103@微课</v>
      </c>
      <c r="AJ1661" s="8">
        <f>IF(AI1661="","",COUNTIFS(AI$1:AI1661,AI1661))</f>
        <v>3</v>
      </c>
      <c r="AK1661" s="8" t="str">
        <f t="shared" si="223"/>
        <v>遵义医药高等专科学校微课视频拍摄项目中标（成交）公告@微课</v>
      </c>
      <c r="AL1661" s="9">
        <f>IF(AK1661="","",COUNTIFS(AK$1:AK1661,AK1661))</f>
        <v>2</v>
      </c>
      <c r="AM1661" s="10" t="str">
        <f t="shared" si="224"/>
        <v/>
      </c>
      <c r="AN1661" s="12">
        <v>0</v>
      </c>
    </row>
    <row r="1662" spans="1:40">
      <c r="A1662" s="7" t="s">
        <v>8576</v>
      </c>
      <c r="B1662" s="7" t="s">
        <v>8611</v>
      </c>
      <c r="C1662" s="7" t="s">
        <v>55</v>
      </c>
      <c r="D1662" s="7"/>
      <c r="E1662" s="7" t="s">
        <v>425</v>
      </c>
      <c r="F1662" s="7" t="s">
        <v>8612</v>
      </c>
      <c r="G1662" s="7" t="s">
        <v>120</v>
      </c>
      <c r="H1662" s="7"/>
      <c r="I1662" s="7"/>
      <c r="J1662" s="7"/>
      <c r="K1662" s="7"/>
      <c r="L1662" s="7" t="s">
        <v>8613</v>
      </c>
      <c r="M1662" s="7" t="s">
        <v>8614</v>
      </c>
      <c r="N1662" s="7" t="s">
        <v>462</v>
      </c>
      <c r="O1662" s="7" t="s">
        <v>8615</v>
      </c>
      <c r="P1662" s="7"/>
      <c r="Q1662" s="7" t="s">
        <v>465</v>
      </c>
      <c r="R1662" s="7"/>
      <c r="S1662" s="7"/>
      <c r="T1662" s="7"/>
      <c r="U1662" s="7"/>
      <c r="V1662" s="7"/>
      <c r="W1662" s="7" t="s">
        <v>326</v>
      </c>
      <c r="X1662" s="7" t="s">
        <v>8616</v>
      </c>
      <c r="Y1662" s="7">
        <v>1</v>
      </c>
      <c r="Z1662" s="7">
        <v>14971</v>
      </c>
      <c r="AA1662" s="7">
        <v>2019</v>
      </c>
      <c r="AB1662" s="7" t="s">
        <v>68</v>
      </c>
      <c r="AC1662" s="7"/>
      <c r="AD1662" s="7"/>
      <c r="AE1662" s="7"/>
      <c r="AF1662" s="7"/>
      <c r="AG1662" s="7"/>
      <c r="AH1662" s="7"/>
      <c r="AI1662" s="8" t="str">
        <f t="shared" si="222"/>
        <v/>
      </c>
      <c r="AJ1662" s="8" t="str">
        <f>IF(AI1662="","",COUNTIFS(AI$1:AI1662,AI1662))</f>
        <v/>
      </c>
      <c r="AK1662" s="8" t="str">
        <f t="shared" si="223"/>
        <v>陕西师范大学平凉实验中学信息化设备采购项目中标公告@微课</v>
      </c>
      <c r="AL1662" s="9">
        <f>IF(AK1662="","",COUNTIFS(AK$1:AK1662,AK1662))</f>
        <v>1</v>
      </c>
      <c r="AM1662" s="10" t="str">
        <f t="shared" si="224"/>
        <v>是</v>
      </c>
      <c r="AN1662" s="12">
        <v>4299968</v>
      </c>
    </row>
    <row r="1663" spans="1:40">
      <c r="A1663" s="14" t="s">
        <v>8576</v>
      </c>
      <c r="B1663" s="14" t="s">
        <v>8617</v>
      </c>
      <c r="C1663" s="14" t="s">
        <v>55</v>
      </c>
      <c r="D1663" s="14"/>
      <c r="E1663" s="14" t="s">
        <v>311</v>
      </c>
      <c r="F1663" s="14" t="s">
        <v>1457</v>
      </c>
      <c r="G1663" s="14" t="s">
        <v>120</v>
      </c>
      <c r="H1663" s="14"/>
      <c r="I1663" s="14"/>
      <c r="J1663" s="14"/>
      <c r="K1663" s="14"/>
      <c r="L1663" s="14"/>
      <c r="M1663" s="14" t="s">
        <v>8599</v>
      </c>
      <c r="N1663" s="14" t="s">
        <v>8600</v>
      </c>
      <c r="O1663" s="14" t="s">
        <v>8601</v>
      </c>
      <c r="P1663" s="14"/>
      <c r="Q1663" s="14" t="s">
        <v>8602</v>
      </c>
      <c r="R1663" s="14"/>
      <c r="S1663" s="14"/>
      <c r="T1663" s="14"/>
      <c r="U1663" s="14"/>
      <c r="V1663" s="14"/>
      <c r="W1663" s="14" t="s">
        <v>65</v>
      </c>
      <c r="X1663" s="14" t="s">
        <v>8618</v>
      </c>
      <c r="Y1663" s="14">
        <v>1</v>
      </c>
      <c r="Z1663" s="14">
        <v>14971</v>
      </c>
      <c r="AA1663" s="14">
        <v>2019</v>
      </c>
      <c r="AB1663" s="14" t="s">
        <v>68</v>
      </c>
      <c r="AC1663" s="14"/>
      <c r="AD1663" s="14"/>
      <c r="AE1663" s="14"/>
      <c r="AF1663" s="14"/>
      <c r="AG1663" s="14"/>
      <c r="AH1663" s="14"/>
      <c r="AI1663" s="8" t="str">
        <f t="shared" si="222"/>
        <v/>
      </c>
      <c r="AJ1663" s="8" t="str">
        <f>IF(AI1663="","",COUNTIFS(AI$1:AI1663,AI1663))</f>
        <v/>
      </c>
      <c r="AK1663" s="8" t="str">
        <f t="shared" si="223"/>
        <v>中标公告——课程建设询价公告@微课</v>
      </c>
      <c r="AL1663" s="9">
        <f>IF(AK1663="","",COUNTIFS(AK$1:AK1663,AK1663))</f>
        <v>1</v>
      </c>
      <c r="AM1663" s="10" t="str">
        <f t="shared" si="224"/>
        <v>是</v>
      </c>
      <c r="AN1663" s="12">
        <v>26500</v>
      </c>
    </row>
    <row r="1664" spans="1:40">
      <c r="A1664" s="7" t="s">
        <v>8576</v>
      </c>
      <c r="B1664" s="7" t="s">
        <v>8619</v>
      </c>
      <c r="C1664" s="7" t="s">
        <v>55</v>
      </c>
      <c r="D1664" s="7" t="s">
        <v>8620</v>
      </c>
      <c r="E1664" s="7" t="s">
        <v>551</v>
      </c>
      <c r="F1664" s="7" t="s">
        <v>3194</v>
      </c>
      <c r="G1664" s="7" t="s">
        <v>120</v>
      </c>
      <c r="H1664" s="7"/>
      <c r="I1664" s="7"/>
      <c r="J1664" s="7"/>
      <c r="K1664" s="7"/>
      <c r="L1664" s="7" t="s">
        <v>8621</v>
      </c>
      <c r="M1664" s="7" t="s">
        <v>8622</v>
      </c>
      <c r="N1664" s="7" t="s">
        <v>8623</v>
      </c>
      <c r="O1664" s="7" t="s">
        <v>8624</v>
      </c>
      <c r="P1664" s="7"/>
      <c r="Q1664" s="7" t="s">
        <v>8625</v>
      </c>
      <c r="R1664" s="7"/>
      <c r="S1664" s="7"/>
      <c r="T1664" s="7"/>
      <c r="U1664" s="7"/>
      <c r="V1664" s="7"/>
      <c r="W1664" s="7" t="s">
        <v>65</v>
      </c>
      <c r="X1664" s="7" t="s">
        <v>8626</v>
      </c>
      <c r="Y1664" s="7">
        <v>1</v>
      </c>
      <c r="Z1664" s="7">
        <v>1</v>
      </c>
      <c r="AA1664" s="7">
        <v>2019</v>
      </c>
      <c r="AB1664" s="7" t="s">
        <v>68</v>
      </c>
      <c r="AC1664" s="7"/>
      <c r="AD1664" s="7"/>
      <c r="AE1664" s="7"/>
      <c r="AF1664" s="7"/>
      <c r="AG1664" s="7"/>
      <c r="AH1664" s="7"/>
      <c r="AI1664" s="8" t="str">
        <f t="shared" si="222"/>
        <v>TJBD-2018-A-417@微课</v>
      </c>
      <c r="AJ1664" s="8">
        <f>IF(AI1664="","",COUNTIFS(AI$1:AI1664,AI1664))</f>
        <v>1</v>
      </c>
      <c r="AK1664" s="8" t="str">
        <f t="shared" si="223"/>
        <v>天津电子信息职业技术学院动漫制作技术专业课程及资源建设项目（项目编号：TJBD-2018-A-417）成交结果公告@微课</v>
      </c>
      <c r="AL1664" s="9">
        <f>IF(AK1664="","",COUNTIFS(AK$1:AK1664,AK1664))</f>
        <v>1</v>
      </c>
      <c r="AM1664" s="10" t="str">
        <f t="shared" si="224"/>
        <v>是</v>
      </c>
      <c r="AN1664" s="12">
        <v>98000</v>
      </c>
    </row>
    <row r="1665" spans="1:40">
      <c r="A1665" s="14" t="s">
        <v>8576</v>
      </c>
      <c r="B1665" s="14" t="s">
        <v>8627</v>
      </c>
      <c r="C1665" s="14" t="s">
        <v>55</v>
      </c>
      <c r="D1665" s="14" t="s">
        <v>8628</v>
      </c>
      <c r="E1665" s="14" t="s">
        <v>71</v>
      </c>
      <c r="F1665" s="14" t="s">
        <v>4483</v>
      </c>
      <c r="G1665" s="14" t="s">
        <v>226</v>
      </c>
      <c r="H1665" s="14"/>
      <c r="I1665" s="14"/>
      <c r="J1665" s="14"/>
      <c r="K1665" s="14"/>
      <c r="L1665" s="14" t="s">
        <v>8629</v>
      </c>
      <c r="M1665" s="14" t="s">
        <v>8630</v>
      </c>
      <c r="N1665" s="14" t="s">
        <v>8631</v>
      </c>
      <c r="O1665" s="14" t="s">
        <v>8632</v>
      </c>
      <c r="P1665" s="14"/>
      <c r="Q1665" s="14" t="s">
        <v>8633</v>
      </c>
      <c r="R1665" s="14"/>
      <c r="S1665" s="14"/>
      <c r="T1665" s="14"/>
      <c r="U1665" s="14"/>
      <c r="V1665" s="14"/>
      <c r="W1665" s="14" t="s">
        <v>65</v>
      </c>
      <c r="X1665" s="14" t="s">
        <v>8634</v>
      </c>
      <c r="Y1665" s="14">
        <v>2</v>
      </c>
      <c r="Z1665" s="14">
        <v>2</v>
      </c>
      <c r="AA1665" s="14">
        <v>2019</v>
      </c>
      <c r="AB1665" s="14" t="s">
        <v>68</v>
      </c>
      <c r="AC1665" s="14"/>
      <c r="AD1665" s="14"/>
      <c r="AE1665" s="14"/>
      <c r="AF1665" s="14"/>
      <c r="AG1665" s="14"/>
      <c r="AH1665" s="14"/>
      <c r="AI1665" s="8" t="str">
        <f t="shared" si="222"/>
        <v>GTFDF2J2019109@微课</v>
      </c>
      <c r="AJ1665" s="8">
        <f>IF(AI1665="","",COUNTIFS(AI$1:AI1665,AI1665))</f>
        <v>1</v>
      </c>
      <c r="AK1665" s="8" t="str">
        <f t="shared" si="223"/>
        <v>广西国泰招标咨询有限公司广西民族师范学院附属中学微课室（第一期）工程（GTFDF2J2019109）成交结果公告@微课</v>
      </c>
      <c r="AL1665" s="9">
        <f>IF(AK1665="","",COUNTIFS(AK$1:AK1665,AK1665))</f>
        <v>1</v>
      </c>
      <c r="AM1665" s="10" t="str">
        <f t="shared" si="224"/>
        <v>是</v>
      </c>
      <c r="AN1665" s="12">
        <v>196500</v>
      </c>
    </row>
    <row r="1666" spans="1:40">
      <c r="A1666" s="7" t="s">
        <v>8576</v>
      </c>
      <c r="B1666" s="7" t="s">
        <v>8635</v>
      </c>
      <c r="C1666" s="7" t="s">
        <v>55</v>
      </c>
      <c r="D1666" s="7" t="s">
        <v>8636</v>
      </c>
      <c r="E1666" s="7" t="s">
        <v>425</v>
      </c>
      <c r="F1666" s="7" t="s">
        <v>486</v>
      </c>
      <c r="G1666" s="7" t="s">
        <v>226</v>
      </c>
      <c r="H1666" s="7"/>
      <c r="I1666" s="7"/>
      <c r="J1666" s="7"/>
      <c r="K1666" s="7"/>
      <c r="L1666" s="7" t="s">
        <v>8637</v>
      </c>
      <c r="M1666" s="7" t="s">
        <v>8638</v>
      </c>
      <c r="N1666" s="7" t="s">
        <v>8639</v>
      </c>
      <c r="O1666" s="7" t="s">
        <v>8640</v>
      </c>
      <c r="P1666" s="7"/>
      <c r="Q1666" s="7" t="s">
        <v>8641</v>
      </c>
      <c r="R1666" s="7"/>
      <c r="S1666" s="7"/>
      <c r="T1666" s="7"/>
      <c r="U1666" s="7"/>
      <c r="V1666" s="7"/>
      <c r="W1666" s="7" t="s">
        <v>65</v>
      </c>
      <c r="X1666" s="7" t="s">
        <v>8642</v>
      </c>
      <c r="Y1666" s="7">
        <v>1</v>
      </c>
      <c r="Z1666" s="7">
        <v>1</v>
      </c>
      <c r="AA1666" s="7">
        <v>2019</v>
      </c>
      <c r="AB1666" s="7" t="s">
        <v>68</v>
      </c>
      <c r="AC1666" s="7"/>
      <c r="AD1666" s="7"/>
      <c r="AE1666" s="7"/>
      <c r="AF1666" s="7"/>
      <c r="AG1666" s="7"/>
      <c r="AH1666" s="7"/>
      <c r="AI1666" s="8" t="str">
        <f t="shared" si="222"/>
        <v>D01-1262302431616022XQ-2019010@微课</v>
      </c>
      <c r="AJ1666" s="8">
        <f>IF(AI1666="","",COUNTIFS(AI$1:AI1666,AI1666))</f>
        <v>1</v>
      </c>
      <c r="AK1666" s="8" t="str">
        <f t="shared" si="223"/>
        <v>E6200000600019306001001兰州资源环境职业技术学院水及大气污染控制仿真实训中心政府采购项目@微课</v>
      </c>
      <c r="AL1666" s="9">
        <f>IF(AK1666="","",COUNTIFS(AK$1:AK1666,AK1666))</f>
        <v>1</v>
      </c>
      <c r="AM1666" s="10" t="str">
        <f t="shared" si="224"/>
        <v>是</v>
      </c>
      <c r="AN1666" s="12">
        <v>822600</v>
      </c>
    </row>
    <row r="1667" spans="1:40">
      <c r="A1667" s="14" t="s">
        <v>8576</v>
      </c>
      <c r="B1667" s="14" t="s">
        <v>8643</v>
      </c>
      <c r="C1667" s="14" t="s">
        <v>55</v>
      </c>
      <c r="D1667" s="14"/>
      <c r="E1667" s="14" t="s">
        <v>215</v>
      </c>
      <c r="F1667" s="14" t="s">
        <v>6468</v>
      </c>
      <c r="G1667" s="14" t="s">
        <v>226</v>
      </c>
      <c r="H1667" s="14"/>
      <c r="I1667" s="14"/>
      <c r="J1667" s="14"/>
      <c r="K1667" s="14"/>
      <c r="L1667" s="14"/>
      <c r="M1667" s="14"/>
      <c r="N1667" s="14" t="s">
        <v>8644</v>
      </c>
      <c r="O1667" s="14" t="s">
        <v>8645</v>
      </c>
      <c r="P1667" s="14"/>
      <c r="Q1667" s="14" t="s">
        <v>8646</v>
      </c>
      <c r="R1667" s="14"/>
      <c r="S1667" s="14"/>
      <c r="T1667" s="14"/>
      <c r="U1667" s="14"/>
      <c r="V1667" s="14"/>
      <c r="W1667" s="14" t="s">
        <v>65</v>
      </c>
      <c r="X1667" s="14" t="s">
        <v>8647</v>
      </c>
      <c r="Y1667" s="14">
        <v>1</v>
      </c>
      <c r="Z1667" s="14">
        <v>14971</v>
      </c>
      <c r="AA1667" s="14">
        <v>2019</v>
      </c>
      <c r="AB1667" s="14" t="s">
        <v>68</v>
      </c>
      <c r="AC1667" s="14"/>
      <c r="AD1667" s="14"/>
      <c r="AE1667" s="14"/>
      <c r="AF1667" s="14"/>
      <c r="AG1667" s="14"/>
      <c r="AH1667" s="14"/>
      <c r="AI1667" s="8" t="str">
        <f t="shared" si="222"/>
        <v/>
      </c>
      <c r="AJ1667" s="8" t="str">
        <f>IF(AI1667="","",COUNTIFS(AI$1:AI1667,AI1667))</f>
        <v/>
      </c>
      <c r="AK1667" s="8" t="str">
        <f t="shared" si="223"/>
        <v>汶上县第二实验小学(键鼠套装、教师机、全千兆网管交换机、全千兆网管交换机、云课堂一体机、云课堂教学管理服务器、云课堂教学管理软件)定点采购成交公告@微课</v>
      </c>
      <c r="AL1667" s="9">
        <f>IF(AK1667="","",COUNTIFS(AK$1:AK1667,AK1667))</f>
        <v>1</v>
      </c>
      <c r="AM1667" s="10" t="str">
        <f t="shared" si="224"/>
        <v>是</v>
      </c>
      <c r="AN1667" s="12">
        <v>296500</v>
      </c>
    </row>
    <row r="1668" spans="1:40">
      <c r="A1668" s="7" t="s">
        <v>8576</v>
      </c>
      <c r="B1668" s="7" t="s">
        <v>8648</v>
      </c>
      <c r="C1668" s="7" t="s">
        <v>55</v>
      </c>
      <c r="D1668" s="7" t="s">
        <v>8649</v>
      </c>
      <c r="E1668" s="7" t="s">
        <v>236</v>
      </c>
      <c r="F1668" s="7" t="s">
        <v>237</v>
      </c>
      <c r="G1668" s="7" t="s">
        <v>226</v>
      </c>
      <c r="H1668" s="7"/>
      <c r="I1668" s="7"/>
      <c r="J1668" s="7"/>
      <c r="K1668" s="7"/>
      <c r="L1668" s="7" t="s">
        <v>2997</v>
      </c>
      <c r="M1668" s="7" t="s">
        <v>8650</v>
      </c>
      <c r="N1668" s="7" t="s">
        <v>8651</v>
      </c>
      <c r="O1668" s="7" t="s">
        <v>8652</v>
      </c>
      <c r="P1668" s="7"/>
      <c r="Q1668" s="7" t="s">
        <v>8653</v>
      </c>
      <c r="R1668" s="7"/>
      <c r="S1668" s="7"/>
      <c r="T1668" s="7"/>
      <c r="U1668" s="7"/>
      <c r="V1668" s="7"/>
      <c r="W1668" s="7" t="s">
        <v>65</v>
      </c>
      <c r="X1668" s="7" t="s">
        <v>8654</v>
      </c>
      <c r="Y1668" s="7">
        <v>1</v>
      </c>
      <c r="Z1668" s="7">
        <v>1</v>
      </c>
      <c r="AA1668" s="7">
        <v>2019</v>
      </c>
      <c r="AB1668" s="7" t="s">
        <v>68</v>
      </c>
      <c r="AC1668" s="7"/>
      <c r="AD1668" s="7"/>
      <c r="AE1668" s="7"/>
      <c r="AF1668" s="7"/>
      <c r="AG1668" s="7"/>
      <c r="AH1668" s="7"/>
      <c r="AI1668" s="8" t="str">
        <f t="shared" si="222"/>
        <v>XM-0000120203181226097）@微课</v>
      </c>
      <c r="AJ1668" s="8">
        <f>IF(AI1668="","",COUNTIFS(AI$1:AI1668,AI1668))</f>
        <v>1</v>
      </c>
      <c r="AK1668" s="8" t="str">
        <f t="shared" si="223"/>
        <v>北京轻工技师学院教育教学-机电工程系工业机器人应用与维护专业核心课程制作项目中标公告@微课</v>
      </c>
      <c r="AL1668" s="9">
        <f>IF(AK1668="","",COUNTIFS(AK$1:AK1668,AK1668))</f>
        <v>1</v>
      </c>
      <c r="AM1668" s="10" t="str">
        <f t="shared" si="224"/>
        <v>是</v>
      </c>
      <c r="AN1668" s="12">
        <v>1552200</v>
      </c>
    </row>
    <row r="1669" spans="1:40">
      <c r="A1669" s="14" t="s">
        <v>8576</v>
      </c>
      <c r="B1669" s="14" t="s">
        <v>8655</v>
      </c>
      <c r="C1669" s="14" t="s">
        <v>55</v>
      </c>
      <c r="D1669" s="14" t="s">
        <v>8656</v>
      </c>
      <c r="E1669" s="14" t="s">
        <v>215</v>
      </c>
      <c r="F1669" s="14" t="s">
        <v>1223</v>
      </c>
      <c r="G1669" s="14" t="s">
        <v>226</v>
      </c>
      <c r="H1669" s="14"/>
      <c r="I1669" s="14"/>
      <c r="J1669" s="14"/>
      <c r="K1669" s="14"/>
      <c r="L1669" s="14" t="s">
        <v>8657</v>
      </c>
      <c r="M1669" s="14" t="s">
        <v>8658</v>
      </c>
      <c r="N1669" s="14" t="s">
        <v>8659</v>
      </c>
      <c r="O1669" s="14">
        <v>44.896999999999998</v>
      </c>
      <c r="P1669" s="14"/>
      <c r="Q1669" s="14" t="s">
        <v>8660</v>
      </c>
      <c r="R1669" s="14"/>
      <c r="S1669" s="14"/>
      <c r="T1669" s="14"/>
      <c r="U1669" s="14"/>
      <c r="V1669" s="14"/>
      <c r="W1669" s="14" t="s">
        <v>65</v>
      </c>
      <c r="X1669" s="14" t="s">
        <v>8661</v>
      </c>
      <c r="Y1669" s="14">
        <v>2</v>
      </c>
      <c r="Z1669" s="14">
        <v>2</v>
      </c>
      <c r="AA1669" s="14">
        <v>2019</v>
      </c>
      <c r="AB1669" s="14" t="s">
        <v>68</v>
      </c>
      <c r="AC1669" s="14"/>
      <c r="AD1669" s="14"/>
      <c r="AE1669" s="14"/>
      <c r="AF1669" s="14"/>
      <c r="AG1669" s="14"/>
      <c r="AH1669" s="14"/>
      <c r="AI1669" s="8" t="str">
        <f t="shared" si="222"/>
        <v>SDGP370634201802000019@微课</v>
      </c>
      <c r="AJ1669" s="8">
        <f>IF(AI1669="","",COUNTIFS(AI$1:AI1669,AI1669))</f>
        <v>1</v>
      </c>
      <c r="AK1669" s="8" t="str">
        <f t="shared" si="223"/>
        <v>长岛县职业中等专业学校微课室及智慧教室设备采购合同公告@微课</v>
      </c>
      <c r="AL1669" s="9">
        <f>IF(AK1669="","",COUNTIFS(AK$1:AK1669,AK1669))</f>
        <v>1</v>
      </c>
      <c r="AM1669" s="10" t="str">
        <f t="shared" si="224"/>
        <v>是</v>
      </c>
      <c r="AN1669" s="12">
        <v>44.896999999999998</v>
      </c>
    </row>
    <row r="1670" spans="1:40">
      <c r="A1670" s="7" t="s">
        <v>8576</v>
      </c>
      <c r="B1670" s="7" t="s">
        <v>8662</v>
      </c>
      <c r="C1670" s="7" t="s">
        <v>55</v>
      </c>
      <c r="D1670" s="7"/>
      <c r="E1670" s="7" t="s">
        <v>425</v>
      </c>
      <c r="F1670" s="7" t="s">
        <v>486</v>
      </c>
      <c r="G1670" s="7" t="s">
        <v>226</v>
      </c>
      <c r="H1670" s="7"/>
      <c r="I1670" s="7"/>
      <c r="J1670" s="7"/>
      <c r="K1670" s="7"/>
      <c r="L1670" s="7" t="s">
        <v>8637</v>
      </c>
      <c r="M1670" s="7" t="s">
        <v>8638</v>
      </c>
      <c r="N1670" s="7" t="s">
        <v>8639</v>
      </c>
      <c r="O1670" s="7" t="s">
        <v>8663</v>
      </c>
      <c r="P1670" s="7"/>
      <c r="Q1670" s="7" t="s">
        <v>8641</v>
      </c>
      <c r="R1670" s="7"/>
      <c r="S1670" s="7"/>
      <c r="T1670" s="7"/>
      <c r="U1670" s="7"/>
      <c r="V1670" s="7"/>
      <c r="W1670" s="7" t="s">
        <v>65</v>
      </c>
      <c r="X1670" s="7" t="s">
        <v>8664</v>
      </c>
      <c r="Y1670" s="7">
        <v>2</v>
      </c>
      <c r="Z1670" s="7">
        <v>14971</v>
      </c>
      <c r="AA1670" s="7">
        <v>2019</v>
      </c>
      <c r="AB1670" s="7" t="s">
        <v>68</v>
      </c>
      <c r="AC1670" s="7"/>
      <c r="AD1670" s="7"/>
      <c r="AE1670" s="7"/>
      <c r="AF1670" s="7"/>
      <c r="AG1670" s="7"/>
      <c r="AH1670" s="7"/>
      <c r="AI1670" s="8" t="str">
        <f t="shared" si="222"/>
        <v/>
      </c>
      <c r="AJ1670" s="8" t="str">
        <f>IF(AI1670="","",COUNTIFS(AI$1:AI1670,AI1670))</f>
        <v/>
      </c>
      <c r="AK1670" s="8" t="str">
        <f t="shared" si="223"/>
        <v>兰州资源环境职业技术学院水及大气污染控制仿真实训中心政府采购项目中标公告@微课</v>
      </c>
      <c r="AL1670" s="9">
        <f>IF(AK1670="","",COUNTIFS(AK$1:AK1670,AK1670))</f>
        <v>1</v>
      </c>
      <c r="AM1670" s="10" t="str">
        <f t="shared" si="224"/>
        <v>是</v>
      </c>
      <c r="AN1670" s="12">
        <v>822600</v>
      </c>
    </row>
    <row r="1671" spans="1:40">
      <c r="A1671" s="14" t="s">
        <v>8576</v>
      </c>
      <c r="B1671" s="14" t="s">
        <v>8665</v>
      </c>
      <c r="C1671" s="14" t="s">
        <v>55</v>
      </c>
      <c r="D1671" s="14" t="s">
        <v>8666</v>
      </c>
      <c r="E1671" s="14" t="s">
        <v>168</v>
      </c>
      <c r="F1671" s="14" t="s">
        <v>225</v>
      </c>
      <c r="G1671" s="14" t="s">
        <v>226</v>
      </c>
      <c r="H1671" s="14"/>
      <c r="I1671" s="14"/>
      <c r="J1671" s="14"/>
      <c r="K1671" s="14"/>
      <c r="L1671" s="14" t="s">
        <v>8667</v>
      </c>
      <c r="M1671" s="14" t="s">
        <v>8668</v>
      </c>
      <c r="N1671" s="14" t="s">
        <v>8669</v>
      </c>
      <c r="O1671" s="14" t="s">
        <v>8670</v>
      </c>
      <c r="P1671" s="14"/>
      <c r="Q1671" s="14" t="s">
        <v>8671</v>
      </c>
      <c r="R1671" s="14"/>
      <c r="S1671" s="14"/>
      <c r="T1671" s="14"/>
      <c r="U1671" s="14"/>
      <c r="V1671" s="14"/>
      <c r="W1671" s="14" t="s">
        <v>65</v>
      </c>
      <c r="X1671" s="14" t="s">
        <v>8672</v>
      </c>
      <c r="Y1671" s="14">
        <v>6</v>
      </c>
      <c r="Z1671" s="14">
        <v>6</v>
      </c>
      <c r="AA1671" s="14">
        <v>2019</v>
      </c>
      <c r="AB1671" s="14" t="s">
        <v>68</v>
      </c>
      <c r="AC1671" s="14"/>
      <c r="AD1671" s="14"/>
      <c r="AE1671" s="14"/>
      <c r="AF1671" s="14"/>
      <c r="AG1671" s="14"/>
      <c r="AH1671" s="14"/>
      <c r="AI1671" s="8" t="str">
        <f t="shared" si="222"/>
        <v>[350181]ZSZB[GK]2018067@微课</v>
      </c>
      <c r="AJ1671" s="8">
        <f>IF(AI1671="","",COUNTIFS(AI$1:AI1671,AI1671))</f>
        <v>1</v>
      </c>
      <c r="AK1671" s="8" t="str">
        <f t="shared" si="223"/>
        <v>福清市渔溪中心小学智慧课堂教学设备采购结果公告@微课</v>
      </c>
      <c r="AL1671" s="9">
        <f>IF(AK1671="","",COUNTIFS(AK$1:AK1671,AK1671))</f>
        <v>1</v>
      </c>
      <c r="AM1671" s="10" t="str">
        <f t="shared" si="224"/>
        <v>是</v>
      </c>
      <c r="AN1671" s="12">
        <v>734080</v>
      </c>
    </row>
    <row r="1672" spans="1:40">
      <c r="A1672" s="7" t="s">
        <v>8576</v>
      </c>
      <c r="B1672" s="7" t="s">
        <v>8673</v>
      </c>
      <c r="C1672" s="7" t="s">
        <v>55</v>
      </c>
      <c r="D1672" s="7" t="s">
        <v>8674</v>
      </c>
      <c r="E1672" s="7" t="s">
        <v>155</v>
      </c>
      <c r="F1672" s="7" t="s">
        <v>251</v>
      </c>
      <c r="G1672" s="7" t="s">
        <v>226</v>
      </c>
      <c r="H1672" s="7"/>
      <c r="I1672" s="7"/>
      <c r="J1672" s="7"/>
      <c r="K1672" s="7"/>
      <c r="L1672" s="7" t="s">
        <v>8675</v>
      </c>
      <c r="M1672" s="7" t="s">
        <v>8676</v>
      </c>
      <c r="N1672" s="7" t="s">
        <v>8677</v>
      </c>
      <c r="O1672" s="7" t="s">
        <v>8678</v>
      </c>
      <c r="P1672" s="7"/>
      <c r="Q1672" s="7" t="s">
        <v>8679</v>
      </c>
      <c r="R1672" s="7"/>
      <c r="S1672" s="7"/>
      <c r="T1672" s="7"/>
      <c r="U1672" s="7"/>
      <c r="V1672" s="7"/>
      <c r="W1672" s="7" t="s">
        <v>65</v>
      </c>
      <c r="X1672" s="7" t="s">
        <v>8680</v>
      </c>
      <c r="Y1672" s="7">
        <v>1</v>
      </c>
      <c r="Z1672" s="7">
        <v>1</v>
      </c>
      <c r="AA1672" s="7">
        <v>2019</v>
      </c>
      <c r="AB1672" s="7" t="s">
        <v>68</v>
      </c>
      <c r="AC1672" s="7"/>
      <c r="AD1672" s="7"/>
      <c r="AE1672" s="7"/>
      <c r="AF1672" s="7"/>
      <c r="AG1672" s="7"/>
      <c r="AH1672" s="7"/>
      <c r="AI1672" s="8" t="str">
        <f t="shared" si="222"/>
        <v>SZZB-18E015】@微课</v>
      </c>
      <c r="AJ1672" s="8">
        <f>IF(AI1672="","",COUNTIFS(AI$1:AI1672,AI1672))</f>
        <v>1</v>
      </c>
      <c r="AK1672" s="8" t="str">
        <f t="shared" si="223"/>
        <v>云南林业职业技术学院生态旅游专业提升专业服务产业能力项目硬件设备采购成交结果公告@微课</v>
      </c>
      <c r="AL1672" s="9">
        <f>IF(AK1672="","",COUNTIFS(AK$1:AK1672,AK1672))</f>
        <v>1</v>
      </c>
      <c r="AM1672" s="10" t="str">
        <f t="shared" si="224"/>
        <v>是</v>
      </c>
      <c r="AN1672" s="12">
        <v>137660</v>
      </c>
    </row>
    <row r="1673" spans="1:40">
      <c r="A1673" s="14" t="s">
        <v>8576</v>
      </c>
      <c r="B1673" s="14" t="s">
        <v>8681</v>
      </c>
      <c r="C1673" s="14" t="s">
        <v>55</v>
      </c>
      <c r="D1673" s="14" t="s">
        <v>8682</v>
      </c>
      <c r="E1673" s="14" t="s">
        <v>1125</v>
      </c>
      <c r="F1673" s="14" t="s">
        <v>1126</v>
      </c>
      <c r="G1673" s="14" t="s">
        <v>252</v>
      </c>
      <c r="H1673" s="14"/>
      <c r="I1673" s="14"/>
      <c r="J1673" s="14"/>
      <c r="K1673" s="14"/>
      <c r="L1673" s="14" t="s">
        <v>8683</v>
      </c>
      <c r="M1673" s="14"/>
      <c r="N1673" s="14" t="s">
        <v>8684</v>
      </c>
      <c r="O1673" s="14"/>
      <c r="P1673" s="14"/>
      <c r="Q1673" s="14" t="s">
        <v>8685</v>
      </c>
      <c r="R1673" s="14"/>
      <c r="S1673" s="14"/>
      <c r="T1673" s="14"/>
      <c r="U1673" s="14"/>
      <c r="V1673" s="14"/>
      <c r="W1673" s="14" t="s">
        <v>65</v>
      </c>
      <c r="X1673" s="14" t="s">
        <v>8686</v>
      </c>
      <c r="Y1673" s="14">
        <v>1</v>
      </c>
      <c r="Z1673" s="14">
        <v>1</v>
      </c>
      <c r="AA1673" s="14">
        <v>2019</v>
      </c>
      <c r="AB1673" s="14" t="s">
        <v>68</v>
      </c>
      <c r="AC1673" s="14"/>
      <c r="AD1673" s="14"/>
      <c r="AE1673" s="14"/>
      <c r="AF1673" s="14"/>
      <c r="AG1673" s="14"/>
      <c r="AH1673" s="14"/>
      <c r="AI1673" s="8" t="str">
        <f t="shared" si="222"/>
        <v>SXLHZB2018-1299-1@微课</v>
      </c>
      <c r="AJ1673" s="8">
        <f>IF(AI1673="","",COUNTIFS(AI$1:AI1673,AI1673))</f>
        <v>1</v>
      </c>
      <c r="AK1673" s="8" t="str">
        <f t="shared" si="223"/>
        <v>空港新城2018年中小学（幼儿园）微课大赛服务采购项目的采购结果公告@微课</v>
      </c>
      <c r="AL1673" s="9">
        <f>IF(AK1673="","",COUNTIFS(AK$1:AK1673,AK1673))</f>
        <v>1</v>
      </c>
      <c r="AM1673" s="10" t="str">
        <f t="shared" si="224"/>
        <v>是</v>
      </c>
      <c r="AN1673" s="12">
        <v>0</v>
      </c>
    </row>
    <row r="1674" spans="1:40">
      <c r="A1674" s="7" t="s">
        <v>8576</v>
      </c>
      <c r="B1674" s="7" t="s">
        <v>8687</v>
      </c>
      <c r="C1674" s="7" t="s">
        <v>55</v>
      </c>
      <c r="D1674" s="7"/>
      <c r="E1674" s="7" t="s">
        <v>83</v>
      </c>
      <c r="F1674" s="7" t="s">
        <v>291</v>
      </c>
      <c r="G1674" s="7" t="s">
        <v>252</v>
      </c>
      <c r="H1674" s="7"/>
      <c r="I1674" s="7"/>
      <c r="J1674" s="7"/>
      <c r="K1674" s="7"/>
      <c r="L1674" s="7"/>
      <c r="M1674" s="7"/>
      <c r="N1674" s="7"/>
      <c r="O1674" s="7"/>
      <c r="P1674" s="7"/>
      <c r="Q1674" s="7"/>
      <c r="R1674" s="7"/>
      <c r="S1674" s="7"/>
      <c r="T1674" s="7"/>
      <c r="U1674" s="7"/>
      <c r="V1674" s="7"/>
      <c r="W1674" s="7" t="s">
        <v>65</v>
      </c>
      <c r="X1674" s="7" t="s">
        <v>8688</v>
      </c>
      <c r="Y1674" s="7">
        <v>1</v>
      </c>
      <c r="Z1674" s="7">
        <v>14971</v>
      </c>
      <c r="AA1674" s="7">
        <v>2019</v>
      </c>
      <c r="AB1674" s="7" t="s">
        <v>68</v>
      </c>
      <c r="AC1674" s="7"/>
      <c r="AD1674" s="7"/>
      <c r="AE1674" s="7"/>
      <c r="AF1674" s="7"/>
      <c r="AG1674" s="7"/>
      <c r="AH1674" s="7"/>
      <c r="AI1674" s="8" t="str">
        <f t="shared" si="222"/>
        <v/>
      </c>
      <c r="AJ1674" s="8" t="str">
        <f>IF(AI1674="","",COUNTIFS(AI$1:AI1674,AI1674))</f>
        <v/>
      </c>
      <c r="AK1674" s="8" t="str">
        <f t="shared" si="223"/>
        <v>江西中烟工业有限责任公司南昌卷烟厂课件开发之微课堂开发与设计培训项目成交候选人排序公示@微课</v>
      </c>
      <c r="AL1674" s="9">
        <f>IF(AK1674="","",COUNTIFS(AK$1:AK1674,AK1674))</f>
        <v>1</v>
      </c>
      <c r="AM1674" s="10" t="str">
        <f t="shared" si="224"/>
        <v>是</v>
      </c>
      <c r="AN1674" s="12">
        <v>0</v>
      </c>
    </row>
    <row r="1675" spans="1:40">
      <c r="A1675" s="14" t="s">
        <v>8576</v>
      </c>
      <c r="B1675" s="14" t="s">
        <v>8689</v>
      </c>
      <c r="C1675" s="14" t="s">
        <v>55</v>
      </c>
      <c r="D1675" s="14" t="s">
        <v>8690</v>
      </c>
      <c r="E1675" s="14" t="s">
        <v>1192</v>
      </c>
      <c r="F1675" s="14" t="s">
        <v>4651</v>
      </c>
      <c r="G1675" s="14" t="s">
        <v>252</v>
      </c>
      <c r="H1675" s="14"/>
      <c r="I1675" s="14"/>
      <c r="J1675" s="14"/>
      <c r="K1675" s="14"/>
      <c r="L1675" s="14" t="s">
        <v>8691</v>
      </c>
      <c r="M1675" s="14" t="s">
        <v>8692</v>
      </c>
      <c r="N1675" s="14"/>
      <c r="O1675" s="14"/>
      <c r="P1675" s="14"/>
      <c r="Q1675" s="14"/>
      <c r="R1675" s="14"/>
      <c r="S1675" s="14"/>
      <c r="T1675" s="14"/>
      <c r="U1675" s="14"/>
      <c r="V1675" s="14"/>
      <c r="W1675" s="14" t="s">
        <v>244</v>
      </c>
      <c r="X1675" s="14" t="s">
        <v>8693</v>
      </c>
      <c r="Y1675" s="14">
        <v>5</v>
      </c>
      <c r="Z1675" s="14">
        <v>2</v>
      </c>
      <c r="AA1675" s="14">
        <v>2019</v>
      </c>
      <c r="AB1675" s="14" t="s">
        <v>68</v>
      </c>
      <c r="AC1675" s="14"/>
      <c r="AD1675" s="14"/>
      <c r="AE1675" s="14"/>
      <c r="AF1675" s="14"/>
      <c r="AG1675" s="14"/>
      <c r="AH1675" s="14"/>
      <c r="AI1675" s="8" t="str">
        <f t="shared" si="222"/>
        <v>X430100YYYY001307001）@微课</v>
      </c>
      <c r="AJ1675" s="8">
        <f>IF(AI1675="","",COUNTIFS(AI$1:AI1675,AI1675))</f>
        <v>1</v>
      </c>
      <c r="AK1675" s="8" t="str">
        <f t="shared" si="223"/>
        <v>湖南中烟工业有限责任公司服务营销课程开发及配套讲师服务项目中标结果公告@微课</v>
      </c>
      <c r="AL1675" s="9">
        <f>IF(AK1675="","",COUNTIFS(AK$1:AK1675,AK1675))</f>
        <v>1</v>
      </c>
      <c r="AM1675" s="10" t="str">
        <f t="shared" si="224"/>
        <v>是</v>
      </c>
      <c r="AN1675" s="12">
        <v>0</v>
      </c>
    </row>
    <row r="1676" spans="1:40">
      <c r="A1676" s="7" t="s">
        <v>8576</v>
      </c>
      <c r="B1676" s="7" t="s">
        <v>8694</v>
      </c>
      <c r="C1676" s="7" t="s">
        <v>55</v>
      </c>
      <c r="D1676" s="7" t="s">
        <v>8695</v>
      </c>
      <c r="E1676" s="7" t="s">
        <v>71</v>
      </c>
      <c r="F1676" s="7" t="s">
        <v>1551</v>
      </c>
      <c r="G1676" s="7" t="s">
        <v>252</v>
      </c>
      <c r="H1676" s="7"/>
      <c r="I1676" s="7"/>
      <c r="J1676" s="7"/>
      <c r="K1676" s="7"/>
      <c r="L1676" s="7" t="s">
        <v>179</v>
      </c>
      <c r="M1676" s="7" t="s">
        <v>8696</v>
      </c>
      <c r="N1676" s="7" t="s">
        <v>4660</v>
      </c>
      <c r="O1676" s="7" t="s">
        <v>8697</v>
      </c>
      <c r="P1676" s="7"/>
      <c r="Q1676" s="7" t="s">
        <v>4663</v>
      </c>
      <c r="R1676" s="7"/>
      <c r="S1676" s="7"/>
      <c r="T1676" s="7"/>
      <c r="U1676" s="7"/>
      <c r="V1676" s="7"/>
      <c r="W1676" s="7" t="s">
        <v>326</v>
      </c>
      <c r="X1676" s="7" t="s">
        <v>8698</v>
      </c>
      <c r="Y1676" s="7">
        <v>2</v>
      </c>
      <c r="Z1676" s="7">
        <v>3</v>
      </c>
      <c r="AA1676" s="7">
        <v>2019</v>
      </c>
      <c r="AB1676" s="7" t="s">
        <v>68</v>
      </c>
      <c r="AC1676" s="7"/>
      <c r="AD1676" s="7"/>
      <c r="AE1676" s="7"/>
      <c r="AF1676" s="7"/>
      <c r="AG1676" s="7"/>
      <c r="AH1676" s="7"/>
      <c r="AI1676" s="8" t="str">
        <f t="shared" si="222"/>
        <v>GXZC2019-C3-21999-GXYL@微课</v>
      </c>
      <c r="AJ1676" s="8">
        <f>IF(AI1676="","",COUNTIFS(AI$1:AI1676,AI1676))</f>
        <v>1</v>
      </c>
      <c r="AK1676" s="8" t="str">
        <f t="shared" si="223"/>
        <v>云之龙招标集团有限公司AFCS社会保障教学软件采购GXZC2019-C3-21999-GXYL成交公告@微课</v>
      </c>
      <c r="AL1676" s="9">
        <f>IF(AK1676="","",COUNTIFS(AK$1:AK1676,AK1676))</f>
        <v>1</v>
      </c>
      <c r="AM1676" s="10" t="str">
        <f t="shared" si="224"/>
        <v>是</v>
      </c>
      <c r="AN1676" s="12">
        <v>214800</v>
      </c>
    </row>
    <row r="1677" spans="1:40">
      <c r="A1677" s="14" t="s">
        <v>8576</v>
      </c>
      <c r="B1677" s="14" t="s">
        <v>8699</v>
      </c>
      <c r="C1677" s="14" t="s">
        <v>55</v>
      </c>
      <c r="D1677" s="14"/>
      <c r="E1677" s="14" t="s">
        <v>627</v>
      </c>
      <c r="F1677" s="14" t="s">
        <v>6161</v>
      </c>
      <c r="G1677" s="14" t="s">
        <v>252</v>
      </c>
      <c r="H1677" s="14"/>
      <c r="I1677" s="14"/>
      <c r="J1677" s="14"/>
      <c r="K1677" s="14"/>
      <c r="L1677" s="14"/>
      <c r="M1677" s="14" t="s">
        <v>8700</v>
      </c>
      <c r="N1677" s="14" t="s">
        <v>8701</v>
      </c>
      <c r="O1677" s="14"/>
      <c r="P1677" s="14"/>
      <c r="Q1677" s="14" t="s">
        <v>8702</v>
      </c>
      <c r="R1677" s="14" t="s">
        <v>8703</v>
      </c>
      <c r="S1677" s="14" t="s">
        <v>8704</v>
      </c>
      <c r="T1677" s="14"/>
      <c r="U1677" s="14"/>
      <c r="V1677" s="14"/>
      <c r="W1677" s="14" t="s">
        <v>65</v>
      </c>
      <c r="X1677" s="14" t="s">
        <v>8705</v>
      </c>
      <c r="Y1677" s="14">
        <v>2</v>
      </c>
      <c r="Z1677" s="14">
        <v>14971</v>
      </c>
      <c r="AA1677" s="14">
        <v>2019</v>
      </c>
      <c r="AB1677" s="14" t="s">
        <v>68</v>
      </c>
      <c r="AC1677" s="14"/>
      <c r="AD1677" s="14"/>
      <c r="AE1677" s="14"/>
      <c r="AF1677" s="14"/>
      <c r="AG1677" s="14"/>
      <c r="AH1677" s="14"/>
      <c r="AI1677" s="8" t="str">
        <f t="shared" si="222"/>
        <v/>
      </c>
      <c r="AJ1677" s="8" t="str">
        <f>IF(AI1677="","",COUNTIFS(AI$1:AI1677,AI1677))</f>
        <v/>
      </c>
      <c r="AK1677" s="8" t="str">
        <f t="shared" si="223"/>
        <v>江门市实验小学办公自动化和网络设备类网上竞价项目成交结果公告@微课</v>
      </c>
      <c r="AL1677" s="9">
        <f>IF(AK1677="","",COUNTIFS(AK$1:AK1677,AK1677))</f>
        <v>1</v>
      </c>
      <c r="AM1677" s="10" t="str">
        <f t="shared" si="224"/>
        <v>是</v>
      </c>
      <c r="AN1677" s="12">
        <v>0</v>
      </c>
    </row>
    <row r="1678" spans="1:40">
      <c r="A1678" s="7" t="s">
        <v>8576</v>
      </c>
      <c r="B1678" s="7" t="s">
        <v>1747</v>
      </c>
      <c r="C1678" s="7" t="s">
        <v>55</v>
      </c>
      <c r="D1678" s="7" t="s">
        <v>1748</v>
      </c>
      <c r="E1678" s="7" t="s">
        <v>168</v>
      </c>
      <c r="F1678" s="7" t="s">
        <v>225</v>
      </c>
      <c r="G1678" s="7" t="s">
        <v>278</v>
      </c>
      <c r="H1678" s="7"/>
      <c r="I1678" s="7"/>
      <c r="J1678" s="7"/>
      <c r="K1678" s="7"/>
      <c r="L1678" s="7"/>
      <c r="M1678" s="7"/>
      <c r="N1678" s="7"/>
      <c r="O1678" s="7"/>
      <c r="P1678" s="7"/>
      <c r="Q1678" s="7"/>
      <c r="R1678" s="7"/>
      <c r="S1678" s="7"/>
      <c r="T1678" s="7"/>
      <c r="U1678" s="7"/>
      <c r="V1678" s="7"/>
      <c r="W1678" s="7" t="s">
        <v>326</v>
      </c>
      <c r="X1678" s="7" t="s">
        <v>1750</v>
      </c>
      <c r="Y1678" s="7">
        <v>3</v>
      </c>
      <c r="Z1678" s="7">
        <v>3</v>
      </c>
      <c r="AA1678" s="7">
        <v>2019</v>
      </c>
      <c r="AB1678" s="7" t="s">
        <v>68</v>
      </c>
      <c r="AC1678" s="7" t="s">
        <v>138</v>
      </c>
      <c r="AD1678" s="7" t="s">
        <v>130</v>
      </c>
      <c r="AE1678" s="7"/>
      <c r="AF1678" s="7"/>
      <c r="AG1678" s="7"/>
      <c r="AH1678" s="7"/>
      <c r="AI1678" s="8" t="str">
        <f t="shared" si="222"/>
        <v>[350100]ZDZB[GK]2018010-1@微课</v>
      </c>
      <c r="AJ1678" s="8">
        <f>IF(AI1678="","",COUNTIFS(AI$1:AI1678,AI1678))</f>
        <v>1</v>
      </c>
      <c r="AK1678" s="8" t="str">
        <f t="shared" si="223"/>
        <v>闽江师范高等专科学校教育研究院教研演播室和微格研训室建设设备采购项目@微课</v>
      </c>
      <c r="AL1678" s="9">
        <f>IF(AK1678="","",COUNTIFS(AK$1:AK1678,AK1678))</f>
        <v>1</v>
      </c>
      <c r="AM1678" s="10" t="str">
        <f t="shared" si="224"/>
        <v>是</v>
      </c>
      <c r="AN1678" s="12">
        <v>0</v>
      </c>
    </row>
    <row r="1679" spans="1:40">
      <c r="A1679" s="14" t="s">
        <v>8576</v>
      </c>
      <c r="B1679" s="14" t="s">
        <v>5990</v>
      </c>
      <c r="C1679" s="14" t="s">
        <v>55</v>
      </c>
      <c r="D1679" s="14"/>
      <c r="E1679" s="14" t="s">
        <v>71</v>
      </c>
      <c r="F1679" s="14" t="s">
        <v>1551</v>
      </c>
      <c r="G1679" s="14" t="s">
        <v>278</v>
      </c>
      <c r="H1679" s="14"/>
      <c r="I1679" s="14"/>
      <c r="J1679" s="14"/>
      <c r="K1679" s="14"/>
      <c r="L1679" s="14"/>
      <c r="M1679" s="14"/>
      <c r="N1679" s="14" t="s">
        <v>5991</v>
      </c>
      <c r="O1679" s="14"/>
      <c r="P1679" s="14"/>
      <c r="Q1679" s="14" t="s">
        <v>5993</v>
      </c>
      <c r="R1679" s="14"/>
      <c r="S1679" s="14"/>
      <c r="T1679" s="14"/>
      <c r="U1679" s="14"/>
      <c r="V1679" s="14"/>
      <c r="W1679" s="14" t="s">
        <v>326</v>
      </c>
      <c r="X1679" s="14" t="s">
        <v>5994</v>
      </c>
      <c r="Y1679" s="14">
        <v>2</v>
      </c>
      <c r="Z1679" s="14">
        <v>14971</v>
      </c>
      <c r="AA1679" s="14">
        <v>2019</v>
      </c>
      <c r="AB1679" s="14" t="s">
        <v>68</v>
      </c>
      <c r="AC1679" s="14"/>
      <c r="AD1679" s="14"/>
      <c r="AE1679" s="14"/>
      <c r="AF1679" s="14"/>
      <c r="AG1679" s="14"/>
      <c r="AH1679" s="14"/>
      <c r="AI1679" s="8" t="str">
        <f t="shared" si="222"/>
        <v/>
      </c>
      <c r="AJ1679" s="8" t="str">
        <f>IF(AI1679="","",COUNTIFS(AI$1:AI1679,AI1679))</f>
        <v/>
      </c>
      <c r="AK1679" s="8" t="str">
        <f t="shared" si="223"/>
        <v>广西民族大学民族学与社会学学《文化地理学》微课程采购项目成交公告@微课</v>
      </c>
      <c r="AL1679" s="9">
        <f>IF(AK1679="","",COUNTIFS(AK$1:AK1679,AK1679))</f>
        <v>1</v>
      </c>
      <c r="AM1679" s="10" t="str">
        <f t="shared" si="224"/>
        <v>是</v>
      </c>
      <c r="AN1679" s="12">
        <v>0</v>
      </c>
    </row>
    <row r="1680" spans="1:40">
      <c r="A1680" s="7" t="s">
        <v>8576</v>
      </c>
      <c r="B1680" s="7" t="s">
        <v>8706</v>
      </c>
      <c r="C1680" s="7" t="s">
        <v>55</v>
      </c>
      <c r="D1680" s="7"/>
      <c r="E1680" s="7" t="s">
        <v>56</v>
      </c>
      <c r="F1680" s="7" t="s">
        <v>302</v>
      </c>
      <c r="G1680" s="7" t="s">
        <v>278</v>
      </c>
      <c r="H1680" s="7"/>
      <c r="I1680" s="7"/>
      <c r="J1680" s="7"/>
      <c r="K1680" s="7"/>
      <c r="L1680" s="7"/>
      <c r="M1680" s="7"/>
      <c r="N1680" s="7" t="s">
        <v>8707</v>
      </c>
      <c r="O1680" s="7"/>
      <c r="P1680" s="7"/>
      <c r="Q1680" s="7" t="s">
        <v>8708</v>
      </c>
      <c r="R1680" s="7"/>
      <c r="S1680" s="7"/>
      <c r="T1680" s="7"/>
      <c r="U1680" s="7"/>
      <c r="V1680" s="7"/>
      <c r="W1680" s="7" t="s">
        <v>65</v>
      </c>
      <c r="X1680" s="7" t="s">
        <v>8709</v>
      </c>
      <c r="Y1680" s="7">
        <v>1</v>
      </c>
      <c r="Z1680" s="7">
        <v>14971</v>
      </c>
      <c r="AA1680" s="7">
        <v>2019</v>
      </c>
      <c r="AB1680" s="7" t="s">
        <v>68</v>
      </c>
      <c r="AC1680" s="7"/>
      <c r="AD1680" s="7"/>
      <c r="AE1680" s="7"/>
      <c r="AF1680" s="7"/>
      <c r="AG1680" s="7"/>
      <c r="AH1680" s="7"/>
      <c r="AI1680" s="8" t="str">
        <f t="shared" si="222"/>
        <v/>
      </c>
      <c r="AJ1680" s="8" t="str">
        <f>IF(AI1680="","",COUNTIFS(AI$1:AI1680,AI1680))</f>
        <v/>
      </c>
      <c r="AK1680" s="8" t="str">
        <f t="shared" si="223"/>
        <v>郑州铁路职业技术学院在线课程录制与微课制作项目合同公示合同公告@微课</v>
      </c>
      <c r="AL1680" s="9">
        <f>IF(AK1680="","",COUNTIFS(AK$1:AK1680,AK1680))</f>
        <v>1</v>
      </c>
      <c r="AM1680" s="10" t="str">
        <f t="shared" si="224"/>
        <v>是</v>
      </c>
      <c r="AN1680" s="12">
        <v>0</v>
      </c>
    </row>
    <row r="1681" spans="1:40">
      <c r="A1681" s="14" t="s">
        <v>8576</v>
      </c>
      <c r="B1681" s="14" t="s">
        <v>8710</v>
      </c>
      <c r="C1681" s="14" t="s">
        <v>55</v>
      </c>
      <c r="D1681" s="14" t="s">
        <v>8587</v>
      </c>
      <c r="E1681" s="14" t="s">
        <v>215</v>
      </c>
      <c r="F1681" s="14" t="s">
        <v>5228</v>
      </c>
      <c r="G1681" s="14" t="s">
        <v>278</v>
      </c>
      <c r="H1681" s="14"/>
      <c r="I1681" s="14"/>
      <c r="J1681" s="14"/>
      <c r="K1681" s="14"/>
      <c r="L1681" s="14" t="s">
        <v>8578</v>
      </c>
      <c r="M1681" s="14" t="s">
        <v>8579</v>
      </c>
      <c r="N1681" s="14" t="s">
        <v>8711</v>
      </c>
      <c r="O1681" s="14"/>
      <c r="P1681" s="14"/>
      <c r="Q1681" s="14" t="s">
        <v>8583</v>
      </c>
      <c r="R1681" s="14"/>
      <c r="S1681" s="14"/>
      <c r="T1681" s="14"/>
      <c r="U1681" s="14"/>
      <c r="V1681" s="14"/>
      <c r="W1681" s="14" t="s">
        <v>65</v>
      </c>
      <c r="X1681" s="14" t="s">
        <v>8589</v>
      </c>
      <c r="Y1681" s="14">
        <v>11</v>
      </c>
      <c r="Z1681" s="14">
        <v>7</v>
      </c>
      <c r="AA1681" s="14">
        <v>2018</v>
      </c>
      <c r="AB1681" s="14" t="s">
        <v>643</v>
      </c>
      <c r="AC1681" s="14"/>
      <c r="AD1681" s="14"/>
      <c r="AE1681" s="14"/>
      <c r="AF1681" s="14"/>
      <c r="AG1681" s="14"/>
      <c r="AH1681" s="14"/>
      <c r="AI1681" s="8" t="str">
        <f t="shared" si="222"/>
        <v>SDGP371102201802000030@微课</v>
      </c>
      <c r="AJ1681" s="8">
        <f>IF(AI1681="","",COUNTIFS(AI$1:AI1681,AI1681))</f>
        <v>3</v>
      </c>
      <c r="AK1681" s="8" t="str">
        <f t="shared" si="223"/>
        <v>日照市机电工程学校微课教室设备及触屏一体机采购项目A包合同公示@微课</v>
      </c>
      <c r="AL1681" s="9">
        <f>IF(AK1681="","",COUNTIFS(AK$1:AK1681,AK1681))</f>
        <v>1</v>
      </c>
      <c r="AM1681" s="10" t="str">
        <f t="shared" si="224"/>
        <v/>
      </c>
      <c r="AN1681" s="12">
        <v>0</v>
      </c>
    </row>
    <row r="1682" spans="1:40">
      <c r="A1682" s="7" t="s">
        <v>8576</v>
      </c>
      <c r="B1682" s="7" t="s">
        <v>1814</v>
      </c>
      <c r="C1682" s="7" t="s">
        <v>55</v>
      </c>
      <c r="D1682" s="7" t="s">
        <v>1815</v>
      </c>
      <c r="E1682" s="7" t="s">
        <v>56</v>
      </c>
      <c r="F1682" s="7" t="s">
        <v>302</v>
      </c>
      <c r="G1682" s="7" t="s">
        <v>278</v>
      </c>
      <c r="H1682" s="7"/>
      <c r="I1682" s="7"/>
      <c r="J1682" s="7"/>
      <c r="K1682" s="7"/>
      <c r="L1682" s="7" t="s">
        <v>1816</v>
      </c>
      <c r="M1682" s="7" t="s">
        <v>1397</v>
      </c>
      <c r="N1682" s="7" t="s">
        <v>1817</v>
      </c>
      <c r="O1682" s="7" t="s">
        <v>1818</v>
      </c>
      <c r="P1682" s="7"/>
      <c r="Q1682" s="7" t="s">
        <v>1820</v>
      </c>
      <c r="R1682" s="7"/>
      <c r="S1682" s="7"/>
      <c r="T1682" s="7"/>
      <c r="U1682" s="7"/>
      <c r="V1682" s="7"/>
      <c r="W1682" s="7" t="s">
        <v>65</v>
      </c>
      <c r="X1682" s="7" t="s">
        <v>1821</v>
      </c>
      <c r="Y1682" s="7">
        <v>3</v>
      </c>
      <c r="Z1682" s="7">
        <v>3</v>
      </c>
      <c r="AA1682" s="7">
        <v>2019</v>
      </c>
      <c r="AB1682" s="7" t="s">
        <v>68</v>
      </c>
      <c r="AC1682" s="7"/>
      <c r="AD1682" s="7"/>
      <c r="AE1682" s="7"/>
      <c r="AF1682" s="7"/>
      <c r="AG1682" s="7"/>
      <c r="AH1682" s="7"/>
      <c r="AI1682" s="8" t="str">
        <f t="shared" si="222"/>
        <v>2018-415@微课</v>
      </c>
      <c r="AJ1682" s="8">
        <f>IF(AI1682="","",COUNTIFS(AI$1:AI1682,AI1682))</f>
        <v>1</v>
      </c>
      <c r="AK1682" s="8" t="str">
        <f t="shared" si="223"/>
        <v>淅川县第五高级中学教学一体机采购项目-结果公告@微课</v>
      </c>
      <c r="AL1682" s="9">
        <f>IF(AK1682="","",COUNTIFS(AK$1:AK1682,AK1682))</f>
        <v>1</v>
      </c>
      <c r="AM1682" s="10" t="str">
        <f t="shared" si="224"/>
        <v>是</v>
      </c>
      <c r="AN1682" s="12">
        <v>981200</v>
      </c>
    </row>
    <row r="1683" spans="1:40">
      <c r="A1683" s="14" t="s">
        <v>8576</v>
      </c>
      <c r="B1683" s="14" t="s">
        <v>8712</v>
      </c>
      <c r="C1683" s="14" t="s">
        <v>55</v>
      </c>
      <c r="D1683" s="14">
        <v>293320181229252</v>
      </c>
      <c r="E1683" s="14" t="s">
        <v>1192</v>
      </c>
      <c r="F1683" s="14" t="s">
        <v>2859</v>
      </c>
      <c r="G1683" s="14" t="s">
        <v>313</v>
      </c>
      <c r="H1683" s="14"/>
      <c r="I1683" s="14"/>
      <c r="J1683" s="14"/>
      <c r="K1683" s="14"/>
      <c r="L1683" s="14" t="s">
        <v>8713</v>
      </c>
      <c r="M1683" s="14" t="s">
        <v>8714</v>
      </c>
      <c r="N1683" s="14" t="s">
        <v>8715</v>
      </c>
      <c r="O1683" s="14"/>
      <c r="P1683" s="14"/>
      <c r="Q1683" s="14" t="s">
        <v>8716</v>
      </c>
      <c r="R1683" s="14"/>
      <c r="S1683" s="14"/>
      <c r="T1683" s="14"/>
      <c r="U1683" s="14"/>
      <c r="V1683" s="14"/>
      <c r="W1683" s="14" t="s">
        <v>326</v>
      </c>
      <c r="X1683" s="14" t="s">
        <v>8717</v>
      </c>
      <c r="Y1683" s="14">
        <v>1</v>
      </c>
      <c r="Z1683" s="14">
        <v>1</v>
      </c>
      <c r="AA1683" s="14">
        <v>2019</v>
      </c>
      <c r="AB1683" s="14" t="s">
        <v>68</v>
      </c>
      <c r="AC1683" s="14"/>
      <c r="AD1683" s="14"/>
      <c r="AE1683" s="14"/>
      <c r="AF1683" s="14"/>
      <c r="AG1683" s="14"/>
      <c r="AH1683" s="14"/>
      <c r="AI1683" s="8" t="str">
        <f t="shared" si="222"/>
        <v>293320181229252@微课</v>
      </c>
      <c r="AJ1683" s="8">
        <f>IF(AI1683="","",COUNTIFS(AI$1:AI1683,AI1683))</f>
        <v>1</v>
      </c>
      <c r="AK1683" s="8" t="str">
        <f t="shared" si="223"/>
        <v>网络中心微课录制室建设中标结果@微课</v>
      </c>
      <c r="AL1683" s="9">
        <f>IF(AK1683="","",COUNTIFS(AK$1:AK1683,AK1683))</f>
        <v>1</v>
      </c>
      <c r="AM1683" s="10" t="str">
        <f t="shared" si="224"/>
        <v>是</v>
      </c>
      <c r="AN1683" s="12">
        <v>0</v>
      </c>
    </row>
    <row r="1684" spans="1:40">
      <c r="A1684" s="7" t="s">
        <v>8576</v>
      </c>
      <c r="B1684" s="7" t="s">
        <v>8718</v>
      </c>
      <c r="C1684" s="7" t="s">
        <v>55</v>
      </c>
      <c r="D1684" s="7" t="s">
        <v>8719</v>
      </c>
      <c r="E1684" s="7" t="s">
        <v>1192</v>
      </c>
      <c r="F1684" s="7" t="s">
        <v>2859</v>
      </c>
      <c r="G1684" s="7" t="s">
        <v>313</v>
      </c>
      <c r="H1684" s="7"/>
      <c r="I1684" s="7"/>
      <c r="J1684" s="7"/>
      <c r="K1684" s="7"/>
      <c r="L1684" s="7" t="s">
        <v>8713</v>
      </c>
      <c r="M1684" s="7" t="s">
        <v>8714</v>
      </c>
      <c r="N1684" s="7" t="s">
        <v>8715</v>
      </c>
      <c r="O1684" s="7"/>
      <c r="P1684" s="7"/>
      <c r="Q1684" s="7" t="s">
        <v>8716</v>
      </c>
      <c r="R1684" s="7"/>
      <c r="S1684" s="7"/>
      <c r="T1684" s="7"/>
      <c r="U1684" s="7"/>
      <c r="V1684" s="7"/>
      <c r="W1684" s="7" t="s">
        <v>326</v>
      </c>
      <c r="X1684" s="7" t="s">
        <v>8720</v>
      </c>
      <c r="Y1684" s="7">
        <v>1</v>
      </c>
      <c r="Z1684" s="7">
        <v>1</v>
      </c>
      <c r="AA1684" s="7">
        <v>2019</v>
      </c>
      <c r="AB1684" s="7" t="s">
        <v>68</v>
      </c>
      <c r="AC1684" s="7"/>
      <c r="AD1684" s="7"/>
      <c r="AE1684" s="7"/>
      <c r="AF1684" s="7"/>
      <c r="AG1684" s="7"/>
      <c r="AH1684" s="7"/>
      <c r="AI1684" s="8" t="str">
        <f t="shared" si="222"/>
        <v>HNXZ2018-HY-CG039@微课</v>
      </c>
      <c r="AJ1684" s="8">
        <f>IF(AI1684="","",COUNTIFS(AI$1:AI1684,AI1684))</f>
        <v>1</v>
      </c>
      <c r="AK1684" s="8" t="str">
        <f t="shared" si="223"/>
        <v>网络信息中心微课录制室建设中标结果@微课</v>
      </c>
      <c r="AL1684" s="9">
        <f>IF(AK1684="","",COUNTIFS(AK$1:AK1684,AK1684))</f>
        <v>1</v>
      </c>
      <c r="AM1684" s="10" t="str">
        <f t="shared" si="224"/>
        <v>是</v>
      </c>
      <c r="AN1684" s="12">
        <v>0</v>
      </c>
    </row>
    <row r="1685" spans="1:40">
      <c r="A1685" s="14" t="s">
        <v>8576</v>
      </c>
      <c r="B1685" s="14" t="s">
        <v>8721</v>
      </c>
      <c r="C1685" s="14" t="s">
        <v>55</v>
      </c>
      <c r="D1685" s="14"/>
      <c r="E1685" s="14" t="s">
        <v>627</v>
      </c>
      <c r="F1685" s="14" t="s">
        <v>6161</v>
      </c>
      <c r="G1685" s="14" t="s">
        <v>313</v>
      </c>
      <c r="H1685" s="14"/>
      <c r="I1685" s="14"/>
      <c r="J1685" s="14"/>
      <c r="K1685" s="14"/>
      <c r="L1685" s="14"/>
      <c r="M1685" s="14" t="s">
        <v>8722</v>
      </c>
      <c r="N1685" s="14" t="s">
        <v>8723</v>
      </c>
      <c r="O1685" s="14"/>
      <c r="P1685" s="14"/>
      <c r="Q1685" s="14" t="s">
        <v>8703</v>
      </c>
      <c r="R1685" s="14" t="s">
        <v>8704</v>
      </c>
      <c r="S1685" s="14" t="s">
        <v>8702</v>
      </c>
      <c r="T1685" s="14"/>
      <c r="U1685" s="14"/>
      <c r="V1685" s="14"/>
      <c r="W1685" s="14" t="s">
        <v>65</v>
      </c>
      <c r="X1685" s="14" t="s">
        <v>8724</v>
      </c>
      <c r="Y1685" s="14">
        <v>3</v>
      </c>
      <c r="Z1685" s="14">
        <v>14971</v>
      </c>
      <c r="AA1685" s="14">
        <v>2019</v>
      </c>
      <c r="AB1685" s="14" t="s">
        <v>68</v>
      </c>
      <c r="AC1685" s="14"/>
      <c r="AD1685" s="14"/>
      <c r="AE1685" s="14"/>
      <c r="AF1685" s="14"/>
      <c r="AG1685" s="14"/>
      <c r="AH1685" s="14"/>
      <c r="AI1685" s="8" t="str">
        <f t="shared" si="222"/>
        <v/>
      </c>
      <c r="AJ1685" s="8" t="str">
        <f>IF(AI1685="","",COUNTIFS(AI$1:AI1685,AI1685))</f>
        <v/>
      </c>
      <c r="AK1685" s="8" t="str">
        <f t="shared" si="223"/>
        <v>江门市紫沙小学办公自动化和网络设备类网上竞价项目成交结果公告@微课</v>
      </c>
      <c r="AL1685" s="9">
        <f>IF(AK1685="","",COUNTIFS(AK$1:AK1685,AK1685))</f>
        <v>1</v>
      </c>
      <c r="AM1685" s="10" t="str">
        <f t="shared" si="224"/>
        <v>是</v>
      </c>
      <c r="AN1685" s="12">
        <v>0</v>
      </c>
    </row>
    <row r="1686" spans="1:40">
      <c r="A1686" s="7" t="s">
        <v>8576</v>
      </c>
      <c r="B1686" s="7" t="s">
        <v>8725</v>
      </c>
      <c r="C1686" s="7" t="s">
        <v>55</v>
      </c>
      <c r="D1686" s="7" t="s">
        <v>8726</v>
      </c>
      <c r="E1686" s="7" t="s">
        <v>168</v>
      </c>
      <c r="F1686" s="7" t="s">
        <v>225</v>
      </c>
      <c r="G1686" s="7" t="s">
        <v>313</v>
      </c>
      <c r="H1686" s="7"/>
      <c r="I1686" s="7"/>
      <c r="J1686" s="7"/>
      <c r="K1686" s="7"/>
      <c r="L1686" s="7" t="s">
        <v>8727</v>
      </c>
      <c r="M1686" s="7" t="s">
        <v>8728</v>
      </c>
      <c r="N1686" s="7"/>
      <c r="O1686" s="7"/>
      <c r="P1686" s="7"/>
      <c r="Q1686" s="7"/>
      <c r="R1686" s="7"/>
      <c r="S1686" s="7"/>
      <c r="T1686" s="7"/>
      <c r="U1686" s="7"/>
      <c r="V1686" s="7"/>
      <c r="W1686" s="7" t="s">
        <v>65</v>
      </c>
      <c r="X1686" s="7" t="s">
        <v>8729</v>
      </c>
      <c r="Y1686" s="7">
        <v>1</v>
      </c>
      <c r="Z1686" s="7">
        <v>1</v>
      </c>
      <c r="AA1686" s="7">
        <v>2019</v>
      </c>
      <c r="AB1686" s="7" t="s">
        <v>68</v>
      </c>
      <c r="AC1686" s="7"/>
      <c r="AD1686" s="7"/>
      <c r="AE1686" s="7"/>
      <c r="AF1686" s="7"/>
      <c r="AG1686" s="7"/>
      <c r="AH1686" s="7"/>
      <c r="AI1686" s="8" t="str">
        <f t="shared" si="222"/>
        <v>[3500]FJLQ[GK]2018131@微课</v>
      </c>
      <c r="AJ1686" s="8">
        <f>IF(AI1686="","",COUNTIFS(AI$1:AI1686,AI1686))</f>
        <v>1</v>
      </c>
      <c r="AK1686" s="8" t="str">
        <f t="shared" si="223"/>
        <v>福建技师学院微课制作设备采购项目结果公告@微课</v>
      </c>
      <c r="AL1686" s="9">
        <f>IF(AK1686="","",COUNTIFS(AK$1:AK1686,AK1686))</f>
        <v>1</v>
      </c>
      <c r="AM1686" s="10" t="str">
        <f t="shared" si="224"/>
        <v>是</v>
      </c>
      <c r="AN1686" s="12">
        <v>0</v>
      </c>
    </row>
    <row r="1687" spans="1:40">
      <c r="A1687" s="14" t="s">
        <v>8576</v>
      </c>
      <c r="B1687" s="14" t="s">
        <v>1985</v>
      </c>
      <c r="C1687" s="14" t="s">
        <v>55</v>
      </c>
      <c r="D1687" s="14"/>
      <c r="E1687" s="14" t="s">
        <v>311</v>
      </c>
      <c r="F1687" s="14" t="s">
        <v>1236</v>
      </c>
      <c r="G1687" s="14" t="s">
        <v>313</v>
      </c>
      <c r="H1687" s="14"/>
      <c r="I1687" s="14"/>
      <c r="J1687" s="14"/>
      <c r="K1687" s="14"/>
      <c r="L1687" s="14"/>
      <c r="M1687" s="14"/>
      <c r="N1687" s="14" t="s">
        <v>1986</v>
      </c>
      <c r="O1687" s="14" t="s">
        <v>1987</v>
      </c>
      <c r="P1687" s="14"/>
      <c r="Q1687" s="14" t="s">
        <v>1989</v>
      </c>
      <c r="R1687" s="14"/>
      <c r="S1687" s="14"/>
      <c r="T1687" s="14"/>
      <c r="U1687" s="14"/>
      <c r="V1687" s="14"/>
      <c r="W1687" s="14" t="s">
        <v>79</v>
      </c>
      <c r="X1687" s="14" t="s">
        <v>1990</v>
      </c>
      <c r="Y1687" s="14">
        <v>3</v>
      </c>
      <c r="Z1687" s="14">
        <v>14971</v>
      </c>
      <c r="AA1687" s="14">
        <v>2018</v>
      </c>
      <c r="AB1687" s="14" t="s">
        <v>643</v>
      </c>
      <c r="AC1687" s="14"/>
      <c r="AD1687" s="14"/>
      <c r="AE1687" s="14"/>
      <c r="AF1687" s="14"/>
      <c r="AG1687" s="14"/>
      <c r="AH1687" s="14"/>
      <c r="AI1687" s="8" t="str">
        <f t="shared" si="222"/>
        <v/>
      </c>
      <c r="AJ1687" s="8" t="str">
        <f>IF(AI1687="","",COUNTIFS(AI$1:AI1687,AI1687))</f>
        <v/>
      </c>
      <c r="AK1687" s="8" t="str">
        <f t="shared" si="223"/>
        <v>襄阳市名师名课堂录播教室建设政府采购竞争性谈判-供应商湖北省天楚信息技术有限公司@微课</v>
      </c>
      <c r="AL1687" s="9">
        <f>IF(AK1687="","",COUNTIFS(AK$1:AK1687,AK1687))</f>
        <v>1</v>
      </c>
      <c r="AM1687" s="10" t="str">
        <f t="shared" si="224"/>
        <v>是</v>
      </c>
      <c r="AN1687" s="12">
        <v>768000</v>
      </c>
    </row>
    <row r="1688" spans="1:40">
      <c r="A1688" s="7" t="s">
        <v>8576</v>
      </c>
      <c r="B1688" s="7" t="s">
        <v>8730</v>
      </c>
      <c r="C1688" s="7" t="s">
        <v>55</v>
      </c>
      <c r="D1688" s="7" t="s">
        <v>8731</v>
      </c>
      <c r="E1688" s="7" t="s">
        <v>627</v>
      </c>
      <c r="F1688" s="7" t="s">
        <v>8732</v>
      </c>
      <c r="G1688" s="7" t="s">
        <v>313</v>
      </c>
      <c r="H1688" s="7"/>
      <c r="I1688" s="7"/>
      <c r="J1688" s="7"/>
      <c r="K1688" s="7"/>
      <c r="L1688" s="7" t="s">
        <v>8733</v>
      </c>
      <c r="M1688" s="7" t="s">
        <v>8734</v>
      </c>
      <c r="N1688" s="7" t="s">
        <v>8735</v>
      </c>
      <c r="O1688" s="7" t="s">
        <v>8736</v>
      </c>
      <c r="P1688" s="7"/>
      <c r="Q1688" s="7" t="s">
        <v>8737</v>
      </c>
      <c r="R1688" s="7"/>
      <c r="S1688" s="7"/>
      <c r="T1688" s="7"/>
      <c r="U1688" s="7"/>
      <c r="V1688" s="7"/>
      <c r="W1688" s="7" t="s">
        <v>65</v>
      </c>
      <c r="X1688" s="7" t="s">
        <v>8738</v>
      </c>
      <c r="Y1688" s="7">
        <v>1</v>
      </c>
      <c r="Z1688" s="7">
        <v>1</v>
      </c>
      <c r="AA1688" s="7">
        <v>2019</v>
      </c>
      <c r="AB1688" s="7" t="s">
        <v>68</v>
      </c>
      <c r="AC1688" s="7"/>
      <c r="AD1688" s="7"/>
      <c r="AE1688" s="7"/>
      <c r="AF1688" s="7"/>
      <c r="AG1688" s="7"/>
      <c r="AH1688" s="7"/>
      <c r="AI1688" s="8" t="str">
        <f t="shared" si="222"/>
        <v>YXCG-20181226）@微课</v>
      </c>
      <c r="AJ1688" s="8">
        <f>IF(AI1688="","",COUNTIFS(AI$1:AI1688,AI1688))</f>
        <v>1</v>
      </c>
      <c r="AK1688" s="8" t="str">
        <f t="shared" si="223"/>
        <v>阳江市第三中学阅卷系统软、硬件设备采购项目中标公告@微课</v>
      </c>
      <c r="AL1688" s="9">
        <f>IF(AK1688="","",COUNTIFS(AK$1:AK1688,AK1688))</f>
        <v>1</v>
      </c>
      <c r="AM1688" s="10" t="str">
        <f t="shared" si="224"/>
        <v>是</v>
      </c>
      <c r="AN1688" s="12">
        <v>465000</v>
      </c>
    </row>
    <row r="1689" spans="1:40">
      <c r="A1689" s="14" t="s">
        <v>8576</v>
      </c>
      <c r="B1689" s="14" t="s">
        <v>1996</v>
      </c>
      <c r="C1689" s="14" t="s">
        <v>55</v>
      </c>
      <c r="D1689" s="14"/>
      <c r="E1689" s="14" t="s">
        <v>155</v>
      </c>
      <c r="F1689" s="14" t="s">
        <v>1997</v>
      </c>
      <c r="G1689" s="14" t="s">
        <v>313</v>
      </c>
      <c r="H1689" s="14"/>
      <c r="I1689" s="14"/>
      <c r="J1689" s="14"/>
      <c r="K1689" s="14"/>
      <c r="L1689" s="14" t="s">
        <v>1998</v>
      </c>
      <c r="M1689" s="14" t="s">
        <v>1999</v>
      </c>
      <c r="N1689" s="14" t="s">
        <v>2000</v>
      </c>
      <c r="O1689" s="14" t="s">
        <v>2001</v>
      </c>
      <c r="P1689" s="14"/>
      <c r="Q1689" s="14" t="s">
        <v>2003</v>
      </c>
      <c r="R1689" s="14"/>
      <c r="S1689" s="14"/>
      <c r="T1689" s="14"/>
      <c r="U1689" s="14"/>
      <c r="V1689" s="14"/>
      <c r="W1689" s="14" t="s">
        <v>65</v>
      </c>
      <c r="X1689" s="14" t="s">
        <v>2004</v>
      </c>
      <c r="Y1689" s="14">
        <v>9</v>
      </c>
      <c r="Z1689" s="14">
        <v>14971</v>
      </c>
      <c r="AA1689" s="14">
        <v>2019</v>
      </c>
      <c r="AB1689" s="14" t="s">
        <v>68</v>
      </c>
      <c r="AC1689" s="14"/>
      <c r="AD1689" s="14"/>
      <c r="AE1689" s="14"/>
      <c r="AF1689" s="14"/>
      <c r="AG1689" s="14"/>
      <c r="AH1689" s="14"/>
      <c r="AI1689" s="8" t="str">
        <f t="shared" si="222"/>
        <v/>
      </c>
      <c r="AJ1689" s="8" t="str">
        <f>IF(AI1689="","",COUNTIFS(AI$1:AI1689,AI1689))</f>
        <v/>
      </c>
      <c r="AK1689" s="8" t="str">
        <f t="shared" si="223"/>
        <v>曲靖师范学院第二教学楼微格、微课、录播教室装修工程中标公告@微课</v>
      </c>
      <c r="AL1689" s="9">
        <f>IF(AK1689="","",COUNTIFS(AK$1:AK1689,AK1689))</f>
        <v>1</v>
      </c>
      <c r="AM1689" s="10" t="str">
        <f t="shared" si="224"/>
        <v>是</v>
      </c>
      <c r="AN1689" s="12">
        <v>933480</v>
      </c>
    </row>
    <row r="1690" spans="1:40">
      <c r="A1690" s="7" t="s">
        <v>8576</v>
      </c>
      <c r="B1690" s="7" t="s">
        <v>318</v>
      </c>
      <c r="C1690" s="7" t="s">
        <v>55</v>
      </c>
      <c r="D1690" s="7"/>
      <c r="E1690" s="7" t="s">
        <v>94</v>
      </c>
      <c r="F1690" s="7" t="s">
        <v>319</v>
      </c>
      <c r="G1690" s="7" t="s">
        <v>313</v>
      </c>
      <c r="H1690" s="7"/>
      <c r="I1690" s="7"/>
      <c r="J1690" s="7"/>
      <c r="K1690" s="7"/>
      <c r="L1690" s="7" t="s">
        <v>320</v>
      </c>
      <c r="M1690" s="7" t="s">
        <v>321</v>
      </c>
      <c r="N1690" s="7" t="s">
        <v>322</v>
      </c>
      <c r="O1690" s="7" t="s">
        <v>323</v>
      </c>
      <c r="P1690" s="7"/>
      <c r="Q1690" s="7" t="s">
        <v>325</v>
      </c>
      <c r="R1690" s="7"/>
      <c r="S1690" s="7"/>
      <c r="T1690" s="7"/>
      <c r="U1690" s="7"/>
      <c r="V1690" s="7"/>
      <c r="W1690" s="7" t="s">
        <v>326</v>
      </c>
      <c r="X1690" s="7" t="s">
        <v>327</v>
      </c>
      <c r="Y1690" s="7">
        <v>4</v>
      </c>
      <c r="Z1690" s="7">
        <v>14971</v>
      </c>
      <c r="AA1690" s="7">
        <v>2019</v>
      </c>
      <c r="AB1690" s="7" t="s">
        <v>68</v>
      </c>
      <c r="AC1690" s="7" t="s">
        <v>128</v>
      </c>
      <c r="AD1690" s="7" t="s">
        <v>129</v>
      </c>
      <c r="AE1690" s="7" t="s">
        <v>328</v>
      </c>
      <c r="AF1690" s="7" t="s">
        <v>130</v>
      </c>
      <c r="AG1690" s="7"/>
      <c r="AH1690" s="7"/>
      <c r="AI1690" s="8" t="str">
        <f t="shared" si="222"/>
        <v/>
      </c>
      <c r="AJ1690" s="8" t="str">
        <f>IF(AI1690="","",COUNTIFS(AI$1:AI1690,AI1690))</f>
        <v/>
      </c>
      <c r="AK1690" s="8" t="str">
        <f t="shared" si="223"/>
        <v>中北大学云桌面管理平台等中标公告@微课</v>
      </c>
      <c r="AL1690" s="9">
        <f>IF(AK1690="","",COUNTIFS(AK$1:AK1690,AK1690))</f>
        <v>1</v>
      </c>
      <c r="AM1690" s="10" t="str">
        <f t="shared" si="224"/>
        <v>是</v>
      </c>
      <c r="AN1690" s="12">
        <v>968900</v>
      </c>
    </row>
    <row r="1691" spans="1:40">
      <c r="A1691" s="14" t="s">
        <v>8576</v>
      </c>
      <c r="B1691" s="14" t="s">
        <v>8739</v>
      </c>
      <c r="C1691" s="14" t="s">
        <v>55</v>
      </c>
      <c r="D1691" s="14"/>
      <c r="E1691" s="14" t="s">
        <v>56</v>
      </c>
      <c r="F1691" s="14" t="s">
        <v>302</v>
      </c>
      <c r="G1691" s="14" t="s">
        <v>331</v>
      </c>
      <c r="H1691" s="14"/>
      <c r="I1691" s="14"/>
      <c r="J1691" s="14"/>
      <c r="K1691" s="14"/>
      <c r="L1691" s="14" t="s">
        <v>5059</v>
      </c>
      <c r="M1691" s="14" t="s">
        <v>1753</v>
      </c>
      <c r="N1691" s="14" t="s">
        <v>8740</v>
      </c>
      <c r="O1691" s="14" t="s">
        <v>8741</v>
      </c>
      <c r="P1691" s="14"/>
      <c r="Q1691" s="14" t="s">
        <v>8742</v>
      </c>
      <c r="R1691" s="14"/>
      <c r="S1691" s="14"/>
      <c r="T1691" s="14"/>
      <c r="U1691" s="14"/>
      <c r="V1691" s="14"/>
      <c r="W1691" s="14" t="s">
        <v>65</v>
      </c>
      <c r="X1691" s="14" t="s">
        <v>8743</v>
      </c>
      <c r="Y1691" s="14">
        <v>2</v>
      </c>
      <c r="Z1691" s="14">
        <v>14971</v>
      </c>
      <c r="AA1691" s="14">
        <v>2019</v>
      </c>
      <c r="AB1691" s="14" t="s">
        <v>68</v>
      </c>
      <c r="AC1691" s="14"/>
      <c r="AD1691" s="14"/>
      <c r="AE1691" s="14"/>
      <c r="AF1691" s="14"/>
      <c r="AG1691" s="14"/>
      <c r="AH1691" s="14"/>
      <c r="AI1691" s="8" t="str">
        <f t="shared" si="222"/>
        <v/>
      </c>
      <c r="AJ1691" s="8" t="str">
        <f>IF(AI1691="","",COUNTIFS(AI$1:AI1691,AI1691))</f>
        <v/>
      </c>
      <c r="AK1691" s="8" t="str">
        <f t="shared" si="223"/>
        <v>郑州铁路职业技术学院财会综合实训室建设项目中标公示@微课</v>
      </c>
      <c r="AL1691" s="9">
        <f>IF(AK1691="","",COUNTIFS(AK$1:AK1691,AK1691))</f>
        <v>1</v>
      </c>
      <c r="AM1691" s="10" t="str">
        <f t="shared" si="224"/>
        <v>是</v>
      </c>
      <c r="AN1691" s="12">
        <v>699000</v>
      </c>
    </row>
    <row r="1692" spans="1:40">
      <c r="A1692" s="7" t="s">
        <v>8576</v>
      </c>
      <c r="B1692" s="7" t="s">
        <v>8744</v>
      </c>
      <c r="C1692" s="7" t="s">
        <v>55</v>
      </c>
      <c r="D1692" s="7" t="s">
        <v>8745</v>
      </c>
      <c r="E1692" s="7" t="s">
        <v>56</v>
      </c>
      <c r="F1692" s="7" t="s">
        <v>302</v>
      </c>
      <c r="G1692" s="7" t="s">
        <v>331</v>
      </c>
      <c r="H1692" s="7"/>
      <c r="I1692" s="7"/>
      <c r="J1692" s="7"/>
      <c r="K1692" s="7"/>
      <c r="L1692" s="7" t="s">
        <v>8746</v>
      </c>
      <c r="M1692" s="7" t="s">
        <v>8747</v>
      </c>
      <c r="N1692" s="7" t="s">
        <v>8748</v>
      </c>
      <c r="O1692" s="7" t="s">
        <v>8749</v>
      </c>
      <c r="P1692" s="7"/>
      <c r="Q1692" s="7" t="s">
        <v>8750</v>
      </c>
      <c r="R1692" s="7"/>
      <c r="S1692" s="7"/>
      <c r="T1692" s="7"/>
      <c r="U1692" s="7"/>
      <c r="V1692" s="7"/>
      <c r="W1692" s="7" t="s">
        <v>326</v>
      </c>
      <c r="X1692" s="7" t="s">
        <v>8751</v>
      </c>
      <c r="Y1692" s="7">
        <v>1</v>
      </c>
      <c r="Z1692" s="7">
        <v>1</v>
      </c>
      <c r="AA1692" s="7">
        <v>2019</v>
      </c>
      <c r="AB1692" s="7" t="s">
        <v>68</v>
      </c>
      <c r="AC1692" s="7"/>
      <c r="AD1692" s="7"/>
      <c r="AE1692" s="7"/>
      <c r="AF1692" s="7"/>
      <c r="AG1692" s="7"/>
      <c r="AH1692" s="7"/>
      <c r="AI1692" s="8" t="str">
        <f t="shared" si="222"/>
        <v>HGD-2018-41@微课</v>
      </c>
      <c r="AJ1692" s="8">
        <f>IF(AI1692="","",COUNTIFS(AI$1:AI1692,AI1692))</f>
        <v>1</v>
      </c>
      <c r="AK1692" s="8" t="str">
        <f t="shared" si="223"/>
        <v>河南工业大学在线开放课程录制项目成交结果公告@微课</v>
      </c>
      <c r="AL1692" s="9">
        <f>IF(AK1692="","",COUNTIFS(AK$1:AK1692,AK1692))</f>
        <v>1</v>
      </c>
      <c r="AM1692" s="10" t="str">
        <f t="shared" si="224"/>
        <v>是</v>
      </c>
      <c r="AN1692" s="12">
        <v>178800</v>
      </c>
    </row>
    <row r="1693" spans="1:40">
      <c r="A1693" s="14" t="s">
        <v>8576</v>
      </c>
      <c r="B1693" s="14" t="s">
        <v>8752</v>
      </c>
      <c r="C1693" s="14" t="s">
        <v>55</v>
      </c>
      <c r="D1693" s="14" t="s">
        <v>8753</v>
      </c>
      <c r="E1693" s="14" t="s">
        <v>118</v>
      </c>
      <c r="F1693" s="14" t="s">
        <v>1336</v>
      </c>
      <c r="G1693" s="14" t="s">
        <v>331</v>
      </c>
      <c r="H1693" s="14"/>
      <c r="I1693" s="14"/>
      <c r="J1693" s="14"/>
      <c r="K1693" s="14"/>
      <c r="L1693" s="14" t="s">
        <v>3485</v>
      </c>
      <c r="M1693" s="14" t="s">
        <v>3486</v>
      </c>
      <c r="N1693" s="14"/>
      <c r="O1693" s="14" t="s">
        <v>8754</v>
      </c>
      <c r="P1693" s="14"/>
      <c r="Q1693" s="14"/>
      <c r="R1693" s="14"/>
      <c r="S1693" s="14"/>
      <c r="T1693" s="14"/>
      <c r="U1693" s="14"/>
      <c r="V1693" s="14"/>
      <c r="W1693" s="14" t="s">
        <v>79</v>
      </c>
      <c r="X1693" s="14" t="s">
        <v>8755</v>
      </c>
      <c r="Y1693" s="14">
        <v>1</v>
      </c>
      <c r="Z1693" s="14">
        <v>2</v>
      </c>
      <c r="AA1693" s="14">
        <v>2019</v>
      </c>
      <c r="AB1693" s="14" t="s">
        <v>68</v>
      </c>
      <c r="AC1693" s="14" t="s">
        <v>328</v>
      </c>
      <c r="AD1693" s="14" t="s">
        <v>130</v>
      </c>
      <c r="AE1693" s="14"/>
      <c r="AF1693" s="14"/>
      <c r="AG1693" s="14"/>
      <c r="AH1693" s="14"/>
      <c r="AI1693" s="8" t="str">
        <f t="shared" si="222"/>
        <v>XJZCJH[2018]12-07@微课</v>
      </c>
      <c r="AJ1693" s="8">
        <f>IF(AI1693="","",COUNTIFS(AI$1:AI1693,AI1693))</f>
        <v>1</v>
      </c>
      <c r="AK1693" s="8" t="str">
        <f t="shared" si="223"/>
        <v>西吉县教育体育局多媒体一体机采购项目招标中标结果公示@微课</v>
      </c>
      <c r="AL1693" s="9">
        <f>IF(AK1693="","",COUNTIFS(AK$1:AK1693,AK1693))</f>
        <v>1</v>
      </c>
      <c r="AM1693" s="10" t="str">
        <f t="shared" si="224"/>
        <v>是</v>
      </c>
      <c r="AN1693" s="12">
        <v>1010820</v>
      </c>
    </row>
    <row r="1694" spans="1:40">
      <c r="A1694" s="7" t="s">
        <v>8576</v>
      </c>
      <c r="B1694" s="7" t="s">
        <v>8756</v>
      </c>
      <c r="C1694" s="7" t="s">
        <v>55</v>
      </c>
      <c r="D1694" s="7"/>
      <c r="E1694" s="7" t="s">
        <v>1308</v>
      </c>
      <c r="F1694" s="7" t="s">
        <v>4915</v>
      </c>
      <c r="G1694" s="7" t="s">
        <v>369</v>
      </c>
      <c r="H1694" s="7"/>
      <c r="I1694" s="7"/>
      <c r="J1694" s="7"/>
      <c r="K1694" s="7"/>
      <c r="L1694" s="7"/>
      <c r="M1694" s="7"/>
      <c r="N1694" s="7" t="s">
        <v>8757</v>
      </c>
      <c r="O1694" s="7"/>
      <c r="P1694" s="7"/>
      <c r="Q1694" s="7" t="s">
        <v>8758</v>
      </c>
      <c r="R1694" s="7"/>
      <c r="S1694" s="7"/>
      <c r="T1694" s="7"/>
      <c r="U1694" s="7"/>
      <c r="V1694" s="7"/>
      <c r="W1694" s="7" t="s">
        <v>65</v>
      </c>
      <c r="X1694" s="7" t="s">
        <v>8759</v>
      </c>
      <c r="Y1694" s="7">
        <v>1</v>
      </c>
      <c r="Z1694" s="7">
        <v>14971</v>
      </c>
      <c r="AA1694" s="7">
        <v>2019</v>
      </c>
      <c r="AB1694" s="7" t="s">
        <v>68</v>
      </c>
      <c r="AC1694" s="7"/>
      <c r="AD1694" s="7"/>
      <c r="AE1694" s="7"/>
      <c r="AF1694" s="7"/>
      <c r="AG1694" s="7"/>
      <c r="AH1694" s="7"/>
      <c r="AI1694" s="8" t="str">
        <f t="shared" si="222"/>
        <v/>
      </c>
      <c r="AJ1694" s="8" t="str">
        <f>IF(AI1694="","",COUNTIFS(AI$1:AI1694,AI1694))</f>
        <v/>
      </c>
      <c r="AK1694" s="8" t="str">
        <f t="shared" si="223"/>
        <v>江淮工业学校微课制作间系统设备等采购项目合同公告@微课</v>
      </c>
      <c r="AL1694" s="9">
        <f>IF(AK1694="","",COUNTIFS(AK$1:AK1694,AK1694))</f>
        <v>1</v>
      </c>
      <c r="AM1694" s="10" t="str">
        <f t="shared" si="224"/>
        <v>是</v>
      </c>
      <c r="AN1694" s="12">
        <v>0</v>
      </c>
    </row>
    <row r="1695" spans="1:40">
      <c r="A1695" s="14" t="s">
        <v>8576</v>
      </c>
      <c r="B1695" s="14" t="s">
        <v>8760</v>
      </c>
      <c r="C1695" s="14" t="s">
        <v>55</v>
      </c>
      <c r="D1695" s="14"/>
      <c r="E1695" s="14" t="s">
        <v>236</v>
      </c>
      <c r="F1695" s="14" t="s">
        <v>527</v>
      </c>
      <c r="G1695" s="14" t="s">
        <v>369</v>
      </c>
      <c r="H1695" s="14"/>
      <c r="I1695" s="14"/>
      <c r="J1695" s="14"/>
      <c r="K1695" s="14"/>
      <c r="L1695" s="14"/>
      <c r="M1695" s="14"/>
      <c r="N1695" s="14" t="s">
        <v>8761</v>
      </c>
      <c r="O1695" s="14"/>
      <c r="P1695" s="14"/>
      <c r="Q1695" s="14" t="s">
        <v>8762</v>
      </c>
      <c r="R1695" s="14" t="s">
        <v>5960</v>
      </c>
      <c r="S1695" s="14"/>
      <c r="T1695" s="14"/>
      <c r="U1695" s="14"/>
      <c r="V1695" s="14"/>
      <c r="W1695" s="14" t="s">
        <v>326</v>
      </c>
      <c r="X1695" s="14" t="s">
        <v>8763</v>
      </c>
      <c r="Y1695" s="14">
        <v>1</v>
      </c>
      <c r="Z1695" s="14">
        <v>14971</v>
      </c>
      <c r="AA1695" s="14">
        <v>2019</v>
      </c>
      <c r="AB1695" s="14" t="s">
        <v>68</v>
      </c>
      <c r="AC1695" s="14"/>
      <c r="AD1695" s="14"/>
      <c r="AE1695" s="14"/>
      <c r="AF1695" s="14"/>
      <c r="AG1695" s="14"/>
      <c r="AH1695" s="14"/>
      <c r="AI1695" s="8" t="str">
        <f t="shared" si="222"/>
        <v/>
      </c>
      <c r="AJ1695" s="8" t="str">
        <f>IF(AI1695="","",COUNTIFS(AI$1:AI1695,AI1695))</f>
        <v/>
      </c>
      <c r="AK1695" s="8" t="str">
        <f t="shared" si="223"/>
        <v>中国人民大学出版社有限公司视频课程录制服务项目中标公告@微课</v>
      </c>
      <c r="AL1695" s="9">
        <f>IF(AK1695="","",COUNTIFS(AK$1:AK1695,AK1695))</f>
        <v>1</v>
      </c>
      <c r="AM1695" s="10" t="str">
        <f t="shared" si="224"/>
        <v>是</v>
      </c>
      <c r="AN1695" s="12">
        <v>0</v>
      </c>
    </row>
    <row r="1696" spans="1:40">
      <c r="A1696" s="7" t="s">
        <v>8576</v>
      </c>
      <c r="B1696" s="7" t="s">
        <v>8764</v>
      </c>
      <c r="C1696" s="7" t="s">
        <v>55</v>
      </c>
      <c r="D1696" s="7" t="s">
        <v>8587</v>
      </c>
      <c r="E1696" s="7" t="s">
        <v>215</v>
      </c>
      <c r="F1696" s="7" t="s">
        <v>5228</v>
      </c>
      <c r="G1696" s="7" t="s">
        <v>369</v>
      </c>
      <c r="H1696" s="7"/>
      <c r="I1696" s="7"/>
      <c r="J1696" s="7"/>
      <c r="K1696" s="7"/>
      <c r="L1696" s="7" t="s">
        <v>8578</v>
      </c>
      <c r="M1696" s="7" t="s">
        <v>8579</v>
      </c>
      <c r="N1696" s="7"/>
      <c r="O1696" s="7" t="s">
        <v>8765</v>
      </c>
      <c r="P1696" s="7"/>
      <c r="Q1696" s="7"/>
      <c r="R1696" s="7"/>
      <c r="S1696" s="7"/>
      <c r="T1696" s="7"/>
      <c r="U1696" s="7"/>
      <c r="V1696" s="7"/>
      <c r="W1696" s="7" t="s">
        <v>65</v>
      </c>
      <c r="X1696" s="7" t="s">
        <v>8766</v>
      </c>
      <c r="Y1696" s="7">
        <v>5</v>
      </c>
      <c r="Z1696" s="7">
        <v>7</v>
      </c>
      <c r="AA1696" s="7">
        <v>2019</v>
      </c>
      <c r="AB1696" s="7" t="s">
        <v>68</v>
      </c>
      <c r="AC1696" s="7"/>
      <c r="AD1696" s="7"/>
      <c r="AE1696" s="7"/>
      <c r="AF1696" s="7"/>
      <c r="AG1696" s="7"/>
      <c r="AH1696" s="7"/>
      <c r="AI1696" s="8" t="str">
        <f t="shared" si="222"/>
        <v>SDGP371102201802000030@微课</v>
      </c>
      <c r="AJ1696" s="8">
        <f>IF(AI1696="","",COUNTIFS(AI$1:AI1696,AI1696))</f>
        <v>4</v>
      </c>
      <c r="AK1696" s="8" t="str">
        <f t="shared" si="223"/>
        <v>山东省日照市东港区日照市机电工程学校微课教室设备及触屏一体机采购项目合同公示@微课</v>
      </c>
      <c r="AL1696" s="9">
        <f>IF(AK1696="","",COUNTIFS(AK$1:AK1696,AK1696))</f>
        <v>1</v>
      </c>
      <c r="AM1696" s="10" t="str">
        <f t="shared" si="224"/>
        <v/>
      </c>
      <c r="AN1696" s="12">
        <v>398000</v>
      </c>
    </row>
    <row r="1697" spans="1:40">
      <c r="A1697" s="14" t="s">
        <v>8576</v>
      </c>
      <c r="B1697" s="14" t="s">
        <v>8767</v>
      </c>
      <c r="C1697" s="14" t="s">
        <v>55</v>
      </c>
      <c r="D1697" s="14"/>
      <c r="E1697" s="14" t="s">
        <v>1308</v>
      </c>
      <c r="F1697" s="14" t="s">
        <v>8768</v>
      </c>
      <c r="G1697" s="14" t="s">
        <v>369</v>
      </c>
      <c r="H1697" s="14"/>
      <c r="I1697" s="14"/>
      <c r="J1697" s="14"/>
      <c r="K1697" s="14"/>
      <c r="L1697" s="14"/>
      <c r="M1697" s="14"/>
      <c r="N1697" s="14"/>
      <c r="O1697" s="14"/>
      <c r="P1697" s="14"/>
      <c r="Q1697" s="14"/>
      <c r="R1697" s="14"/>
      <c r="S1697" s="14"/>
      <c r="T1697" s="14"/>
      <c r="U1697" s="14"/>
      <c r="V1697" s="14"/>
      <c r="W1697" s="14" t="s">
        <v>65</v>
      </c>
      <c r="X1697" s="14" t="s">
        <v>8769</v>
      </c>
      <c r="Y1697" s="14">
        <v>1</v>
      </c>
      <c r="Z1697" s="14">
        <v>14971</v>
      </c>
      <c r="AA1697" s="14">
        <v>2019</v>
      </c>
      <c r="AB1697" s="14" t="s">
        <v>68</v>
      </c>
      <c r="AC1697" s="14"/>
      <c r="AD1697" s="14"/>
      <c r="AE1697" s="14"/>
      <c r="AF1697" s="14"/>
      <c r="AG1697" s="14"/>
      <c r="AH1697" s="14"/>
      <c r="AI1697" s="8" t="str">
        <f t="shared" si="222"/>
        <v/>
      </c>
      <c r="AJ1697" s="8" t="str">
        <f>IF(AI1697="","",COUNTIFS(AI$1:AI1697,AI1697))</f>
        <v/>
      </c>
      <c r="AK1697" s="8" t="str">
        <f t="shared" si="223"/>
        <v>安徽工业经济职业技术学院市场营销专业微课制作项目采购项目评标结果公示@微课</v>
      </c>
      <c r="AL1697" s="9">
        <f>IF(AK1697="","",COUNTIFS(AK$1:AK1697,AK1697))</f>
        <v>1</v>
      </c>
      <c r="AM1697" s="10" t="str">
        <f t="shared" si="224"/>
        <v>是</v>
      </c>
      <c r="AN1697" s="12">
        <v>0</v>
      </c>
    </row>
    <row r="1698" spans="1:40">
      <c r="A1698" s="7" t="s">
        <v>8576</v>
      </c>
      <c r="B1698" s="7" t="s">
        <v>377</v>
      </c>
      <c r="C1698" s="7" t="s">
        <v>55</v>
      </c>
      <c r="D1698" s="7" t="s">
        <v>378</v>
      </c>
      <c r="E1698" s="7" t="s">
        <v>94</v>
      </c>
      <c r="F1698" s="7" t="s">
        <v>379</v>
      </c>
      <c r="G1698" s="7" t="s">
        <v>369</v>
      </c>
      <c r="H1698" s="7"/>
      <c r="I1698" s="7"/>
      <c r="J1698" s="7"/>
      <c r="K1698" s="7"/>
      <c r="L1698" s="7"/>
      <c r="M1698" s="7" t="s">
        <v>380</v>
      </c>
      <c r="N1698" s="7" t="s">
        <v>381</v>
      </c>
      <c r="O1698" s="7" t="s">
        <v>382</v>
      </c>
      <c r="P1698" s="7"/>
      <c r="Q1698" s="7" t="s">
        <v>384</v>
      </c>
      <c r="R1698" s="7"/>
      <c r="S1698" s="7"/>
      <c r="T1698" s="7"/>
      <c r="U1698" s="7"/>
      <c r="V1698" s="7"/>
      <c r="W1698" s="7" t="s">
        <v>65</v>
      </c>
      <c r="X1698" s="7" t="s">
        <v>385</v>
      </c>
      <c r="Y1698" s="7">
        <v>5</v>
      </c>
      <c r="Z1698" s="7">
        <v>5</v>
      </c>
      <c r="AA1698" s="7">
        <v>2019</v>
      </c>
      <c r="AB1698" s="7" t="s">
        <v>68</v>
      </c>
      <c r="AC1698" s="7" t="s">
        <v>128</v>
      </c>
      <c r="AD1698" s="7" t="s">
        <v>328</v>
      </c>
      <c r="AE1698" s="7" t="s">
        <v>130</v>
      </c>
      <c r="AF1698" s="7"/>
      <c r="AG1698" s="7"/>
      <c r="AH1698" s="7"/>
      <c r="AI1698" s="8" t="str">
        <f t="shared" si="222"/>
        <v>DTZC-2018-0949@微课</v>
      </c>
      <c r="AJ1698" s="8">
        <f>IF(AI1698="","",COUNTIFS(AI$1:AI1698,AI1698))</f>
        <v>1</v>
      </c>
      <c r="AK1698" s="8" t="str">
        <f t="shared" si="223"/>
        <v>大同市实验小学绿地校区办公设备采购中标公告@微课</v>
      </c>
      <c r="AL1698" s="9">
        <f>IF(AK1698="","",COUNTIFS(AK$1:AK1698,AK1698))</f>
        <v>1</v>
      </c>
      <c r="AM1698" s="10" t="str">
        <f t="shared" si="224"/>
        <v>是</v>
      </c>
      <c r="AN1698" s="12">
        <v>7397250</v>
      </c>
    </row>
    <row r="1699" spans="1:40">
      <c r="A1699" s="14" t="s">
        <v>8576</v>
      </c>
      <c r="B1699" s="14" t="s">
        <v>8770</v>
      </c>
      <c r="C1699" s="14" t="s">
        <v>55</v>
      </c>
      <c r="D1699" s="14"/>
      <c r="E1699" s="14" t="s">
        <v>56</v>
      </c>
      <c r="F1699" s="14" t="s">
        <v>4964</v>
      </c>
      <c r="G1699" s="14" t="s">
        <v>427</v>
      </c>
      <c r="H1699" s="14"/>
      <c r="I1699" s="14"/>
      <c r="J1699" s="14"/>
      <c r="K1699" s="14"/>
      <c r="L1699" s="14"/>
      <c r="M1699" s="14" t="s">
        <v>8771</v>
      </c>
      <c r="N1699" s="14" t="s">
        <v>8772</v>
      </c>
      <c r="O1699" s="14" t="s">
        <v>8773</v>
      </c>
      <c r="P1699" s="14"/>
      <c r="Q1699" s="14" t="s">
        <v>8774</v>
      </c>
      <c r="R1699" s="14"/>
      <c r="S1699" s="14"/>
      <c r="T1699" s="14"/>
      <c r="U1699" s="14"/>
      <c r="V1699" s="14"/>
      <c r="W1699" s="14" t="s">
        <v>65</v>
      </c>
      <c r="X1699" s="14" t="s">
        <v>8775</v>
      </c>
      <c r="Y1699" s="14">
        <v>1</v>
      </c>
      <c r="Z1699" s="14">
        <v>14971</v>
      </c>
      <c r="AA1699" s="14">
        <v>2019</v>
      </c>
      <c r="AB1699" s="14" t="s">
        <v>68</v>
      </c>
      <c r="AC1699" s="14"/>
      <c r="AD1699" s="14"/>
      <c r="AE1699" s="14"/>
      <c r="AF1699" s="14"/>
      <c r="AG1699" s="14"/>
      <c r="AH1699" s="14"/>
      <c r="AI1699" s="8" t="str">
        <f t="shared" si="222"/>
        <v/>
      </c>
      <c r="AJ1699" s="8" t="str">
        <f>IF(AI1699="","",COUNTIFS(AI$1:AI1699,AI1699))</f>
        <v/>
      </c>
      <c r="AK1699" s="8" t="str">
        <f t="shared" si="223"/>
        <v>学校《生物化学检验技术》省级在线开放课程微课制作采购项目中标公告@微课</v>
      </c>
      <c r="AL1699" s="9">
        <f>IF(AK1699="","",COUNTIFS(AK$1:AK1699,AK1699))</f>
        <v>1</v>
      </c>
      <c r="AM1699" s="10" t="str">
        <f t="shared" si="224"/>
        <v>是</v>
      </c>
      <c r="AN1699" s="12">
        <v>130000</v>
      </c>
    </row>
    <row r="1700" spans="1:40">
      <c r="A1700" s="7" t="s">
        <v>8576</v>
      </c>
      <c r="B1700" s="7" t="s">
        <v>8776</v>
      </c>
      <c r="C1700" s="7" t="s">
        <v>55</v>
      </c>
      <c r="D1700" s="7"/>
      <c r="E1700" s="7" t="s">
        <v>425</v>
      </c>
      <c r="F1700" s="7" t="s">
        <v>8612</v>
      </c>
      <c r="G1700" s="7" t="s">
        <v>427</v>
      </c>
      <c r="H1700" s="7"/>
      <c r="I1700" s="7"/>
      <c r="J1700" s="7"/>
      <c r="K1700" s="7"/>
      <c r="L1700" s="7"/>
      <c r="M1700" s="7"/>
      <c r="N1700" s="7" t="s">
        <v>8777</v>
      </c>
      <c r="O1700" s="7" t="s">
        <v>8778</v>
      </c>
      <c r="P1700" s="7"/>
      <c r="Q1700" s="7" t="s">
        <v>8779</v>
      </c>
      <c r="R1700" s="7"/>
      <c r="S1700" s="7"/>
      <c r="T1700" s="7"/>
      <c r="U1700" s="7"/>
      <c r="V1700" s="7"/>
      <c r="W1700" s="7" t="s">
        <v>315</v>
      </c>
      <c r="X1700" s="7" t="s">
        <v>8780</v>
      </c>
      <c r="Y1700" s="7">
        <v>1</v>
      </c>
      <c r="Z1700" s="7">
        <v>14971</v>
      </c>
      <c r="AA1700" s="7" t="s">
        <v>1746</v>
      </c>
      <c r="AB1700" s="7"/>
      <c r="AC1700" s="7"/>
      <c r="AD1700" s="7"/>
      <c r="AE1700" s="7"/>
      <c r="AF1700" s="7"/>
      <c r="AG1700" s="7"/>
      <c r="AH1700" s="7"/>
      <c r="AI1700" s="8" t="str">
        <f t="shared" si="222"/>
        <v/>
      </c>
      <c r="AJ1700" s="8" t="str">
        <f>IF(AI1700="","",COUNTIFS(AI$1:AI1700,AI1700))</f>
        <v/>
      </c>
      <c r="AK1700" s="8" t="str">
        <f t="shared" si="223"/>
        <v>华能平凉发电有限责任微课设计与开发培训询价书的采购结果@微课</v>
      </c>
      <c r="AL1700" s="9">
        <f>IF(AK1700="","",COUNTIFS(AK$1:AK1700,AK1700))</f>
        <v>1</v>
      </c>
      <c r="AM1700" s="10" t="str">
        <f t="shared" si="224"/>
        <v>是</v>
      </c>
      <c r="AN1700" s="12">
        <v>87600</v>
      </c>
    </row>
    <row r="1701" spans="1:40">
      <c r="A1701" s="14" t="s">
        <v>8576</v>
      </c>
      <c r="B1701" s="14" t="s">
        <v>8781</v>
      </c>
      <c r="C1701" s="14" t="s">
        <v>55</v>
      </c>
      <c r="D1701" s="14" t="s">
        <v>8782</v>
      </c>
      <c r="E1701" s="14" t="s">
        <v>551</v>
      </c>
      <c r="F1701" s="14" t="s">
        <v>3194</v>
      </c>
      <c r="G1701" s="14" t="s">
        <v>427</v>
      </c>
      <c r="H1701" s="14"/>
      <c r="I1701" s="14"/>
      <c r="J1701" s="14"/>
      <c r="K1701" s="14"/>
      <c r="L1701" s="14" t="s">
        <v>8783</v>
      </c>
      <c r="M1701" s="14" t="s">
        <v>8784</v>
      </c>
      <c r="N1701" s="14"/>
      <c r="O1701" s="14"/>
      <c r="P1701" s="14"/>
      <c r="Q1701" s="14"/>
      <c r="R1701" s="14"/>
      <c r="S1701" s="14"/>
      <c r="T1701" s="14"/>
      <c r="U1701" s="14"/>
      <c r="V1701" s="14"/>
      <c r="W1701" s="14" t="s">
        <v>79</v>
      </c>
      <c r="X1701" s="14" t="s">
        <v>8785</v>
      </c>
      <c r="Y1701" s="14">
        <v>1</v>
      </c>
      <c r="Z1701" s="14">
        <v>1</v>
      </c>
      <c r="AA1701" s="14">
        <v>2019</v>
      </c>
      <c r="AB1701" s="14" t="s">
        <v>68</v>
      </c>
      <c r="AC1701" s="14"/>
      <c r="AD1701" s="14"/>
      <c r="AE1701" s="14"/>
      <c r="AF1701" s="14"/>
      <c r="AG1701" s="14"/>
      <c r="AH1701" s="14"/>
      <c r="AI1701" s="8" t="str">
        <f t="shared" si="222"/>
        <v>HYZB-DL-2018-12）@微课</v>
      </c>
      <c r="AJ1701" s="8">
        <f>IF(AI1701="","",COUNTIFS(AI$1:AI1701,AI1701))</f>
        <v>1</v>
      </c>
      <c r="AK1701" s="8" t="str">
        <f t="shared" si="223"/>
        <v>天津市东丽区教育局机关2018年东丽区教育局电子班牌购置安装项目(项目编号:HYZB-DL-2018-12)中标公告@微课</v>
      </c>
      <c r="AL1701" s="9">
        <f>IF(AK1701="","",COUNTIFS(AK$1:AK1701,AK1701))</f>
        <v>1</v>
      </c>
      <c r="AM1701" s="10" t="str">
        <f t="shared" si="224"/>
        <v>是</v>
      </c>
      <c r="AN1701" s="12">
        <v>0</v>
      </c>
    </row>
    <row r="1702" spans="1:40">
      <c r="A1702" s="7" t="s">
        <v>8576</v>
      </c>
      <c r="B1702" s="7" t="s">
        <v>8786</v>
      </c>
      <c r="C1702" s="7" t="s">
        <v>55</v>
      </c>
      <c r="D1702" s="7"/>
      <c r="E1702" s="7" t="s">
        <v>425</v>
      </c>
      <c r="F1702" s="7" t="s">
        <v>1669</v>
      </c>
      <c r="G1702" s="7" t="s">
        <v>444</v>
      </c>
      <c r="H1702" s="7"/>
      <c r="I1702" s="7"/>
      <c r="J1702" s="7"/>
      <c r="K1702" s="7"/>
      <c r="L1702" s="7" t="s">
        <v>8787</v>
      </c>
      <c r="M1702" s="7" t="s">
        <v>8788</v>
      </c>
      <c r="N1702" s="7" t="s">
        <v>8789</v>
      </c>
      <c r="O1702" s="7" t="s">
        <v>8790</v>
      </c>
      <c r="P1702" s="7"/>
      <c r="Q1702" s="7" t="s">
        <v>8791</v>
      </c>
      <c r="R1702" s="7"/>
      <c r="S1702" s="7"/>
      <c r="T1702" s="7"/>
      <c r="U1702" s="7"/>
      <c r="V1702" s="7"/>
      <c r="W1702" s="7" t="s">
        <v>79</v>
      </c>
      <c r="X1702" s="7" t="s">
        <v>8792</v>
      </c>
      <c r="Y1702" s="7">
        <v>1</v>
      </c>
      <c r="Z1702" s="7">
        <v>14971</v>
      </c>
      <c r="AA1702" s="7">
        <v>2019</v>
      </c>
      <c r="AB1702" s="7" t="s">
        <v>68</v>
      </c>
      <c r="AC1702" s="7"/>
      <c r="AD1702" s="7"/>
      <c r="AE1702" s="7"/>
      <c r="AF1702" s="7"/>
      <c r="AG1702" s="7"/>
      <c r="AH1702" s="7"/>
      <c r="AI1702" s="8" t="str">
        <f t="shared" si="222"/>
        <v/>
      </c>
      <c r="AJ1702" s="8" t="str">
        <f>IF(AI1702="","",COUNTIFS(AI$1:AI1702,AI1702))</f>
        <v/>
      </c>
      <c r="AK1702" s="8" t="str">
        <f t="shared" si="223"/>
        <v>迭部县教育局迭部县十七所幼儿园购置触控一体机设备项目中标公告@微课</v>
      </c>
      <c r="AL1702" s="9">
        <f>IF(AK1702="","",COUNTIFS(AK$1:AK1702,AK1702))</f>
        <v>1</v>
      </c>
      <c r="AM1702" s="10" t="str">
        <f t="shared" si="224"/>
        <v>是</v>
      </c>
      <c r="AN1702" s="12">
        <v>357600</v>
      </c>
    </row>
    <row r="1703" spans="1:40">
      <c r="A1703" s="14" t="s">
        <v>8576</v>
      </c>
      <c r="B1703" s="14" t="s">
        <v>8793</v>
      </c>
      <c r="C1703" s="14" t="s">
        <v>55</v>
      </c>
      <c r="D1703" s="14" t="s">
        <v>8794</v>
      </c>
      <c r="E1703" s="14" t="s">
        <v>809</v>
      </c>
      <c r="F1703" s="14" t="s">
        <v>4229</v>
      </c>
      <c r="G1703" s="14" t="s">
        <v>444</v>
      </c>
      <c r="H1703" s="14"/>
      <c r="I1703" s="14"/>
      <c r="J1703" s="14"/>
      <c r="K1703" s="14"/>
      <c r="L1703" s="14" t="s">
        <v>8795</v>
      </c>
      <c r="M1703" s="14" t="s">
        <v>8796</v>
      </c>
      <c r="N1703" s="14" t="s">
        <v>8797</v>
      </c>
      <c r="O1703" s="14" t="s">
        <v>8798</v>
      </c>
      <c r="P1703" s="14"/>
      <c r="Q1703" s="14" t="s">
        <v>8799</v>
      </c>
      <c r="R1703" s="14"/>
      <c r="S1703" s="14"/>
      <c r="T1703" s="14"/>
      <c r="U1703" s="14"/>
      <c r="V1703" s="14"/>
      <c r="W1703" s="14" t="s">
        <v>65</v>
      </c>
      <c r="X1703" s="14" t="s">
        <v>8800</v>
      </c>
      <c r="Y1703" s="14">
        <v>2</v>
      </c>
      <c r="Z1703" s="14">
        <v>2</v>
      </c>
      <c r="AA1703" s="14">
        <v>2019</v>
      </c>
      <c r="AB1703" s="14" t="s">
        <v>68</v>
      </c>
      <c r="AC1703" s="14"/>
      <c r="AD1703" s="14"/>
      <c r="AE1703" s="14"/>
      <c r="AF1703" s="14"/>
      <c r="AG1703" s="14"/>
      <c r="AH1703" s="14"/>
      <c r="AI1703" s="8" t="str">
        <f t="shared" si="222"/>
        <v>HXZB-2018-0430-028@微课</v>
      </c>
      <c r="AJ1703" s="8">
        <f>IF(AI1703="","",COUNTIFS(AI$1:AI1703,AI1703))</f>
        <v>1</v>
      </c>
      <c r="AK1703" s="8" t="str">
        <f t="shared" si="223"/>
        <v>河北化工医药职业技术学院化工出版社富媒体项目竞争性磋商成交公告@微课</v>
      </c>
      <c r="AL1703" s="9">
        <f>IF(AK1703="","",COUNTIFS(AK$1:AK1703,AK1703))</f>
        <v>1</v>
      </c>
      <c r="AM1703" s="10" t="str">
        <f t="shared" si="224"/>
        <v>是</v>
      </c>
      <c r="AN1703" s="12">
        <v>257940</v>
      </c>
    </row>
    <row r="1704" spans="1:40">
      <c r="A1704" s="7" t="s">
        <v>8576</v>
      </c>
      <c r="B1704" s="7" t="s">
        <v>8801</v>
      </c>
      <c r="C1704" s="7" t="s">
        <v>55</v>
      </c>
      <c r="D1704" s="7" t="s">
        <v>8802</v>
      </c>
      <c r="E1704" s="7" t="s">
        <v>1244</v>
      </c>
      <c r="F1704" s="7" t="s">
        <v>3641</v>
      </c>
      <c r="G1704" s="7" t="s">
        <v>444</v>
      </c>
      <c r="H1704" s="7"/>
      <c r="I1704" s="7"/>
      <c r="J1704" s="7"/>
      <c r="K1704" s="7"/>
      <c r="L1704" s="7"/>
      <c r="M1704" s="7"/>
      <c r="N1704" s="7"/>
      <c r="O1704" s="7">
        <v>576000</v>
      </c>
      <c r="P1704" s="7"/>
      <c r="Q1704" s="7"/>
      <c r="R1704" s="7"/>
      <c r="S1704" s="7"/>
      <c r="T1704" s="7"/>
      <c r="U1704" s="7"/>
      <c r="V1704" s="7"/>
      <c r="W1704" s="7" t="s">
        <v>326</v>
      </c>
      <c r="X1704" s="7" t="s">
        <v>8803</v>
      </c>
      <c r="Y1704" s="7">
        <v>1</v>
      </c>
      <c r="Z1704" s="7">
        <v>1</v>
      </c>
      <c r="AA1704" s="7">
        <v>2019</v>
      </c>
      <c r="AB1704" s="7" t="s">
        <v>68</v>
      </c>
      <c r="AC1704" s="7"/>
      <c r="AD1704" s="7"/>
      <c r="AE1704" s="7"/>
      <c r="AF1704" s="7"/>
      <c r="AG1704" s="7"/>
      <c r="AH1704" s="7"/>
      <c r="AI1704" s="8" t="str">
        <f t="shared" si="222"/>
        <v>18A5718@微课</v>
      </c>
      <c r="AJ1704" s="8">
        <f>IF(AI1704="","",COUNTIFS(AI$1:AI1704,AI1704))</f>
        <v>1</v>
      </c>
      <c r="AK1704" s="8" t="str">
        <f t="shared" si="223"/>
        <v>重庆交通大学教师发展中心智慧微课制作设备@微课</v>
      </c>
      <c r="AL1704" s="9">
        <f>IF(AK1704="","",COUNTIFS(AK$1:AK1704,AK1704))</f>
        <v>1</v>
      </c>
      <c r="AM1704" s="10" t="str">
        <f t="shared" si="224"/>
        <v>是</v>
      </c>
      <c r="AN1704" s="12">
        <v>576000</v>
      </c>
    </row>
    <row r="1705" spans="1:40">
      <c r="A1705" s="14" t="s">
        <v>8576</v>
      </c>
      <c r="B1705" s="14" t="s">
        <v>8804</v>
      </c>
      <c r="C1705" s="14" t="s">
        <v>55</v>
      </c>
      <c r="D1705" s="14"/>
      <c r="E1705" s="14" t="s">
        <v>276</v>
      </c>
      <c r="F1705" s="14" t="s">
        <v>277</v>
      </c>
      <c r="G1705" s="14" t="s">
        <v>460</v>
      </c>
      <c r="H1705" s="14"/>
      <c r="I1705" s="14"/>
      <c r="J1705" s="14"/>
      <c r="K1705" s="14"/>
      <c r="L1705" s="14"/>
      <c r="M1705" s="14" t="s">
        <v>8805</v>
      </c>
      <c r="N1705" s="14" t="s">
        <v>8806</v>
      </c>
      <c r="O1705" s="14" t="s">
        <v>8807</v>
      </c>
      <c r="P1705" s="14"/>
      <c r="Q1705" s="14" t="s">
        <v>8808</v>
      </c>
      <c r="R1705" s="14"/>
      <c r="S1705" s="14"/>
      <c r="T1705" s="14"/>
      <c r="U1705" s="14"/>
      <c r="V1705" s="14"/>
      <c r="W1705" s="14" t="s">
        <v>65</v>
      </c>
      <c r="X1705" s="14" t="s">
        <v>8804</v>
      </c>
      <c r="Y1705" s="14">
        <v>2</v>
      </c>
      <c r="Z1705" s="14">
        <v>14971</v>
      </c>
      <c r="AA1705" s="14">
        <v>2019</v>
      </c>
      <c r="AB1705" s="14" t="s">
        <v>68</v>
      </c>
      <c r="AC1705" s="14"/>
      <c r="AD1705" s="14"/>
      <c r="AE1705" s="14"/>
      <c r="AF1705" s="14"/>
      <c r="AG1705" s="14"/>
      <c r="AH1705" s="14"/>
      <c r="AI1705" s="8" t="str">
        <f t="shared" ref="AI1705:AI1768" si="225">IF(D1705="NA","",IF(D1705="","",D1705&amp;"@"&amp;A1705))</f>
        <v/>
      </c>
      <c r="AJ1705" s="8" t="str">
        <f>IF(AI1705="","",COUNTIFS(AI$1:AI1705,AI1705))</f>
        <v/>
      </c>
      <c r="AK1705" s="8" t="str">
        <f t="shared" ref="AK1705:AK1768" si="226">IF(B1705="NA","",B1705&amp;"@"&amp;A1705)</f>
        <v>音乐美术教室多媒体设备@微课</v>
      </c>
      <c r="AL1705" s="9">
        <f>IF(AK1705="","",COUNTIFS(AK$1:AK1705,AK1705))</f>
        <v>1</v>
      </c>
      <c r="AM1705" s="10" t="str">
        <f t="shared" ref="AM1705:AM1768" si="227">IF(AJ1705="",IF(AL1705=1,"是",""),IF(AJ1705=1,"是",""))</f>
        <v>是</v>
      </c>
      <c r="AN1705" s="12">
        <v>219900</v>
      </c>
    </row>
    <row r="1706" spans="1:40">
      <c r="A1706" s="7" t="s">
        <v>8576</v>
      </c>
      <c r="B1706" s="7" t="s">
        <v>8809</v>
      </c>
      <c r="C1706" s="7" t="s">
        <v>55</v>
      </c>
      <c r="D1706" s="7"/>
      <c r="E1706" s="7" t="s">
        <v>1192</v>
      </c>
      <c r="F1706" s="7" t="s">
        <v>5807</v>
      </c>
      <c r="G1706" s="7" t="s">
        <v>460</v>
      </c>
      <c r="H1706" s="7"/>
      <c r="I1706" s="7"/>
      <c r="J1706" s="7"/>
      <c r="K1706" s="7"/>
      <c r="L1706" s="7"/>
      <c r="M1706" s="7"/>
      <c r="N1706" s="7"/>
      <c r="O1706" s="7">
        <v>10</v>
      </c>
      <c r="P1706" s="7"/>
      <c r="Q1706" s="7"/>
      <c r="R1706" s="7"/>
      <c r="S1706" s="7"/>
      <c r="T1706" s="7"/>
      <c r="U1706" s="7"/>
      <c r="V1706" s="7"/>
      <c r="W1706" s="7" t="s">
        <v>79</v>
      </c>
      <c r="X1706" s="7" t="s">
        <v>8810</v>
      </c>
      <c r="Y1706" s="7">
        <v>4</v>
      </c>
      <c r="Z1706" s="7">
        <v>14971</v>
      </c>
      <c r="AA1706" s="7">
        <v>2019</v>
      </c>
      <c r="AB1706" s="7" t="s">
        <v>68</v>
      </c>
      <c r="AC1706" s="7"/>
      <c r="AD1706" s="7"/>
      <c r="AE1706" s="7"/>
      <c r="AF1706" s="7"/>
      <c r="AG1706" s="7"/>
      <c r="AH1706" s="7"/>
      <c r="AI1706" s="8" t="str">
        <f t="shared" si="225"/>
        <v/>
      </c>
      <c r="AJ1706" s="8" t="str">
        <f>IF(AI1706="","",COUNTIFS(AI$1:AI1706,AI1706))</f>
        <v/>
      </c>
      <c r="AK1706" s="8" t="str">
        <f t="shared" si="226"/>
        <v>GE68064排CT机全保服务中标结果@微课</v>
      </c>
      <c r="AL1706" s="9">
        <f>IF(AK1706="","",COUNTIFS(AK$1:AK1706,AK1706))</f>
        <v>1</v>
      </c>
      <c r="AM1706" s="10" t="str">
        <f t="shared" si="227"/>
        <v>是</v>
      </c>
      <c r="AN1706" s="12">
        <v>10</v>
      </c>
    </row>
    <row r="1707" spans="1:40">
      <c r="A1707" s="14" t="s">
        <v>8576</v>
      </c>
      <c r="B1707" s="14" t="s">
        <v>8811</v>
      </c>
      <c r="C1707" s="14" t="s">
        <v>55</v>
      </c>
      <c r="D1707" s="14"/>
      <c r="E1707" s="14" t="s">
        <v>118</v>
      </c>
      <c r="F1707" s="14" t="s">
        <v>8812</v>
      </c>
      <c r="G1707" s="14" t="s">
        <v>460</v>
      </c>
      <c r="H1707" s="14"/>
      <c r="I1707" s="14"/>
      <c r="J1707" s="14"/>
      <c r="K1707" s="14"/>
      <c r="L1707" s="14" t="s">
        <v>8813</v>
      </c>
      <c r="M1707" s="14" t="s">
        <v>8814</v>
      </c>
      <c r="N1707" s="14" t="s">
        <v>123</v>
      </c>
      <c r="O1707" s="14" t="s">
        <v>8815</v>
      </c>
      <c r="P1707" s="14"/>
      <c r="Q1707" s="14" t="s">
        <v>126</v>
      </c>
      <c r="R1707" s="14"/>
      <c r="S1707" s="14"/>
      <c r="T1707" s="14"/>
      <c r="U1707" s="14"/>
      <c r="V1707" s="14"/>
      <c r="W1707" s="14" t="s">
        <v>65</v>
      </c>
      <c r="X1707" s="14" t="s">
        <v>8816</v>
      </c>
      <c r="Y1707" s="14">
        <v>1</v>
      </c>
      <c r="Z1707" s="14">
        <v>14971</v>
      </c>
      <c r="AA1707" s="14">
        <v>2019</v>
      </c>
      <c r="AB1707" s="14" t="s">
        <v>68</v>
      </c>
      <c r="AC1707" s="14" t="s">
        <v>328</v>
      </c>
      <c r="AD1707" s="14" t="s">
        <v>130</v>
      </c>
      <c r="AE1707" s="14"/>
      <c r="AF1707" s="14"/>
      <c r="AG1707" s="14"/>
      <c r="AH1707" s="14"/>
      <c r="AI1707" s="8" t="str">
        <f t="shared" si="225"/>
        <v/>
      </c>
      <c r="AJ1707" s="8" t="str">
        <f>IF(AI1707="","",COUNTIFS(AI$1:AI1707,AI1707))</f>
        <v/>
      </c>
      <c r="AK1707" s="8" t="str">
        <f t="shared" si="226"/>
        <v>石嘴山市实验中学智慧校园设备采购项目中标公示@微课</v>
      </c>
      <c r="AL1707" s="9">
        <f>IF(AK1707="","",COUNTIFS(AK$1:AK1707,AK1707))</f>
        <v>1</v>
      </c>
      <c r="AM1707" s="10" t="str">
        <f t="shared" si="227"/>
        <v>是</v>
      </c>
      <c r="AN1707" s="12">
        <v>1059550</v>
      </c>
    </row>
    <row r="1708" spans="1:40">
      <c r="A1708" s="7" t="s">
        <v>8576</v>
      </c>
      <c r="B1708" s="7" t="s">
        <v>8817</v>
      </c>
      <c r="C1708" s="7" t="s">
        <v>55</v>
      </c>
      <c r="D1708" s="7"/>
      <c r="E1708" s="7" t="s">
        <v>1308</v>
      </c>
      <c r="F1708" s="7" t="s">
        <v>2875</v>
      </c>
      <c r="G1708" s="7" t="s">
        <v>460</v>
      </c>
      <c r="H1708" s="7"/>
      <c r="I1708" s="7"/>
      <c r="J1708" s="7"/>
      <c r="K1708" s="7"/>
      <c r="L1708" s="7"/>
      <c r="M1708" s="7"/>
      <c r="N1708" s="7"/>
      <c r="O1708" s="7"/>
      <c r="P1708" s="7"/>
      <c r="Q1708" s="7"/>
      <c r="R1708" s="7"/>
      <c r="S1708" s="7"/>
      <c r="T1708" s="7"/>
      <c r="U1708" s="7"/>
      <c r="V1708" s="7"/>
      <c r="W1708" s="7" t="s">
        <v>65</v>
      </c>
      <c r="X1708" s="7" t="s">
        <v>8818</v>
      </c>
      <c r="Y1708" s="7">
        <v>1</v>
      </c>
      <c r="Z1708" s="7">
        <v>14971</v>
      </c>
      <c r="AA1708" s="7">
        <v>2019</v>
      </c>
      <c r="AB1708" s="7" t="s">
        <v>68</v>
      </c>
      <c r="AC1708" s="7"/>
      <c r="AD1708" s="7"/>
      <c r="AE1708" s="7"/>
      <c r="AF1708" s="7"/>
      <c r="AG1708" s="7"/>
      <c r="AH1708" s="7"/>
      <c r="AI1708" s="8" t="str">
        <f t="shared" si="225"/>
        <v/>
      </c>
      <c r="AJ1708" s="8" t="str">
        <f>IF(AI1708="","",COUNTIFS(AI$1:AI1708,AI1708))</f>
        <v/>
      </c>
      <c r="AK1708" s="8" t="str">
        <f t="shared" si="226"/>
        <v>关于第二届教师微课教学大赛结果的通知@微课</v>
      </c>
      <c r="AL1708" s="9">
        <f>IF(AK1708="","",COUNTIFS(AK$1:AK1708,AK1708))</f>
        <v>1</v>
      </c>
      <c r="AM1708" s="10" t="str">
        <f t="shared" si="227"/>
        <v>是</v>
      </c>
      <c r="AN1708" s="12">
        <v>0</v>
      </c>
    </row>
    <row r="1709" spans="1:40">
      <c r="A1709" s="14" t="s">
        <v>8576</v>
      </c>
      <c r="B1709" s="14" t="s">
        <v>8819</v>
      </c>
      <c r="C1709" s="14" t="s">
        <v>55</v>
      </c>
      <c r="D1709" s="14"/>
      <c r="E1709" s="14" t="s">
        <v>276</v>
      </c>
      <c r="F1709" s="14" t="s">
        <v>277</v>
      </c>
      <c r="G1709" s="14" t="s">
        <v>460</v>
      </c>
      <c r="H1709" s="14"/>
      <c r="I1709" s="14"/>
      <c r="J1709" s="14"/>
      <c r="K1709" s="14"/>
      <c r="L1709" s="14"/>
      <c r="M1709" s="14"/>
      <c r="N1709" s="14" t="s">
        <v>8806</v>
      </c>
      <c r="O1709" s="14"/>
      <c r="P1709" s="14"/>
      <c r="Q1709" s="14" t="s">
        <v>8808</v>
      </c>
      <c r="R1709" s="14"/>
      <c r="S1709" s="14"/>
      <c r="T1709" s="14"/>
      <c r="U1709" s="14"/>
      <c r="V1709" s="14"/>
      <c r="W1709" s="14" t="s">
        <v>65</v>
      </c>
      <c r="X1709" s="14" t="s">
        <v>8820</v>
      </c>
      <c r="Y1709" s="14">
        <v>1</v>
      </c>
      <c r="Z1709" s="14">
        <v>14971</v>
      </c>
      <c r="AA1709" s="14">
        <v>2019</v>
      </c>
      <c r="AB1709" s="14" t="s">
        <v>68</v>
      </c>
      <c r="AC1709" s="14"/>
      <c r="AD1709" s="14"/>
      <c r="AE1709" s="14"/>
      <c r="AF1709" s="14"/>
      <c r="AG1709" s="14"/>
      <c r="AH1709" s="14"/>
      <c r="AI1709" s="8" t="str">
        <f t="shared" si="225"/>
        <v/>
      </c>
      <c r="AJ1709" s="8" t="str">
        <f>IF(AI1709="","",COUNTIFS(AI$1:AI1709,AI1709))</f>
        <v/>
      </c>
      <c r="AK1709" s="8" t="str">
        <f t="shared" si="226"/>
        <v>音乐美术教室多媒体设备(LPJ201901001)中标公告@微课</v>
      </c>
      <c r="AL1709" s="9">
        <f>IF(AK1709="","",COUNTIFS(AK$1:AK1709,AK1709))</f>
        <v>1</v>
      </c>
      <c r="AM1709" s="10" t="str">
        <f t="shared" si="227"/>
        <v>是</v>
      </c>
      <c r="AN1709" s="12">
        <v>0</v>
      </c>
    </row>
    <row r="1710" spans="1:40">
      <c r="A1710" s="7" t="s">
        <v>8576</v>
      </c>
      <c r="B1710" s="7" t="s">
        <v>8821</v>
      </c>
      <c r="C1710" s="7" t="s">
        <v>55</v>
      </c>
      <c r="D1710" s="7"/>
      <c r="E1710" s="7" t="s">
        <v>1125</v>
      </c>
      <c r="F1710" s="7" t="s">
        <v>1568</v>
      </c>
      <c r="G1710" s="7" t="s">
        <v>966</v>
      </c>
      <c r="H1710" s="7"/>
      <c r="I1710" s="7"/>
      <c r="J1710" s="7"/>
      <c r="K1710" s="7"/>
      <c r="L1710" s="7"/>
      <c r="M1710" s="7"/>
      <c r="N1710" s="7"/>
      <c r="O1710" s="7"/>
      <c r="P1710" s="7"/>
      <c r="Q1710" s="7"/>
      <c r="R1710" s="7"/>
      <c r="S1710" s="7"/>
      <c r="T1710" s="7"/>
      <c r="U1710" s="7"/>
      <c r="V1710" s="7"/>
      <c r="W1710" s="7" t="s">
        <v>315</v>
      </c>
      <c r="X1710" s="7" t="s">
        <v>8822</v>
      </c>
      <c r="Y1710" s="7">
        <v>2</v>
      </c>
      <c r="Z1710" s="7">
        <v>14971</v>
      </c>
      <c r="AA1710" s="7">
        <v>2019</v>
      </c>
      <c r="AB1710" s="7" t="s">
        <v>68</v>
      </c>
      <c r="AC1710" s="7"/>
      <c r="AD1710" s="7"/>
      <c r="AE1710" s="7"/>
      <c r="AF1710" s="7"/>
      <c r="AG1710" s="7"/>
      <c r="AH1710" s="7"/>
      <c r="AI1710" s="8" t="str">
        <f t="shared" si="225"/>
        <v/>
      </c>
      <c r="AJ1710" s="8" t="str">
        <f>IF(AI1710="","",COUNTIFS(AI$1:AI1710,AI1710))</f>
        <v/>
      </c>
      <c r="AK1710" s="8" t="str">
        <f t="shared" si="226"/>
        <v>陕西作战保障教研室微课制作中标结果公示@微课</v>
      </c>
      <c r="AL1710" s="9">
        <f>IF(AK1710="","",COUNTIFS(AK$1:AK1710,AK1710))</f>
        <v>1</v>
      </c>
      <c r="AM1710" s="10" t="str">
        <f t="shared" si="227"/>
        <v>是</v>
      </c>
      <c r="AN1710" s="12">
        <v>0</v>
      </c>
    </row>
    <row r="1711" spans="1:40">
      <c r="A1711" s="14" t="s">
        <v>8576</v>
      </c>
      <c r="B1711" s="14" t="s">
        <v>8823</v>
      </c>
      <c r="C1711" s="14" t="s">
        <v>55</v>
      </c>
      <c r="D1711" s="14" t="s">
        <v>8824</v>
      </c>
      <c r="E1711" s="14" t="s">
        <v>71</v>
      </c>
      <c r="F1711" s="14" t="s">
        <v>1551</v>
      </c>
      <c r="G1711" s="14" t="s">
        <v>966</v>
      </c>
      <c r="H1711" s="14"/>
      <c r="I1711" s="14"/>
      <c r="J1711" s="14"/>
      <c r="K1711" s="14"/>
      <c r="L1711" s="14" t="s">
        <v>179</v>
      </c>
      <c r="M1711" s="14" t="s">
        <v>6560</v>
      </c>
      <c r="N1711" s="14" t="s">
        <v>8825</v>
      </c>
      <c r="O1711" s="14" t="s">
        <v>8826</v>
      </c>
      <c r="P1711" s="14"/>
      <c r="Q1711" s="14" t="s">
        <v>8827</v>
      </c>
      <c r="R1711" s="14" t="s">
        <v>8828</v>
      </c>
      <c r="S1711" s="14"/>
      <c r="T1711" s="14"/>
      <c r="U1711" s="14"/>
      <c r="V1711" s="14"/>
      <c r="W1711" s="14" t="s">
        <v>326</v>
      </c>
      <c r="X1711" s="14" t="s">
        <v>8829</v>
      </c>
      <c r="Y1711" s="14">
        <v>1</v>
      </c>
      <c r="Z1711" s="14">
        <v>1</v>
      </c>
      <c r="AA1711" s="14">
        <v>2019</v>
      </c>
      <c r="AB1711" s="14" t="s">
        <v>68</v>
      </c>
      <c r="AC1711" s="14"/>
      <c r="AD1711" s="14"/>
      <c r="AE1711" s="14"/>
      <c r="AF1711" s="14"/>
      <c r="AG1711" s="14"/>
      <c r="AH1711" s="14"/>
      <c r="AI1711" s="8" t="str">
        <f t="shared" si="225"/>
        <v>GXZC2018-G1-21786-GXYL@微课</v>
      </c>
      <c r="AJ1711" s="8">
        <f>IF(AI1711="","",COUNTIFS(AI$1:AI1711,AI1711))</f>
        <v>1</v>
      </c>
      <c r="AK1711" s="8" t="str">
        <f t="shared" si="226"/>
        <v>云之龙招标集团有限公司虚拟实训室及（跨境电商）实验室建设项目GXZC2018-G1-21786-GXYL中标公告@微课</v>
      </c>
      <c r="AL1711" s="9">
        <f>IF(AK1711="","",COUNTIFS(AK$1:AK1711,AK1711))</f>
        <v>1</v>
      </c>
      <c r="AM1711" s="10" t="str">
        <f t="shared" si="227"/>
        <v>是</v>
      </c>
      <c r="AN1711" s="12">
        <v>1083500</v>
      </c>
    </row>
    <row r="1712" spans="1:40">
      <c r="A1712" s="7" t="s">
        <v>8576</v>
      </c>
      <c r="B1712" s="7" t="s">
        <v>8830</v>
      </c>
      <c r="C1712" s="7" t="s">
        <v>55</v>
      </c>
      <c r="D1712" s="7"/>
      <c r="E1712" s="7" t="s">
        <v>627</v>
      </c>
      <c r="F1712" s="7" t="s">
        <v>8831</v>
      </c>
      <c r="G1712" s="7" t="s">
        <v>966</v>
      </c>
      <c r="H1712" s="7"/>
      <c r="I1712" s="7"/>
      <c r="J1712" s="7"/>
      <c r="K1712" s="7"/>
      <c r="L1712" s="7" t="s">
        <v>4070</v>
      </c>
      <c r="M1712" s="7"/>
      <c r="N1712" s="7"/>
      <c r="O1712" s="7"/>
      <c r="P1712" s="7"/>
      <c r="Q1712" s="7"/>
      <c r="R1712" s="7"/>
      <c r="S1712" s="7"/>
      <c r="T1712" s="7"/>
      <c r="U1712" s="7"/>
      <c r="V1712" s="7"/>
      <c r="W1712" s="7" t="s">
        <v>315</v>
      </c>
      <c r="X1712" s="7" t="s">
        <v>8832</v>
      </c>
      <c r="Y1712" s="7">
        <v>1</v>
      </c>
      <c r="Z1712" s="7">
        <v>14971</v>
      </c>
      <c r="AA1712" s="7">
        <v>2019</v>
      </c>
      <c r="AB1712" s="7" t="s">
        <v>68</v>
      </c>
      <c r="AC1712" s="7"/>
      <c r="AD1712" s="7"/>
      <c r="AE1712" s="7"/>
      <c r="AF1712" s="7"/>
      <c r="AG1712" s="7"/>
      <c r="AH1712" s="7"/>
      <c r="AI1712" s="8" t="str">
        <f t="shared" si="225"/>
        <v/>
      </c>
      <c r="AJ1712" s="8" t="str">
        <f>IF(AI1712="","",COUNTIFS(AI$1:AI1712,AI1712))</f>
        <v/>
      </c>
      <c r="AK1712" s="8" t="str">
        <f t="shared" si="226"/>
        <v>2018年揭阳电信基于微课模式的一线员工专业提升平台建设项目集成服务采购@微课</v>
      </c>
      <c r="AL1712" s="9">
        <f>IF(AK1712="","",COUNTIFS(AK$1:AK1712,AK1712))</f>
        <v>1</v>
      </c>
      <c r="AM1712" s="10" t="str">
        <f t="shared" si="227"/>
        <v>是</v>
      </c>
      <c r="AN1712" s="12">
        <v>0</v>
      </c>
    </row>
    <row r="1713" spans="1:40">
      <c r="A1713" s="14" t="s">
        <v>8576</v>
      </c>
      <c r="B1713" s="14" t="s">
        <v>8833</v>
      </c>
      <c r="C1713" s="14" t="s">
        <v>55</v>
      </c>
      <c r="D1713" s="14"/>
      <c r="E1713" s="14" t="s">
        <v>1009</v>
      </c>
      <c r="F1713" s="14" t="s">
        <v>1898</v>
      </c>
      <c r="G1713" s="14" t="s">
        <v>2772</v>
      </c>
      <c r="H1713" s="14"/>
      <c r="I1713" s="14"/>
      <c r="J1713" s="14"/>
      <c r="K1713" s="14"/>
      <c r="L1713" s="14"/>
      <c r="M1713" s="14"/>
      <c r="N1713" s="14"/>
      <c r="O1713" s="14"/>
      <c r="P1713" s="14"/>
      <c r="Q1713" s="14"/>
      <c r="R1713" s="14"/>
      <c r="S1713" s="14"/>
      <c r="T1713" s="14"/>
      <c r="U1713" s="14"/>
      <c r="V1713" s="14"/>
      <c r="W1713" s="14" t="s">
        <v>65</v>
      </c>
      <c r="X1713" s="14" t="s">
        <v>8834</v>
      </c>
      <c r="Y1713" s="14">
        <v>1</v>
      </c>
      <c r="Z1713" s="14">
        <v>14971</v>
      </c>
      <c r="AA1713" s="14">
        <v>2019</v>
      </c>
      <c r="AB1713" s="14" t="s">
        <v>68</v>
      </c>
      <c r="AC1713" s="14"/>
      <c r="AD1713" s="14"/>
      <c r="AE1713" s="14"/>
      <c r="AF1713" s="14"/>
      <c r="AG1713" s="14"/>
      <c r="AH1713" s="14"/>
      <c r="AI1713" s="8" t="str">
        <f t="shared" si="225"/>
        <v/>
      </c>
      <c r="AJ1713" s="8" t="str">
        <f>IF(AI1713="","",COUNTIFS(AI$1:AI1713,AI1713))</f>
        <v/>
      </c>
      <c r="AK1713" s="8" t="str">
        <f t="shared" si="226"/>
        <v>教育部宝玉石鉴定与加工专业教学资源库中标结果@微课</v>
      </c>
      <c r="AL1713" s="9">
        <f>IF(AK1713="","",COUNTIFS(AK$1:AK1713,AK1713))</f>
        <v>1</v>
      </c>
      <c r="AM1713" s="10" t="str">
        <f t="shared" si="227"/>
        <v>是</v>
      </c>
      <c r="AN1713" s="12">
        <v>0</v>
      </c>
    </row>
    <row r="1714" spans="1:40">
      <c r="A1714" s="7" t="s">
        <v>8576</v>
      </c>
      <c r="B1714" s="7" t="s">
        <v>8835</v>
      </c>
      <c r="C1714" s="7" t="s">
        <v>55</v>
      </c>
      <c r="D1714" s="7" t="s">
        <v>8836</v>
      </c>
      <c r="E1714" s="7" t="s">
        <v>71</v>
      </c>
      <c r="F1714" s="7" t="s">
        <v>3353</v>
      </c>
      <c r="G1714" s="7" t="s">
        <v>2772</v>
      </c>
      <c r="H1714" s="7"/>
      <c r="I1714" s="7"/>
      <c r="J1714" s="7"/>
      <c r="K1714" s="7"/>
      <c r="L1714" s="7"/>
      <c r="M1714" s="7"/>
      <c r="N1714" s="7" t="s">
        <v>8837</v>
      </c>
      <c r="O1714" s="7"/>
      <c r="P1714" s="7"/>
      <c r="Q1714" s="7" t="s">
        <v>8838</v>
      </c>
      <c r="R1714" s="7"/>
      <c r="S1714" s="7"/>
      <c r="T1714" s="7"/>
      <c r="U1714" s="7"/>
      <c r="V1714" s="7"/>
      <c r="W1714" s="7" t="s">
        <v>65</v>
      </c>
      <c r="X1714" s="7" t="s">
        <v>8839</v>
      </c>
      <c r="Y1714" s="7">
        <v>1</v>
      </c>
      <c r="Z1714" s="7">
        <v>1</v>
      </c>
      <c r="AA1714" s="7">
        <v>2019</v>
      </c>
      <c r="AB1714" s="7" t="s">
        <v>68</v>
      </c>
      <c r="AC1714" s="7"/>
      <c r="AD1714" s="7"/>
      <c r="AE1714" s="7"/>
      <c r="AF1714" s="7"/>
      <c r="AG1714" s="7"/>
      <c r="AH1714" s="7"/>
      <c r="AI1714" s="8" t="str">
        <f t="shared" si="225"/>
        <v>GXZC2018-J1-21690-GTZB@微课</v>
      </c>
      <c r="AJ1714" s="8">
        <f>IF(AI1714="","",COUNTIFS(AI$1:AI1714,AI1714))</f>
        <v>1</v>
      </c>
      <c r="AK1714" s="8" t="str">
        <f t="shared" si="226"/>
        <v>互动式智慧教学与微课录制虚拟演播实训室采购@微课</v>
      </c>
      <c r="AL1714" s="9">
        <f>IF(AK1714="","",COUNTIFS(AK$1:AK1714,AK1714))</f>
        <v>1</v>
      </c>
      <c r="AM1714" s="10" t="str">
        <f t="shared" si="227"/>
        <v>是</v>
      </c>
      <c r="AN1714" s="12">
        <v>0</v>
      </c>
    </row>
    <row r="1715" spans="1:40">
      <c r="A1715" s="14" t="s">
        <v>8576</v>
      </c>
      <c r="B1715" s="14" t="s">
        <v>8840</v>
      </c>
      <c r="C1715" s="14" t="s">
        <v>55</v>
      </c>
      <c r="D1715" s="14" t="s">
        <v>8690</v>
      </c>
      <c r="E1715" s="14" t="s">
        <v>1192</v>
      </c>
      <c r="F1715" s="14" t="s">
        <v>4651</v>
      </c>
      <c r="G1715" s="14" t="s">
        <v>2772</v>
      </c>
      <c r="H1715" s="14"/>
      <c r="I1715" s="14"/>
      <c r="J1715" s="14"/>
      <c r="K1715" s="14"/>
      <c r="L1715" s="14" t="s">
        <v>8691</v>
      </c>
      <c r="M1715" s="14" t="s">
        <v>8692</v>
      </c>
      <c r="N1715" s="14" t="s">
        <v>8841</v>
      </c>
      <c r="O1715" s="14"/>
      <c r="P1715" s="14"/>
      <c r="Q1715" s="14" t="s">
        <v>8842</v>
      </c>
      <c r="R1715" s="14" t="s">
        <v>8843</v>
      </c>
      <c r="S1715" s="14" t="s">
        <v>8844</v>
      </c>
      <c r="T1715" s="14"/>
      <c r="U1715" s="14"/>
      <c r="V1715" s="14"/>
      <c r="W1715" s="14" t="s">
        <v>244</v>
      </c>
      <c r="X1715" s="14" t="s">
        <v>8845</v>
      </c>
      <c r="Y1715" s="14">
        <v>2</v>
      </c>
      <c r="Z1715" s="14">
        <v>2</v>
      </c>
      <c r="AA1715" s="14">
        <v>2019</v>
      </c>
      <c r="AB1715" s="14" t="s">
        <v>68</v>
      </c>
      <c r="AC1715" s="14"/>
      <c r="AD1715" s="14"/>
      <c r="AE1715" s="14"/>
      <c r="AF1715" s="14"/>
      <c r="AG1715" s="14"/>
      <c r="AH1715" s="14"/>
      <c r="AI1715" s="8" t="str">
        <f t="shared" si="225"/>
        <v>X430100YYYY001307001）@微课</v>
      </c>
      <c r="AJ1715" s="8">
        <f>IF(AI1715="","",COUNTIFS(AI$1:AI1715,AI1715))</f>
        <v>2</v>
      </c>
      <c r="AK1715" s="8" t="str">
        <f t="shared" si="226"/>
        <v>湖南中烟工业有限责任公司服务营销课程开发及配套讲师服务项目中标候选人公示@微课</v>
      </c>
      <c r="AL1715" s="9">
        <f>IF(AK1715="","",COUNTIFS(AK$1:AK1715,AK1715))</f>
        <v>1</v>
      </c>
      <c r="AM1715" s="10" t="str">
        <f t="shared" si="227"/>
        <v/>
      </c>
      <c r="AN1715" s="12">
        <v>0</v>
      </c>
    </row>
    <row r="1716" spans="1:40">
      <c r="A1716" s="7" t="s">
        <v>8576</v>
      </c>
      <c r="B1716" s="7" t="s">
        <v>8846</v>
      </c>
      <c r="C1716" s="7" t="s">
        <v>55</v>
      </c>
      <c r="D1716" s="7"/>
      <c r="E1716" s="7" t="s">
        <v>627</v>
      </c>
      <c r="F1716" s="7" t="s">
        <v>6161</v>
      </c>
      <c r="G1716" s="7" t="s">
        <v>2772</v>
      </c>
      <c r="H1716" s="7"/>
      <c r="I1716" s="7"/>
      <c r="J1716" s="7"/>
      <c r="K1716" s="7"/>
      <c r="L1716" s="7"/>
      <c r="M1716" s="7" t="s">
        <v>8847</v>
      </c>
      <c r="N1716" s="7" t="s">
        <v>8848</v>
      </c>
      <c r="O1716" s="7"/>
      <c r="P1716" s="7"/>
      <c r="Q1716" s="7" t="s">
        <v>8704</v>
      </c>
      <c r="R1716" s="7" t="s">
        <v>8849</v>
      </c>
      <c r="S1716" s="7"/>
      <c r="T1716" s="7"/>
      <c r="U1716" s="7"/>
      <c r="V1716" s="7"/>
      <c r="W1716" s="7" t="s">
        <v>65</v>
      </c>
      <c r="X1716" s="7" t="s">
        <v>8850</v>
      </c>
      <c r="Y1716" s="7">
        <v>2</v>
      </c>
      <c r="Z1716" s="7">
        <v>14971</v>
      </c>
      <c r="AA1716" s="7">
        <v>2019</v>
      </c>
      <c r="AB1716" s="7" t="s">
        <v>68</v>
      </c>
      <c r="AC1716" s="7" t="s">
        <v>130</v>
      </c>
      <c r="AD1716" s="7"/>
      <c r="AE1716" s="7"/>
      <c r="AF1716" s="7"/>
      <c r="AG1716" s="7"/>
      <c r="AH1716" s="7"/>
      <c r="AI1716" s="8" t="str">
        <f t="shared" si="225"/>
        <v/>
      </c>
      <c r="AJ1716" s="8" t="str">
        <f>IF(AI1716="","",COUNTIFS(AI$1:AI1716,AI1716))</f>
        <v/>
      </c>
      <c r="AK1716" s="8" t="str">
        <f t="shared" si="226"/>
        <v>江门市培英小学办公自动化和网络设备类网上竞价项目成交结果公告@微课</v>
      </c>
      <c r="AL1716" s="9">
        <f>IF(AK1716="","",COUNTIFS(AK$1:AK1716,AK1716))</f>
        <v>1</v>
      </c>
      <c r="AM1716" s="10" t="str">
        <f t="shared" si="227"/>
        <v>是</v>
      </c>
      <c r="AN1716" s="12">
        <v>0</v>
      </c>
    </row>
    <row r="1717" spans="1:40">
      <c r="A1717" s="14" t="s">
        <v>8576</v>
      </c>
      <c r="B1717" s="14" t="s">
        <v>8851</v>
      </c>
      <c r="C1717" s="14" t="s">
        <v>55</v>
      </c>
      <c r="D1717" s="14"/>
      <c r="E1717" s="14" t="s">
        <v>106</v>
      </c>
      <c r="F1717" s="14" t="s">
        <v>107</v>
      </c>
      <c r="G1717" s="14" t="s">
        <v>2772</v>
      </c>
      <c r="H1717" s="14"/>
      <c r="I1717" s="14"/>
      <c r="J1717" s="14"/>
      <c r="K1717" s="14"/>
      <c r="L1717" s="14"/>
      <c r="M1717" s="14"/>
      <c r="N1717" s="14" t="s">
        <v>8748</v>
      </c>
      <c r="O1717" s="14"/>
      <c r="P1717" s="14"/>
      <c r="Q1717" s="14" t="s">
        <v>8750</v>
      </c>
      <c r="R1717" s="14"/>
      <c r="S1717" s="14"/>
      <c r="T1717" s="14"/>
      <c r="U1717" s="14"/>
      <c r="V1717" s="14"/>
      <c r="W1717" s="14" t="s">
        <v>65</v>
      </c>
      <c r="X1717" s="14" t="s">
        <v>8852</v>
      </c>
      <c r="Y1717" s="14">
        <v>1</v>
      </c>
      <c r="Z1717" s="14">
        <v>14971</v>
      </c>
      <c r="AA1717" s="14">
        <v>2019</v>
      </c>
      <c r="AB1717" s="14" t="s">
        <v>68</v>
      </c>
      <c r="AC1717" s="14"/>
      <c r="AD1717" s="14"/>
      <c r="AE1717" s="14"/>
      <c r="AF1717" s="14"/>
      <c r="AG1717" s="14"/>
      <c r="AH1717" s="14"/>
      <c r="AI1717" s="8" t="str">
        <f t="shared" si="225"/>
        <v/>
      </c>
      <c r="AJ1717" s="8" t="str">
        <f>IF(AI1717="","",COUNTIFS(AI$1:AI1717,AI1717))</f>
        <v/>
      </c>
      <c r="AK1717" s="8" t="str">
        <f t="shared" si="226"/>
        <v>海南经贸职业技术学院-2018年数字化教材（微课版）-合同公告@微课</v>
      </c>
      <c r="AL1717" s="9">
        <f>IF(AK1717="","",COUNTIFS(AK$1:AK1717,AK1717))</f>
        <v>1</v>
      </c>
      <c r="AM1717" s="10" t="str">
        <f t="shared" si="227"/>
        <v>是</v>
      </c>
      <c r="AN1717" s="12">
        <v>0</v>
      </c>
    </row>
    <row r="1718" spans="1:40">
      <c r="A1718" s="7" t="s">
        <v>8576</v>
      </c>
      <c r="B1718" s="7" t="s">
        <v>8853</v>
      </c>
      <c r="C1718" s="7" t="s">
        <v>55</v>
      </c>
      <c r="D1718" s="7"/>
      <c r="E1718" s="7" t="s">
        <v>425</v>
      </c>
      <c r="F1718" s="7" t="s">
        <v>486</v>
      </c>
      <c r="G1718" s="7" t="s">
        <v>487</v>
      </c>
      <c r="H1718" s="7"/>
      <c r="I1718" s="7"/>
      <c r="J1718" s="7"/>
      <c r="K1718" s="7"/>
      <c r="L1718" s="7" t="s">
        <v>8854</v>
      </c>
      <c r="M1718" s="7" t="s">
        <v>8855</v>
      </c>
      <c r="N1718" s="7" t="s">
        <v>8856</v>
      </c>
      <c r="O1718" s="7" t="s">
        <v>8857</v>
      </c>
      <c r="P1718" s="7"/>
      <c r="Q1718" s="7" t="s">
        <v>8858</v>
      </c>
      <c r="R1718" s="7"/>
      <c r="S1718" s="7"/>
      <c r="T1718" s="7"/>
      <c r="U1718" s="7"/>
      <c r="V1718" s="7"/>
      <c r="W1718" s="7" t="s">
        <v>65</v>
      </c>
      <c r="X1718" s="7" t="s">
        <v>8859</v>
      </c>
      <c r="Y1718" s="7">
        <v>1</v>
      </c>
      <c r="Z1718" s="7">
        <v>14971</v>
      </c>
      <c r="AA1718" s="7">
        <v>2019</v>
      </c>
      <c r="AB1718" s="7" t="s">
        <v>68</v>
      </c>
      <c r="AC1718" s="7"/>
      <c r="AD1718" s="7"/>
      <c r="AE1718" s="7"/>
      <c r="AF1718" s="7"/>
      <c r="AG1718" s="7"/>
      <c r="AH1718" s="7"/>
      <c r="AI1718" s="8" t="str">
        <f t="shared" si="225"/>
        <v/>
      </c>
      <c r="AJ1718" s="8" t="str">
        <f>IF(AI1718="","",COUNTIFS(AI$1:AI1718,AI1718))</f>
        <v/>
      </c>
      <c r="AK1718" s="8" t="str">
        <f t="shared" si="226"/>
        <v>舟曲县职业技术学校计算机教室建设项目中标公告@微课</v>
      </c>
      <c r="AL1718" s="9">
        <f>IF(AK1718="","",COUNTIFS(AK$1:AK1718,AK1718))</f>
        <v>1</v>
      </c>
      <c r="AM1718" s="10" t="str">
        <f t="shared" si="227"/>
        <v>是</v>
      </c>
      <c r="AN1718" s="12">
        <v>257100</v>
      </c>
    </row>
    <row r="1719" spans="1:40">
      <c r="A1719" s="14" t="s">
        <v>8576</v>
      </c>
      <c r="B1719" s="14" t="s">
        <v>8860</v>
      </c>
      <c r="C1719" s="14" t="s">
        <v>55</v>
      </c>
      <c r="D1719" s="14" t="s">
        <v>8656</v>
      </c>
      <c r="E1719" s="14" t="s">
        <v>215</v>
      </c>
      <c r="F1719" s="14" t="s">
        <v>1223</v>
      </c>
      <c r="G1719" s="14" t="s">
        <v>487</v>
      </c>
      <c r="H1719" s="14"/>
      <c r="I1719" s="14"/>
      <c r="J1719" s="14"/>
      <c r="K1719" s="14"/>
      <c r="L1719" s="14" t="s">
        <v>8657</v>
      </c>
      <c r="M1719" s="14" t="s">
        <v>8658</v>
      </c>
      <c r="N1719" s="14" t="s">
        <v>8861</v>
      </c>
      <c r="O1719" s="14">
        <v>44.896999999999998</v>
      </c>
      <c r="P1719" s="14"/>
      <c r="Q1719" s="14" t="s">
        <v>8660</v>
      </c>
      <c r="R1719" s="14" t="s">
        <v>8862</v>
      </c>
      <c r="S1719" s="14"/>
      <c r="T1719" s="14"/>
      <c r="U1719" s="14"/>
      <c r="V1719" s="14"/>
      <c r="W1719" s="14" t="s">
        <v>65</v>
      </c>
      <c r="X1719" s="14" t="s">
        <v>8661</v>
      </c>
      <c r="Y1719" s="14">
        <v>2</v>
      </c>
      <c r="Z1719" s="14">
        <v>2</v>
      </c>
      <c r="AA1719" s="14">
        <v>2019</v>
      </c>
      <c r="AB1719" s="14" t="s">
        <v>68</v>
      </c>
      <c r="AC1719" s="14"/>
      <c r="AD1719" s="14"/>
      <c r="AE1719" s="14"/>
      <c r="AF1719" s="14"/>
      <c r="AG1719" s="14"/>
      <c r="AH1719" s="14"/>
      <c r="AI1719" s="8" t="str">
        <f t="shared" si="225"/>
        <v>SDGP370634201802000019@微课</v>
      </c>
      <c r="AJ1719" s="8">
        <f>IF(AI1719="","",COUNTIFS(AI$1:AI1719,AI1719))</f>
        <v>2</v>
      </c>
      <c r="AK1719" s="8" t="str">
        <f t="shared" si="226"/>
        <v>长岛县职业中等专业学校微课室及智慧教室设备采购中标公告@微课</v>
      </c>
      <c r="AL1719" s="9">
        <f>IF(AK1719="","",COUNTIFS(AK$1:AK1719,AK1719))</f>
        <v>1</v>
      </c>
      <c r="AM1719" s="10" t="str">
        <f t="shared" si="227"/>
        <v/>
      </c>
      <c r="AN1719" s="12">
        <v>44.896999999999998</v>
      </c>
    </row>
    <row r="1720" spans="1:40">
      <c r="A1720" s="7" t="s">
        <v>8576</v>
      </c>
      <c r="B1720" s="7" t="s">
        <v>8863</v>
      </c>
      <c r="C1720" s="7" t="s">
        <v>55</v>
      </c>
      <c r="D1720" s="7"/>
      <c r="E1720" s="7" t="s">
        <v>1125</v>
      </c>
      <c r="F1720" s="7" t="s">
        <v>1568</v>
      </c>
      <c r="G1720" s="7" t="s">
        <v>528</v>
      </c>
      <c r="H1720" s="7"/>
      <c r="I1720" s="7"/>
      <c r="J1720" s="7"/>
      <c r="K1720" s="7"/>
      <c r="L1720" s="7"/>
      <c r="M1720" s="7"/>
      <c r="N1720" s="7"/>
      <c r="O1720" s="7"/>
      <c r="P1720" s="7"/>
      <c r="Q1720" s="7"/>
      <c r="R1720" s="7"/>
      <c r="S1720" s="7"/>
      <c r="T1720" s="7"/>
      <c r="U1720" s="7"/>
      <c r="V1720" s="7"/>
      <c r="W1720" s="7" t="s">
        <v>315</v>
      </c>
      <c r="X1720" s="7" t="s">
        <v>8864</v>
      </c>
      <c r="Y1720" s="7">
        <v>2</v>
      </c>
      <c r="Z1720" s="7">
        <v>14971</v>
      </c>
      <c r="AA1720" s="7">
        <v>2019</v>
      </c>
      <c r="AB1720" s="7" t="s">
        <v>68</v>
      </c>
      <c r="AC1720" s="7"/>
      <c r="AD1720" s="7"/>
      <c r="AE1720" s="7"/>
      <c r="AF1720" s="7"/>
      <c r="AG1720" s="7"/>
      <c r="AH1720" s="7"/>
      <c r="AI1720" s="8" t="str">
        <f t="shared" si="225"/>
        <v/>
      </c>
      <c r="AJ1720" s="8" t="str">
        <f>IF(AI1720="","",COUNTIFS(AI$1:AI1720,AI1720))</f>
        <v/>
      </c>
      <c r="AK1720" s="8" t="str">
        <f t="shared" si="226"/>
        <v>陕西作战保障教研室微课制作中标候选人公示@微课</v>
      </c>
      <c r="AL1720" s="9">
        <f>IF(AK1720="","",COUNTIFS(AK$1:AK1720,AK1720))</f>
        <v>1</v>
      </c>
      <c r="AM1720" s="10" t="str">
        <f t="shared" si="227"/>
        <v>是</v>
      </c>
      <c r="AN1720" s="12">
        <v>0</v>
      </c>
    </row>
    <row r="1721" spans="1:40">
      <c r="A1721" s="14" t="s">
        <v>8576</v>
      </c>
      <c r="B1721" s="14" t="s">
        <v>8865</v>
      </c>
      <c r="C1721" s="14" t="s">
        <v>55</v>
      </c>
      <c r="D1721" s="14" t="s">
        <v>8866</v>
      </c>
      <c r="E1721" s="14" t="s">
        <v>1192</v>
      </c>
      <c r="F1721" s="14" t="s">
        <v>1193</v>
      </c>
      <c r="G1721" s="14" t="s">
        <v>553</v>
      </c>
      <c r="H1721" s="14"/>
      <c r="I1721" s="14"/>
      <c r="J1721" s="14"/>
      <c r="K1721" s="14"/>
      <c r="L1721" s="14"/>
      <c r="M1721" s="14"/>
      <c r="N1721" s="14" t="s">
        <v>8867</v>
      </c>
      <c r="O1721" s="14">
        <v>228880</v>
      </c>
      <c r="P1721" s="14"/>
      <c r="Q1721" s="14" t="s">
        <v>8868</v>
      </c>
      <c r="R1721" s="14"/>
      <c r="S1721" s="14"/>
      <c r="T1721" s="14"/>
      <c r="U1721" s="14"/>
      <c r="V1721" s="14"/>
      <c r="W1721" s="14" t="s">
        <v>65</v>
      </c>
      <c r="X1721" s="14" t="s">
        <v>8869</v>
      </c>
      <c r="Y1721" s="14">
        <v>1</v>
      </c>
      <c r="Z1721" s="14">
        <v>1</v>
      </c>
      <c r="AA1721" s="14">
        <v>2018</v>
      </c>
      <c r="AB1721" s="14" t="s">
        <v>643</v>
      </c>
      <c r="AC1721" s="14"/>
      <c r="AD1721" s="14"/>
      <c r="AE1721" s="14"/>
      <c r="AF1721" s="14"/>
      <c r="AG1721" s="14"/>
      <c r="AH1721" s="14"/>
      <c r="AI1721" s="8" t="str">
        <f t="shared" si="225"/>
        <v>CSCG-201811300018@微课</v>
      </c>
      <c r="AJ1721" s="8">
        <f>IF(AI1721="","",COUNTIFS(AI$1:AI1721,AI1721))</f>
        <v>1</v>
      </c>
      <c r="AK1721" s="8" t="str">
        <f t="shared" si="226"/>
        <v>长郡梅溪湖中学微课备课室中标结果@微课</v>
      </c>
      <c r="AL1721" s="9">
        <f>IF(AK1721="","",COUNTIFS(AK$1:AK1721,AK1721))</f>
        <v>1</v>
      </c>
      <c r="AM1721" s="10" t="str">
        <f t="shared" si="227"/>
        <v>是</v>
      </c>
      <c r="AN1721" s="12">
        <v>228880</v>
      </c>
    </row>
    <row r="1722" spans="1:40">
      <c r="A1722" s="7" t="s">
        <v>8576</v>
      </c>
      <c r="B1722" s="7" t="s">
        <v>3106</v>
      </c>
      <c r="C1722" s="7" t="s">
        <v>55</v>
      </c>
      <c r="D1722" s="7" t="s">
        <v>3107</v>
      </c>
      <c r="E1722" s="7" t="s">
        <v>94</v>
      </c>
      <c r="F1722" s="7" t="s">
        <v>379</v>
      </c>
      <c r="G1722" s="7" t="s">
        <v>553</v>
      </c>
      <c r="H1722" s="7"/>
      <c r="I1722" s="7"/>
      <c r="J1722" s="7"/>
      <c r="K1722" s="7"/>
      <c r="L1722" s="7"/>
      <c r="M1722" s="7" t="s">
        <v>2782</v>
      </c>
      <c r="N1722" s="7" t="s">
        <v>2783</v>
      </c>
      <c r="O1722" s="7" t="s">
        <v>3108</v>
      </c>
      <c r="P1722" s="7"/>
      <c r="Q1722" s="7" t="s">
        <v>2786</v>
      </c>
      <c r="R1722" s="7"/>
      <c r="S1722" s="7"/>
      <c r="T1722" s="7"/>
      <c r="U1722" s="7"/>
      <c r="V1722" s="7"/>
      <c r="W1722" s="7" t="s">
        <v>65</v>
      </c>
      <c r="X1722" s="7" t="s">
        <v>3110</v>
      </c>
      <c r="Y1722" s="7">
        <v>4</v>
      </c>
      <c r="Z1722" s="7">
        <v>4</v>
      </c>
      <c r="AA1722" s="7">
        <v>2019</v>
      </c>
      <c r="AB1722" s="7" t="s">
        <v>68</v>
      </c>
      <c r="AC1722" s="7" t="s">
        <v>693</v>
      </c>
      <c r="AD1722" s="7" t="s">
        <v>328</v>
      </c>
      <c r="AE1722" s="7" t="s">
        <v>130</v>
      </c>
      <c r="AF1722" s="7"/>
      <c r="AG1722" s="7"/>
      <c r="AH1722" s="7"/>
      <c r="AI1722" s="8" t="str">
        <f t="shared" si="225"/>
        <v>DTZC-2018-0794@微课</v>
      </c>
      <c r="AJ1722" s="8">
        <f>IF(AI1722="","",COUNTIFS(AI$1:AI1722,AI1722))</f>
        <v>1</v>
      </c>
      <c r="AK1722" s="8" t="str">
        <f t="shared" si="226"/>
        <v>大同市第一中学校录播教室采购中标公告@微课</v>
      </c>
      <c r="AL1722" s="9">
        <f>IF(AK1722="","",COUNTIFS(AK$1:AK1722,AK1722))</f>
        <v>1</v>
      </c>
      <c r="AM1722" s="10" t="str">
        <f t="shared" si="227"/>
        <v>是</v>
      </c>
      <c r="AN1722" s="12">
        <v>786500</v>
      </c>
    </row>
    <row r="1723" spans="1:40">
      <c r="A1723" s="14" t="s">
        <v>8576</v>
      </c>
      <c r="B1723" s="14" t="s">
        <v>8870</v>
      </c>
      <c r="C1723" s="14" t="s">
        <v>55</v>
      </c>
      <c r="D1723" s="14"/>
      <c r="E1723" s="14" t="s">
        <v>592</v>
      </c>
      <c r="F1723" s="14" t="s">
        <v>7724</v>
      </c>
      <c r="G1723" s="14" t="s">
        <v>553</v>
      </c>
      <c r="H1723" s="14"/>
      <c r="I1723" s="14"/>
      <c r="J1723" s="14"/>
      <c r="K1723" s="14"/>
      <c r="L1723" s="14"/>
      <c r="M1723" s="14"/>
      <c r="N1723" s="14" t="s">
        <v>8871</v>
      </c>
      <c r="O1723" s="14" t="s">
        <v>8872</v>
      </c>
      <c r="P1723" s="14"/>
      <c r="Q1723" s="14" t="s">
        <v>8873</v>
      </c>
      <c r="R1723" s="14"/>
      <c r="S1723" s="14"/>
      <c r="T1723" s="14"/>
      <c r="U1723" s="14"/>
      <c r="V1723" s="14"/>
      <c r="W1723" s="14" t="s">
        <v>65</v>
      </c>
      <c r="X1723" s="14" t="s">
        <v>8874</v>
      </c>
      <c r="Y1723" s="14">
        <v>1</v>
      </c>
      <c r="Z1723" s="14">
        <v>14971</v>
      </c>
      <c r="AA1723" s="14">
        <v>2018</v>
      </c>
      <c r="AB1723" s="14" t="s">
        <v>643</v>
      </c>
      <c r="AC1723" s="14"/>
      <c r="AD1723" s="14"/>
      <c r="AE1723" s="14"/>
      <c r="AF1723" s="14"/>
      <c r="AG1723" s="14"/>
      <c r="AH1723" s="14"/>
      <c r="AI1723" s="8" t="str">
        <f t="shared" si="225"/>
        <v/>
      </c>
      <c r="AJ1723" s="8" t="str">
        <f>IF(AI1723="","",COUNTIFS(AI$1:AI1723,AI1723))</f>
        <v/>
      </c>
      <c r="AK1723" s="8" t="str">
        <f t="shared" si="226"/>
        <v>华能长春热电厂2018年微课制作培训服务项目询价书的采购结果@微课</v>
      </c>
      <c r="AL1723" s="9">
        <f>IF(AK1723="","",COUNTIFS(AK$1:AK1723,AK1723))</f>
        <v>1</v>
      </c>
      <c r="AM1723" s="10" t="str">
        <f t="shared" si="227"/>
        <v>是</v>
      </c>
      <c r="AN1723" s="12">
        <v>24000</v>
      </c>
    </row>
    <row r="1724" spans="1:40">
      <c r="A1724" s="7" t="s">
        <v>8576</v>
      </c>
      <c r="B1724" s="7" t="s">
        <v>8875</v>
      </c>
      <c r="C1724" s="7" t="s">
        <v>55</v>
      </c>
      <c r="D1724" s="7"/>
      <c r="E1724" s="7" t="s">
        <v>1192</v>
      </c>
      <c r="F1724" s="7" t="s">
        <v>7836</v>
      </c>
      <c r="G1724" s="7" t="s">
        <v>584</v>
      </c>
      <c r="H1724" s="7"/>
      <c r="I1724" s="7"/>
      <c r="J1724" s="7"/>
      <c r="K1724" s="7"/>
      <c r="L1724" s="7"/>
      <c r="M1724" s="7" t="s">
        <v>8876</v>
      </c>
      <c r="N1724" s="7" t="s">
        <v>8877</v>
      </c>
      <c r="O1724" s="7"/>
      <c r="P1724" s="7"/>
      <c r="Q1724" s="7" t="s">
        <v>8878</v>
      </c>
      <c r="R1724" s="7"/>
      <c r="S1724" s="7"/>
      <c r="T1724" s="7"/>
      <c r="U1724" s="7"/>
      <c r="V1724" s="7"/>
      <c r="W1724" s="7" t="s">
        <v>65</v>
      </c>
      <c r="X1724" s="7" t="s">
        <v>8879</v>
      </c>
      <c r="Y1724" s="7">
        <v>1</v>
      </c>
      <c r="Z1724" s="7">
        <v>14971</v>
      </c>
      <c r="AA1724" s="7">
        <v>2019</v>
      </c>
      <c r="AB1724" s="7" t="s">
        <v>68</v>
      </c>
      <c r="AC1724" s="7"/>
      <c r="AD1724" s="7"/>
      <c r="AE1724" s="7"/>
      <c r="AF1724" s="7"/>
      <c r="AG1724" s="7"/>
      <c r="AH1724" s="7"/>
      <c r="AI1724" s="8" t="str">
        <f t="shared" si="225"/>
        <v/>
      </c>
      <c r="AJ1724" s="8" t="str">
        <f>IF(AI1724="","",COUNTIFS(AI$1:AI1724,AI1724))</f>
        <v/>
      </c>
      <c r="AK1724" s="8" t="str">
        <f t="shared" si="226"/>
        <v>中医药文化及针灸推拿微课视频中标结果@微课</v>
      </c>
      <c r="AL1724" s="9">
        <f>IF(AK1724="","",COUNTIFS(AK$1:AK1724,AK1724))</f>
        <v>1</v>
      </c>
      <c r="AM1724" s="10" t="str">
        <f t="shared" si="227"/>
        <v>是</v>
      </c>
      <c r="AN1724" s="12">
        <v>0</v>
      </c>
    </row>
    <row r="1725" spans="1:40">
      <c r="A1725" s="14" t="s">
        <v>8576</v>
      </c>
      <c r="B1725" s="14" t="s">
        <v>8880</v>
      </c>
      <c r="C1725" s="14" t="s">
        <v>55</v>
      </c>
      <c r="D1725" s="14" t="s">
        <v>8881</v>
      </c>
      <c r="E1725" s="14" t="s">
        <v>215</v>
      </c>
      <c r="F1725" s="14" t="s">
        <v>1652</v>
      </c>
      <c r="G1725" s="14" t="s">
        <v>584</v>
      </c>
      <c r="H1725" s="14"/>
      <c r="I1725" s="14"/>
      <c r="J1725" s="14"/>
      <c r="K1725" s="14"/>
      <c r="L1725" s="14" t="s">
        <v>1653</v>
      </c>
      <c r="M1725" s="14" t="s">
        <v>8882</v>
      </c>
      <c r="N1725" s="14" t="s">
        <v>8883</v>
      </c>
      <c r="O1725" s="14"/>
      <c r="P1725" s="14"/>
      <c r="Q1725" s="14" t="s">
        <v>8884</v>
      </c>
      <c r="R1725" s="14" t="s">
        <v>8885</v>
      </c>
      <c r="S1725" s="14" t="s">
        <v>8886</v>
      </c>
      <c r="T1725" s="14"/>
      <c r="U1725" s="14"/>
      <c r="V1725" s="14"/>
      <c r="W1725" s="14" t="s">
        <v>65</v>
      </c>
      <c r="X1725" s="14" t="s">
        <v>8887</v>
      </c>
      <c r="Y1725" s="14">
        <v>1</v>
      </c>
      <c r="Z1725" s="14">
        <v>1</v>
      </c>
      <c r="AA1725" s="14">
        <v>2019</v>
      </c>
      <c r="AB1725" s="14" t="s">
        <v>68</v>
      </c>
      <c r="AC1725" s="14"/>
      <c r="AD1725" s="14"/>
      <c r="AE1725" s="14"/>
      <c r="AF1725" s="14"/>
      <c r="AG1725" s="14"/>
      <c r="AH1725" s="14"/>
      <c r="AI1725" s="8" t="str">
        <f t="shared" si="225"/>
        <v>SDYL-AQ18-105#@微课</v>
      </c>
      <c r="AJ1725" s="8">
        <f>IF(AI1725="","",COUNTIFS(AI$1:AI1725,AI1725))</f>
        <v>1</v>
      </c>
      <c r="AK1725" s="8" t="str">
        <f t="shared" si="226"/>
        <v>安丘市职业中等专业学校职业核心素养智能训练系统设施设备采购项目中标公告@微课</v>
      </c>
      <c r="AL1725" s="9">
        <f>IF(AK1725="","",COUNTIFS(AK$1:AK1725,AK1725))</f>
        <v>1</v>
      </c>
      <c r="AM1725" s="10" t="str">
        <f t="shared" si="227"/>
        <v>是</v>
      </c>
      <c r="AN1725" s="12">
        <v>0</v>
      </c>
    </row>
    <row r="1726" spans="1:40">
      <c r="A1726" s="7" t="s">
        <v>8576</v>
      </c>
      <c r="B1726" s="7" t="s">
        <v>8888</v>
      </c>
      <c r="C1726" s="7" t="s">
        <v>55</v>
      </c>
      <c r="D1726" s="7"/>
      <c r="E1726" s="7" t="s">
        <v>311</v>
      </c>
      <c r="F1726" s="7" t="s">
        <v>2118</v>
      </c>
      <c r="G1726" s="7" t="s">
        <v>584</v>
      </c>
      <c r="H1726" s="7"/>
      <c r="I1726" s="7"/>
      <c r="J1726" s="7"/>
      <c r="K1726" s="7"/>
      <c r="L1726" s="7"/>
      <c r="M1726" s="7"/>
      <c r="N1726" s="7" t="s">
        <v>8889</v>
      </c>
      <c r="O1726" s="7" t="s">
        <v>8890</v>
      </c>
      <c r="P1726" s="7"/>
      <c r="Q1726" s="7" t="s">
        <v>8891</v>
      </c>
      <c r="R1726" s="7"/>
      <c r="S1726" s="7"/>
      <c r="T1726" s="7"/>
      <c r="U1726" s="7"/>
      <c r="V1726" s="7"/>
      <c r="W1726" s="7" t="s">
        <v>65</v>
      </c>
      <c r="X1726" s="7" t="s">
        <v>8892</v>
      </c>
      <c r="Y1726" s="7">
        <v>1</v>
      </c>
      <c r="Z1726" s="7">
        <v>14971</v>
      </c>
      <c r="AA1726" s="7">
        <v>2018</v>
      </c>
      <c r="AB1726" s="7" t="s">
        <v>643</v>
      </c>
      <c r="AC1726" s="7"/>
      <c r="AD1726" s="7"/>
      <c r="AE1726" s="7"/>
      <c r="AF1726" s="7"/>
      <c r="AG1726" s="7"/>
      <c r="AH1726" s="7"/>
      <c r="AI1726" s="8" t="str">
        <f t="shared" si="225"/>
        <v/>
      </c>
      <c r="AJ1726" s="8" t="str">
        <f>IF(AI1726="","",COUNTIFS(AI$1:AI1726,AI1726))</f>
        <v/>
      </c>
      <c r="AK1726" s="8" t="str">
        <f t="shared" si="226"/>
        <v>医学院微课制作-供应商上海微课信息科技有限公司@微课</v>
      </c>
      <c r="AL1726" s="9">
        <f>IF(AK1726="","",COUNTIFS(AK$1:AK1726,AK1726))</f>
        <v>1</v>
      </c>
      <c r="AM1726" s="10" t="str">
        <f t="shared" si="227"/>
        <v>是</v>
      </c>
      <c r="AN1726" s="12">
        <v>965000</v>
      </c>
    </row>
    <row r="1727" spans="1:40">
      <c r="A1727" s="14" t="s">
        <v>8576</v>
      </c>
      <c r="B1727" s="14" t="s">
        <v>8893</v>
      </c>
      <c r="C1727" s="14" t="s">
        <v>55</v>
      </c>
      <c r="D1727" s="14"/>
      <c r="E1727" s="14" t="s">
        <v>1192</v>
      </c>
      <c r="F1727" s="14" t="s">
        <v>5807</v>
      </c>
      <c r="G1727" s="14" t="s">
        <v>640</v>
      </c>
      <c r="H1727" s="14"/>
      <c r="I1727" s="14"/>
      <c r="J1727" s="14"/>
      <c r="K1727" s="14"/>
      <c r="L1727" s="14" t="s">
        <v>6760</v>
      </c>
      <c r="M1727" s="14" t="s">
        <v>8894</v>
      </c>
      <c r="N1727" s="14" t="s">
        <v>8895</v>
      </c>
      <c r="O1727" s="14"/>
      <c r="P1727" s="14"/>
      <c r="Q1727" s="14" t="s">
        <v>8896</v>
      </c>
      <c r="R1727" s="14"/>
      <c r="S1727" s="14"/>
      <c r="T1727" s="14"/>
      <c r="U1727" s="14"/>
      <c r="V1727" s="14"/>
      <c r="W1727" s="14" t="s">
        <v>79</v>
      </c>
      <c r="X1727" s="14" t="s">
        <v>8897</v>
      </c>
      <c r="Y1727" s="14">
        <v>3</v>
      </c>
      <c r="Z1727" s="14">
        <v>14971</v>
      </c>
      <c r="AA1727" s="14">
        <v>2019</v>
      </c>
      <c r="AB1727" s="14" t="s">
        <v>68</v>
      </c>
      <c r="AC1727" s="14"/>
      <c r="AD1727" s="14"/>
      <c r="AE1727" s="14"/>
      <c r="AF1727" s="14"/>
      <c r="AG1727" s="14"/>
      <c r="AH1727" s="14"/>
      <c r="AI1727" s="8" t="str">
        <f t="shared" si="225"/>
        <v/>
      </c>
      <c r="AJ1727" s="8" t="str">
        <f>IF(AI1727="","",COUNTIFS(AI$1:AI1727,AI1727))</f>
        <v/>
      </c>
      <c r="AK1727" s="8" t="str">
        <f t="shared" si="226"/>
        <v>人民医院GE68064排CT机全保服务预中标结果@微课</v>
      </c>
      <c r="AL1727" s="9">
        <f>IF(AK1727="","",COUNTIFS(AK$1:AK1727,AK1727))</f>
        <v>1</v>
      </c>
      <c r="AM1727" s="10" t="str">
        <f t="shared" si="227"/>
        <v>是</v>
      </c>
      <c r="AN1727" s="12">
        <v>0</v>
      </c>
    </row>
    <row r="1728" spans="1:40">
      <c r="A1728" s="7" t="s">
        <v>8576</v>
      </c>
      <c r="B1728" s="7" t="s">
        <v>639</v>
      </c>
      <c r="C1728" s="7" t="s">
        <v>55</v>
      </c>
      <c r="D1728" s="7"/>
      <c r="E1728" s="7" t="s">
        <v>276</v>
      </c>
      <c r="F1728" s="7" t="s">
        <v>277</v>
      </c>
      <c r="G1728" s="7" t="s">
        <v>640</v>
      </c>
      <c r="H1728" s="7"/>
      <c r="I1728" s="7"/>
      <c r="J1728" s="7"/>
      <c r="K1728" s="7"/>
      <c r="L1728" s="7"/>
      <c r="M1728" s="7" t="s">
        <v>641</v>
      </c>
      <c r="N1728" s="7"/>
      <c r="O1728" s="7"/>
      <c r="P1728" s="7"/>
      <c r="Q1728" s="7"/>
      <c r="R1728" s="7"/>
      <c r="S1728" s="7"/>
      <c r="T1728" s="7"/>
      <c r="U1728" s="7"/>
      <c r="V1728" s="7"/>
      <c r="W1728" s="7" t="s">
        <v>65</v>
      </c>
      <c r="X1728" s="7" t="s">
        <v>639</v>
      </c>
      <c r="Y1728" s="7">
        <v>14</v>
      </c>
      <c r="Z1728" s="7">
        <v>14971</v>
      </c>
      <c r="AA1728" s="7">
        <v>2018</v>
      </c>
      <c r="AB1728" s="7" t="s">
        <v>643</v>
      </c>
      <c r="AC1728" s="7" t="s">
        <v>128</v>
      </c>
      <c r="AD1728" s="7" t="s">
        <v>129</v>
      </c>
      <c r="AE1728" s="7"/>
      <c r="AF1728" s="7"/>
      <c r="AG1728" s="7"/>
      <c r="AH1728" s="7"/>
      <c r="AI1728" s="8" t="str">
        <f t="shared" si="225"/>
        <v/>
      </c>
      <c r="AJ1728" s="8" t="str">
        <f>IF(AI1728="","",COUNTIFS(AI$1:AI1728,AI1728))</f>
        <v/>
      </c>
      <c r="AK1728" s="8" t="str">
        <f t="shared" si="226"/>
        <v>录播教室、教室多媒体等@微课</v>
      </c>
      <c r="AL1728" s="9">
        <f>IF(AK1728="","",COUNTIFS(AK$1:AK1728,AK1728))</f>
        <v>1</v>
      </c>
      <c r="AM1728" s="10" t="str">
        <f t="shared" si="227"/>
        <v>是</v>
      </c>
      <c r="AN1728" s="12">
        <v>0</v>
      </c>
    </row>
    <row r="1729" spans="1:40">
      <c r="A1729" s="14" t="s">
        <v>8576</v>
      </c>
      <c r="B1729" s="14" t="s">
        <v>8898</v>
      </c>
      <c r="C1729" s="14" t="s">
        <v>55</v>
      </c>
      <c r="D1729" s="14"/>
      <c r="E1729" s="14" t="s">
        <v>1192</v>
      </c>
      <c r="F1729" s="14" t="s">
        <v>5807</v>
      </c>
      <c r="G1729" s="14" t="s">
        <v>640</v>
      </c>
      <c r="H1729" s="14"/>
      <c r="I1729" s="14"/>
      <c r="J1729" s="14"/>
      <c r="K1729" s="14"/>
      <c r="L1729" s="14" t="s">
        <v>6760</v>
      </c>
      <c r="M1729" s="14" t="s">
        <v>8894</v>
      </c>
      <c r="N1729" s="14" t="s">
        <v>8899</v>
      </c>
      <c r="O1729" s="14"/>
      <c r="P1729" s="14"/>
      <c r="Q1729" s="14" t="s">
        <v>8900</v>
      </c>
      <c r="R1729" s="14" t="s">
        <v>8901</v>
      </c>
      <c r="S1729" s="14"/>
      <c r="T1729" s="14"/>
      <c r="U1729" s="14"/>
      <c r="V1729" s="14"/>
      <c r="W1729" s="14" t="s">
        <v>79</v>
      </c>
      <c r="X1729" s="14" t="s">
        <v>8902</v>
      </c>
      <c r="Y1729" s="14">
        <v>1</v>
      </c>
      <c r="Z1729" s="14">
        <v>14971</v>
      </c>
      <c r="AA1729" s="14">
        <v>2019</v>
      </c>
      <c r="AB1729" s="14" t="s">
        <v>68</v>
      </c>
      <c r="AC1729" s="14"/>
      <c r="AD1729" s="14"/>
      <c r="AE1729" s="14"/>
      <c r="AF1729" s="14"/>
      <c r="AG1729" s="14"/>
      <c r="AH1729" s="14"/>
      <c r="AI1729" s="8" t="str">
        <f t="shared" si="225"/>
        <v/>
      </c>
      <c r="AJ1729" s="8" t="str">
        <f>IF(AI1729="","",COUNTIFS(AI$1:AI1729,AI1729))</f>
        <v/>
      </c>
      <c r="AK1729" s="8" t="str">
        <f t="shared" si="226"/>
        <v>湖南省邵阳县人民医院GE68064排CT机全保服务项目单一来源成交公告@微课</v>
      </c>
      <c r="AL1729" s="9">
        <f>IF(AK1729="","",COUNTIFS(AK$1:AK1729,AK1729))</f>
        <v>1</v>
      </c>
      <c r="AM1729" s="10" t="str">
        <f t="shared" si="227"/>
        <v>是</v>
      </c>
      <c r="AN1729" s="12">
        <v>0</v>
      </c>
    </row>
    <row r="1730" spans="1:40">
      <c r="A1730" s="7" t="s">
        <v>8576</v>
      </c>
      <c r="B1730" s="7" t="s">
        <v>8903</v>
      </c>
      <c r="C1730" s="7" t="s">
        <v>55</v>
      </c>
      <c r="D1730" s="7"/>
      <c r="E1730" s="7" t="s">
        <v>1192</v>
      </c>
      <c r="F1730" s="7" t="s">
        <v>5807</v>
      </c>
      <c r="G1730" s="7" t="s">
        <v>640</v>
      </c>
      <c r="H1730" s="7"/>
      <c r="I1730" s="7"/>
      <c r="J1730" s="7"/>
      <c r="K1730" s="7"/>
      <c r="L1730" s="7" t="s">
        <v>6760</v>
      </c>
      <c r="M1730" s="7" t="s">
        <v>8894</v>
      </c>
      <c r="N1730" s="7" t="s">
        <v>8904</v>
      </c>
      <c r="O1730" s="7"/>
      <c r="P1730" s="7"/>
      <c r="Q1730" s="7" t="s">
        <v>8896</v>
      </c>
      <c r="R1730" s="7" t="s">
        <v>8900</v>
      </c>
      <c r="S1730" s="7" t="s">
        <v>8901</v>
      </c>
      <c r="T1730" s="7"/>
      <c r="U1730" s="7"/>
      <c r="V1730" s="7"/>
      <c r="W1730" s="7" t="s">
        <v>79</v>
      </c>
      <c r="X1730" s="7" t="s">
        <v>8905</v>
      </c>
      <c r="Y1730" s="7">
        <v>1</v>
      </c>
      <c r="Z1730" s="7">
        <v>14971</v>
      </c>
      <c r="AA1730" s="7">
        <v>2019</v>
      </c>
      <c r="AB1730" s="7" t="s">
        <v>68</v>
      </c>
      <c r="AC1730" s="7"/>
      <c r="AD1730" s="7"/>
      <c r="AE1730" s="7"/>
      <c r="AF1730" s="7"/>
      <c r="AG1730" s="7"/>
      <c r="AH1730" s="7"/>
      <c r="AI1730" s="8" t="str">
        <f t="shared" si="225"/>
        <v/>
      </c>
      <c r="AJ1730" s="8" t="str">
        <f>IF(AI1730="","",COUNTIFS(AI$1:AI1730,AI1730))</f>
        <v/>
      </c>
      <c r="AK1730" s="8" t="str">
        <f t="shared" si="226"/>
        <v>邵阳县人民医院GE68064排CT机全保服务项目单一来源采购成交结果公告@微课</v>
      </c>
      <c r="AL1730" s="9">
        <f>IF(AK1730="","",COUNTIFS(AK$1:AK1730,AK1730))</f>
        <v>1</v>
      </c>
      <c r="AM1730" s="10" t="str">
        <f t="shared" si="227"/>
        <v>是</v>
      </c>
      <c r="AN1730" s="12">
        <v>0</v>
      </c>
    </row>
    <row r="1731" spans="1:40">
      <c r="A1731" s="14" t="s">
        <v>8576</v>
      </c>
      <c r="B1731" s="14" t="s">
        <v>3607</v>
      </c>
      <c r="C1731" s="14" t="s">
        <v>55</v>
      </c>
      <c r="D1731" s="14" t="s">
        <v>3608</v>
      </c>
      <c r="E1731" s="14" t="s">
        <v>94</v>
      </c>
      <c r="F1731" s="14" t="s">
        <v>379</v>
      </c>
      <c r="G1731" s="14" t="s">
        <v>640</v>
      </c>
      <c r="H1731" s="14"/>
      <c r="I1731" s="14"/>
      <c r="J1731" s="14"/>
      <c r="K1731" s="14"/>
      <c r="L1731" s="14"/>
      <c r="M1731" s="14" t="s">
        <v>3609</v>
      </c>
      <c r="N1731" s="14" t="s">
        <v>3610</v>
      </c>
      <c r="O1731" s="14" t="s">
        <v>3611</v>
      </c>
      <c r="P1731" s="14"/>
      <c r="Q1731" s="14" t="s">
        <v>3613</v>
      </c>
      <c r="R1731" s="14"/>
      <c r="S1731" s="14"/>
      <c r="T1731" s="14"/>
      <c r="U1731" s="14"/>
      <c r="V1731" s="14"/>
      <c r="W1731" s="14" t="s">
        <v>65</v>
      </c>
      <c r="X1731" s="14" t="s">
        <v>3614</v>
      </c>
      <c r="Y1731" s="14">
        <v>3</v>
      </c>
      <c r="Z1731" s="14">
        <v>3</v>
      </c>
      <c r="AA1731" s="14">
        <v>2019</v>
      </c>
      <c r="AB1731" s="14" t="s">
        <v>68</v>
      </c>
      <c r="AC1731" s="14"/>
      <c r="AD1731" s="14"/>
      <c r="AE1731" s="14"/>
      <c r="AF1731" s="14"/>
      <c r="AG1731" s="14"/>
      <c r="AH1731" s="14"/>
      <c r="AI1731" s="8" t="str">
        <f t="shared" si="225"/>
        <v>DTZC-2018-0662-2@微课</v>
      </c>
      <c r="AJ1731" s="8">
        <f>IF(AI1731="","",COUNTIFS(AI$1:AI1731,AI1731))</f>
        <v>1</v>
      </c>
      <c r="AK1731" s="8" t="str">
        <f t="shared" si="226"/>
        <v>大同市第二高级职业中学校计算机实训室设备及电子商务实训室设备采购中标公告@微课</v>
      </c>
      <c r="AL1731" s="9">
        <f>IF(AK1731="","",COUNTIFS(AK$1:AK1731,AK1731))</f>
        <v>1</v>
      </c>
      <c r="AM1731" s="10" t="str">
        <f t="shared" si="227"/>
        <v>是</v>
      </c>
      <c r="AN1731" s="12">
        <v>385730</v>
      </c>
    </row>
    <row r="1732" spans="1:40">
      <c r="A1732" s="7" t="s">
        <v>8576</v>
      </c>
      <c r="B1732" s="7" t="s">
        <v>663</v>
      </c>
      <c r="C1732" s="7" t="s">
        <v>55</v>
      </c>
      <c r="D1732" s="7"/>
      <c r="E1732" s="7" t="s">
        <v>276</v>
      </c>
      <c r="F1732" s="7" t="s">
        <v>277</v>
      </c>
      <c r="G1732" s="7" t="s">
        <v>640</v>
      </c>
      <c r="H1732" s="7"/>
      <c r="I1732" s="7"/>
      <c r="J1732" s="7"/>
      <c r="K1732" s="7"/>
      <c r="L1732" s="7"/>
      <c r="M1732" s="7"/>
      <c r="N1732" s="7"/>
      <c r="O1732" s="7"/>
      <c r="P1732" s="7"/>
      <c r="Q1732" s="7"/>
      <c r="R1732" s="7"/>
      <c r="S1732" s="7"/>
      <c r="T1732" s="7"/>
      <c r="U1732" s="7"/>
      <c r="V1732" s="7"/>
      <c r="W1732" s="7" t="s">
        <v>65</v>
      </c>
      <c r="X1732" s="7" t="s">
        <v>665</v>
      </c>
      <c r="Y1732" s="7">
        <v>8</v>
      </c>
      <c r="Z1732" s="7">
        <v>14971</v>
      </c>
      <c r="AA1732" s="7">
        <v>2018</v>
      </c>
      <c r="AB1732" s="7" t="s">
        <v>643</v>
      </c>
      <c r="AC1732" s="7" t="s">
        <v>128</v>
      </c>
      <c r="AD1732" s="7" t="s">
        <v>129</v>
      </c>
      <c r="AE1732" s="7"/>
      <c r="AF1732" s="7"/>
      <c r="AG1732" s="7"/>
      <c r="AH1732" s="7"/>
      <c r="AI1732" s="8" t="str">
        <f t="shared" si="225"/>
        <v/>
      </c>
      <c r="AJ1732" s="8" t="str">
        <f>IF(AI1732="","",COUNTIFS(AI$1:AI1732,AI1732))</f>
        <v/>
      </c>
      <c r="AK1732" s="8" t="str">
        <f t="shared" si="226"/>
        <v>录播教室、教室多媒体等(LPG201811197)中标公告@微课</v>
      </c>
      <c r="AL1732" s="9">
        <f>IF(AK1732="","",COUNTIFS(AK$1:AK1732,AK1732))</f>
        <v>1</v>
      </c>
      <c r="AM1732" s="10" t="str">
        <f t="shared" si="227"/>
        <v>是</v>
      </c>
      <c r="AN1732" s="12">
        <v>0</v>
      </c>
    </row>
    <row r="1733" spans="1:40">
      <c r="A1733" s="14" t="s">
        <v>8576</v>
      </c>
      <c r="B1733" s="14" t="s">
        <v>8906</v>
      </c>
      <c r="C1733" s="14" t="s">
        <v>55</v>
      </c>
      <c r="D1733" s="14"/>
      <c r="E1733" s="14" t="s">
        <v>215</v>
      </c>
      <c r="F1733" s="14" t="s">
        <v>5228</v>
      </c>
      <c r="G1733" s="14" t="s">
        <v>669</v>
      </c>
      <c r="H1733" s="14"/>
      <c r="I1733" s="14"/>
      <c r="J1733" s="14"/>
      <c r="K1733" s="14"/>
      <c r="L1733" s="14" t="s">
        <v>8578</v>
      </c>
      <c r="M1733" s="14" t="s">
        <v>8579</v>
      </c>
      <c r="N1733" s="14" t="s">
        <v>8907</v>
      </c>
      <c r="O1733" s="14"/>
      <c r="P1733" s="14"/>
      <c r="Q1733" s="14" t="s">
        <v>8583</v>
      </c>
      <c r="R1733" s="14" t="s">
        <v>8908</v>
      </c>
      <c r="S1733" s="14" t="s">
        <v>8909</v>
      </c>
      <c r="T1733" s="14" t="s">
        <v>8910</v>
      </c>
      <c r="U1733" s="14"/>
      <c r="V1733" s="14"/>
      <c r="W1733" s="14" t="s">
        <v>65</v>
      </c>
      <c r="X1733" s="14" t="s">
        <v>8585</v>
      </c>
      <c r="Y1733" s="14">
        <v>5</v>
      </c>
      <c r="Z1733" s="14">
        <v>14971</v>
      </c>
      <c r="AA1733" s="14">
        <v>2019</v>
      </c>
      <c r="AB1733" s="14" t="s">
        <v>68</v>
      </c>
      <c r="AC1733" s="14"/>
      <c r="AD1733" s="14"/>
      <c r="AE1733" s="14"/>
      <c r="AF1733" s="14"/>
      <c r="AG1733" s="14"/>
      <c r="AH1733" s="14"/>
      <c r="AI1733" s="8" t="str">
        <f t="shared" si="225"/>
        <v/>
      </c>
      <c r="AJ1733" s="8" t="str">
        <f>IF(AI1733="","",COUNTIFS(AI$1:AI1733,AI1733))</f>
        <v/>
      </c>
      <c r="AK1733" s="8" t="str">
        <f t="shared" si="226"/>
        <v>山东省日照市东港区日照市机电工程学校微课教室设备及触屏一体机采购项目A包中标公告@微课</v>
      </c>
      <c r="AL1733" s="9">
        <f>IF(AK1733="","",COUNTIFS(AK$1:AK1733,AK1733))</f>
        <v>1</v>
      </c>
      <c r="AM1733" s="10" t="str">
        <f t="shared" si="227"/>
        <v>是</v>
      </c>
      <c r="AN1733" s="12">
        <v>0</v>
      </c>
    </row>
    <row r="1734" spans="1:40">
      <c r="A1734" s="7" t="s">
        <v>8576</v>
      </c>
      <c r="B1734" s="7" t="s">
        <v>8911</v>
      </c>
      <c r="C1734" s="7" t="s">
        <v>55</v>
      </c>
      <c r="D1734" s="7" t="s">
        <v>8587</v>
      </c>
      <c r="E1734" s="7" t="s">
        <v>215</v>
      </c>
      <c r="F1734" s="7" t="s">
        <v>5228</v>
      </c>
      <c r="G1734" s="7" t="s">
        <v>669</v>
      </c>
      <c r="H1734" s="7"/>
      <c r="I1734" s="7"/>
      <c r="J1734" s="7"/>
      <c r="K1734" s="7"/>
      <c r="L1734" s="7" t="s">
        <v>8578</v>
      </c>
      <c r="M1734" s="7" t="s">
        <v>8579</v>
      </c>
      <c r="N1734" s="7" t="s">
        <v>8711</v>
      </c>
      <c r="O1734" s="7"/>
      <c r="P1734" s="7"/>
      <c r="Q1734" s="7" t="s">
        <v>8583</v>
      </c>
      <c r="R1734" s="7"/>
      <c r="S1734" s="7"/>
      <c r="T1734" s="7"/>
      <c r="U1734" s="7"/>
      <c r="V1734" s="7"/>
      <c r="W1734" s="7" t="s">
        <v>65</v>
      </c>
      <c r="X1734" s="7" t="s">
        <v>8589</v>
      </c>
      <c r="Y1734" s="7">
        <v>11</v>
      </c>
      <c r="Z1734" s="7">
        <v>7</v>
      </c>
      <c r="AA1734" s="7">
        <v>2019</v>
      </c>
      <c r="AB1734" s="7" t="s">
        <v>68</v>
      </c>
      <c r="AC1734" s="7"/>
      <c r="AD1734" s="7"/>
      <c r="AE1734" s="7"/>
      <c r="AF1734" s="7"/>
      <c r="AG1734" s="7"/>
      <c r="AH1734" s="7"/>
      <c r="AI1734" s="8" t="str">
        <f t="shared" si="225"/>
        <v>SDGP371102201802000030@微课</v>
      </c>
      <c r="AJ1734" s="8">
        <f>IF(AI1734="","",COUNTIFS(AI$1:AI1734,AI1734))</f>
        <v>5</v>
      </c>
      <c r="AK1734" s="8" t="str">
        <f t="shared" si="226"/>
        <v>日照市机电工程学校微课教室设备及触屏一体机采购项目A包中标公示@微课</v>
      </c>
      <c r="AL1734" s="9">
        <f>IF(AK1734="","",COUNTIFS(AK$1:AK1734,AK1734))</f>
        <v>1</v>
      </c>
      <c r="AM1734" s="10" t="str">
        <f t="shared" si="227"/>
        <v/>
      </c>
      <c r="AN1734" s="12">
        <v>0</v>
      </c>
    </row>
    <row r="1735" spans="1:40">
      <c r="A1735" s="14" t="s">
        <v>8576</v>
      </c>
      <c r="B1735" s="14" t="s">
        <v>8912</v>
      </c>
      <c r="C1735" s="14" t="s">
        <v>55</v>
      </c>
      <c r="D1735" s="14" t="s">
        <v>8913</v>
      </c>
      <c r="E1735" s="14" t="s">
        <v>1009</v>
      </c>
      <c r="F1735" s="14" t="s">
        <v>1010</v>
      </c>
      <c r="G1735" s="14" t="s">
        <v>669</v>
      </c>
      <c r="H1735" s="14"/>
      <c r="I1735" s="14"/>
      <c r="J1735" s="14"/>
      <c r="K1735" s="14"/>
      <c r="L1735" s="14" t="s">
        <v>8914</v>
      </c>
      <c r="M1735" s="14" t="s">
        <v>8915</v>
      </c>
      <c r="N1735" s="14" t="s">
        <v>8916</v>
      </c>
      <c r="O1735" s="14" t="s">
        <v>8917</v>
      </c>
      <c r="P1735" s="14"/>
      <c r="Q1735" s="14" t="s">
        <v>8918</v>
      </c>
      <c r="R1735" s="14"/>
      <c r="S1735" s="14"/>
      <c r="T1735" s="14"/>
      <c r="U1735" s="14"/>
      <c r="V1735" s="14"/>
      <c r="W1735" s="14" t="s">
        <v>65</v>
      </c>
      <c r="X1735" s="14" t="s">
        <v>8919</v>
      </c>
      <c r="Y1735" s="14">
        <v>1</v>
      </c>
      <c r="Z1735" s="14">
        <v>1</v>
      </c>
      <c r="AA1735" s="14">
        <v>2019</v>
      </c>
      <c r="AB1735" s="14" t="s">
        <v>68</v>
      </c>
      <c r="AC1735" s="14"/>
      <c r="AD1735" s="14"/>
      <c r="AE1735" s="14"/>
      <c r="AF1735" s="14"/>
      <c r="AG1735" s="14"/>
      <c r="AH1735" s="14"/>
      <c r="AI1735" s="8" t="str">
        <f t="shared" si="225"/>
        <v>SHXM-00-20181124-3642@微课</v>
      </c>
      <c r="AJ1735" s="8">
        <f>IF(AI1735="","",COUNTIFS(AI$1:AI1735,AI1735))</f>
        <v>1</v>
      </c>
      <c r="AK1735" s="8" t="str">
        <f t="shared" si="226"/>
        <v>中标公告：轨道交通票务管理相关技能点微课的中标公告@微课</v>
      </c>
      <c r="AL1735" s="9">
        <f>IF(AK1735="","",COUNTIFS(AK$1:AK1735,AK1735))</f>
        <v>1</v>
      </c>
      <c r="AM1735" s="10" t="str">
        <f t="shared" si="227"/>
        <v>是</v>
      </c>
      <c r="AN1735" s="12">
        <v>478000</v>
      </c>
    </row>
    <row r="1736" spans="1:40">
      <c r="A1736" s="7" t="s">
        <v>8576</v>
      </c>
      <c r="B1736" s="7" t="s">
        <v>8920</v>
      </c>
      <c r="C1736" s="7" t="s">
        <v>55</v>
      </c>
      <c r="D1736" s="7" t="s">
        <v>8921</v>
      </c>
      <c r="E1736" s="7" t="s">
        <v>236</v>
      </c>
      <c r="F1736" s="7" t="s">
        <v>4772</v>
      </c>
      <c r="G1736" s="7" t="s">
        <v>669</v>
      </c>
      <c r="H1736" s="7"/>
      <c r="I1736" s="7"/>
      <c r="J1736" s="7"/>
      <c r="K1736" s="7"/>
      <c r="L1736" s="7" t="s">
        <v>8922</v>
      </c>
      <c r="M1736" s="7" t="s">
        <v>8923</v>
      </c>
      <c r="N1736" s="7" t="s">
        <v>8924</v>
      </c>
      <c r="O1736" s="7" t="s">
        <v>8925</v>
      </c>
      <c r="P1736" s="7"/>
      <c r="Q1736" s="7" t="s">
        <v>8926</v>
      </c>
      <c r="R1736" s="7" t="s">
        <v>8927</v>
      </c>
      <c r="S1736" s="7"/>
      <c r="T1736" s="7"/>
      <c r="U1736" s="7"/>
      <c r="V1736" s="7"/>
      <c r="W1736" s="7" t="s">
        <v>65</v>
      </c>
      <c r="X1736" s="7" t="s">
        <v>8928</v>
      </c>
      <c r="Y1736" s="7">
        <v>1</v>
      </c>
      <c r="Z1736" s="7">
        <v>1</v>
      </c>
      <c r="AA1736" s="7">
        <v>2019</v>
      </c>
      <c r="AB1736" s="7" t="s">
        <v>68</v>
      </c>
      <c r="AC1736" s="7"/>
      <c r="AD1736" s="7"/>
      <c r="AE1736" s="7"/>
      <c r="AF1736" s="7"/>
      <c r="AG1736" s="7"/>
      <c r="AH1736" s="7"/>
      <c r="AI1736" s="8" t="str">
        <f t="shared" si="225"/>
        <v>HCBY-2018-JYXY024）@微课</v>
      </c>
      <c r="AJ1736" s="8">
        <f>IF(AI1736="","",COUNTIFS(AI$1:AI1736,AI1736))</f>
        <v>1</v>
      </c>
      <c r="AK1736" s="8" t="str">
        <f t="shared" si="226"/>
        <v>北京教育学院丰台分院教辅资料编写与购置中标公告@微课</v>
      </c>
      <c r="AL1736" s="9">
        <f>IF(AK1736="","",COUNTIFS(AK$1:AK1736,AK1736))</f>
        <v>1</v>
      </c>
      <c r="AM1736" s="10" t="str">
        <f t="shared" si="227"/>
        <v>是</v>
      </c>
      <c r="AN1736" s="12">
        <v>7220000</v>
      </c>
    </row>
    <row r="1737" spans="1:40">
      <c r="A1737" s="14" t="s">
        <v>8576</v>
      </c>
      <c r="B1737" s="14" t="s">
        <v>8929</v>
      </c>
      <c r="C1737" s="14" t="s">
        <v>55</v>
      </c>
      <c r="D1737" s="14" t="s">
        <v>8930</v>
      </c>
      <c r="E1737" s="14" t="s">
        <v>551</v>
      </c>
      <c r="F1737" s="14" t="s">
        <v>8931</v>
      </c>
      <c r="G1737" s="14" t="s">
        <v>717</v>
      </c>
      <c r="H1737" s="14"/>
      <c r="I1737" s="14"/>
      <c r="J1737" s="14"/>
      <c r="K1737" s="14"/>
      <c r="L1737" s="14" t="s">
        <v>8932</v>
      </c>
      <c r="M1737" s="14" t="s">
        <v>8933</v>
      </c>
      <c r="N1737" s="14"/>
      <c r="O1737" s="14"/>
      <c r="P1737" s="14"/>
      <c r="Q1737" s="14"/>
      <c r="R1737" s="14"/>
      <c r="S1737" s="14"/>
      <c r="T1737" s="14"/>
      <c r="U1737" s="14"/>
      <c r="V1737" s="14"/>
      <c r="W1737" s="14" t="s">
        <v>65</v>
      </c>
      <c r="X1737" s="14" t="s">
        <v>8934</v>
      </c>
      <c r="Y1737" s="14">
        <v>2</v>
      </c>
      <c r="Z1737" s="14">
        <v>2</v>
      </c>
      <c r="AA1737" s="14">
        <v>2019</v>
      </c>
      <c r="AB1737" s="14" t="s">
        <v>68</v>
      </c>
      <c r="AC1737" s="14"/>
      <c r="AD1737" s="14"/>
      <c r="AE1737" s="14"/>
      <c r="AF1737" s="14"/>
      <c r="AG1737" s="14"/>
      <c r="AH1737" s="14"/>
      <c r="AI1737" s="8" t="str">
        <f t="shared" si="225"/>
        <v>HGGP-2018-B-0739）@微课</v>
      </c>
      <c r="AJ1737" s="8">
        <f>IF(AI1737="","",COUNTIFS(AI$1:AI1737,AI1737))</f>
        <v>1</v>
      </c>
      <c r="AK1737" s="8" t="str">
        <f t="shared" si="226"/>
        <v>天津机电职业技术学院国家示范区优质资源核心专业群建设项目（智能制造）项目(项目编号:HGGP-2018-B-0739)中标公告@微课</v>
      </c>
      <c r="AL1737" s="9">
        <f>IF(AK1737="","",COUNTIFS(AK$1:AK1737,AK1737))</f>
        <v>1</v>
      </c>
      <c r="AM1737" s="10" t="str">
        <f t="shared" si="227"/>
        <v>是</v>
      </c>
      <c r="AN1737" s="12">
        <v>0</v>
      </c>
    </row>
    <row r="1738" spans="1:40">
      <c r="A1738" s="7" t="s">
        <v>8576</v>
      </c>
      <c r="B1738" s="7" t="s">
        <v>770</v>
      </c>
      <c r="C1738" s="7" t="s">
        <v>55</v>
      </c>
      <c r="D1738" s="7"/>
      <c r="E1738" s="7" t="s">
        <v>94</v>
      </c>
      <c r="F1738" s="7" t="s">
        <v>319</v>
      </c>
      <c r="G1738" s="7" t="s">
        <v>717</v>
      </c>
      <c r="H1738" s="7"/>
      <c r="I1738" s="7"/>
      <c r="J1738" s="7"/>
      <c r="K1738" s="7"/>
      <c r="L1738" s="7" t="s">
        <v>645</v>
      </c>
      <c r="M1738" s="7" t="s">
        <v>771</v>
      </c>
      <c r="N1738" s="7" t="s">
        <v>772</v>
      </c>
      <c r="O1738" s="7" t="s">
        <v>773</v>
      </c>
      <c r="P1738" s="7"/>
      <c r="Q1738" s="7" t="s">
        <v>775</v>
      </c>
      <c r="R1738" s="7"/>
      <c r="S1738" s="7"/>
      <c r="T1738" s="7"/>
      <c r="U1738" s="7"/>
      <c r="V1738" s="7"/>
      <c r="W1738" s="7" t="s">
        <v>65</v>
      </c>
      <c r="X1738" s="7" t="s">
        <v>776</v>
      </c>
      <c r="Y1738" s="7">
        <v>2</v>
      </c>
      <c r="Z1738" s="7">
        <v>14971</v>
      </c>
      <c r="AA1738" s="7">
        <v>2019</v>
      </c>
      <c r="AB1738" s="7" t="s">
        <v>68</v>
      </c>
      <c r="AC1738" s="7"/>
      <c r="AD1738" s="7"/>
      <c r="AE1738" s="7"/>
      <c r="AF1738" s="7"/>
      <c r="AG1738" s="7"/>
      <c r="AH1738" s="7"/>
      <c r="AI1738" s="8" t="str">
        <f t="shared" si="225"/>
        <v/>
      </c>
      <c r="AJ1738" s="8" t="str">
        <f>IF(AI1738="","",COUNTIFS(AI$1:AI1738,AI1738))</f>
        <v/>
      </c>
      <c r="AK1738" s="8" t="str">
        <f t="shared" si="226"/>
        <v>山西省财政税务专科学校高清虚拟演播室系统成交公告@微课</v>
      </c>
      <c r="AL1738" s="9">
        <f>IF(AK1738="","",COUNTIFS(AK$1:AK1738,AK1738))</f>
        <v>1</v>
      </c>
      <c r="AM1738" s="10" t="str">
        <f t="shared" si="227"/>
        <v>是</v>
      </c>
      <c r="AN1738" s="12">
        <v>498860</v>
      </c>
    </row>
    <row r="1739" spans="1:40">
      <c r="A1739" s="14" t="s">
        <v>8576</v>
      </c>
      <c r="B1739" s="14" t="s">
        <v>8935</v>
      </c>
      <c r="C1739" s="14" t="s">
        <v>55</v>
      </c>
      <c r="D1739" s="14" t="s">
        <v>8936</v>
      </c>
      <c r="E1739" s="14" t="s">
        <v>1009</v>
      </c>
      <c r="F1739" s="14" t="s">
        <v>8937</v>
      </c>
      <c r="G1739" s="14" t="s">
        <v>717</v>
      </c>
      <c r="H1739" s="14"/>
      <c r="I1739" s="14"/>
      <c r="J1739" s="14"/>
      <c r="K1739" s="14"/>
      <c r="L1739" s="14" t="s">
        <v>8914</v>
      </c>
      <c r="M1739" s="14" t="s">
        <v>8938</v>
      </c>
      <c r="N1739" s="14" t="s">
        <v>8939</v>
      </c>
      <c r="O1739" s="14" t="s">
        <v>8940</v>
      </c>
      <c r="P1739" s="14"/>
      <c r="Q1739" s="14" t="s">
        <v>8941</v>
      </c>
      <c r="R1739" s="14"/>
      <c r="S1739" s="14"/>
      <c r="T1739" s="14"/>
      <c r="U1739" s="14"/>
      <c r="V1739" s="14"/>
      <c r="W1739" s="14" t="s">
        <v>65</v>
      </c>
      <c r="X1739" s="14" t="s">
        <v>8942</v>
      </c>
      <c r="Y1739" s="14">
        <v>1</v>
      </c>
      <c r="Z1739" s="14">
        <v>1</v>
      </c>
      <c r="AA1739" s="14">
        <v>2019</v>
      </c>
      <c r="AB1739" s="14" t="s">
        <v>68</v>
      </c>
      <c r="AC1739" s="14"/>
      <c r="AD1739" s="14"/>
      <c r="AE1739" s="14"/>
      <c r="AF1739" s="14"/>
      <c r="AG1739" s="14"/>
      <c r="AH1739" s="14"/>
      <c r="AI1739" s="8" t="str">
        <f t="shared" si="225"/>
        <v>18211013）@微课</v>
      </c>
      <c r="AJ1739" s="8">
        <f>IF(AI1739="","",COUNTIFS(AI$1:AI1739,AI1739))</f>
        <v>1</v>
      </c>
      <c r="AK1739" s="8" t="str">
        <f t="shared" si="226"/>
        <v>上海民航职业技术学院空乘精品课程开发技术与服务采购项目中标公告@微课</v>
      </c>
      <c r="AL1739" s="9">
        <f>IF(AK1739="","",COUNTIFS(AK$1:AK1739,AK1739))</f>
        <v>1</v>
      </c>
      <c r="AM1739" s="10" t="str">
        <f t="shared" si="227"/>
        <v>是</v>
      </c>
      <c r="AN1739" s="12">
        <v>248000</v>
      </c>
    </row>
    <row r="1740" spans="1:40">
      <c r="A1740" s="7" t="s">
        <v>8576</v>
      </c>
      <c r="B1740" s="7" t="s">
        <v>8929</v>
      </c>
      <c r="C1740" s="7" t="s">
        <v>55</v>
      </c>
      <c r="D1740" s="7" t="s">
        <v>8930</v>
      </c>
      <c r="E1740" s="7" t="s">
        <v>551</v>
      </c>
      <c r="F1740" s="7" t="s">
        <v>8931</v>
      </c>
      <c r="G1740" s="7" t="s">
        <v>717</v>
      </c>
      <c r="H1740" s="7"/>
      <c r="I1740" s="7"/>
      <c r="J1740" s="7"/>
      <c r="K1740" s="7"/>
      <c r="L1740" s="7" t="s">
        <v>8932</v>
      </c>
      <c r="M1740" s="7" t="s">
        <v>8933</v>
      </c>
      <c r="N1740" s="7" t="s">
        <v>8943</v>
      </c>
      <c r="O1740" s="7"/>
      <c r="P1740" s="7"/>
      <c r="Q1740" s="7" t="s">
        <v>8944</v>
      </c>
      <c r="R1740" s="7"/>
      <c r="S1740" s="7"/>
      <c r="T1740" s="7"/>
      <c r="U1740" s="7"/>
      <c r="V1740" s="7"/>
      <c r="W1740" s="7" t="s">
        <v>65</v>
      </c>
      <c r="X1740" s="7" t="s">
        <v>8934</v>
      </c>
      <c r="Y1740" s="7">
        <v>2</v>
      </c>
      <c r="Z1740" s="7">
        <v>2</v>
      </c>
      <c r="AA1740" s="7">
        <v>2019</v>
      </c>
      <c r="AB1740" s="7" t="s">
        <v>68</v>
      </c>
      <c r="AC1740" s="7"/>
      <c r="AD1740" s="7"/>
      <c r="AE1740" s="7"/>
      <c r="AF1740" s="7"/>
      <c r="AG1740" s="7"/>
      <c r="AH1740" s="7"/>
      <c r="AI1740" s="8" t="str">
        <f t="shared" si="225"/>
        <v>HGGP-2018-B-0739）@微课</v>
      </c>
      <c r="AJ1740" s="8">
        <f>IF(AI1740="","",COUNTIFS(AI$1:AI1740,AI1740))</f>
        <v>2</v>
      </c>
      <c r="AK1740" s="8" t="str">
        <f t="shared" si="226"/>
        <v>天津机电职业技术学院国家示范区优质资源核心专业群建设项目（智能制造）项目(项目编号:HGGP-2018-B-0739)中标公告@微课</v>
      </c>
      <c r="AL1740" s="9">
        <f>IF(AK1740="","",COUNTIFS(AK$1:AK1740,AK1740))</f>
        <v>2</v>
      </c>
      <c r="AM1740" s="10" t="str">
        <f t="shared" si="227"/>
        <v/>
      </c>
      <c r="AN1740" s="12">
        <v>0</v>
      </c>
    </row>
    <row r="1741" spans="1:40">
      <c r="A1741" s="14" t="s">
        <v>8576</v>
      </c>
      <c r="B1741" s="14" t="s">
        <v>8945</v>
      </c>
      <c r="C1741" s="14" t="s">
        <v>55</v>
      </c>
      <c r="D1741" s="14" t="s">
        <v>8946</v>
      </c>
      <c r="E1741" s="14" t="s">
        <v>276</v>
      </c>
      <c r="F1741" s="14" t="s">
        <v>1663</v>
      </c>
      <c r="G1741" s="14" t="s">
        <v>778</v>
      </c>
      <c r="H1741" s="14"/>
      <c r="I1741" s="14"/>
      <c r="J1741" s="14"/>
      <c r="K1741" s="14"/>
      <c r="L1741" s="14" t="s">
        <v>8947</v>
      </c>
      <c r="M1741" s="14" t="s">
        <v>8948</v>
      </c>
      <c r="N1741" s="14" t="s">
        <v>8949</v>
      </c>
      <c r="O1741" s="14"/>
      <c r="P1741" s="14"/>
      <c r="Q1741" s="14" t="s">
        <v>8950</v>
      </c>
      <c r="R1741" s="14" t="s">
        <v>8951</v>
      </c>
      <c r="S1741" s="14"/>
      <c r="T1741" s="14"/>
      <c r="U1741" s="14"/>
      <c r="V1741" s="14"/>
      <c r="W1741" s="14" t="s">
        <v>79</v>
      </c>
      <c r="X1741" s="14" t="s">
        <v>8952</v>
      </c>
      <c r="Y1741" s="14">
        <v>1</v>
      </c>
      <c r="Z1741" s="14">
        <v>1</v>
      </c>
      <c r="AA1741" s="14">
        <v>2019</v>
      </c>
      <c r="AB1741" s="14" t="s">
        <v>68</v>
      </c>
      <c r="AC1741" s="14"/>
      <c r="AD1741" s="14"/>
      <c r="AE1741" s="14"/>
      <c r="AF1741" s="14"/>
      <c r="AG1741" s="14"/>
      <c r="AH1741" s="14"/>
      <c r="AI1741" s="8" t="str">
        <f t="shared" si="225"/>
        <v>ZXCG2018-JP14）@微课</v>
      </c>
      <c r="AJ1741" s="8">
        <f>IF(AI1741="","",COUNTIFS(AI$1:AI1741,AI1741))</f>
        <v>1</v>
      </c>
      <c r="AK1741" s="8" t="str">
        <f t="shared" si="226"/>
        <v>【中标公告】大连金普新区社会事业局2018年秋季开学班班通采购项目中标公告@微课</v>
      </c>
      <c r="AL1741" s="9">
        <f>IF(AK1741="","",COUNTIFS(AK$1:AK1741,AK1741))</f>
        <v>1</v>
      </c>
      <c r="AM1741" s="10" t="str">
        <f t="shared" si="227"/>
        <v>是</v>
      </c>
      <c r="AN1741" s="12">
        <v>0</v>
      </c>
    </row>
    <row r="1742" spans="1:40">
      <c r="A1742" s="7" t="s">
        <v>8576</v>
      </c>
      <c r="B1742" s="7" t="s">
        <v>8953</v>
      </c>
      <c r="C1742" s="7" t="s">
        <v>55</v>
      </c>
      <c r="D1742" s="7" t="s">
        <v>8954</v>
      </c>
      <c r="E1742" s="7" t="s">
        <v>830</v>
      </c>
      <c r="F1742" s="7" t="s">
        <v>1475</v>
      </c>
      <c r="G1742" s="7" t="s">
        <v>778</v>
      </c>
      <c r="H1742" s="7"/>
      <c r="I1742" s="7"/>
      <c r="J1742" s="7"/>
      <c r="K1742" s="7"/>
      <c r="L1742" s="7" t="s">
        <v>8955</v>
      </c>
      <c r="M1742" s="7"/>
      <c r="N1742" s="7" t="s">
        <v>8956</v>
      </c>
      <c r="O1742" s="7"/>
      <c r="P1742" s="7"/>
      <c r="Q1742" s="7" t="s">
        <v>8957</v>
      </c>
      <c r="R1742" s="7" t="s">
        <v>8958</v>
      </c>
      <c r="S1742" s="7" t="s">
        <v>8959</v>
      </c>
      <c r="T1742" s="7"/>
      <c r="U1742" s="7"/>
      <c r="V1742" s="7"/>
      <c r="W1742" s="7" t="s">
        <v>315</v>
      </c>
      <c r="X1742" s="7" t="s">
        <v>8960</v>
      </c>
      <c r="Y1742" s="7">
        <v>1</v>
      </c>
      <c r="Z1742" s="7">
        <v>1</v>
      </c>
      <c r="AA1742" s="7">
        <v>2019</v>
      </c>
      <c r="AB1742" s="7" t="s">
        <v>68</v>
      </c>
      <c r="AC1742" s="7"/>
      <c r="AD1742" s="7"/>
      <c r="AE1742" s="7"/>
      <c r="AF1742" s="7"/>
      <c r="AG1742" s="7"/>
      <c r="AH1742" s="7"/>
      <c r="AI1742" s="8" t="str">
        <f t="shared" si="225"/>
        <v>0006200000045383）@微课</v>
      </c>
      <c r="AJ1742" s="8">
        <f>IF(AI1742="","",COUNTIFS(AI$1:AI1742,AI1742))</f>
        <v>1</v>
      </c>
      <c r="AK1742" s="8" t="str">
        <f t="shared" si="226"/>
        <v>2018年普法微视频、普法微课制作项目(二次采购)结果公告@微课</v>
      </c>
      <c r="AL1742" s="9">
        <f>IF(AK1742="","",COUNTIFS(AK$1:AK1742,AK1742))</f>
        <v>1</v>
      </c>
      <c r="AM1742" s="10" t="str">
        <f t="shared" si="227"/>
        <v>是</v>
      </c>
      <c r="AN1742" s="12">
        <v>0</v>
      </c>
    </row>
    <row r="1743" spans="1:40">
      <c r="A1743" s="14" t="s">
        <v>8576</v>
      </c>
      <c r="B1743" s="14" t="s">
        <v>8961</v>
      </c>
      <c r="C1743" s="14" t="s">
        <v>55</v>
      </c>
      <c r="D1743" s="14" t="s">
        <v>8962</v>
      </c>
      <c r="E1743" s="14" t="s">
        <v>83</v>
      </c>
      <c r="F1743" s="14" t="s">
        <v>291</v>
      </c>
      <c r="G1743" s="14" t="s">
        <v>778</v>
      </c>
      <c r="H1743" s="14"/>
      <c r="I1743" s="14"/>
      <c r="J1743" s="14"/>
      <c r="K1743" s="14"/>
      <c r="L1743" s="14" t="s">
        <v>8533</v>
      </c>
      <c r="M1743" s="14" t="s">
        <v>7202</v>
      </c>
      <c r="N1743" s="14" t="s">
        <v>8963</v>
      </c>
      <c r="O1743" s="14"/>
      <c r="P1743" s="14"/>
      <c r="Q1743" s="14" t="s">
        <v>8964</v>
      </c>
      <c r="R1743" s="14" t="s">
        <v>8965</v>
      </c>
      <c r="S1743" s="14" t="s">
        <v>8966</v>
      </c>
      <c r="T1743" s="14"/>
      <c r="U1743" s="14"/>
      <c r="V1743" s="14"/>
      <c r="W1743" s="14" t="s">
        <v>65</v>
      </c>
      <c r="X1743" s="14" t="s">
        <v>8967</v>
      </c>
      <c r="Y1743" s="14">
        <v>1</v>
      </c>
      <c r="Z1743" s="14">
        <v>1</v>
      </c>
      <c r="AA1743" s="14">
        <v>2019</v>
      </c>
      <c r="AB1743" s="14" t="s">
        <v>68</v>
      </c>
      <c r="AC1743" s="14" t="s">
        <v>8968</v>
      </c>
      <c r="AD1743" s="14"/>
      <c r="AE1743" s="14"/>
      <c r="AF1743" s="14"/>
      <c r="AG1743" s="14"/>
      <c r="AH1743" s="14"/>
      <c r="AI1743" s="8" t="str">
        <f t="shared" si="225"/>
        <v>JXBJ18121322502）@微课</v>
      </c>
      <c r="AJ1743" s="8">
        <f>IF(AI1743="","",COUNTIFS(AI$1:AI1743,AI1743))</f>
        <v>1</v>
      </c>
      <c r="AK1743" s="8" t="str">
        <f t="shared" si="226"/>
        <v>[南昌市本级]江西省百巨招标咨询有限公司关于南昌市现代教育技术中心南昌二十中学传媒教室及教学器材等采购项目（招标编号：JXBJ18121322502）第二次竞争性谈判成交公告@微课</v>
      </c>
      <c r="AL1743" s="9">
        <f>IF(AK1743="","",COUNTIFS(AK$1:AK1743,AK1743))</f>
        <v>1</v>
      </c>
      <c r="AM1743" s="10" t="str">
        <f t="shared" si="227"/>
        <v>是</v>
      </c>
      <c r="AN1743" s="12">
        <v>0</v>
      </c>
    </row>
    <row r="1744" spans="1:40">
      <c r="A1744" s="7" t="s">
        <v>8576</v>
      </c>
      <c r="B1744" s="7" t="s">
        <v>8969</v>
      </c>
      <c r="C1744" s="7" t="s">
        <v>55</v>
      </c>
      <c r="D1744" s="7" t="s">
        <v>8970</v>
      </c>
      <c r="E1744" s="7" t="s">
        <v>582</v>
      </c>
      <c r="F1744" s="7" t="s">
        <v>5780</v>
      </c>
      <c r="G1744" s="7" t="s">
        <v>5781</v>
      </c>
      <c r="H1744" s="7"/>
      <c r="I1744" s="7"/>
      <c r="J1744" s="7"/>
      <c r="K1744" s="7"/>
      <c r="L1744" s="7" t="s">
        <v>8971</v>
      </c>
      <c r="M1744" s="7" t="s">
        <v>8971</v>
      </c>
      <c r="N1744" s="7" t="s">
        <v>8972</v>
      </c>
      <c r="O1744" s="7"/>
      <c r="P1744" s="7"/>
      <c r="Q1744" s="7" t="s">
        <v>8973</v>
      </c>
      <c r="R1744" s="7"/>
      <c r="S1744" s="7"/>
      <c r="T1744" s="7"/>
      <c r="U1744" s="7"/>
      <c r="V1744" s="7"/>
      <c r="W1744" s="7" t="s">
        <v>326</v>
      </c>
      <c r="X1744" s="7" t="s">
        <v>8974</v>
      </c>
      <c r="Y1744" s="7">
        <v>1</v>
      </c>
      <c r="Z1744" s="7">
        <v>1</v>
      </c>
      <c r="AA1744" s="7">
        <v>2018</v>
      </c>
      <c r="AB1744" s="7" t="s">
        <v>643</v>
      </c>
      <c r="AC1744" s="7"/>
      <c r="AD1744" s="7"/>
      <c r="AE1744" s="7"/>
      <c r="AF1744" s="7"/>
      <c r="AG1744" s="7"/>
      <c r="AH1744" s="7"/>
      <c r="AI1744" s="8" t="str">
        <f t="shared" si="225"/>
        <v>DY2018101@微课</v>
      </c>
      <c r="AJ1744" s="8">
        <f>IF(AI1744="","",COUNTIFS(AI$1:AI1744,AI1744))</f>
        <v>1</v>
      </c>
      <c r="AK1744" s="8" t="str">
        <f t="shared" si="226"/>
        <v>浙江师范大学十九大精神视频微课培训服务项目的合同公示@微课</v>
      </c>
      <c r="AL1744" s="9">
        <f>IF(AK1744="","",COUNTIFS(AK$1:AK1744,AK1744))</f>
        <v>1</v>
      </c>
      <c r="AM1744" s="10" t="str">
        <f t="shared" si="227"/>
        <v>是</v>
      </c>
      <c r="AN1744" s="12">
        <v>0</v>
      </c>
    </row>
    <row r="1745" spans="1:40">
      <c r="A1745" s="14" t="s">
        <v>1084</v>
      </c>
      <c r="B1745" s="14" t="s">
        <v>1085</v>
      </c>
      <c r="C1745" s="14" t="s">
        <v>55</v>
      </c>
      <c r="D1745" s="14" t="s">
        <v>1086</v>
      </c>
      <c r="E1745" s="14" t="s">
        <v>168</v>
      </c>
      <c r="F1745" s="14" t="s">
        <v>1087</v>
      </c>
      <c r="G1745" s="14" t="s">
        <v>58</v>
      </c>
      <c r="H1745" s="14"/>
      <c r="I1745" s="14"/>
      <c r="J1745" s="14"/>
      <c r="K1745" s="14"/>
      <c r="L1745" s="14" t="s">
        <v>1088</v>
      </c>
      <c r="M1745" s="14" t="s">
        <v>1089</v>
      </c>
      <c r="N1745" s="14" t="s">
        <v>1090</v>
      </c>
      <c r="O1745" s="14" t="s">
        <v>1091</v>
      </c>
      <c r="P1745" s="14"/>
      <c r="Q1745" s="14" t="s">
        <v>1093</v>
      </c>
      <c r="R1745" s="14"/>
      <c r="S1745" s="14"/>
      <c r="T1745" s="14"/>
      <c r="U1745" s="14"/>
      <c r="V1745" s="14"/>
      <c r="W1745" s="14" t="s">
        <v>65</v>
      </c>
      <c r="X1745" s="14" t="s">
        <v>1094</v>
      </c>
      <c r="Y1745" s="14">
        <v>5</v>
      </c>
      <c r="Z1745" s="14">
        <v>5</v>
      </c>
      <c r="AA1745" s="14">
        <v>2019</v>
      </c>
      <c r="AB1745" s="14" t="s">
        <v>68</v>
      </c>
      <c r="AC1745" s="14"/>
      <c r="AD1745" s="14"/>
      <c r="AE1745" s="14"/>
      <c r="AF1745" s="14"/>
      <c r="AG1745" s="14"/>
      <c r="AH1745" s="14"/>
      <c r="AI1745" s="8" t="str">
        <f t="shared" si="225"/>
        <v>[350627]ZZZD[TP]2019004@录播</v>
      </c>
      <c r="AJ1745" s="8">
        <f>IF(AI1745="","",COUNTIFS(AI$1:AI1745,AI1745))</f>
        <v>1</v>
      </c>
      <c r="AK1745" s="8" t="str">
        <f t="shared" si="226"/>
        <v>龙山中学全自动录播系统及录播教室装修工程货物类采购项目结果公告@录播</v>
      </c>
      <c r="AL1745" s="9">
        <f>IF(AK1745="","",COUNTIFS(AK$1:AK1745,AK1745))</f>
        <v>1</v>
      </c>
      <c r="AM1745" s="10" t="str">
        <f t="shared" si="227"/>
        <v>是</v>
      </c>
      <c r="AN1745" s="12">
        <v>415000</v>
      </c>
    </row>
    <row r="1746" spans="1:40">
      <c r="A1746" s="7" t="s">
        <v>1084</v>
      </c>
      <c r="B1746" s="7" t="s">
        <v>1095</v>
      </c>
      <c r="C1746" s="7" t="s">
        <v>55</v>
      </c>
      <c r="D1746" s="7" t="s">
        <v>1096</v>
      </c>
      <c r="E1746" s="7" t="s">
        <v>56</v>
      </c>
      <c r="F1746" s="7" t="s">
        <v>1097</v>
      </c>
      <c r="G1746" s="7" t="s">
        <v>58</v>
      </c>
      <c r="H1746" s="7"/>
      <c r="I1746" s="7"/>
      <c r="J1746" s="7"/>
      <c r="K1746" s="7"/>
      <c r="L1746" s="7" t="s">
        <v>1098</v>
      </c>
      <c r="M1746" s="7" t="s">
        <v>1099</v>
      </c>
      <c r="N1746" s="7" t="s">
        <v>1100</v>
      </c>
      <c r="O1746" s="7" t="s">
        <v>1101</v>
      </c>
      <c r="P1746" s="7"/>
      <c r="Q1746" s="7" t="s">
        <v>1103</v>
      </c>
      <c r="R1746" s="7" t="s">
        <v>375</v>
      </c>
      <c r="S1746" s="7"/>
      <c r="T1746" s="7"/>
      <c r="U1746" s="7"/>
      <c r="V1746" s="7"/>
      <c r="W1746" s="7" t="s">
        <v>79</v>
      </c>
      <c r="X1746" s="7" t="s">
        <v>1104</v>
      </c>
      <c r="Y1746" s="7">
        <v>4</v>
      </c>
      <c r="Z1746" s="7">
        <v>10</v>
      </c>
      <c r="AA1746" s="7">
        <v>2019</v>
      </c>
      <c r="AB1746" s="7" t="s">
        <v>68</v>
      </c>
      <c r="AC1746" s="7"/>
      <c r="AD1746" s="7"/>
      <c r="AE1746" s="7"/>
      <c r="AF1746" s="7"/>
      <c r="AG1746" s="7"/>
      <c r="AH1746" s="7"/>
      <c r="AI1746" s="8" t="str">
        <f t="shared" si="225"/>
        <v>JZC2018-090Ag@录播</v>
      </c>
      <c r="AJ1746" s="8">
        <f>IF(AI1746="","",COUNTIFS(AI$1:AI1746,AI1746))</f>
        <v>1</v>
      </c>
      <c r="AK1746" s="8" t="str">
        <f t="shared" si="226"/>
        <v>郏县教育体育局2018年教育信息化建设暨“全面改薄”教学设备类采购项目二次招标结果公告@录播</v>
      </c>
      <c r="AL1746" s="9">
        <f>IF(AK1746="","",COUNTIFS(AK$1:AK1746,AK1746))</f>
        <v>1</v>
      </c>
      <c r="AM1746" s="10" t="str">
        <f t="shared" si="227"/>
        <v>是</v>
      </c>
      <c r="AN1746" s="12">
        <v>38000000</v>
      </c>
    </row>
    <row r="1747" spans="1:40">
      <c r="A1747" s="14" t="s">
        <v>1084</v>
      </c>
      <c r="B1747" s="14" t="s">
        <v>1105</v>
      </c>
      <c r="C1747" s="14" t="s">
        <v>55</v>
      </c>
      <c r="D1747" s="14" t="s">
        <v>1106</v>
      </c>
      <c r="E1747" s="14" t="s">
        <v>276</v>
      </c>
      <c r="F1747" s="14" t="s">
        <v>1107</v>
      </c>
      <c r="G1747" s="14" t="s">
        <v>58</v>
      </c>
      <c r="H1747" s="14"/>
      <c r="I1747" s="14"/>
      <c r="J1747" s="14"/>
      <c r="K1747" s="14"/>
      <c r="L1747" s="14" t="s">
        <v>1108</v>
      </c>
      <c r="M1747" s="14" t="s">
        <v>1109</v>
      </c>
      <c r="N1747" s="14" t="s">
        <v>1110</v>
      </c>
      <c r="O1747" s="14"/>
      <c r="P1747" s="14"/>
      <c r="Q1747" s="14" t="s">
        <v>1112</v>
      </c>
      <c r="R1747" s="14"/>
      <c r="S1747" s="14"/>
      <c r="T1747" s="14"/>
      <c r="U1747" s="14"/>
      <c r="V1747" s="14"/>
      <c r="W1747" s="14" t="s">
        <v>79</v>
      </c>
      <c r="X1747" s="14" t="s">
        <v>1113</v>
      </c>
      <c r="Y1747" s="14">
        <v>4</v>
      </c>
      <c r="Z1747" s="14">
        <v>2</v>
      </c>
      <c r="AA1747" s="14">
        <v>2019</v>
      </c>
      <c r="AB1747" s="14" t="s">
        <v>68</v>
      </c>
      <c r="AC1747" s="14"/>
      <c r="AD1747" s="14"/>
      <c r="AE1747" s="14"/>
      <c r="AF1747" s="14"/>
      <c r="AG1747" s="14"/>
      <c r="AH1747" s="14"/>
      <c r="AI1747" s="8" t="str">
        <f t="shared" si="225"/>
        <v>ZWXZFCGZXZ2018080@录播</v>
      </c>
      <c r="AJ1747" s="8">
        <f>IF(AI1747="","",COUNTIFS(AI$1:AI1747,AI1747))</f>
        <v>1</v>
      </c>
      <c r="AK1747" s="8" t="str">
        <f t="shared" si="226"/>
        <v>彰武县物联网智慧教室及录播教室设备采购中标公告@录播</v>
      </c>
      <c r="AL1747" s="9">
        <f>IF(AK1747="","",COUNTIFS(AK$1:AK1747,AK1747))</f>
        <v>1</v>
      </c>
      <c r="AM1747" s="10" t="str">
        <f t="shared" si="227"/>
        <v>是</v>
      </c>
      <c r="AN1747" s="12">
        <v>0</v>
      </c>
    </row>
    <row r="1748" spans="1:40">
      <c r="A1748" s="7" t="s">
        <v>1084</v>
      </c>
      <c r="B1748" s="7" t="s">
        <v>1114</v>
      </c>
      <c r="C1748" s="7" t="s">
        <v>55</v>
      </c>
      <c r="D1748" s="7" t="s">
        <v>1115</v>
      </c>
      <c r="E1748" s="7" t="s">
        <v>168</v>
      </c>
      <c r="F1748" s="7" t="s">
        <v>412</v>
      </c>
      <c r="G1748" s="7" t="s">
        <v>58</v>
      </c>
      <c r="H1748" s="7"/>
      <c r="I1748" s="7"/>
      <c r="J1748" s="7"/>
      <c r="K1748" s="7"/>
      <c r="L1748" s="7" t="s">
        <v>1116</v>
      </c>
      <c r="M1748" s="7" t="s">
        <v>1117</v>
      </c>
      <c r="N1748" s="7" t="s">
        <v>1118</v>
      </c>
      <c r="O1748" s="7" t="s">
        <v>1119</v>
      </c>
      <c r="P1748" s="7"/>
      <c r="Q1748" s="7" t="s">
        <v>1121</v>
      </c>
      <c r="R1748" s="7"/>
      <c r="S1748" s="7"/>
      <c r="T1748" s="7"/>
      <c r="U1748" s="7"/>
      <c r="V1748" s="7"/>
      <c r="W1748" s="7" t="s">
        <v>65</v>
      </c>
      <c r="X1748" s="7" t="s">
        <v>1122</v>
      </c>
      <c r="Y1748" s="7">
        <v>11</v>
      </c>
      <c r="Z1748" s="7">
        <v>8</v>
      </c>
      <c r="AA1748" s="7">
        <v>2019</v>
      </c>
      <c r="AB1748" s="7" t="s">
        <v>68</v>
      </c>
      <c r="AC1748" s="7" t="s">
        <v>128</v>
      </c>
      <c r="AD1748" s="7"/>
      <c r="AE1748" s="7"/>
      <c r="AF1748" s="7"/>
      <c r="AG1748" s="7"/>
      <c r="AH1748" s="7"/>
      <c r="AI1748" s="8" t="str">
        <f t="shared" si="225"/>
        <v>[350822]FJZH[GK]2019001@录播</v>
      </c>
      <c r="AJ1748" s="8">
        <f>IF(AI1748="","",COUNTIFS(AI$1:AI1748,AI1748))</f>
        <v>1</v>
      </c>
      <c r="AK1748" s="8" t="str">
        <f t="shared" si="226"/>
        <v>福建省永定第一中学机房改造及校园电视台货物类采购项目结果公告@录播</v>
      </c>
      <c r="AL1748" s="9">
        <f>IF(AK1748="","",COUNTIFS(AK$1:AK1748,AK1748))</f>
        <v>1</v>
      </c>
      <c r="AM1748" s="10" t="str">
        <f t="shared" si="227"/>
        <v>是</v>
      </c>
      <c r="AN1748" s="12">
        <v>539570</v>
      </c>
    </row>
    <row r="1749" spans="1:40">
      <c r="A1749" s="14" t="s">
        <v>1084</v>
      </c>
      <c r="B1749" s="14" t="s">
        <v>54</v>
      </c>
      <c r="C1749" s="14" t="s">
        <v>55</v>
      </c>
      <c r="D1749" s="14"/>
      <c r="E1749" s="14" t="s">
        <v>56</v>
      </c>
      <c r="F1749" s="14" t="s">
        <v>57</v>
      </c>
      <c r="G1749" s="14" t="s">
        <v>58</v>
      </c>
      <c r="H1749" s="14"/>
      <c r="I1749" s="14"/>
      <c r="J1749" s="14"/>
      <c r="K1749" s="14"/>
      <c r="L1749" s="14" t="s">
        <v>59</v>
      </c>
      <c r="M1749" s="14" t="s">
        <v>60</v>
      </c>
      <c r="N1749" s="14" t="s">
        <v>61</v>
      </c>
      <c r="O1749" s="14" t="s">
        <v>62</v>
      </c>
      <c r="P1749" s="14"/>
      <c r="Q1749" s="14" t="s">
        <v>64</v>
      </c>
      <c r="R1749" s="14"/>
      <c r="S1749" s="14"/>
      <c r="T1749" s="14"/>
      <c r="U1749" s="14"/>
      <c r="V1749" s="14"/>
      <c r="W1749" s="14" t="s">
        <v>65</v>
      </c>
      <c r="X1749" s="14" t="s">
        <v>66</v>
      </c>
      <c r="Y1749" s="14">
        <v>4</v>
      </c>
      <c r="Z1749" s="14">
        <v>14971</v>
      </c>
      <c r="AA1749" s="14">
        <v>2019</v>
      </c>
      <c r="AB1749" s="14" t="s">
        <v>68</v>
      </c>
      <c r="AC1749" s="14" t="s">
        <v>69</v>
      </c>
      <c r="AD1749" s="14"/>
      <c r="AE1749" s="14"/>
      <c r="AF1749" s="14"/>
      <c r="AG1749" s="14"/>
      <c r="AH1749" s="14"/>
      <c r="AI1749" s="8" t="str">
        <f t="shared" si="225"/>
        <v/>
      </c>
      <c r="AJ1749" s="8" t="str">
        <f>IF(AI1749="","",COUNTIFS(AI$1:AI1749,AI1749))</f>
        <v/>
      </c>
      <c r="AK1749" s="8" t="str">
        <f t="shared" si="226"/>
        <v>确山县第一高级中学采购音视频设备项目结果公告@录播</v>
      </c>
      <c r="AL1749" s="9">
        <f>IF(AK1749="","",COUNTIFS(AK$1:AK1749,AK1749))</f>
        <v>1</v>
      </c>
      <c r="AM1749" s="10" t="str">
        <f t="shared" si="227"/>
        <v>是</v>
      </c>
      <c r="AN1749" s="12">
        <v>2358600</v>
      </c>
    </row>
    <row r="1750" spans="1:40">
      <c r="A1750" s="7" t="s">
        <v>1084</v>
      </c>
      <c r="B1750" s="7" t="s">
        <v>1123</v>
      </c>
      <c r="C1750" s="7" t="s">
        <v>55</v>
      </c>
      <c r="D1750" s="7" t="s">
        <v>1124</v>
      </c>
      <c r="E1750" s="7" t="s">
        <v>1125</v>
      </c>
      <c r="F1750" s="7" t="s">
        <v>1126</v>
      </c>
      <c r="G1750" s="7" t="s">
        <v>58</v>
      </c>
      <c r="H1750" s="7"/>
      <c r="I1750" s="7"/>
      <c r="J1750" s="7"/>
      <c r="K1750" s="7"/>
      <c r="L1750" s="7" t="s">
        <v>1127</v>
      </c>
      <c r="M1750" s="7" t="s">
        <v>1128</v>
      </c>
      <c r="N1750" s="7" t="s">
        <v>1129</v>
      </c>
      <c r="O1750" s="7"/>
      <c r="P1750" s="7"/>
      <c r="Q1750" s="7" t="s">
        <v>1131</v>
      </c>
      <c r="R1750" s="7" t="s">
        <v>1132</v>
      </c>
      <c r="S1750" s="7"/>
      <c r="T1750" s="7"/>
      <c r="U1750" s="7"/>
      <c r="V1750" s="7"/>
      <c r="W1750" s="7" t="s">
        <v>79</v>
      </c>
      <c r="X1750" s="7" t="s">
        <v>1133</v>
      </c>
      <c r="Y1750" s="7">
        <v>2</v>
      </c>
      <c r="Z1750" s="7">
        <v>2</v>
      </c>
      <c r="AA1750" s="7">
        <v>2019</v>
      </c>
      <c r="AB1750" s="7" t="s">
        <v>68</v>
      </c>
      <c r="AC1750" s="7"/>
      <c r="AD1750" s="7"/>
      <c r="AE1750" s="7"/>
      <c r="AF1750" s="7"/>
      <c r="AG1750" s="7"/>
      <c r="AH1750" s="7"/>
      <c r="AI1750" s="8" t="str">
        <f t="shared" si="225"/>
        <v>YYZB-2018-1101@录播</v>
      </c>
      <c r="AJ1750" s="8">
        <f>IF(AI1750="","",COUNTIFS(AI$1:AI1750,AI1750))</f>
        <v>1</v>
      </c>
      <c r="AK1750" s="8" t="str">
        <f t="shared" si="226"/>
        <v>蓝田县教育局2018年网络互动课程录播教室建设项目采购结果更正公告@录播</v>
      </c>
      <c r="AL1750" s="9">
        <f>IF(AK1750="","",COUNTIFS(AK$1:AK1750,AK1750))</f>
        <v>1</v>
      </c>
      <c r="AM1750" s="10" t="str">
        <f t="shared" si="227"/>
        <v>是</v>
      </c>
      <c r="AN1750" s="12">
        <v>0</v>
      </c>
    </row>
    <row r="1751" spans="1:40">
      <c r="A1751" s="14" t="s">
        <v>1084</v>
      </c>
      <c r="B1751" s="14" t="s">
        <v>1134</v>
      </c>
      <c r="C1751" s="14" t="s">
        <v>55</v>
      </c>
      <c r="D1751" s="14" t="s">
        <v>1135</v>
      </c>
      <c r="E1751" s="14" t="s">
        <v>592</v>
      </c>
      <c r="F1751" s="14" t="s">
        <v>593</v>
      </c>
      <c r="G1751" s="14" t="s">
        <v>58</v>
      </c>
      <c r="H1751" s="14"/>
      <c r="I1751" s="14"/>
      <c r="J1751" s="14"/>
      <c r="K1751" s="14"/>
      <c r="L1751" s="14" t="s">
        <v>1136</v>
      </c>
      <c r="M1751" s="14" t="s">
        <v>1137</v>
      </c>
      <c r="N1751" s="14" t="s">
        <v>1138</v>
      </c>
      <c r="O1751" s="14" t="s">
        <v>1139</v>
      </c>
      <c r="P1751" s="14"/>
      <c r="Q1751" s="14" t="s">
        <v>1141</v>
      </c>
      <c r="R1751" s="14" t="s">
        <v>1142</v>
      </c>
      <c r="S1751" s="14"/>
      <c r="T1751" s="14"/>
      <c r="U1751" s="14"/>
      <c r="V1751" s="14"/>
      <c r="W1751" s="14" t="s">
        <v>65</v>
      </c>
      <c r="X1751" s="14" t="s">
        <v>1143</v>
      </c>
      <c r="Y1751" s="14">
        <v>6</v>
      </c>
      <c r="Z1751" s="14">
        <v>4</v>
      </c>
      <c r="AA1751" s="14">
        <v>2019</v>
      </c>
      <c r="AB1751" s="14" t="s">
        <v>68</v>
      </c>
      <c r="AC1751" s="14"/>
      <c r="AD1751" s="14"/>
      <c r="AE1751" s="14"/>
      <c r="AF1751" s="14"/>
      <c r="AG1751" s="14"/>
      <c r="AH1751" s="14"/>
      <c r="AI1751" s="8" t="str">
        <f t="shared" si="225"/>
        <v>CCKSTC-19ZFHW0006@录播</v>
      </c>
      <c r="AJ1751" s="8">
        <f>IF(AI1751="","",COUNTIFS(AI$1:AI1751,AI1751))</f>
        <v>1</v>
      </c>
      <c r="AK1751" s="8" t="str">
        <f t="shared" si="226"/>
        <v>大安市教育技术装备服务中心义务教育录播等专用设备、普通高中计算机教学设备中标公告@录播</v>
      </c>
      <c r="AL1751" s="9">
        <f>IF(AK1751="","",COUNTIFS(AK$1:AK1751,AK1751))</f>
        <v>1</v>
      </c>
      <c r="AM1751" s="10" t="str">
        <f t="shared" si="227"/>
        <v>是</v>
      </c>
      <c r="AN1751" s="12">
        <v>2676300</v>
      </c>
    </row>
    <row r="1752" spans="1:40">
      <c r="A1752" s="7" t="s">
        <v>1084</v>
      </c>
      <c r="B1752" s="7" t="s">
        <v>1155</v>
      </c>
      <c r="C1752" s="7" t="s">
        <v>55</v>
      </c>
      <c r="D1752" s="7" t="s">
        <v>1156</v>
      </c>
      <c r="E1752" s="7" t="s">
        <v>94</v>
      </c>
      <c r="F1752" s="7" t="s">
        <v>319</v>
      </c>
      <c r="G1752" s="7" t="s">
        <v>58</v>
      </c>
      <c r="H1752" s="7"/>
      <c r="I1752" s="7"/>
      <c r="J1752" s="7"/>
      <c r="K1752" s="7"/>
      <c r="L1752" s="7" t="s">
        <v>1157</v>
      </c>
      <c r="M1752" s="7" t="s">
        <v>1158</v>
      </c>
      <c r="N1752" s="7" t="s">
        <v>1159</v>
      </c>
      <c r="O1752" s="7" t="s">
        <v>1160</v>
      </c>
      <c r="P1752" s="7"/>
      <c r="Q1752" s="7" t="s">
        <v>1162</v>
      </c>
      <c r="R1752" s="7"/>
      <c r="S1752" s="7"/>
      <c r="T1752" s="7"/>
      <c r="U1752" s="7"/>
      <c r="V1752" s="7"/>
      <c r="W1752" s="7" t="s">
        <v>79</v>
      </c>
      <c r="X1752" s="7" t="s">
        <v>1163</v>
      </c>
      <c r="Y1752" s="7">
        <v>2</v>
      </c>
      <c r="Z1752" s="7">
        <v>4</v>
      </c>
      <c r="AA1752" s="7">
        <v>2019</v>
      </c>
      <c r="AB1752" s="7" t="s">
        <v>68</v>
      </c>
      <c r="AC1752" s="7"/>
      <c r="AD1752" s="7"/>
      <c r="AE1752" s="7"/>
      <c r="AF1752" s="7"/>
      <c r="AG1752" s="7"/>
      <c r="AH1752" s="7"/>
      <c r="AI1752" s="8" t="str">
        <f t="shared" si="225"/>
        <v>JCZC[2018]064号@录播</v>
      </c>
      <c r="AJ1752" s="8">
        <f>IF(AI1752="","",COUNTIFS(AI$1:AI1752,AI1752))</f>
        <v>1</v>
      </c>
      <c r="AK1752" s="8" t="str">
        <f t="shared" si="226"/>
        <v>交城县人民代表大会常务委员会人大预算联网建设项目中标公告@录播</v>
      </c>
      <c r="AL1752" s="9">
        <f>IF(AK1752="","",COUNTIFS(AK$1:AK1752,AK1752))</f>
        <v>1</v>
      </c>
      <c r="AM1752" s="10" t="str">
        <f t="shared" si="227"/>
        <v>是</v>
      </c>
      <c r="AN1752" s="12">
        <v>949105</v>
      </c>
    </row>
    <row r="1753" spans="1:40">
      <c r="A1753" s="14" t="s">
        <v>1084</v>
      </c>
      <c r="B1753" s="14" t="s">
        <v>1164</v>
      </c>
      <c r="C1753" s="14" t="s">
        <v>55</v>
      </c>
      <c r="D1753" s="14" t="s">
        <v>1096</v>
      </c>
      <c r="E1753" s="14" t="s">
        <v>56</v>
      </c>
      <c r="F1753" s="14" t="s">
        <v>1097</v>
      </c>
      <c r="G1753" s="14" t="s">
        <v>58</v>
      </c>
      <c r="H1753" s="14"/>
      <c r="I1753" s="14"/>
      <c r="J1753" s="14"/>
      <c r="K1753" s="14"/>
      <c r="L1753" s="14" t="s">
        <v>1098</v>
      </c>
      <c r="M1753" s="14" t="s">
        <v>1099</v>
      </c>
      <c r="N1753" s="14" t="s">
        <v>1100</v>
      </c>
      <c r="O1753" s="14" t="s">
        <v>1165</v>
      </c>
      <c r="P1753" s="14"/>
      <c r="Q1753" s="14" t="s">
        <v>1103</v>
      </c>
      <c r="R1753" s="14" t="s">
        <v>375</v>
      </c>
      <c r="S1753" s="14"/>
      <c r="T1753" s="14"/>
      <c r="U1753" s="14"/>
      <c r="V1753" s="14"/>
      <c r="W1753" s="14" t="s">
        <v>79</v>
      </c>
      <c r="X1753" s="14" t="s">
        <v>1167</v>
      </c>
      <c r="Y1753" s="14">
        <v>10</v>
      </c>
      <c r="Z1753" s="14">
        <v>10</v>
      </c>
      <c r="AA1753" s="14">
        <v>2019</v>
      </c>
      <c r="AB1753" s="14" t="s">
        <v>68</v>
      </c>
      <c r="AC1753" s="14"/>
      <c r="AD1753" s="14"/>
      <c r="AE1753" s="14"/>
      <c r="AF1753" s="14"/>
      <c r="AG1753" s="14"/>
      <c r="AH1753" s="14"/>
      <c r="AI1753" s="8" t="str">
        <f t="shared" si="225"/>
        <v>JZC2018-090Ag@录播</v>
      </c>
      <c r="AJ1753" s="8">
        <f>IF(AI1753="","",COUNTIFS(AI$1:AI1753,AI1753))</f>
        <v>2</v>
      </c>
      <c r="AK1753" s="8" t="str">
        <f t="shared" si="226"/>
        <v>郏县教育体育局2018年教育信息化建设暨“全面改薄”教学设备类采购项目中标公示@录播</v>
      </c>
      <c r="AL1753" s="9">
        <f>IF(AK1753="","",COUNTIFS(AK$1:AK1753,AK1753))</f>
        <v>1</v>
      </c>
      <c r="AM1753" s="10" t="str">
        <f t="shared" si="227"/>
        <v/>
      </c>
      <c r="AN1753" s="12">
        <v>36168277.880000003</v>
      </c>
    </row>
    <row r="1754" spans="1:40">
      <c r="A1754" s="7" t="s">
        <v>1084</v>
      </c>
      <c r="B1754" s="7" t="s">
        <v>1168</v>
      </c>
      <c r="C1754" s="7" t="s">
        <v>55</v>
      </c>
      <c r="D1754" s="7"/>
      <c r="E1754" s="7" t="s">
        <v>425</v>
      </c>
      <c r="F1754" s="7" t="s">
        <v>459</v>
      </c>
      <c r="G1754" s="7" t="s">
        <v>58</v>
      </c>
      <c r="H1754" s="7"/>
      <c r="I1754" s="7"/>
      <c r="J1754" s="7"/>
      <c r="K1754" s="7"/>
      <c r="L1754" s="7" t="s">
        <v>1169</v>
      </c>
      <c r="M1754" s="7" t="s">
        <v>1170</v>
      </c>
      <c r="N1754" s="7" t="s">
        <v>1171</v>
      </c>
      <c r="O1754" s="7" t="s">
        <v>1172</v>
      </c>
      <c r="P1754" s="7"/>
      <c r="Q1754" s="7" t="s">
        <v>1174</v>
      </c>
      <c r="R1754" s="7"/>
      <c r="S1754" s="7"/>
      <c r="T1754" s="7"/>
      <c r="U1754" s="7"/>
      <c r="V1754" s="7"/>
      <c r="W1754" s="7" t="s">
        <v>79</v>
      </c>
      <c r="X1754" s="7" t="s">
        <v>1175</v>
      </c>
      <c r="Y1754" s="7">
        <v>2</v>
      </c>
      <c r="Z1754" s="7">
        <v>14971</v>
      </c>
      <c r="AA1754" s="7">
        <v>2019</v>
      </c>
      <c r="AB1754" s="7" t="s">
        <v>68</v>
      </c>
      <c r="AC1754" s="7"/>
      <c r="AD1754" s="7"/>
      <c r="AE1754" s="7"/>
      <c r="AF1754" s="7"/>
      <c r="AG1754" s="7"/>
      <c r="AH1754" s="7"/>
      <c r="AI1754" s="8" t="str">
        <f t="shared" si="225"/>
        <v/>
      </c>
      <c r="AJ1754" s="8" t="str">
        <f>IF(AI1754="","",COUNTIFS(AI$1:AI1754,AI1754))</f>
        <v/>
      </c>
      <c r="AK1754" s="8" t="str">
        <f t="shared" si="226"/>
        <v>通渭县教育体育局智慧教育互动视讯平台建设项目中标公告@录播</v>
      </c>
      <c r="AL1754" s="9">
        <f>IF(AK1754="","",COUNTIFS(AK$1:AK1754,AK1754))</f>
        <v>1</v>
      </c>
      <c r="AM1754" s="10" t="str">
        <f t="shared" si="227"/>
        <v>是</v>
      </c>
      <c r="AN1754" s="12">
        <v>1481000</v>
      </c>
    </row>
    <row r="1755" spans="1:40">
      <c r="A1755" s="14" t="s">
        <v>1084</v>
      </c>
      <c r="B1755" s="14" t="s">
        <v>70</v>
      </c>
      <c r="C1755" s="14" t="s">
        <v>55</v>
      </c>
      <c r="D1755" s="14"/>
      <c r="E1755" s="14" t="s">
        <v>71</v>
      </c>
      <c r="F1755" s="14" t="s">
        <v>72</v>
      </c>
      <c r="G1755" s="14" t="s">
        <v>58</v>
      </c>
      <c r="H1755" s="14"/>
      <c r="I1755" s="14"/>
      <c r="J1755" s="14"/>
      <c r="K1755" s="14"/>
      <c r="L1755" s="14" t="s">
        <v>73</v>
      </c>
      <c r="M1755" s="14" t="s">
        <v>74</v>
      </c>
      <c r="N1755" s="14" t="s">
        <v>75</v>
      </c>
      <c r="O1755" s="14" t="s">
        <v>76</v>
      </c>
      <c r="P1755" s="14"/>
      <c r="Q1755" s="14" t="s">
        <v>78</v>
      </c>
      <c r="R1755" s="14"/>
      <c r="S1755" s="14"/>
      <c r="T1755" s="14"/>
      <c r="U1755" s="14"/>
      <c r="V1755" s="14"/>
      <c r="W1755" s="14" t="s">
        <v>79</v>
      </c>
      <c r="X1755" s="14" t="s">
        <v>80</v>
      </c>
      <c r="Y1755" s="14">
        <v>8</v>
      </c>
      <c r="Z1755" s="14">
        <v>14971</v>
      </c>
      <c r="AA1755" s="14">
        <v>2019</v>
      </c>
      <c r="AB1755" s="14" t="s">
        <v>68</v>
      </c>
      <c r="AC1755" s="14"/>
      <c r="AD1755" s="14"/>
      <c r="AE1755" s="14"/>
      <c r="AF1755" s="14"/>
      <c r="AG1755" s="14"/>
      <c r="AH1755" s="14"/>
      <c r="AI1755" s="8" t="str">
        <f t="shared" si="225"/>
        <v/>
      </c>
      <c r="AJ1755" s="8" t="str">
        <f>IF(AI1755="","",COUNTIFS(AI$1:AI1755,AI1755))</f>
        <v/>
      </c>
      <c r="AK1755" s="8" t="str">
        <f t="shared" si="226"/>
        <v>广西科联招标中心关于象山区教育系统城域网设备采购（GLZC2018-J1-04-47KLZB）成交公告@录播</v>
      </c>
      <c r="AL1755" s="9">
        <f>IF(AK1755="","",COUNTIFS(AK$1:AK1755,AK1755))</f>
        <v>1</v>
      </c>
      <c r="AM1755" s="10" t="str">
        <f t="shared" si="227"/>
        <v>是</v>
      </c>
      <c r="AN1755" s="12">
        <v>1635000</v>
      </c>
    </row>
    <row r="1756" spans="1:40">
      <c r="A1756" s="7" t="s">
        <v>1084</v>
      </c>
      <c r="B1756" s="7" t="s">
        <v>1176</v>
      </c>
      <c r="C1756" s="7" t="s">
        <v>55</v>
      </c>
      <c r="D1756" s="7" t="s">
        <v>1145</v>
      </c>
      <c r="E1756" s="7" t="s">
        <v>830</v>
      </c>
      <c r="F1756" s="7" t="s">
        <v>1146</v>
      </c>
      <c r="G1756" s="7" t="s">
        <v>58</v>
      </c>
      <c r="H1756" s="7"/>
      <c r="I1756" s="7"/>
      <c r="J1756" s="7"/>
      <c r="K1756" s="7"/>
      <c r="L1756" s="7" t="s">
        <v>1147</v>
      </c>
      <c r="M1756" s="7" t="s">
        <v>1148</v>
      </c>
      <c r="N1756" s="7" t="s">
        <v>1149</v>
      </c>
      <c r="O1756" s="7"/>
      <c r="P1756" s="7"/>
      <c r="Q1756" s="7" t="s">
        <v>1151</v>
      </c>
      <c r="R1756" s="7" t="s">
        <v>1152</v>
      </c>
      <c r="S1756" s="7" t="s">
        <v>1153</v>
      </c>
      <c r="T1756" s="7"/>
      <c r="U1756" s="7"/>
      <c r="V1756" s="7"/>
      <c r="W1756" s="7" t="s">
        <v>65</v>
      </c>
      <c r="X1756" s="7" t="s">
        <v>1178</v>
      </c>
      <c r="Y1756" s="7">
        <v>4</v>
      </c>
      <c r="Z1756" s="7">
        <v>10</v>
      </c>
      <c r="AA1756" s="7">
        <v>2019</v>
      </c>
      <c r="AB1756" s="7" t="s">
        <v>68</v>
      </c>
      <c r="AC1756" s="7"/>
      <c r="AD1756" s="7"/>
      <c r="AE1756" s="7"/>
      <c r="AF1756" s="7"/>
      <c r="AG1756" s="7"/>
      <c r="AH1756" s="7"/>
      <c r="AI1756" s="8" t="str">
        <f t="shared" si="225"/>
        <v>KJDZB（2018）-44号@录播</v>
      </c>
      <c r="AJ1756" s="8">
        <f>IF(AI1756="","",COUNTIFS(AI$1:AI1756,AI1756))</f>
        <v>1</v>
      </c>
      <c r="AK1756" s="8" t="str">
        <f t="shared" si="226"/>
        <v>余庆中学智慧云实验室兼实验技能考场设备采购项目中标公示@录播</v>
      </c>
      <c r="AL1756" s="9">
        <f>IF(AK1756="","",COUNTIFS(AK$1:AK1756,AK1756))</f>
        <v>1</v>
      </c>
      <c r="AM1756" s="10" t="str">
        <f t="shared" si="227"/>
        <v>是</v>
      </c>
      <c r="AN1756" s="12">
        <v>0</v>
      </c>
    </row>
    <row r="1757" spans="1:40">
      <c r="A1757" s="14" t="s">
        <v>1084</v>
      </c>
      <c r="B1757" s="14" t="s">
        <v>1179</v>
      </c>
      <c r="C1757" s="14" t="s">
        <v>55</v>
      </c>
      <c r="D1757" s="14"/>
      <c r="E1757" s="14" t="s">
        <v>94</v>
      </c>
      <c r="F1757" s="14" t="s">
        <v>1180</v>
      </c>
      <c r="G1757" s="14" t="s">
        <v>58</v>
      </c>
      <c r="H1757" s="14"/>
      <c r="I1757" s="14"/>
      <c r="J1757" s="14"/>
      <c r="K1757" s="14"/>
      <c r="L1757" s="14" t="s">
        <v>1181</v>
      </c>
      <c r="M1757" s="14" t="s">
        <v>1182</v>
      </c>
      <c r="N1757" s="14" t="s">
        <v>1183</v>
      </c>
      <c r="O1757" s="14"/>
      <c r="P1757" s="14"/>
      <c r="Q1757" s="14" t="s">
        <v>1185</v>
      </c>
      <c r="R1757" s="14"/>
      <c r="S1757" s="14"/>
      <c r="T1757" s="14"/>
      <c r="U1757" s="14"/>
      <c r="V1757" s="14"/>
      <c r="W1757" s="14" t="s">
        <v>79</v>
      </c>
      <c r="X1757" s="14" t="s">
        <v>1186</v>
      </c>
      <c r="Y1757" s="14">
        <v>2</v>
      </c>
      <c r="Z1757" s="14">
        <v>14971</v>
      </c>
      <c r="AA1757" s="14">
        <v>2019</v>
      </c>
      <c r="AB1757" s="14" t="s">
        <v>68</v>
      </c>
      <c r="AC1757" s="14"/>
      <c r="AD1757" s="14"/>
      <c r="AE1757" s="14"/>
      <c r="AF1757" s="14"/>
      <c r="AG1757" s="14"/>
      <c r="AH1757" s="14"/>
      <c r="AI1757" s="8" t="str">
        <f t="shared" si="225"/>
        <v/>
      </c>
      <c r="AJ1757" s="8" t="str">
        <f>IF(AI1757="","",COUNTIFS(AI$1:AI1757,AI1757))</f>
        <v/>
      </c>
      <c r="AK1757" s="8" t="str">
        <f t="shared" si="226"/>
        <v>朔州市政府采购中心朔州市统计局视频会议系统改造项目中标公告@录播</v>
      </c>
      <c r="AL1757" s="9">
        <f>IF(AK1757="","",COUNTIFS(AK$1:AK1757,AK1757))</f>
        <v>1</v>
      </c>
      <c r="AM1757" s="10" t="str">
        <f t="shared" si="227"/>
        <v>是</v>
      </c>
      <c r="AN1757" s="12">
        <v>0</v>
      </c>
    </row>
    <row r="1758" spans="1:40">
      <c r="A1758" s="7" t="s">
        <v>1084</v>
      </c>
      <c r="B1758" s="7" t="s">
        <v>1187</v>
      </c>
      <c r="C1758" s="7" t="s">
        <v>55</v>
      </c>
      <c r="D1758" s="7"/>
      <c r="E1758" s="7" t="s">
        <v>602</v>
      </c>
      <c r="F1758" s="7" t="s">
        <v>1188</v>
      </c>
      <c r="G1758" s="7" t="s">
        <v>58</v>
      </c>
      <c r="H1758" s="7"/>
      <c r="I1758" s="7"/>
      <c r="J1758" s="7"/>
      <c r="K1758" s="7"/>
      <c r="L1758" s="7"/>
      <c r="M1758" s="7"/>
      <c r="N1758" s="7"/>
      <c r="O1758" s="7"/>
      <c r="P1758" s="7"/>
      <c r="Q1758" s="7"/>
      <c r="R1758" s="7"/>
      <c r="S1758" s="7"/>
      <c r="T1758" s="7"/>
      <c r="U1758" s="7"/>
      <c r="V1758" s="7"/>
      <c r="W1758" s="7" t="s">
        <v>315</v>
      </c>
      <c r="X1758" s="7" t="s">
        <v>1190</v>
      </c>
      <c r="Y1758" s="7">
        <v>2</v>
      </c>
      <c r="Z1758" s="7">
        <v>14971</v>
      </c>
      <c r="AA1758" s="7">
        <v>2019</v>
      </c>
      <c r="AB1758" s="7" t="s">
        <v>68</v>
      </c>
      <c r="AC1758" s="7"/>
      <c r="AD1758" s="7"/>
      <c r="AE1758" s="7"/>
      <c r="AF1758" s="7"/>
      <c r="AG1758" s="7"/>
      <c r="AH1758" s="7"/>
      <c r="AI1758" s="8" t="str">
        <f t="shared" si="225"/>
        <v/>
      </c>
      <c r="AJ1758" s="8" t="str">
        <f>IF(AI1758="","",COUNTIFS(AI$1:AI1758,AI1758))</f>
        <v/>
      </c>
      <c r="AK1758" s="8" t="str">
        <f t="shared" si="226"/>
        <v>江苏徐州经贸高等职业学校智慧录播教室系统项目@录播</v>
      </c>
      <c r="AL1758" s="9">
        <f>IF(AK1758="","",COUNTIFS(AK$1:AK1758,AK1758))</f>
        <v>1</v>
      </c>
      <c r="AM1758" s="10" t="str">
        <f t="shared" si="227"/>
        <v>是</v>
      </c>
      <c r="AN1758" s="12">
        <v>0</v>
      </c>
    </row>
    <row r="1759" spans="1:40">
      <c r="A1759" s="14" t="s">
        <v>1084</v>
      </c>
      <c r="B1759" s="14" t="s">
        <v>92</v>
      </c>
      <c r="C1759" s="14" t="s">
        <v>55</v>
      </c>
      <c r="D1759" s="14" t="s">
        <v>93</v>
      </c>
      <c r="E1759" s="14" t="s">
        <v>94</v>
      </c>
      <c r="F1759" s="14" t="s">
        <v>95</v>
      </c>
      <c r="G1759" s="14" t="s">
        <v>58</v>
      </c>
      <c r="H1759" s="14"/>
      <c r="I1759" s="14"/>
      <c r="J1759" s="14"/>
      <c r="K1759" s="14"/>
      <c r="L1759" s="14" t="s">
        <v>96</v>
      </c>
      <c r="M1759" s="14" t="s">
        <v>97</v>
      </c>
      <c r="N1759" s="14" t="s">
        <v>98</v>
      </c>
      <c r="O1759" s="14" t="s">
        <v>99</v>
      </c>
      <c r="P1759" s="14"/>
      <c r="Q1759" s="14" t="s">
        <v>101</v>
      </c>
      <c r="R1759" s="14" t="s">
        <v>102</v>
      </c>
      <c r="S1759" s="14"/>
      <c r="T1759" s="14"/>
      <c r="U1759" s="14"/>
      <c r="V1759" s="14"/>
      <c r="W1759" s="14" t="s">
        <v>79</v>
      </c>
      <c r="X1759" s="14" t="s">
        <v>103</v>
      </c>
      <c r="Y1759" s="14">
        <v>12</v>
      </c>
      <c r="Z1759" s="14">
        <v>12</v>
      </c>
      <c r="AA1759" s="14">
        <v>2019</v>
      </c>
      <c r="AB1759" s="14" t="s">
        <v>68</v>
      </c>
      <c r="AC1759" s="14" t="s">
        <v>69</v>
      </c>
      <c r="AD1759" s="14"/>
      <c r="AE1759" s="14"/>
      <c r="AF1759" s="14"/>
      <c r="AG1759" s="14"/>
      <c r="AH1759" s="14"/>
      <c r="AI1759" s="8" t="str">
        <f t="shared" si="225"/>
        <v>[2018-025]G13-A15@录播</v>
      </c>
      <c r="AJ1759" s="8">
        <f>IF(AI1759="","",COUNTIFS(AI$1:AI1759,AI1759))</f>
        <v>1</v>
      </c>
      <c r="AK1759" s="8" t="str">
        <f t="shared" si="226"/>
        <v>保德县教育科技局保德县中小学录播室、智慧课堂中标公告@录播</v>
      </c>
      <c r="AL1759" s="9">
        <f>IF(AK1759="","",COUNTIFS(AK$1:AK1759,AK1759))</f>
        <v>1</v>
      </c>
      <c r="AM1759" s="10" t="str">
        <f t="shared" si="227"/>
        <v>是</v>
      </c>
      <c r="AN1759" s="12">
        <v>2613253</v>
      </c>
    </row>
    <row r="1760" spans="1:40">
      <c r="A1760" s="7" t="s">
        <v>1084</v>
      </c>
      <c r="B1760" s="7" t="s">
        <v>1191</v>
      </c>
      <c r="C1760" s="7" t="s">
        <v>55</v>
      </c>
      <c r="D1760" s="7"/>
      <c r="E1760" s="7" t="s">
        <v>1192</v>
      </c>
      <c r="F1760" s="7" t="s">
        <v>1193</v>
      </c>
      <c r="G1760" s="7" t="s">
        <v>58</v>
      </c>
      <c r="H1760" s="7"/>
      <c r="I1760" s="7"/>
      <c r="J1760" s="7"/>
      <c r="K1760" s="7"/>
      <c r="L1760" s="7" t="s">
        <v>1194</v>
      </c>
      <c r="M1760" s="7" t="s">
        <v>1195</v>
      </c>
      <c r="N1760" s="7" t="s">
        <v>1196</v>
      </c>
      <c r="O1760" s="7">
        <v>720000</v>
      </c>
      <c r="P1760" s="7"/>
      <c r="Q1760" s="7" t="s">
        <v>1198</v>
      </c>
      <c r="R1760" s="7" t="s">
        <v>1199</v>
      </c>
      <c r="S1760" s="7"/>
      <c r="T1760" s="7"/>
      <c r="U1760" s="7"/>
      <c r="V1760" s="7"/>
      <c r="W1760" s="7" t="s">
        <v>65</v>
      </c>
      <c r="X1760" s="7" t="s">
        <v>1200</v>
      </c>
      <c r="Y1760" s="7">
        <v>5</v>
      </c>
      <c r="Z1760" s="7">
        <v>14971</v>
      </c>
      <c r="AA1760" s="7">
        <v>2019</v>
      </c>
      <c r="AB1760" s="7" t="s">
        <v>68</v>
      </c>
      <c r="AC1760" s="7" t="s">
        <v>328</v>
      </c>
      <c r="AD1760" s="7" t="s">
        <v>1201</v>
      </c>
      <c r="AE1760" s="7"/>
      <c r="AF1760" s="7"/>
      <c r="AG1760" s="7"/>
      <c r="AH1760" s="7"/>
      <c r="AI1760" s="8" t="str">
        <f t="shared" si="225"/>
        <v/>
      </c>
      <c r="AJ1760" s="8" t="str">
        <f>IF(AI1760="","",COUNTIFS(AI$1:AI1760,AI1760))</f>
        <v/>
      </c>
      <c r="AK1760" s="8" t="str">
        <f t="shared" si="226"/>
        <v>长沙师范学院长沙师范学院2019年中央财政项目电子商务仿真综合实训中心公开招标中标公示@录播</v>
      </c>
      <c r="AL1760" s="9">
        <f>IF(AK1760="","",COUNTIFS(AK$1:AK1760,AK1760))</f>
        <v>1</v>
      </c>
      <c r="AM1760" s="10" t="str">
        <f t="shared" si="227"/>
        <v>是</v>
      </c>
      <c r="AN1760" s="12">
        <v>720000</v>
      </c>
    </row>
    <row r="1761" spans="1:40">
      <c r="A1761" s="14" t="s">
        <v>1084</v>
      </c>
      <c r="B1761" s="14" t="s">
        <v>1202</v>
      </c>
      <c r="C1761" s="14" t="s">
        <v>55</v>
      </c>
      <c r="D1761" s="14" t="s">
        <v>1203</v>
      </c>
      <c r="E1761" s="14" t="s">
        <v>602</v>
      </c>
      <c r="F1761" s="14" t="s">
        <v>1204</v>
      </c>
      <c r="G1761" s="14" t="s">
        <v>58</v>
      </c>
      <c r="H1761" s="14"/>
      <c r="I1761" s="14"/>
      <c r="J1761" s="14"/>
      <c r="K1761" s="14"/>
      <c r="L1761" s="14" t="s">
        <v>1205</v>
      </c>
      <c r="M1761" s="14" t="s">
        <v>1206</v>
      </c>
      <c r="N1761" s="14" t="s">
        <v>1207</v>
      </c>
      <c r="O1761" s="14" t="s">
        <v>1208</v>
      </c>
      <c r="P1761" s="14"/>
      <c r="Q1761" s="14" t="s">
        <v>1210</v>
      </c>
      <c r="R1761" s="14"/>
      <c r="S1761" s="14"/>
      <c r="T1761" s="14"/>
      <c r="U1761" s="14"/>
      <c r="V1761" s="14"/>
      <c r="W1761" s="14" t="s">
        <v>65</v>
      </c>
      <c r="X1761" s="14" t="s">
        <v>1211</v>
      </c>
      <c r="Y1761" s="14">
        <v>2</v>
      </c>
      <c r="Z1761" s="14">
        <v>5</v>
      </c>
      <c r="AA1761" s="14">
        <v>2019</v>
      </c>
      <c r="AB1761" s="14" t="s">
        <v>68</v>
      </c>
      <c r="AC1761" s="14"/>
      <c r="AD1761" s="14"/>
      <c r="AE1761" s="14"/>
      <c r="AF1761" s="14"/>
      <c r="AG1761" s="14"/>
      <c r="AH1761" s="14"/>
      <c r="AI1761" s="8" t="str">
        <f t="shared" si="225"/>
        <v>HZZCJT2019004@录播</v>
      </c>
      <c r="AJ1761" s="8">
        <f>IF(AI1761="","",COUNTIFS(AI$1:AI1761,AI1761))</f>
        <v>1</v>
      </c>
      <c r="AK1761" s="8" t="str">
        <f t="shared" si="226"/>
        <v>中标公告交互式全自动高清录播系统@录播</v>
      </c>
      <c r="AL1761" s="9">
        <f>IF(AK1761="","",COUNTIFS(AK$1:AK1761,AK1761))</f>
        <v>1</v>
      </c>
      <c r="AM1761" s="10" t="str">
        <f t="shared" si="227"/>
        <v>是</v>
      </c>
      <c r="AN1761" s="12">
        <v>288700</v>
      </c>
    </row>
    <row r="1762" spans="1:40">
      <c r="A1762" s="7" t="s">
        <v>1084</v>
      </c>
      <c r="B1762" s="7" t="s">
        <v>1144</v>
      </c>
      <c r="C1762" s="7" t="s">
        <v>55</v>
      </c>
      <c r="D1762" s="7" t="s">
        <v>1145</v>
      </c>
      <c r="E1762" s="7" t="s">
        <v>830</v>
      </c>
      <c r="F1762" s="7" t="s">
        <v>1146</v>
      </c>
      <c r="G1762" s="7" t="s">
        <v>58</v>
      </c>
      <c r="H1762" s="7"/>
      <c r="I1762" s="7"/>
      <c r="J1762" s="7"/>
      <c r="K1762" s="7"/>
      <c r="L1762" s="7" t="s">
        <v>1147</v>
      </c>
      <c r="M1762" s="7" t="s">
        <v>1148</v>
      </c>
      <c r="N1762" s="7" t="s">
        <v>1149</v>
      </c>
      <c r="O1762" s="7"/>
      <c r="P1762" s="7"/>
      <c r="Q1762" s="7" t="s">
        <v>1151</v>
      </c>
      <c r="R1762" s="7" t="s">
        <v>1152</v>
      </c>
      <c r="S1762" s="7" t="s">
        <v>1153</v>
      </c>
      <c r="T1762" s="7"/>
      <c r="U1762" s="7"/>
      <c r="V1762" s="7"/>
      <c r="W1762" s="7" t="s">
        <v>65</v>
      </c>
      <c r="X1762" s="7" t="s">
        <v>1154</v>
      </c>
      <c r="Y1762" s="7">
        <v>2</v>
      </c>
      <c r="Z1762" s="7">
        <v>10</v>
      </c>
      <c r="AA1762" s="7">
        <v>2019</v>
      </c>
      <c r="AB1762" s="7" t="s">
        <v>68</v>
      </c>
      <c r="AC1762" s="7"/>
      <c r="AD1762" s="7"/>
      <c r="AE1762" s="7"/>
      <c r="AF1762" s="7"/>
      <c r="AG1762" s="7"/>
      <c r="AH1762" s="7"/>
      <c r="AI1762" s="8" t="str">
        <f t="shared" si="225"/>
        <v>KJDZB（2018）-44号@录播</v>
      </c>
      <c r="AJ1762" s="8">
        <f>IF(AI1762="","",COUNTIFS(AI$1:AI1762,AI1762))</f>
        <v>2</v>
      </c>
      <c r="AK1762" s="8" t="str">
        <f t="shared" si="226"/>
        <v>余庆中学智慧云实验室兼实验技能考场建设项目中标（成交）公告@录播</v>
      </c>
      <c r="AL1762" s="9">
        <f>IF(AK1762="","",COUNTIFS(AK$1:AK1762,AK1762))</f>
        <v>1</v>
      </c>
      <c r="AM1762" s="10" t="str">
        <f t="shared" si="227"/>
        <v/>
      </c>
      <c r="AN1762" s="12">
        <v>0</v>
      </c>
    </row>
    <row r="1763" spans="1:40">
      <c r="A1763" s="14" t="s">
        <v>1084</v>
      </c>
      <c r="B1763" s="14" t="s">
        <v>1212</v>
      </c>
      <c r="C1763" s="14" t="s">
        <v>55</v>
      </c>
      <c r="D1763" s="14"/>
      <c r="E1763" s="14" t="s">
        <v>168</v>
      </c>
      <c r="F1763" s="14" t="s">
        <v>1087</v>
      </c>
      <c r="G1763" s="14" t="s">
        <v>108</v>
      </c>
      <c r="H1763" s="14"/>
      <c r="I1763" s="14"/>
      <c r="J1763" s="14"/>
      <c r="K1763" s="14"/>
      <c r="L1763" s="14"/>
      <c r="M1763" s="14"/>
      <c r="N1763" s="14" t="s">
        <v>1213</v>
      </c>
      <c r="O1763" s="14"/>
      <c r="P1763" s="14"/>
      <c r="Q1763" s="14" t="s">
        <v>1215</v>
      </c>
      <c r="R1763" s="14"/>
      <c r="S1763" s="14"/>
      <c r="T1763" s="14"/>
      <c r="U1763" s="14"/>
      <c r="V1763" s="14"/>
      <c r="W1763" s="14" t="s">
        <v>65</v>
      </c>
      <c r="X1763" s="14" t="s">
        <v>1216</v>
      </c>
      <c r="Y1763" s="14">
        <v>5</v>
      </c>
      <c r="Z1763" s="14">
        <v>14971</v>
      </c>
      <c r="AA1763" s="14">
        <v>2019</v>
      </c>
      <c r="AB1763" s="14" t="s">
        <v>68</v>
      </c>
      <c r="AC1763" s="14"/>
      <c r="AD1763" s="14"/>
      <c r="AE1763" s="14"/>
      <c r="AF1763" s="14"/>
      <c r="AG1763" s="14"/>
      <c r="AH1763" s="14"/>
      <c r="AI1763" s="8" t="str">
        <f t="shared" si="225"/>
        <v/>
      </c>
      <c r="AJ1763" s="8" t="str">
        <f>IF(AI1763="","",COUNTIFS(AI$1:AI1763,AI1763))</f>
        <v/>
      </c>
      <c r="AK1763" s="8" t="str">
        <f t="shared" si="226"/>
        <v>南靖县靖城中学智慧录播系统货物类采购项目结果公告@录播</v>
      </c>
      <c r="AL1763" s="9">
        <f>IF(AK1763="","",COUNTIFS(AK$1:AK1763,AK1763))</f>
        <v>1</v>
      </c>
      <c r="AM1763" s="10" t="str">
        <f t="shared" si="227"/>
        <v>是</v>
      </c>
      <c r="AN1763" s="12">
        <v>0</v>
      </c>
    </row>
    <row r="1764" spans="1:40">
      <c r="A1764" s="7" t="s">
        <v>1084</v>
      </c>
      <c r="B1764" s="7" t="s">
        <v>1217</v>
      </c>
      <c r="C1764" s="7" t="s">
        <v>55</v>
      </c>
      <c r="D1764" s="7"/>
      <c r="E1764" s="7" t="s">
        <v>56</v>
      </c>
      <c r="F1764" s="7" t="s">
        <v>302</v>
      </c>
      <c r="G1764" s="7" t="s">
        <v>108</v>
      </c>
      <c r="H1764" s="7"/>
      <c r="I1764" s="7"/>
      <c r="J1764" s="7"/>
      <c r="K1764" s="7"/>
      <c r="L1764" s="7"/>
      <c r="M1764" s="7"/>
      <c r="N1764" s="7" t="s">
        <v>1218</v>
      </c>
      <c r="O1764" s="7"/>
      <c r="P1764" s="7"/>
      <c r="Q1764" s="7" t="s">
        <v>1220</v>
      </c>
      <c r="R1764" s="7"/>
      <c r="S1764" s="7"/>
      <c r="T1764" s="7"/>
      <c r="U1764" s="7"/>
      <c r="V1764" s="7"/>
      <c r="W1764" s="7" t="s">
        <v>65</v>
      </c>
      <c r="X1764" s="7" t="s">
        <v>1221</v>
      </c>
      <c r="Y1764" s="7">
        <v>2</v>
      </c>
      <c r="Z1764" s="7">
        <v>14971</v>
      </c>
      <c r="AA1764" s="7">
        <v>2019</v>
      </c>
      <c r="AB1764" s="7" t="s">
        <v>68</v>
      </c>
      <c r="AC1764" s="7"/>
      <c r="AD1764" s="7"/>
      <c r="AE1764" s="7"/>
      <c r="AF1764" s="7"/>
      <c r="AG1764" s="7"/>
      <c r="AH1764" s="7"/>
      <c r="AI1764" s="8" t="str">
        <f t="shared" si="225"/>
        <v/>
      </c>
      <c r="AJ1764" s="8" t="str">
        <f>IF(AI1764="","",COUNTIFS(AI$1:AI1764,AI1764))</f>
        <v/>
      </c>
      <c r="AK1764" s="8" t="str">
        <f t="shared" si="226"/>
        <v xml:space="preserve">	郑州市第九十二中学录播室、校园文化建设项目@录播</v>
      </c>
      <c r="AL1764" s="9">
        <f>IF(AK1764="","",COUNTIFS(AK$1:AK1764,AK1764))</f>
        <v>1</v>
      </c>
      <c r="AM1764" s="10" t="str">
        <f t="shared" si="227"/>
        <v>是</v>
      </c>
      <c r="AN1764" s="12">
        <v>0</v>
      </c>
    </row>
    <row r="1765" spans="1:40">
      <c r="A1765" s="14" t="s">
        <v>1084</v>
      </c>
      <c r="B1765" s="14" t="s">
        <v>1261</v>
      </c>
      <c r="C1765" s="14" t="s">
        <v>55</v>
      </c>
      <c r="D1765" s="14" t="s">
        <v>1262</v>
      </c>
      <c r="E1765" s="14" t="s">
        <v>1125</v>
      </c>
      <c r="F1765" s="14" t="s">
        <v>1126</v>
      </c>
      <c r="G1765" s="14" t="s">
        <v>108</v>
      </c>
      <c r="H1765" s="14"/>
      <c r="I1765" s="14"/>
      <c r="J1765" s="14"/>
      <c r="K1765" s="14"/>
      <c r="L1765" s="14" t="s">
        <v>1263</v>
      </c>
      <c r="M1765" s="14" t="s">
        <v>1264</v>
      </c>
      <c r="N1765" s="14" t="s">
        <v>1265</v>
      </c>
      <c r="O1765" s="14" t="s">
        <v>1266</v>
      </c>
      <c r="P1765" s="14"/>
      <c r="Q1765" s="14" t="s">
        <v>1268</v>
      </c>
      <c r="R1765" s="14" t="s">
        <v>1269</v>
      </c>
      <c r="S1765" s="14" t="s">
        <v>1270</v>
      </c>
      <c r="T1765" s="14" t="s">
        <v>1271</v>
      </c>
      <c r="U1765" s="14"/>
      <c r="V1765" s="14"/>
      <c r="W1765" s="14" t="s">
        <v>65</v>
      </c>
      <c r="X1765" s="14" t="s">
        <v>1272</v>
      </c>
      <c r="Y1765" s="14">
        <v>3</v>
      </c>
      <c r="Z1765" s="14">
        <v>8</v>
      </c>
      <c r="AA1765" s="14">
        <v>2019</v>
      </c>
      <c r="AB1765" s="14" t="s">
        <v>68</v>
      </c>
      <c r="AC1765" s="14"/>
      <c r="AD1765" s="14"/>
      <c r="AE1765" s="14"/>
      <c r="AF1765" s="14"/>
      <c r="AG1765" s="14"/>
      <c r="AH1765" s="14"/>
      <c r="AI1765" s="8" t="str">
        <f t="shared" si="225"/>
        <v>ZX2018-12-29@录播</v>
      </c>
      <c r="AJ1765" s="8">
        <f>IF(AI1765="","",COUNTIFS(AI$1:AI1765,AI1765))</f>
        <v>1</v>
      </c>
      <c r="AK1765" s="8" t="str">
        <f t="shared" si="226"/>
        <v>关于录播教室建设项目的采购结果公告@录播</v>
      </c>
      <c r="AL1765" s="9">
        <f>IF(AK1765="","",COUNTIFS(AK$1:AK1765,AK1765))</f>
        <v>1</v>
      </c>
      <c r="AM1765" s="10" t="str">
        <f t="shared" si="227"/>
        <v>是</v>
      </c>
      <c r="AN1765" s="12">
        <v>2520000</v>
      </c>
    </row>
    <row r="1766" spans="1:40">
      <c r="A1766" s="7" t="s">
        <v>1084</v>
      </c>
      <c r="B1766" s="7" t="s">
        <v>1299</v>
      </c>
      <c r="C1766" s="7" t="s">
        <v>55</v>
      </c>
      <c r="D1766" s="7"/>
      <c r="E1766" s="7" t="s">
        <v>94</v>
      </c>
      <c r="F1766" s="7" t="s">
        <v>262</v>
      </c>
      <c r="G1766" s="7" t="s">
        <v>108</v>
      </c>
      <c r="H1766" s="7"/>
      <c r="I1766" s="7"/>
      <c r="J1766" s="7"/>
      <c r="K1766" s="7"/>
      <c r="L1766" s="7"/>
      <c r="M1766" s="7" t="s">
        <v>1300</v>
      </c>
      <c r="N1766" s="7" t="s">
        <v>1301</v>
      </c>
      <c r="O1766" s="7" t="s">
        <v>1302</v>
      </c>
      <c r="P1766" s="7"/>
      <c r="Q1766" s="7" t="s">
        <v>1304</v>
      </c>
      <c r="R1766" s="7"/>
      <c r="S1766" s="7"/>
      <c r="T1766" s="7"/>
      <c r="U1766" s="7"/>
      <c r="V1766" s="7"/>
      <c r="W1766" s="7" t="s">
        <v>65</v>
      </c>
      <c r="X1766" s="7" t="s">
        <v>1305</v>
      </c>
      <c r="Y1766" s="7">
        <v>4</v>
      </c>
      <c r="Z1766" s="7">
        <v>14971</v>
      </c>
      <c r="AA1766" s="7">
        <v>2019</v>
      </c>
      <c r="AB1766" s="7" t="s">
        <v>68</v>
      </c>
      <c r="AC1766" s="7"/>
      <c r="AD1766" s="7"/>
      <c r="AE1766" s="7"/>
      <c r="AF1766" s="7"/>
      <c r="AG1766" s="7"/>
      <c r="AH1766" s="7"/>
      <c r="AI1766" s="8" t="str">
        <f t="shared" si="225"/>
        <v/>
      </c>
      <c r="AJ1766" s="8" t="str">
        <f>IF(AI1766="","",COUNTIFS(AI$1:AI1766,AI1766))</f>
        <v/>
      </c>
      <c r="AK1766" s="8" t="str">
        <f t="shared" si="226"/>
        <v>山西省吕梁市柳林县鑫飞中学教学专用4K精品录播教室设备及系统成交公告@录播</v>
      </c>
      <c r="AL1766" s="9">
        <f>IF(AK1766="","",COUNTIFS(AK$1:AK1766,AK1766))</f>
        <v>1</v>
      </c>
      <c r="AM1766" s="10" t="str">
        <f t="shared" si="227"/>
        <v>是</v>
      </c>
      <c r="AN1766" s="12">
        <v>545600</v>
      </c>
    </row>
    <row r="1767" spans="1:40">
      <c r="A1767" s="14" t="s">
        <v>1084</v>
      </c>
      <c r="B1767" s="14" t="s">
        <v>1317</v>
      </c>
      <c r="C1767" s="14" t="s">
        <v>55</v>
      </c>
      <c r="D1767" s="14"/>
      <c r="E1767" s="14" t="s">
        <v>94</v>
      </c>
      <c r="F1767" s="14" t="s">
        <v>262</v>
      </c>
      <c r="G1767" s="14" t="s">
        <v>108</v>
      </c>
      <c r="H1767" s="14"/>
      <c r="I1767" s="14"/>
      <c r="J1767" s="14"/>
      <c r="K1767" s="14"/>
      <c r="L1767" s="14"/>
      <c r="M1767" s="14" t="s">
        <v>1318</v>
      </c>
      <c r="N1767" s="14" t="s">
        <v>1319</v>
      </c>
      <c r="O1767" s="14" t="s">
        <v>1320</v>
      </c>
      <c r="P1767" s="14"/>
      <c r="Q1767" s="14" t="s">
        <v>1322</v>
      </c>
      <c r="R1767" s="14"/>
      <c r="S1767" s="14"/>
      <c r="T1767" s="14"/>
      <c r="U1767" s="14"/>
      <c r="V1767" s="14"/>
      <c r="W1767" s="14" t="s">
        <v>65</v>
      </c>
      <c r="X1767" s="14" t="s">
        <v>1323</v>
      </c>
      <c r="Y1767" s="14">
        <v>4</v>
      </c>
      <c r="Z1767" s="14">
        <v>14971</v>
      </c>
      <c r="AA1767" s="14">
        <v>2019</v>
      </c>
      <c r="AB1767" s="14" t="s">
        <v>68</v>
      </c>
      <c r="AC1767" s="14"/>
      <c r="AD1767" s="14"/>
      <c r="AE1767" s="14"/>
      <c r="AF1767" s="14"/>
      <c r="AG1767" s="14"/>
      <c r="AH1767" s="14"/>
      <c r="AI1767" s="8" t="str">
        <f t="shared" si="225"/>
        <v/>
      </c>
      <c r="AJ1767" s="8" t="str">
        <f>IF(AI1767="","",COUNTIFS(AI$1:AI1767,AI1767))</f>
        <v/>
      </c>
      <c r="AK1767" s="8" t="str">
        <f t="shared" si="226"/>
        <v>柳林县汇丰中学教学专用4K精品录播教室设备及系统成交公告@录播</v>
      </c>
      <c r="AL1767" s="9">
        <f>IF(AK1767="","",COUNTIFS(AK$1:AK1767,AK1767))</f>
        <v>1</v>
      </c>
      <c r="AM1767" s="10" t="str">
        <f t="shared" si="227"/>
        <v>是</v>
      </c>
      <c r="AN1767" s="12">
        <v>545800</v>
      </c>
    </row>
    <row r="1768" spans="1:40">
      <c r="A1768" s="7" t="s">
        <v>1084</v>
      </c>
      <c r="B1768" s="7" t="s">
        <v>1222</v>
      </c>
      <c r="C1768" s="7" t="s">
        <v>55</v>
      </c>
      <c r="D1768" s="7"/>
      <c r="E1768" s="7" t="s">
        <v>215</v>
      </c>
      <c r="F1768" s="7" t="s">
        <v>1223</v>
      </c>
      <c r="G1768" s="7" t="s">
        <v>108</v>
      </c>
      <c r="H1768" s="7"/>
      <c r="I1768" s="7"/>
      <c r="J1768" s="7"/>
      <c r="K1768" s="7"/>
      <c r="L1768" s="7" t="s">
        <v>1224</v>
      </c>
      <c r="M1768" s="7" t="s">
        <v>1225</v>
      </c>
      <c r="N1768" s="7" t="s">
        <v>1226</v>
      </c>
      <c r="O1768" s="7"/>
      <c r="P1768" s="7"/>
      <c r="Q1768" s="7" t="s">
        <v>1228</v>
      </c>
      <c r="R1768" s="7" t="s">
        <v>1229</v>
      </c>
      <c r="S1768" s="7" t="s">
        <v>1230</v>
      </c>
      <c r="T1768" s="7" t="s">
        <v>1231</v>
      </c>
      <c r="U1768" s="7"/>
      <c r="V1768" s="7"/>
      <c r="W1768" s="7" t="s">
        <v>79</v>
      </c>
      <c r="X1768" s="7" t="s">
        <v>1232</v>
      </c>
      <c r="Y1768" s="7">
        <v>6</v>
      </c>
      <c r="Z1768" s="7">
        <v>14971</v>
      </c>
      <c r="AA1768" s="7">
        <v>2019</v>
      </c>
      <c r="AB1768" s="7" t="s">
        <v>68</v>
      </c>
      <c r="AC1768" s="7" t="s">
        <v>1233</v>
      </c>
      <c r="AD1768" s="7"/>
      <c r="AE1768" s="7"/>
      <c r="AF1768" s="7"/>
      <c r="AG1768" s="7"/>
      <c r="AH1768" s="7"/>
      <c r="AI1768" s="8" t="str">
        <f t="shared" si="225"/>
        <v/>
      </c>
      <c r="AJ1768" s="8" t="str">
        <f>IF(AI1768="","",COUNTIFS(AI$1:AI1768,AI1768))</f>
        <v/>
      </c>
      <c r="AK1768" s="8" t="str">
        <f t="shared" si="226"/>
        <v>山东省烟台市栖霞市栖霞市教育体育局录播教室设备采购及安装中标公告@录播</v>
      </c>
      <c r="AL1768" s="9">
        <f>IF(AK1768="","",COUNTIFS(AK$1:AK1768,AK1768))</f>
        <v>1</v>
      </c>
      <c r="AM1768" s="10" t="str">
        <f t="shared" si="227"/>
        <v>是</v>
      </c>
      <c r="AN1768" s="12">
        <v>0</v>
      </c>
    </row>
    <row r="1769" spans="1:40">
      <c r="A1769" s="14" t="s">
        <v>1084</v>
      </c>
      <c r="B1769" s="14" t="s">
        <v>1234</v>
      </c>
      <c r="C1769" s="14" t="s">
        <v>55</v>
      </c>
      <c r="D1769" s="14" t="s">
        <v>1235</v>
      </c>
      <c r="E1769" s="14" t="s">
        <v>311</v>
      </c>
      <c r="F1769" s="14" t="s">
        <v>1236</v>
      </c>
      <c r="G1769" s="14" t="s">
        <v>108</v>
      </c>
      <c r="H1769" s="14"/>
      <c r="I1769" s="14"/>
      <c r="J1769" s="14"/>
      <c r="K1769" s="14"/>
      <c r="L1769" s="14"/>
      <c r="M1769" s="14"/>
      <c r="N1769" s="14" t="s">
        <v>1237</v>
      </c>
      <c r="O1769" s="14" t="s">
        <v>1238</v>
      </c>
      <c r="P1769" s="14"/>
      <c r="Q1769" s="14" t="s">
        <v>1240</v>
      </c>
      <c r="R1769" s="14"/>
      <c r="S1769" s="14"/>
      <c r="T1769" s="14"/>
      <c r="U1769" s="14"/>
      <c r="V1769" s="14"/>
      <c r="W1769" s="14" t="s">
        <v>65</v>
      </c>
      <c r="X1769" s="14" t="s">
        <v>1241</v>
      </c>
      <c r="Y1769" s="14">
        <v>2</v>
      </c>
      <c r="Z1769" s="14">
        <v>2</v>
      </c>
      <c r="AA1769" s="14">
        <v>2019</v>
      </c>
      <c r="AB1769" s="14" t="s">
        <v>68</v>
      </c>
      <c r="AC1769" s="14" t="s">
        <v>166</v>
      </c>
      <c r="AD1769" s="14"/>
      <c r="AE1769" s="14"/>
      <c r="AF1769" s="14"/>
      <c r="AG1769" s="14"/>
      <c r="AH1769" s="14"/>
      <c r="AI1769" s="8" t="str">
        <f t="shared" ref="AI1769:AI1832" si="228">IF(D1769="NA","",IF(D1769="","",D1769&amp;"@"&amp;A1769))</f>
        <v>SYZX20190116）@录播</v>
      </c>
      <c r="AJ1769" s="8">
        <f>IF(AI1769="","",COUNTIFS(AI$1:AI1769,AI1769))</f>
        <v>1</v>
      </c>
      <c r="AK1769" s="8" t="str">
        <f t="shared" ref="AK1769:AK1832" si="229">IF(B1769="NA","",B1769&amp;"@"&amp;A1769)</f>
        <v>枣阳市实验中学LED屏及录播室设备采购项目询价成交公告@录播</v>
      </c>
      <c r="AL1769" s="9">
        <f>IF(AK1769="","",COUNTIFS(AK$1:AK1769,AK1769))</f>
        <v>1</v>
      </c>
      <c r="AM1769" s="10" t="str">
        <f t="shared" ref="AM1769:AM1832" si="230">IF(AJ1769="",IF(AL1769=1,"是",""),IF(AJ1769=1,"是",""))</f>
        <v>是</v>
      </c>
      <c r="AN1769" s="12">
        <v>458120</v>
      </c>
    </row>
    <row r="1770" spans="1:40">
      <c r="A1770" s="7" t="s">
        <v>1084</v>
      </c>
      <c r="B1770" s="7" t="s">
        <v>1242</v>
      </c>
      <c r="C1770" s="7" t="s">
        <v>55</v>
      </c>
      <c r="D1770" s="7" t="s">
        <v>1243</v>
      </c>
      <c r="E1770" s="7" t="s">
        <v>1244</v>
      </c>
      <c r="F1770" s="7" t="s">
        <v>1245</v>
      </c>
      <c r="G1770" s="7" t="s">
        <v>108</v>
      </c>
      <c r="H1770" s="7"/>
      <c r="I1770" s="7"/>
      <c r="J1770" s="7"/>
      <c r="K1770" s="7"/>
      <c r="L1770" s="7" t="s">
        <v>1246</v>
      </c>
      <c r="M1770" s="7" t="s">
        <v>1247</v>
      </c>
      <c r="N1770" s="7"/>
      <c r="O1770" s="7"/>
      <c r="P1770" s="7"/>
      <c r="Q1770" s="7"/>
      <c r="R1770" s="7"/>
      <c r="S1770" s="7"/>
      <c r="T1770" s="7"/>
      <c r="U1770" s="7"/>
      <c r="V1770" s="7"/>
      <c r="W1770" s="7" t="s">
        <v>65</v>
      </c>
      <c r="X1770" s="7" t="s">
        <v>1249</v>
      </c>
      <c r="Y1770" s="7">
        <v>4</v>
      </c>
      <c r="Z1770" s="7">
        <v>6</v>
      </c>
      <c r="AA1770" s="7">
        <v>2019</v>
      </c>
      <c r="AB1770" s="7" t="s">
        <v>68</v>
      </c>
      <c r="AC1770" s="7"/>
      <c r="AD1770" s="7"/>
      <c r="AE1770" s="7"/>
      <c r="AF1770" s="7"/>
      <c r="AG1770" s="7"/>
      <c r="AH1770" s="7"/>
      <c r="AI1770" s="8" t="str">
        <f t="shared" si="228"/>
        <v>18A0365@录播</v>
      </c>
      <c r="AJ1770" s="8">
        <f>IF(AI1770="","",COUNTIFS(AI$1:AI1770,AI1770))</f>
        <v>1</v>
      </c>
      <c r="AK1770" s="8" t="str">
        <f t="shared" si="229"/>
        <v>城口县2018年中小学录播教室设备配备采购项目(18A0365)结果公告@录播</v>
      </c>
      <c r="AL1770" s="9">
        <f>IF(AK1770="","",COUNTIFS(AK$1:AK1770,AK1770))</f>
        <v>1</v>
      </c>
      <c r="AM1770" s="10" t="str">
        <f t="shared" si="230"/>
        <v>是</v>
      </c>
      <c r="AN1770" s="12">
        <v>0</v>
      </c>
    </row>
    <row r="1771" spans="1:40">
      <c r="A1771" s="14" t="s">
        <v>1084</v>
      </c>
      <c r="B1771" s="14" t="s">
        <v>1250</v>
      </c>
      <c r="C1771" s="14" t="s">
        <v>55</v>
      </c>
      <c r="D1771" s="14" t="s">
        <v>1251</v>
      </c>
      <c r="E1771" s="14" t="s">
        <v>56</v>
      </c>
      <c r="F1771" s="14" t="s">
        <v>1252</v>
      </c>
      <c r="G1771" s="14" t="s">
        <v>108</v>
      </c>
      <c r="H1771" s="14"/>
      <c r="I1771" s="14"/>
      <c r="J1771" s="14"/>
      <c r="K1771" s="14"/>
      <c r="L1771" s="14" t="s">
        <v>1253</v>
      </c>
      <c r="M1771" s="14" t="s">
        <v>1254</v>
      </c>
      <c r="N1771" s="14" t="s">
        <v>1255</v>
      </c>
      <c r="O1771" s="14" t="s">
        <v>1256</v>
      </c>
      <c r="P1771" s="14"/>
      <c r="Q1771" s="14" t="s">
        <v>1258</v>
      </c>
      <c r="R1771" s="14" t="s">
        <v>1259</v>
      </c>
      <c r="S1771" s="14"/>
      <c r="T1771" s="14"/>
      <c r="U1771" s="14"/>
      <c r="V1771" s="14"/>
      <c r="W1771" s="14" t="s">
        <v>65</v>
      </c>
      <c r="X1771" s="14" t="s">
        <v>1260</v>
      </c>
      <c r="Y1771" s="14">
        <v>11</v>
      </c>
      <c r="Z1771" s="14">
        <v>11</v>
      </c>
      <c r="AA1771" s="14">
        <v>2019</v>
      </c>
      <c r="AB1771" s="14" t="s">
        <v>68</v>
      </c>
      <c r="AC1771" s="14"/>
      <c r="AD1771" s="14"/>
      <c r="AE1771" s="14"/>
      <c r="AF1771" s="14"/>
      <c r="AG1771" s="14"/>
      <c r="AH1771" s="14"/>
      <c r="AI1771" s="8" t="str">
        <f t="shared" si="228"/>
        <v>XYZCZZHXGK-2018-040@录播</v>
      </c>
      <c r="AJ1771" s="8">
        <f>IF(AI1771="","",COUNTIFS(AI$1:AI1771,AI1771))</f>
        <v>1</v>
      </c>
      <c r="AK1771" s="8" t="str">
        <f t="shared" si="229"/>
        <v>新野县教师进修学校两个功能录播教室设备采购项目中标公示@录播</v>
      </c>
      <c r="AL1771" s="9">
        <f>IF(AK1771="","",COUNTIFS(AK$1:AK1771,AK1771))</f>
        <v>1</v>
      </c>
      <c r="AM1771" s="10" t="str">
        <f t="shared" si="230"/>
        <v>是</v>
      </c>
      <c r="AN1771" s="12">
        <v>219200</v>
      </c>
    </row>
    <row r="1772" spans="1:40">
      <c r="A1772" s="7" t="s">
        <v>1084</v>
      </c>
      <c r="B1772" s="7" t="s">
        <v>1273</v>
      </c>
      <c r="C1772" s="7" t="s">
        <v>55</v>
      </c>
      <c r="D1772" s="7" t="s">
        <v>1274</v>
      </c>
      <c r="E1772" s="7" t="s">
        <v>168</v>
      </c>
      <c r="F1772" s="7" t="s">
        <v>1087</v>
      </c>
      <c r="G1772" s="7" t="s">
        <v>108</v>
      </c>
      <c r="H1772" s="7"/>
      <c r="I1772" s="7"/>
      <c r="J1772" s="7"/>
      <c r="K1772" s="7"/>
      <c r="L1772" s="7" t="s">
        <v>1275</v>
      </c>
      <c r="M1772" s="7" t="s">
        <v>1276</v>
      </c>
      <c r="N1772" s="7" t="s">
        <v>1277</v>
      </c>
      <c r="O1772" s="7" t="s">
        <v>1278</v>
      </c>
      <c r="P1772" s="7"/>
      <c r="Q1772" s="7" t="s">
        <v>1280</v>
      </c>
      <c r="R1772" s="7"/>
      <c r="S1772" s="7"/>
      <c r="T1772" s="7"/>
      <c r="U1772" s="7"/>
      <c r="V1772" s="7"/>
      <c r="W1772" s="7" t="s">
        <v>65</v>
      </c>
      <c r="X1772" s="7" t="s">
        <v>1281</v>
      </c>
      <c r="Y1772" s="7">
        <v>5</v>
      </c>
      <c r="Z1772" s="7">
        <v>5</v>
      </c>
      <c r="AA1772" s="7">
        <v>2019</v>
      </c>
      <c r="AB1772" s="7" t="s">
        <v>68</v>
      </c>
      <c r="AC1772" s="7" t="s">
        <v>138</v>
      </c>
      <c r="AD1772" s="7"/>
      <c r="AE1772" s="7"/>
      <c r="AF1772" s="7"/>
      <c r="AG1772" s="7"/>
      <c r="AH1772" s="7"/>
      <c r="AI1772" s="8" t="str">
        <f t="shared" si="228"/>
        <v>[350627]RK[TP]2019005@录播</v>
      </c>
      <c r="AJ1772" s="8">
        <f>IF(AI1772="","",COUNTIFS(AI$1:AI1772,AI1772))</f>
        <v>1</v>
      </c>
      <c r="AK1772" s="8" t="str">
        <f t="shared" si="229"/>
        <v>南靖县第四中学精品全自动直录播系统平台建设项目货物类采购项目结果公告@录播</v>
      </c>
      <c r="AL1772" s="9">
        <f>IF(AK1772="","",COUNTIFS(AK$1:AK1772,AK1772))</f>
        <v>1</v>
      </c>
      <c r="AM1772" s="10" t="str">
        <f t="shared" si="230"/>
        <v>是</v>
      </c>
      <c r="AN1772" s="12">
        <v>445000</v>
      </c>
    </row>
    <row r="1773" spans="1:40">
      <c r="A1773" s="14" t="s">
        <v>1084</v>
      </c>
      <c r="B1773" s="14" t="s">
        <v>1282</v>
      </c>
      <c r="C1773" s="14" t="s">
        <v>55</v>
      </c>
      <c r="D1773" s="14" t="s">
        <v>1283</v>
      </c>
      <c r="E1773" s="14" t="s">
        <v>627</v>
      </c>
      <c r="F1773" s="14" t="s">
        <v>1284</v>
      </c>
      <c r="G1773" s="14" t="s">
        <v>108</v>
      </c>
      <c r="H1773" s="14"/>
      <c r="I1773" s="14"/>
      <c r="J1773" s="14"/>
      <c r="K1773" s="14"/>
      <c r="L1773" s="14" t="s">
        <v>1285</v>
      </c>
      <c r="M1773" s="14" t="s">
        <v>1286</v>
      </c>
      <c r="N1773" s="14" t="s">
        <v>1287</v>
      </c>
      <c r="O1773" s="14">
        <v>290000</v>
      </c>
      <c r="P1773" s="14"/>
      <c r="Q1773" s="14" t="s">
        <v>1289</v>
      </c>
      <c r="R1773" s="14"/>
      <c r="S1773" s="14"/>
      <c r="T1773" s="14"/>
      <c r="U1773" s="14"/>
      <c r="V1773" s="14"/>
      <c r="W1773" s="14" t="s">
        <v>65</v>
      </c>
      <c r="X1773" s="14" t="s">
        <v>1290</v>
      </c>
      <c r="Y1773" s="14">
        <v>2</v>
      </c>
      <c r="Z1773" s="14">
        <v>4</v>
      </c>
      <c r="AA1773" s="14">
        <v>2019</v>
      </c>
      <c r="AB1773" s="14" t="s">
        <v>68</v>
      </c>
      <c r="AC1773" s="14"/>
      <c r="AD1773" s="14"/>
      <c r="AE1773" s="14"/>
      <c r="AF1773" s="14"/>
      <c r="AG1773" s="14"/>
      <c r="AH1773" s="14"/>
      <c r="AI1773" s="8" t="str">
        <f t="shared" si="228"/>
        <v>GZQS1901HX01012Z@录播</v>
      </c>
      <c r="AJ1773" s="8">
        <f>IF(AI1773="","",COUNTIFS(AI$1:AI1773,AI1773))</f>
        <v>1</v>
      </c>
      <c r="AK1773" s="8" t="str">
        <f t="shared" si="229"/>
        <v>肇庆市鼎湖区莲花镇真光中心小学互动录播教室及多媒体设备采购的成交结果公告@录播</v>
      </c>
      <c r="AL1773" s="9">
        <f>IF(AK1773="","",COUNTIFS(AK$1:AK1773,AK1773))</f>
        <v>1</v>
      </c>
      <c r="AM1773" s="10" t="str">
        <f t="shared" si="230"/>
        <v>是</v>
      </c>
      <c r="AN1773" s="12">
        <v>290000</v>
      </c>
    </row>
    <row r="1774" spans="1:40">
      <c r="A1774" s="7" t="s">
        <v>1084</v>
      </c>
      <c r="B1774" s="7" t="s">
        <v>1291</v>
      </c>
      <c r="C1774" s="7" t="s">
        <v>55</v>
      </c>
      <c r="D1774" s="7" t="s">
        <v>1292</v>
      </c>
      <c r="E1774" s="7" t="s">
        <v>627</v>
      </c>
      <c r="F1774" s="7" t="s">
        <v>628</v>
      </c>
      <c r="G1774" s="7" t="s">
        <v>108</v>
      </c>
      <c r="H1774" s="7"/>
      <c r="I1774" s="7"/>
      <c r="J1774" s="7"/>
      <c r="K1774" s="7"/>
      <c r="L1774" s="7" t="s">
        <v>1293</v>
      </c>
      <c r="M1774" s="7" t="s">
        <v>1294</v>
      </c>
      <c r="N1774" s="7" t="s">
        <v>1295</v>
      </c>
      <c r="O1774" s="7"/>
      <c r="P1774" s="7"/>
      <c r="Q1774" s="7" t="s">
        <v>1297</v>
      </c>
      <c r="R1774" s="7"/>
      <c r="S1774" s="7"/>
      <c r="T1774" s="7"/>
      <c r="U1774" s="7"/>
      <c r="V1774" s="7"/>
      <c r="W1774" s="7" t="s">
        <v>326</v>
      </c>
      <c r="X1774" s="7" t="s">
        <v>1298</v>
      </c>
      <c r="Y1774" s="7">
        <v>2</v>
      </c>
      <c r="Z1774" s="7">
        <v>4</v>
      </c>
      <c r="AA1774" s="7">
        <v>2019</v>
      </c>
      <c r="AB1774" s="7" t="s">
        <v>68</v>
      </c>
      <c r="AC1774" s="7"/>
      <c r="AD1774" s="7"/>
      <c r="AE1774" s="7"/>
      <c r="AF1774" s="7"/>
      <c r="AG1774" s="7"/>
      <c r="AH1774" s="7"/>
      <c r="AI1774" s="8" t="str">
        <f t="shared" si="228"/>
        <v>440000-201811-156004-2368@录播</v>
      </c>
      <c r="AJ1774" s="8">
        <f>IF(AI1774="","",COUNTIFS(AI$1:AI1774,AI1774))</f>
        <v>1</v>
      </c>
      <c r="AK1774" s="8" t="str">
        <f t="shared" si="229"/>
        <v>华南师范大学华南师范大学心理学院购高清录播多媒体系统设备项目采购合同@录播</v>
      </c>
      <c r="AL1774" s="9">
        <f>IF(AK1774="","",COUNTIFS(AK$1:AK1774,AK1774))</f>
        <v>1</v>
      </c>
      <c r="AM1774" s="10" t="str">
        <f t="shared" si="230"/>
        <v>是</v>
      </c>
      <c r="AN1774" s="12">
        <v>0</v>
      </c>
    </row>
    <row r="1775" spans="1:40">
      <c r="A1775" s="14" t="s">
        <v>1084</v>
      </c>
      <c r="B1775" s="14" t="s">
        <v>1306</v>
      </c>
      <c r="C1775" s="14" t="s">
        <v>55</v>
      </c>
      <c r="D1775" s="14" t="s">
        <v>1307</v>
      </c>
      <c r="E1775" s="14" t="s">
        <v>1308</v>
      </c>
      <c r="F1775" s="14" t="s">
        <v>1309</v>
      </c>
      <c r="G1775" s="14" t="s">
        <v>108</v>
      </c>
      <c r="H1775" s="14"/>
      <c r="I1775" s="14"/>
      <c r="J1775" s="14"/>
      <c r="K1775" s="14"/>
      <c r="L1775" s="14" t="s">
        <v>1310</v>
      </c>
      <c r="M1775" s="14" t="s">
        <v>1311</v>
      </c>
      <c r="N1775" s="14" t="s">
        <v>1312</v>
      </c>
      <c r="O1775" s="14" t="s">
        <v>1313</v>
      </c>
      <c r="P1775" s="14"/>
      <c r="Q1775" s="14" t="s">
        <v>1315</v>
      </c>
      <c r="R1775" s="14"/>
      <c r="S1775" s="14"/>
      <c r="T1775" s="14"/>
      <c r="U1775" s="14"/>
      <c r="V1775" s="14"/>
      <c r="W1775" s="14" t="s">
        <v>79</v>
      </c>
      <c r="X1775" s="14" t="s">
        <v>1316</v>
      </c>
      <c r="Y1775" s="14">
        <v>2</v>
      </c>
      <c r="Z1775" s="14">
        <v>6</v>
      </c>
      <c r="AA1775" s="14">
        <v>2019</v>
      </c>
      <c r="AB1775" s="14" t="s">
        <v>68</v>
      </c>
      <c r="AC1775" s="14" t="s">
        <v>128</v>
      </c>
      <c r="AD1775" s="14"/>
      <c r="AE1775" s="14"/>
      <c r="AF1775" s="14"/>
      <c r="AG1775" s="14"/>
      <c r="AH1775" s="14"/>
      <c r="AI1775" s="8" t="str">
        <f t="shared" si="228"/>
        <v>WH18CG2018HW3393@录播</v>
      </c>
      <c r="AJ1775" s="8">
        <f>IF(AI1775="","",COUNTIFS(AI$1:AI1775,AI1775))</f>
        <v>1</v>
      </c>
      <c r="AK1775" s="8" t="str">
        <f t="shared" si="229"/>
        <v>[正在公示]经开区中小学录播教室采购项目中标公告@录播</v>
      </c>
      <c r="AL1775" s="9">
        <f>IF(AK1775="","",COUNTIFS(AK$1:AK1775,AK1775))</f>
        <v>1</v>
      </c>
      <c r="AM1775" s="10" t="str">
        <f t="shared" si="230"/>
        <v>是</v>
      </c>
      <c r="AN1775" s="12">
        <v>632600</v>
      </c>
    </row>
    <row r="1776" spans="1:40">
      <c r="A1776" s="7" t="s">
        <v>1084</v>
      </c>
      <c r="B1776" s="7" t="s">
        <v>1324</v>
      </c>
      <c r="C1776" s="7" t="s">
        <v>55</v>
      </c>
      <c r="D1776" s="7" t="s">
        <v>1307</v>
      </c>
      <c r="E1776" s="7" t="s">
        <v>1308</v>
      </c>
      <c r="F1776" s="7" t="s">
        <v>1309</v>
      </c>
      <c r="G1776" s="7" t="s">
        <v>108</v>
      </c>
      <c r="H1776" s="7"/>
      <c r="I1776" s="7"/>
      <c r="J1776" s="7"/>
      <c r="K1776" s="7"/>
      <c r="L1776" s="7" t="s">
        <v>1310</v>
      </c>
      <c r="M1776" s="7" t="s">
        <v>1311</v>
      </c>
      <c r="N1776" s="7" t="s">
        <v>1312</v>
      </c>
      <c r="O1776" s="7" t="s">
        <v>1313</v>
      </c>
      <c r="P1776" s="7"/>
      <c r="Q1776" s="7" t="s">
        <v>1315</v>
      </c>
      <c r="R1776" s="7"/>
      <c r="S1776" s="7"/>
      <c r="T1776" s="7"/>
      <c r="U1776" s="7"/>
      <c r="V1776" s="7"/>
      <c r="W1776" s="7" t="s">
        <v>79</v>
      </c>
      <c r="X1776" s="7" t="s">
        <v>1326</v>
      </c>
      <c r="Y1776" s="7">
        <v>7</v>
      </c>
      <c r="Z1776" s="7">
        <v>6</v>
      </c>
      <c r="AA1776" s="7">
        <v>2019</v>
      </c>
      <c r="AB1776" s="7" t="s">
        <v>68</v>
      </c>
      <c r="AC1776" s="7" t="s">
        <v>128</v>
      </c>
      <c r="AD1776" s="7"/>
      <c r="AE1776" s="7"/>
      <c r="AF1776" s="7"/>
      <c r="AG1776" s="7"/>
      <c r="AH1776" s="7"/>
      <c r="AI1776" s="8" t="str">
        <f t="shared" si="228"/>
        <v>WH18CG2018HW3393@录播</v>
      </c>
      <c r="AJ1776" s="8">
        <f>IF(AI1776="","",COUNTIFS(AI$1:AI1776,AI1776))</f>
        <v>2</v>
      </c>
      <c r="AK1776" s="8" t="str">
        <f t="shared" si="229"/>
        <v>经开区中小学录播教室采购项目中标公示@录播</v>
      </c>
      <c r="AL1776" s="9">
        <f>IF(AK1776="","",COUNTIFS(AK$1:AK1776,AK1776))</f>
        <v>1</v>
      </c>
      <c r="AM1776" s="10" t="str">
        <f t="shared" si="230"/>
        <v/>
      </c>
      <c r="AN1776" s="12">
        <v>632600</v>
      </c>
    </row>
    <row r="1777" spans="1:40">
      <c r="A1777" s="14" t="s">
        <v>1084</v>
      </c>
      <c r="B1777" s="14" t="s">
        <v>1327</v>
      </c>
      <c r="C1777" s="14" t="s">
        <v>55</v>
      </c>
      <c r="D1777" s="14"/>
      <c r="E1777" s="14" t="s">
        <v>94</v>
      </c>
      <c r="F1777" s="14" t="s">
        <v>262</v>
      </c>
      <c r="G1777" s="14" t="s">
        <v>120</v>
      </c>
      <c r="H1777" s="14"/>
      <c r="I1777" s="14"/>
      <c r="J1777" s="14"/>
      <c r="K1777" s="14"/>
      <c r="L1777" s="14" t="s">
        <v>1328</v>
      </c>
      <c r="M1777" s="14" t="s">
        <v>1329</v>
      </c>
      <c r="N1777" s="14" t="s">
        <v>1330</v>
      </c>
      <c r="O1777" s="14"/>
      <c r="P1777" s="14"/>
      <c r="Q1777" s="14" t="s">
        <v>1332</v>
      </c>
      <c r="R1777" s="14"/>
      <c r="S1777" s="14"/>
      <c r="T1777" s="14"/>
      <c r="U1777" s="14"/>
      <c r="V1777" s="14"/>
      <c r="W1777" s="14" t="s">
        <v>79</v>
      </c>
      <c r="X1777" s="14" t="s">
        <v>1333</v>
      </c>
      <c r="Y1777" s="14">
        <v>4</v>
      </c>
      <c r="Z1777" s="14">
        <v>14971</v>
      </c>
      <c r="AA1777" s="14">
        <v>2018</v>
      </c>
      <c r="AB1777" s="14" t="s">
        <v>643</v>
      </c>
      <c r="AC1777" s="14"/>
      <c r="AD1777" s="14"/>
      <c r="AE1777" s="14"/>
      <c r="AF1777" s="14"/>
      <c r="AG1777" s="14"/>
      <c r="AH1777" s="14"/>
      <c r="AI1777" s="8" t="str">
        <f t="shared" si="228"/>
        <v/>
      </c>
      <c r="AJ1777" s="8" t="str">
        <f>IF(AI1777="","",COUNTIFS(AI$1:AI1777,AI1777))</f>
        <v/>
      </c>
      <c r="AK1777" s="8" t="str">
        <f t="shared" si="229"/>
        <v>文水县教育科技局义务教育薄弱学校改造交互式一体机、录播教室等采购项目合同公示@录播</v>
      </c>
      <c r="AL1777" s="9">
        <f>IF(AK1777="","",COUNTIFS(AK$1:AK1777,AK1777))</f>
        <v>1</v>
      </c>
      <c r="AM1777" s="10" t="str">
        <f t="shared" si="230"/>
        <v>是</v>
      </c>
      <c r="AN1777" s="12">
        <v>0</v>
      </c>
    </row>
    <row r="1778" spans="1:40">
      <c r="A1778" s="7" t="s">
        <v>1084</v>
      </c>
      <c r="B1778" s="7" t="s">
        <v>1334</v>
      </c>
      <c r="C1778" s="7" t="s">
        <v>55</v>
      </c>
      <c r="D1778" s="7" t="s">
        <v>1335</v>
      </c>
      <c r="E1778" s="7" t="s">
        <v>118</v>
      </c>
      <c r="F1778" s="7" t="s">
        <v>1336</v>
      </c>
      <c r="G1778" s="7" t="s">
        <v>120</v>
      </c>
      <c r="H1778" s="7"/>
      <c r="I1778" s="7"/>
      <c r="J1778" s="7"/>
      <c r="K1778" s="7"/>
      <c r="L1778" s="7" t="s">
        <v>1337</v>
      </c>
      <c r="M1778" s="7" t="s">
        <v>1338</v>
      </c>
      <c r="N1778" s="7" t="s">
        <v>1339</v>
      </c>
      <c r="O1778" s="7" t="s">
        <v>1340</v>
      </c>
      <c r="P1778" s="7"/>
      <c r="Q1778" s="7" t="s">
        <v>1342</v>
      </c>
      <c r="R1778" s="7"/>
      <c r="S1778" s="7"/>
      <c r="T1778" s="7"/>
      <c r="U1778" s="7"/>
      <c r="V1778" s="7"/>
      <c r="W1778" s="7" t="s">
        <v>65</v>
      </c>
      <c r="X1778" s="7" t="s">
        <v>1343</v>
      </c>
      <c r="Y1778" s="7">
        <v>4</v>
      </c>
      <c r="Z1778" s="7">
        <v>5</v>
      </c>
      <c r="AA1778" s="7">
        <v>2019</v>
      </c>
      <c r="AB1778" s="7" t="s">
        <v>68</v>
      </c>
      <c r="AC1778" s="7" t="s">
        <v>130</v>
      </c>
      <c r="AD1778" s="7"/>
      <c r="AE1778" s="7"/>
      <c r="AF1778" s="7"/>
      <c r="AG1778" s="7"/>
      <c r="AH1778" s="7"/>
      <c r="AI1778" s="8" t="str">
        <f t="shared" si="228"/>
        <v>ZTSJ-NZC@录播</v>
      </c>
      <c r="AJ1778" s="8">
        <f>IF(AI1778="","",COUNTIFS(AI$1:AI1778,AI1778))</f>
        <v>1</v>
      </c>
      <c r="AK1778" s="8" t="str">
        <f t="shared" si="229"/>
        <v>宁夏师范学院2018年财政支持地方高校发展专项剩余资金采购项目中标公告@录播</v>
      </c>
      <c r="AL1778" s="9">
        <f>IF(AK1778="","",COUNTIFS(AK$1:AK1778,AK1778))</f>
        <v>1</v>
      </c>
      <c r="AM1778" s="10" t="str">
        <f t="shared" si="230"/>
        <v>是</v>
      </c>
      <c r="AN1778" s="12">
        <v>2012150</v>
      </c>
    </row>
    <row r="1779" spans="1:40">
      <c r="A1779" s="14" t="s">
        <v>1084</v>
      </c>
      <c r="B1779" s="14" t="s">
        <v>131</v>
      </c>
      <c r="C1779" s="14" t="s">
        <v>55</v>
      </c>
      <c r="D1779" s="14" t="s">
        <v>132</v>
      </c>
      <c r="E1779" s="14" t="s">
        <v>133</v>
      </c>
      <c r="F1779" s="14" t="s">
        <v>134</v>
      </c>
      <c r="G1779" s="14" t="s">
        <v>120</v>
      </c>
      <c r="H1779" s="14"/>
      <c r="I1779" s="14"/>
      <c r="J1779" s="14"/>
      <c r="K1779" s="14"/>
      <c r="L1779" s="14" t="s">
        <v>135</v>
      </c>
      <c r="M1779" s="14"/>
      <c r="N1779" s="14"/>
      <c r="O1779" s="14"/>
      <c r="P1779" s="14"/>
      <c r="Q1779" s="14"/>
      <c r="R1779" s="14"/>
      <c r="S1779" s="14"/>
      <c r="T1779" s="14"/>
      <c r="U1779" s="14"/>
      <c r="V1779" s="14"/>
      <c r="W1779" s="14" t="s">
        <v>65</v>
      </c>
      <c r="X1779" s="14" t="s">
        <v>137</v>
      </c>
      <c r="Y1779" s="14">
        <v>3</v>
      </c>
      <c r="Z1779" s="14">
        <v>3</v>
      </c>
      <c r="AA1779" s="14">
        <v>2019</v>
      </c>
      <c r="AB1779" s="14" t="s">
        <v>68</v>
      </c>
      <c r="AC1779" s="14" t="s">
        <v>138</v>
      </c>
      <c r="AD1779" s="14"/>
      <c r="AE1779" s="14"/>
      <c r="AF1779" s="14"/>
      <c r="AG1779" s="14"/>
      <c r="AH1779" s="14"/>
      <c r="AI1779" s="8" t="str">
        <f t="shared" si="228"/>
        <v>BTJY02CGGK2018046@录播</v>
      </c>
      <c r="AJ1779" s="8">
        <f>IF(AI1779="","",COUNTIFS(AI$1:AI1779,AI1779))</f>
        <v>1</v>
      </c>
      <c r="AK1779" s="8" t="str">
        <f t="shared" si="229"/>
        <v>第二师且末监狱采购教育设施项目中标公示@录播</v>
      </c>
      <c r="AL1779" s="9">
        <f>IF(AK1779="","",COUNTIFS(AK$1:AK1779,AK1779))</f>
        <v>1</v>
      </c>
      <c r="AM1779" s="10" t="str">
        <f t="shared" si="230"/>
        <v>是</v>
      </c>
      <c r="AN1779" s="12">
        <v>0</v>
      </c>
    </row>
    <row r="1780" spans="1:40">
      <c r="A1780" s="7" t="s">
        <v>1084</v>
      </c>
      <c r="B1780" s="7" t="s">
        <v>139</v>
      </c>
      <c r="C1780" s="7" t="s">
        <v>55</v>
      </c>
      <c r="D1780" s="7" t="s">
        <v>140</v>
      </c>
      <c r="E1780" s="7" t="s">
        <v>83</v>
      </c>
      <c r="F1780" s="7" t="s">
        <v>141</v>
      </c>
      <c r="G1780" s="7" t="s">
        <v>120</v>
      </c>
      <c r="H1780" s="7"/>
      <c r="I1780" s="7"/>
      <c r="J1780" s="7"/>
      <c r="K1780" s="7"/>
      <c r="L1780" s="7" t="s">
        <v>142</v>
      </c>
      <c r="M1780" s="7" t="s">
        <v>143</v>
      </c>
      <c r="N1780" s="7" t="s">
        <v>144</v>
      </c>
      <c r="O1780" s="7"/>
      <c r="P1780" s="7"/>
      <c r="Q1780" s="7" t="s">
        <v>146</v>
      </c>
      <c r="R1780" s="7" t="s">
        <v>147</v>
      </c>
      <c r="S1780" s="7"/>
      <c r="T1780" s="7"/>
      <c r="U1780" s="7"/>
      <c r="V1780" s="7"/>
      <c r="W1780" s="7" t="s">
        <v>65</v>
      </c>
      <c r="X1780" s="7" t="s">
        <v>148</v>
      </c>
      <c r="Y1780" s="7">
        <v>4</v>
      </c>
      <c r="Z1780" s="7">
        <v>8</v>
      </c>
      <c r="AA1780" s="7">
        <v>2019</v>
      </c>
      <c r="AB1780" s="7" t="s">
        <v>68</v>
      </c>
      <c r="AC1780" s="7" t="s">
        <v>130</v>
      </c>
      <c r="AD1780" s="7" t="s">
        <v>149</v>
      </c>
      <c r="AE1780" s="7"/>
      <c r="AF1780" s="7"/>
      <c r="AG1780" s="7"/>
      <c r="AH1780" s="7"/>
      <c r="AI1780" s="8" t="str">
        <f t="shared" si="228"/>
        <v>JXYX2018-DY-G0003-1）@录播</v>
      </c>
      <c r="AJ1780" s="8">
        <f>IF(AI1780="","",COUNTIFS(AI$1:AI1780,AI1780))</f>
        <v>1</v>
      </c>
      <c r="AK1780" s="8" t="str">
        <f t="shared" si="229"/>
        <v>[大余县]江西银兴招标代理有限公司关于江西省大余县东门小学章江小学教学仪器设备设施项目（项目编号：JXYX2018-DY-G0003-1）电子化公开招标的中标结果公告@录播</v>
      </c>
      <c r="AL1780" s="9">
        <f>IF(AK1780="","",COUNTIFS(AK$1:AK1780,AK1780))</f>
        <v>1</v>
      </c>
      <c r="AM1780" s="10" t="str">
        <f t="shared" si="230"/>
        <v>是</v>
      </c>
      <c r="AN1780" s="12">
        <v>0</v>
      </c>
    </row>
    <row r="1781" spans="1:40">
      <c r="A1781" s="14" t="s">
        <v>1084</v>
      </c>
      <c r="B1781" s="14" t="s">
        <v>1373</v>
      </c>
      <c r="C1781" s="14" t="s">
        <v>55</v>
      </c>
      <c r="D1781" s="14"/>
      <c r="E1781" s="14" t="s">
        <v>1308</v>
      </c>
      <c r="F1781" s="14" t="s">
        <v>1374</v>
      </c>
      <c r="G1781" s="14" t="s">
        <v>120</v>
      </c>
      <c r="H1781" s="14"/>
      <c r="I1781" s="14"/>
      <c r="J1781" s="14"/>
      <c r="K1781" s="14"/>
      <c r="L1781" s="14"/>
      <c r="M1781" s="14"/>
      <c r="N1781" s="14" t="s">
        <v>1375</v>
      </c>
      <c r="O1781" s="14"/>
      <c r="P1781" s="14"/>
      <c r="Q1781" s="14" t="s">
        <v>1377</v>
      </c>
      <c r="R1781" s="14"/>
      <c r="S1781" s="14"/>
      <c r="T1781" s="14"/>
      <c r="U1781" s="14"/>
      <c r="V1781" s="14"/>
      <c r="W1781" s="14" t="s">
        <v>65</v>
      </c>
      <c r="X1781" s="14" t="s">
        <v>1378</v>
      </c>
      <c r="Y1781" s="14">
        <v>6</v>
      </c>
      <c r="Z1781" s="14">
        <v>14971</v>
      </c>
      <c r="AA1781" s="14">
        <v>2019</v>
      </c>
      <c r="AB1781" s="14" t="s">
        <v>68</v>
      </c>
      <c r="AC1781" s="14"/>
      <c r="AD1781" s="14"/>
      <c r="AE1781" s="14"/>
      <c r="AF1781" s="14"/>
      <c r="AG1781" s="14"/>
      <c r="AH1781" s="14"/>
      <c r="AI1781" s="8" t="str">
        <f t="shared" si="228"/>
        <v/>
      </c>
      <c r="AJ1781" s="8" t="str">
        <f>IF(AI1781="","",COUNTIFS(AI$1:AI1781,AI1781))</f>
        <v/>
      </c>
      <c r="AK1781" s="8" t="str">
        <f t="shared" si="229"/>
        <v>淮北市烈山区洪庄小学智慧黑板、常态化录播室、网络综合布线等设备购置项目中标公告@录播</v>
      </c>
      <c r="AL1781" s="9">
        <f>IF(AK1781="","",COUNTIFS(AK$1:AK1781,AK1781))</f>
        <v>1</v>
      </c>
      <c r="AM1781" s="10" t="str">
        <f t="shared" si="230"/>
        <v>是</v>
      </c>
      <c r="AN1781" s="12">
        <v>0</v>
      </c>
    </row>
    <row r="1782" spans="1:40">
      <c r="A1782" s="7" t="s">
        <v>1084</v>
      </c>
      <c r="B1782" s="7" t="s">
        <v>150</v>
      </c>
      <c r="C1782" s="7" t="s">
        <v>55</v>
      </c>
      <c r="D1782" s="7" t="s">
        <v>140</v>
      </c>
      <c r="E1782" s="7" t="s">
        <v>83</v>
      </c>
      <c r="F1782" s="7" t="s">
        <v>141</v>
      </c>
      <c r="G1782" s="7" t="s">
        <v>120</v>
      </c>
      <c r="H1782" s="7"/>
      <c r="I1782" s="7"/>
      <c r="J1782" s="7"/>
      <c r="K1782" s="7"/>
      <c r="L1782" s="7" t="s">
        <v>142</v>
      </c>
      <c r="M1782" s="7" t="s">
        <v>143</v>
      </c>
      <c r="N1782" s="7" t="s">
        <v>144</v>
      </c>
      <c r="O1782" s="7"/>
      <c r="P1782" s="7"/>
      <c r="Q1782" s="7" t="s">
        <v>146</v>
      </c>
      <c r="R1782" s="7" t="s">
        <v>147</v>
      </c>
      <c r="S1782" s="7"/>
      <c r="T1782" s="7"/>
      <c r="U1782" s="7"/>
      <c r="V1782" s="7"/>
      <c r="W1782" s="7" t="s">
        <v>65</v>
      </c>
      <c r="X1782" s="7" t="s">
        <v>152</v>
      </c>
      <c r="Y1782" s="7">
        <v>8</v>
      </c>
      <c r="Z1782" s="7">
        <v>8</v>
      </c>
      <c r="AA1782" s="7">
        <v>2019</v>
      </c>
      <c r="AB1782" s="7" t="s">
        <v>68</v>
      </c>
      <c r="AC1782" s="7" t="s">
        <v>130</v>
      </c>
      <c r="AD1782" s="7" t="s">
        <v>149</v>
      </c>
      <c r="AE1782" s="7"/>
      <c r="AF1782" s="7"/>
      <c r="AG1782" s="7"/>
      <c r="AH1782" s="7"/>
      <c r="AI1782" s="8" t="str">
        <f t="shared" si="228"/>
        <v>JXYX2018-DY-G0003-1）@录播</v>
      </c>
      <c r="AJ1782" s="8">
        <f>IF(AI1782="","",COUNTIFS(AI$1:AI1782,AI1782))</f>
        <v>2</v>
      </c>
      <c r="AK1782" s="8" t="str">
        <f t="shared" si="229"/>
        <v>江西银兴招标代理有限公司关于江西省大余县东门小学章江小学教学仪器设备设施项目（项目编号：JXYX2018-DY-G0003-1）电子化公开招标的中标结果公告@录播</v>
      </c>
      <c r="AL1782" s="9">
        <f>IF(AK1782="","",COUNTIFS(AK$1:AK1782,AK1782))</f>
        <v>1</v>
      </c>
      <c r="AM1782" s="10" t="str">
        <f t="shared" si="230"/>
        <v/>
      </c>
      <c r="AN1782" s="12">
        <v>0</v>
      </c>
    </row>
    <row r="1783" spans="1:40">
      <c r="A1783" s="14" t="s">
        <v>1084</v>
      </c>
      <c r="B1783" s="14" t="s">
        <v>1345</v>
      </c>
      <c r="C1783" s="14" t="s">
        <v>55</v>
      </c>
      <c r="D1783" s="14" t="s">
        <v>1346</v>
      </c>
      <c r="E1783" s="14" t="s">
        <v>215</v>
      </c>
      <c r="F1783" s="14" t="s">
        <v>330</v>
      </c>
      <c r="G1783" s="14" t="s">
        <v>120</v>
      </c>
      <c r="H1783" s="14"/>
      <c r="I1783" s="14"/>
      <c r="J1783" s="14"/>
      <c r="K1783" s="14"/>
      <c r="L1783" s="14" t="s">
        <v>1347</v>
      </c>
      <c r="M1783" s="14" t="s">
        <v>1348</v>
      </c>
      <c r="N1783" s="14" t="s">
        <v>1349</v>
      </c>
      <c r="O1783" s="14"/>
      <c r="P1783" s="14"/>
      <c r="Q1783" s="14" t="s">
        <v>1351</v>
      </c>
      <c r="R1783" s="14"/>
      <c r="S1783" s="14"/>
      <c r="T1783" s="14"/>
      <c r="U1783" s="14"/>
      <c r="V1783" s="14"/>
      <c r="W1783" s="14" t="s">
        <v>65</v>
      </c>
      <c r="X1783" s="14" t="s">
        <v>1352</v>
      </c>
      <c r="Y1783" s="14">
        <v>4</v>
      </c>
      <c r="Z1783" s="14">
        <v>4</v>
      </c>
      <c r="AA1783" s="14">
        <v>2019</v>
      </c>
      <c r="AB1783" s="14" t="s">
        <v>68</v>
      </c>
      <c r="AC1783" s="14"/>
      <c r="AD1783" s="14"/>
      <c r="AE1783" s="14"/>
      <c r="AF1783" s="14"/>
      <c r="AG1783" s="14"/>
      <c r="AH1783" s="14"/>
      <c r="AI1783" s="8" t="str">
        <f t="shared" si="228"/>
        <v>LSP2019-002@录播</v>
      </c>
      <c r="AJ1783" s="8">
        <f>IF(AI1783="","",COUNTIFS(AI$1:AI1783,AI1783))</f>
        <v>1</v>
      </c>
      <c r="AK1783" s="8" t="str">
        <f t="shared" si="229"/>
        <v>崂山二中录播教室改造项目竞争性谈判成交公告@录播</v>
      </c>
      <c r="AL1783" s="9">
        <f>IF(AK1783="","",COUNTIFS(AK$1:AK1783,AK1783))</f>
        <v>1</v>
      </c>
      <c r="AM1783" s="10" t="str">
        <f t="shared" si="230"/>
        <v>是</v>
      </c>
      <c r="AN1783" s="12">
        <v>0</v>
      </c>
    </row>
    <row r="1784" spans="1:40">
      <c r="A1784" s="7" t="s">
        <v>1084</v>
      </c>
      <c r="B1784" s="7" t="s">
        <v>1353</v>
      </c>
      <c r="C1784" s="7" t="s">
        <v>55</v>
      </c>
      <c r="D1784" s="7" t="s">
        <v>1354</v>
      </c>
      <c r="E1784" s="7" t="s">
        <v>71</v>
      </c>
      <c r="F1784" s="7" t="s">
        <v>1355</v>
      </c>
      <c r="G1784" s="7" t="s">
        <v>120</v>
      </c>
      <c r="H1784" s="7"/>
      <c r="I1784" s="7"/>
      <c r="J1784" s="7"/>
      <c r="K1784" s="7"/>
      <c r="L1784" s="7" t="s">
        <v>1356</v>
      </c>
      <c r="M1784" s="7" t="s">
        <v>1357</v>
      </c>
      <c r="N1784" s="7" t="s">
        <v>1358</v>
      </c>
      <c r="O1784" s="7"/>
      <c r="P1784" s="7"/>
      <c r="Q1784" s="7" t="s">
        <v>1360</v>
      </c>
      <c r="R1784" s="7"/>
      <c r="S1784" s="7"/>
      <c r="T1784" s="7"/>
      <c r="U1784" s="7"/>
      <c r="V1784" s="7"/>
      <c r="W1784" s="7" t="s">
        <v>79</v>
      </c>
      <c r="X1784" s="7" t="s">
        <v>1361</v>
      </c>
      <c r="Y1784" s="7">
        <v>2</v>
      </c>
      <c r="Z1784" s="7">
        <v>2</v>
      </c>
      <c r="AA1784" s="7">
        <v>2019</v>
      </c>
      <c r="AB1784" s="7" t="s">
        <v>68</v>
      </c>
      <c r="AC1784" s="7"/>
      <c r="AD1784" s="7"/>
      <c r="AE1784" s="7"/>
      <c r="AF1784" s="7"/>
      <c r="AG1784" s="7"/>
      <c r="AH1784" s="7"/>
      <c r="AI1784" s="8" t="str">
        <f t="shared" si="228"/>
        <v>LZHC18-040）@录播</v>
      </c>
      <c r="AJ1784" s="8">
        <f>IF(AI1784="","",COUNTIFS(AI$1:AI1784,AI1784))</f>
        <v>1</v>
      </c>
      <c r="AK1784" s="8" t="str">
        <f t="shared" si="229"/>
        <v>广西建设工程机电设备招标中心有限公司关于病理远程会诊系统采购（重）（采购项目编号：LZHC18-040）的成交结果公告@录播</v>
      </c>
      <c r="AL1784" s="9">
        <f>IF(AK1784="","",COUNTIFS(AK$1:AK1784,AK1784))</f>
        <v>1</v>
      </c>
      <c r="AM1784" s="10" t="str">
        <f t="shared" si="230"/>
        <v>是</v>
      </c>
      <c r="AN1784" s="12">
        <v>0</v>
      </c>
    </row>
    <row r="1785" spans="1:40">
      <c r="A1785" s="14" t="s">
        <v>1084</v>
      </c>
      <c r="B1785" s="14" t="s">
        <v>153</v>
      </c>
      <c r="C1785" s="14" t="s">
        <v>55</v>
      </c>
      <c r="D1785" s="14" t="s">
        <v>154</v>
      </c>
      <c r="E1785" s="14" t="s">
        <v>155</v>
      </c>
      <c r="F1785" s="14" t="s">
        <v>156</v>
      </c>
      <c r="G1785" s="14" t="s">
        <v>120</v>
      </c>
      <c r="H1785" s="14"/>
      <c r="I1785" s="14"/>
      <c r="J1785" s="14"/>
      <c r="K1785" s="14"/>
      <c r="L1785" s="14" t="s">
        <v>157</v>
      </c>
      <c r="M1785" s="14" t="s">
        <v>158</v>
      </c>
      <c r="N1785" s="14" t="s">
        <v>159</v>
      </c>
      <c r="O1785" s="14" t="s">
        <v>160</v>
      </c>
      <c r="P1785" s="14"/>
      <c r="Q1785" s="14" t="s">
        <v>162</v>
      </c>
      <c r="R1785" s="14" t="s">
        <v>163</v>
      </c>
      <c r="S1785" s="14" t="s">
        <v>164</v>
      </c>
      <c r="T1785" s="14"/>
      <c r="U1785" s="14"/>
      <c r="V1785" s="14"/>
      <c r="W1785" s="14" t="s">
        <v>65</v>
      </c>
      <c r="X1785" s="14" t="s">
        <v>165</v>
      </c>
      <c r="Y1785" s="14">
        <v>12</v>
      </c>
      <c r="Z1785" s="14">
        <v>8</v>
      </c>
      <c r="AA1785" s="14">
        <v>2019</v>
      </c>
      <c r="AB1785" s="14" t="s">
        <v>68</v>
      </c>
      <c r="AC1785" s="14" t="s">
        <v>166</v>
      </c>
      <c r="AD1785" s="14"/>
      <c r="AE1785" s="14"/>
      <c r="AF1785" s="14"/>
      <c r="AG1785" s="14"/>
      <c r="AH1785" s="14"/>
      <c r="AI1785" s="8" t="str">
        <f t="shared" si="228"/>
        <v>TPDL-2019-C02@录播</v>
      </c>
      <c r="AJ1785" s="8">
        <f>IF(AI1785="","",COUNTIFS(AI$1:AI1785,AI1785))</f>
        <v>1</v>
      </c>
      <c r="AK1785" s="8" t="str">
        <f t="shared" si="229"/>
        <v>大理新世纪中学智慧录播教室设备采购项目中标公告@录播</v>
      </c>
      <c r="AL1785" s="9">
        <f>IF(AK1785="","",COUNTIFS(AK$1:AK1785,AK1785))</f>
        <v>1</v>
      </c>
      <c r="AM1785" s="10" t="str">
        <f t="shared" si="230"/>
        <v>是</v>
      </c>
      <c r="AN1785" s="12">
        <v>594865</v>
      </c>
    </row>
    <row r="1786" spans="1:40">
      <c r="A1786" s="7" t="s">
        <v>1084</v>
      </c>
      <c r="B1786" s="7" t="s">
        <v>167</v>
      </c>
      <c r="C1786" s="7" t="s">
        <v>55</v>
      </c>
      <c r="D1786" s="7"/>
      <c r="E1786" s="7" t="s">
        <v>168</v>
      </c>
      <c r="F1786" s="7" t="s">
        <v>169</v>
      </c>
      <c r="G1786" s="7" t="s">
        <v>120</v>
      </c>
      <c r="H1786" s="7"/>
      <c r="I1786" s="7"/>
      <c r="J1786" s="7"/>
      <c r="K1786" s="7"/>
      <c r="L1786" s="7" t="s">
        <v>170</v>
      </c>
      <c r="M1786" s="7" t="s">
        <v>171</v>
      </c>
      <c r="N1786" s="7" t="s">
        <v>172</v>
      </c>
      <c r="O1786" s="7">
        <v>47.5</v>
      </c>
      <c r="P1786" s="7"/>
      <c r="Q1786" s="7" t="s">
        <v>174</v>
      </c>
      <c r="R1786" s="7" t="s">
        <v>175</v>
      </c>
      <c r="S1786" s="7"/>
      <c r="T1786" s="7"/>
      <c r="U1786" s="7"/>
      <c r="V1786" s="7"/>
      <c r="W1786" s="7" t="s">
        <v>65</v>
      </c>
      <c r="X1786" s="7" t="s">
        <v>176</v>
      </c>
      <c r="Y1786" s="7">
        <v>3</v>
      </c>
      <c r="Z1786" s="7">
        <v>14971</v>
      </c>
      <c r="AA1786" s="7">
        <v>2019</v>
      </c>
      <c r="AB1786" s="7" t="s">
        <v>68</v>
      </c>
      <c r="AC1786" s="7" t="s">
        <v>129</v>
      </c>
      <c r="AD1786" s="7"/>
      <c r="AE1786" s="7"/>
      <c r="AF1786" s="7"/>
      <c r="AG1786" s="7"/>
      <c r="AH1786" s="7"/>
      <c r="AI1786" s="8" t="str">
        <f t="shared" si="228"/>
        <v/>
      </c>
      <c r="AJ1786" s="8" t="str">
        <f>IF(AI1786="","",COUNTIFS(AI$1:AI1786,AI1786))</f>
        <v/>
      </c>
      <c r="AK1786" s="8" t="str">
        <f t="shared" si="229"/>
        <v>录播教室设备及配套竞争性磋商结果公告@录播</v>
      </c>
      <c r="AL1786" s="9">
        <f>IF(AK1786="","",COUNTIFS(AK$1:AK1786,AK1786))</f>
        <v>1</v>
      </c>
      <c r="AM1786" s="10" t="str">
        <f t="shared" si="230"/>
        <v>是</v>
      </c>
      <c r="AN1786" s="12">
        <v>47.5</v>
      </c>
    </row>
    <row r="1787" spans="1:40">
      <c r="A1787" s="14" t="s">
        <v>1084</v>
      </c>
      <c r="B1787" s="14" t="s">
        <v>1362</v>
      </c>
      <c r="C1787" s="14" t="s">
        <v>55</v>
      </c>
      <c r="D1787" s="14">
        <v>25250</v>
      </c>
      <c r="E1787" s="14" t="s">
        <v>565</v>
      </c>
      <c r="F1787" s="14" t="s">
        <v>566</v>
      </c>
      <c r="G1787" s="14" t="s">
        <v>120</v>
      </c>
      <c r="H1787" s="14"/>
      <c r="I1787" s="14"/>
      <c r="J1787" s="14"/>
      <c r="K1787" s="14"/>
      <c r="L1787" s="14" t="s">
        <v>1363</v>
      </c>
      <c r="M1787" s="14" t="s">
        <v>1364</v>
      </c>
      <c r="N1787" s="14" t="s">
        <v>1365</v>
      </c>
      <c r="O1787" s="14" t="s">
        <v>1366</v>
      </c>
      <c r="P1787" s="14"/>
      <c r="Q1787" s="14" t="s">
        <v>1368</v>
      </c>
      <c r="R1787" s="14" t="s">
        <v>1369</v>
      </c>
      <c r="S1787" s="14" t="s">
        <v>1370</v>
      </c>
      <c r="T1787" s="14"/>
      <c r="U1787" s="14"/>
      <c r="V1787" s="14"/>
      <c r="W1787" s="14" t="s">
        <v>65</v>
      </c>
      <c r="X1787" s="14" t="s">
        <v>1371</v>
      </c>
      <c r="Y1787" s="14">
        <v>2</v>
      </c>
      <c r="Z1787" s="14">
        <v>2</v>
      </c>
      <c r="AA1787" s="14">
        <v>2019</v>
      </c>
      <c r="AB1787" s="14" t="s">
        <v>68</v>
      </c>
      <c r="AC1787" s="14"/>
      <c r="AD1787" s="14"/>
      <c r="AE1787" s="14"/>
      <c r="AF1787" s="14"/>
      <c r="AG1787" s="14"/>
      <c r="AH1787" s="14"/>
      <c r="AI1787" s="8" t="str">
        <f t="shared" si="228"/>
        <v>25250@录播</v>
      </c>
      <c r="AJ1787" s="8">
        <f>IF(AI1787="","",COUNTIFS(AI$1:AI1787,AI1787))</f>
        <v>1</v>
      </c>
      <c r="AK1787" s="8" t="str">
        <f t="shared" si="229"/>
        <v>林西县第一中学教学实验设备中标（成交）公告@录播</v>
      </c>
      <c r="AL1787" s="9">
        <f>IF(AK1787="","",COUNTIFS(AK$1:AK1787,AK1787))</f>
        <v>1</v>
      </c>
      <c r="AM1787" s="10" t="str">
        <f t="shared" si="230"/>
        <v>是</v>
      </c>
      <c r="AN1787" s="12">
        <v>679860</v>
      </c>
    </row>
    <row r="1788" spans="1:40">
      <c r="A1788" s="7" t="s">
        <v>1084</v>
      </c>
      <c r="B1788" s="7" t="s">
        <v>196</v>
      </c>
      <c r="C1788" s="7" t="s">
        <v>55</v>
      </c>
      <c r="D1788" s="7" t="s">
        <v>197</v>
      </c>
      <c r="E1788" s="7" t="s">
        <v>83</v>
      </c>
      <c r="F1788" s="7" t="s">
        <v>141</v>
      </c>
      <c r="G1788" s="7" t="s">
        <v>120</v>
      </c>
      <c r="H1788" s="7"/>
      <c r="I1788" s="7"/>
      <c r="J1788" s="7"/>
      <c r="K1788" s="7"/>
      <c r="L1788" s="7" t="s">
        <v>198</v>
      </c>
      <c r="M1788" s="7" t="s">
        <v>199</v>
      </c>
      <c r="N1788" s="7" t="s">
        <v>200</v>
      </c>
      <c r="O1788" s="7"/>
      <c r="P1788" s="7"/>
      <c r="Q1788" s="7" t="s">
        <v>202</v>
      </c>
      <c r="R1788" s="7"/>
      <c r="S1788" s="7"/>
      <c r="T1788" s="7"/>
      <c r="U1788" s="7"/>
      <c r="V1788" s="7"/>
      <c r="W1788" s="7" t="s">
        <v>65</v>
      </c>
      <c r="X1788" s="7" t="s">
        <v>203</v>
      </c>
      <c r="Y1788" s="7">
        <v>3</v>
      </c>
      <c r="Z1788" s="7">
        <v>3</v>
      </c>
      <c r="AA1788" s="7">
        <v>2019</v>
      </c>
      <c r="AB1788" s="7" t="s">
        <v>68</v>
      </c>
      <c r="AC1788" s="7" t="s">
        <v>130</v>
      </c>
      <c r="AD1788" s="7"/>
      <c r="AE1788" s="7"/>
      <c r="AF1788" s="7"/>
      <c r="AG1788" s="7"/>
      <c r="AH1788" s="7"/>
      <c r="AI1788" s="8" t="str">
        <f t="shared" si="228"/>
        <v>NKHY2019-NK-C003）@录播</v>
      </c>
      <c r="AJ1788" s="8">
        <f>IF(AI1788="","",COUNTIFS(AI$1:AI1788,AI1788))</f>
        <v>1</v>
      </c>
      <c r="AK1788" s="8" t="str">
        <f t="shared" si="229"/>
        <v>[南康区]赣州市南康区环宇招标代理有限公司关于江西省赣州市南康区隆木乡中心小学专递课堂主讲教室等项目（项目编号：NKHY2019-NK-C003）竞争性磋商的成交结果公告@录播</v>
      </c>
      <c r="AL1788" s="9">
        <f>IF(AK1788="","",COUNTIFS(AK$1:AK1788,AK1788))</f>
        <v>1</v>
      </c>
      <c r="AM1788" s="10" t="str">
        <f t="shared" si="230"/>
        <v>是</v>
      </c>
      <c r="AN1788" s="12">
        <v>0</v>
      </c>
    </row>
    <row r="1789" spans="1:40">
      <c r="A1789" s="14" t="s">
        <v>1084</v>
      </c>
      <c r="B1789" s="14" t="s">
        <v>1379</v>
      </c>
      <c r="C1789" s="14" t="s">
        <v>55</v>
      </c>
      <c r="D1789" s="14" t="s">
        <v>1380</v>
      </c>
      <c r="E1789" s="14" t="s">
        <v>168</v>
      </c>
      <c r="F1789" s="14" t="s">
        <v>1381</v>
      </c>
      <c r="G1789" s="14" t="s">
        <v>120</v>
      </c>
      <c r="H1789" s="14"/>
      <c r="I1789" s="14"/>
      <c r="J1789" s="14"/>
      <c r="K1789" s="14"/>
      <c r="L1789" s="14" t="s">
        <v>1382</v>
      </c>
      <c r="M1789" s="14" t="s">
        <v>1383</v>
      </c>
      <c r="N1789" s="14" t="s">
        <v>1384</v>
      </c>
      <c r="O1789" s="14" t="s">
        <v>1385</v>
      </c>
      <c r="P1789" s="14"/>
      <c r="Q1789" s="14" t="s">
        <v>1387</v>
      </c>
      <c r="R1789" s="14"/>
      <c r="S1789" s="14"/>
      <c r="T1789" s="14"/>
      <c r="U1789" s="14"/>
      <c r="V1789" s="14"/>
      <c r="W1789" s="14" t="s">
        <v>65</v>
      </c>
      <c r="X1789" s="14" t="s">
        <v>1388</v>
      </c>
      <c r="Y1789" s="14">
        <v>7</v>
      </c>
      <c r="Z1789" s="14">
        <v>7</v>
      </c>
      <c r="AA1789" s="14">
        <v>2019</v>
      </c>
      <c r="AB1789" s="14" t="s">
        <v>68</v>
      </c>
      <c r="AC1789" s="14" t="s">
        <v>128</v>
      </c>
      <c r="AD1789" s="14"/>
      <c r="AE1789" s="14"/>
      <c r="AF1789" s="14"/>
      <c r="AG1789" s="14"/>
      <c r="AH1789" s="14"/>
      <c r="AI1789" s="8" t="str">
        <f t="shared" si="228"/>
        <v>[350402]KJ[GK]2019002@录播</v>
      </c>
      <c r="AJ1789" s="8">
        <f>IF(AI1789="","",COUNTIFS(AI$1:AI1789,AI1789))</f>
        <v>1</v>
      </c>
      <c r="AK1789" s="8" t="str">
        <f t="shared" si="229"/>
        <v>三明市梅列区群英小学录播设备及校园网络改造货物类采购项目结果公告@录播</v>
      </c>
      <c r="AL1789" s="9">
        <f>IF(AK1789="","",COUNTIFS(AK$1:AK1789,AK1789))</f>
        <v>1</v>
      </c>
      <c r="AM1789" s="10" t="str">
        <f t="shared" si="230"/>
        <v>是</v>
      </c>
      <c r="AN1789" s="12">
        <v>259899.99999999997</v>
      </c>
    </row>
    <row r="1790" spans="1:40">
      <c r="A1790" s="7" t="s">
        <v>1084</v>
      </c>
      <c r="B1790" s="7" t="s">
        <v>1389</v>
      </c>
      <c r="C1790" s="7" t="s">
        <v>55</v>
      </c>
      <c r="D1790" s="7"/>
      <c r="E1790" s="7" t="s">
        <v>602</v>
      </c>
      <c r="F1790" s="7" t="s">
        <v>1390</v>
      </c>
      <c r="G1790" s="7" t="s">
        <v>120</v>
      </c>
      <c r="H1790" s="7"/>
      <c r="I1790" s="7"/>
      <c r="J1790" s="7"/>
      <c r="K1790" s="7"/>
      <c r="L1790" s="7" t="s">
        <v>1391</v>
      </c>
      <c r="M1790" s="7"/>
      <c r="N1790" s="7"/>
      <c r="O1790" s="7"/>
      <c r="P1790" s="7"/>
      <c r="Q1790" s="7"/>
      <c r="R1790" s="7"/>
      <c r="S1790" s="7"/>
      <c r="T1790" s="7"/>
      <c r="U1790" s="7"/>
      <c r="V1790" s="7"/>
      <c r="W1790" s="7" t="s">
        <v>65</v>
      </c>
      <c r="X1790" s="7" t="s">
        <v>1393</v>
      </c>
      <c r="Y1790" s="7">
        <v>6</v>
      </c>
      <c r="Z1790" s="7">
        <v>14971</v>
      </c>
      <c r="AA1790" s="7">
        <v>2019</v>
      </c>
      <c r="AB1790" s="7" t="s">
        <v>68</v>
      </c>
      <c r="AC1790" s="7"/>
      <c r="AD1790" s="7"/>
      <c r="AE1790" s="7"/>
      <c r="AF1790" s="7"/>
      <c r="AG1790" s="7"/>
      <c r="AH1790" s="7"/>
      <c r="AI1790" s="8" t="str">
        <f t="shared" si="228"/>
        <v/>
      </c>
      <c r="AJ1790" s="8" t="str">
        <f>IF(AI1790="","",COUNTIFS(AI$1:AI1790,AI1790))</f>
        <v/>
      </c>
      <c r="AK1790" s="8" t="str">
        <f t="shared" si="229"/>
        <v>江苏鸿信系统集成有限公司无锡市仓下中学精品录播教室采购项目中选人公示@录播</v>
      </c>
      <c r="AL1790" s="9">
        <f>IF(AK1790="","",COUNTIFS(AK$1:AK1790,AK1790))</f>
        <v>1</v>
      </c>
      <c r="AM1790" s="10" t="str">
        <f t="shared" si="230"/>
        <v>是</v>
      </c>
      <c r="AN1790" s="12">
        <v>0</v>
      </c>
    </row>
    <row r="1791" spans="1:40">
      <c r="A1791" s="14" t="s">
        <v>1084</v>
      </c>
      <c r="B1791" s="14" t="s">
        <v>1394</v>
      </c>
      <c r="C1791" s="14" t="s">
        <v>55</v>
      </c>
      <c r="D1791" s="14" t="s">
        <v>1395</v>
      </c>
      <c r="E1791" s="14" t="s">
        <v>56</v>
      </c>
      <c r="F1791" s="14" t="s">
        <v>541</v>
      </c>
      <c r="G1791" s="14" t="s">
        <v>120</v>
      </c>
      <c r="H1791" s="14"/>
      <c r="I1791" s="14"/>
      <c r="J1791" s="14"/>
      <c r="K1791" s="14"/>
      <c r="L1791" s="14" t="s">
        <v>1396</v>
      </c>
      <c r="M1791" s="14" t="s">
        <v>1397</v>
      </c>
      <c r="N1791" s="14" t="s">
        <v>1398</v>
      </c>
      <c r="O1791" s="14" t="s">
        <v>1399</v>
      </c>
      <c r="P1791" s="14"/>
      <c r="Q1791" s="14" t="s">
        <v>1401</v>
      </c>
      <c r="R1791" s="14"/>
      <c r="S1791" s="14"/>
      <c r="T1791" s="14"/>
      <c r="U1791" s="14"/>
      <c r="V1791" s="14"/>
      <c r="W1791" s="14" t="s">
        <v>65</v>
      </c>
      <c r="X1791" s="14" t="s">
        <v>1402</v>
      </c>
      <c r="Y1791" s="14">
        <v>4</v>
      </c>
      <c r="Z1791" s="14">
        <v>4</v>
      </c>
      <c r="AA1791" s="14">
        <v>2019</v>
      </c>
      <c r="AB1791" s="14" t="s">
        <v>68</v>
      </c>
      <c r="AC1791" s="14"/>
      <c r="AD1791" s="14"/>
      <c r="AE1791" s="14"/>
      <c r="AF1791" s="14"/>
      <c r="AG1791" s="14"/>
      <c r="AH1791" s="14"/>
      <c r="AI1791" s="8" t="str">
        <f t="shared" si="228"/>
        <v>2018-416@录播</v>
      </c>
      <c r="AJ1791" s="8">
        <f>IF(AI1791="","",COUNTIFS(AI$1:AI1791,AI1791))</f>
        <v>1</v>
      </c>
      <c r="AK1791" s="8" t="str">
        <f t="shared" si="229"/>
        <v>淅川县第五高级中学教学一体机设备采购项目（第二批）结果公告@录播</v>
      </c>
      <c r="AL1791" s="9">
        <f>IF(AK1791="","",COUNTIFS(AK$1:AK1791,AK1791))</f>
        <v>1</v>
      </c>
      <c r="AM1791" s="10" t="str">
        <f t="shared" si="230"/>
        <v>是</v>
      </c>
      <c r="AN1791" s="12">
        <v>590000</v>
      </c>
    </row>
    <row r="1792" spans="1:40">
      <c r="A1792" s="7" t="s">
        <v>1084</v>
      </c>
      <c r="B1792" s="7" t="s">
        <v>1403</v>
      </c>
      <c r="C1792" s="7" t="s">
        <v>55</v>
      </c>
      <c r="D1792" s="7" t="s">
        <v>1404</v>
      </c>
      <c r="E1792" s="7" t="s">
        <v>83</v>
      </c>
      <c r="F1792" s="7" t="s">
        <v>1405</v>
      </c>
      <c r="G1792" s="7" t="s">
        <v>120</v>
      </c>
      <c r="H1792" s="7"/>
      <c r="I1792" s="7"/>
      <c r="J1792" s="7"/>
      <c r="K1792" s="7"/>
      <c r="L1792" s="7" t="s">
        <v>1406</v>
      </c>
      <c r="M1792" s="7" t="s">
        <v>1407</v>
      </c>
      <c r="N1792" s="7" t="s">
        <v>1408</v>
      </c>
      <c r="O1792" s="7"/>
      <c r="P1792" s="7"/>
      <c r="Q1792" s="7" t="s">
        <v>1410</v>
      </c>
      <c r="R1792" s="7"/>
      <c r="S1792" s="7"/>
      <c r="T1792" s="7"/>
      <c r="U1792" s="7"/>
      <c r="V1792" s="7"/>
      <c r="W1792" s="7" t="s">
        <v>79</v>
      </c>
      <c r="X1792" s="7" t="s">
        <v>1411</v>
      </c>
      <c r="Y1792" s="7">
        <v>2</v>
      </c>
      <c r="Z1792" s="7">
        <v>3</v>
      </c>
      <c r="AA1792" s="7">
        <v>2019</v>
      </c>
      <c r="AB1792" s="7" t="s">
        <v>68</v>
      </c>
      <c r="AC1792" s="7"/>
      <c r="AD1792" s="7"/>
      <c r="AE1792" s="7"/>
      <c r="AF1792" s="7"/>
      <c r="AG1792" s="7"/>
      <c r="AH1792" s="7"/>
      <c r="AI1792" s="8" t="str">
        <f t="shared" si="228"/>
        <v>GDHCGFCG-2018-01-B）@录播</v>
      </c>
      <c r="AJ1792" s="8">
        <f>IF(AI1792="","",COUNTIFS(AI$1:AI1792,AI1792))</f>
        <v>1</v>
      </c>
      <c r="AK1792" s="8" t="str">
        <f t="shared" si="229"/>
        <v>[广丰区]广丰区城北小学录播、图书馆、门禁设备采购项目结果公示@录播</v>
      </c>
      <c r="AL1792" s="9">
        <f>IF(AK1792="","",COUNTIFS(AK$1:AK1792,AK1792))</f>
        <v>1</v>
      </c>
      <c r="AM1792" s="10" t="str">
        <f t="shared" si="230"/>
        <v>是</v>
      </c>
      <c r="AN1792" s="12">
        <v>0</v>
      </c>
    </row>
    <row r="1793" spans="1:40">
      <c r="A1793" s="14" t="s">
        <v>1084</v>
      </c>
      <c r="B1793" s="14" t="s">
        <v>213</v>
      </c>
      <c r="C1793" s="14" t="s">
        <v>55</v>
      </c>
      <c r="D1793" s="14" t="s">
        <v>214</v>
      </c>
      <c r="E1793" s="14" t="s">
        <v>215</v>
      </c>
      <c r="F1793" s="14" t="s">
        <v>216</v>
      </c>
      <c r="G1793" s="14" t="s">
        <v>120</v>
      </c>
      <c r="H1793" s="14"/>
      <c r="I1793" s="14"/>
      <c r="J1793" s="14"/>
      <c r="K1793" s="14"/>
      <c r="L1793" s="14"/>
      <c r="M1793" s="14"/>
      <c r="N1793" s="14" t="s">
        <v>217</v>
      </c>
      <c r="O1793" s="14" t="s">
        <v>218</v>
      </c>
      <c r="P1793" s="14"/>
      <c r="Q1793" s="14" t="s">
        <v>220</v>
      </c>
      <c r="R1793" s="14"/>
      <c r="S1793" s="14"/>
      <c r="T1793" s="14"/>
      <c r="U1793" s="14"/>
      <c r="V1793" s="14"/>
      <c r="W1793" s="14" t="s">
        <v>79</v>
      </c>
      <c r="X1793" s="14" t="s">
        <v>221</v>
      </c>
      <c r="Y1793" s="14">
        <v>3</v>
      </c>
      <c r="Z1793" s="14">
        <v>3</v>
      </c>
      <c r="AA1793" s="14">
        <v>2019</v>
      </c>
      <c r="AB1793" s="14" t="s">
        <v>68</v>
      </c>
      <c r="AC1793" s="14" t="s">
        <v>222</v>
      </c>
      <c r="AD1793" s="14"/>
      <c r="AE1793" s="14"/>
      <c r="AF1793" s="14"/>
      <c r="AG1793" s="14"/>
      <c r="AH1793" s="14"/>
      <c r="AI1793" s="8" t="str">
        <f t="shared" si="228"/>
        <v>37082736100620190001@录播</v>
      </c>
      <c r="AJ1793" s="8">
        <f>IF(AI1793="","",COUNTIFS(AI$1:AI1793,AI1793))</f>
        <v>1</v>
      </c>
      <c r="AK1793" s="8" t="str">
        <f t="shared" si="229"/>
        <v>鱼台县人民医院(录播服务器)定点采购中标公示@录播</v>
      </c>
      <c r="AL1793" s="9">
        <f>IF(AK1793="","",COUNTIFS(AK$1:AK1793,AK1793))</f>
        <v>1</v>
      </c>
      <c r="AM1793" s="10" t="str">
        <f t="shared" si="230"/>
        <v>是</v>
      </c>
      <c r="AN1793" s="12">
        <v>326000</v>
      </c>
    </row>
    <row r="1794" spans="1:40">
      <c r="A1794" s="7" t="s">
        <v>1084</v>
      </c>
      <c r="B1794" s="7" t="s">
        <v>1412</v>
      </c>
      <c r="C1794" s="7" t="s">
        <v>55</v>
      </c>
      <c r="D1794" s="7" t="s">
        <v>1413</v>
      </c>
      <c r="E1794" s="7" t="s">
        <v>592</v>
      </c>
      <c r="F1794" s="7" t="s">
        <v>593</v>
      </c>
      <c r="G1794" s="7" t="s">
        <v>226</v>
      </c>
      <c r="H1794" s="7"/>
      <c r="I1794" s="7"/>
      <c r="J1794" s="7"/>
      <c r="K1794" s="7"/>
      <c r="L1794" s="7"/>
      <c r="M1794" s="7" t="s">
        <v>1414</v>
      </c>
      <c r="N1794" s="7" t="s">
        <v>1415</v>
      </c>
      <c r="O1794" s="7" t="s">
        <v>1416</v>
      </c>
      <c r="P1794" s="7"/>
      <c r="Q1794" s="7" t="s">
        <v>1417</v>
      </c>
      <c r="R1794" s="7"/>
      <c r="S1794" s="7"/>
      <c r="T1794" s="7"/>
      <c r="U1794" s="7"/>
      <c r="V1794" s="7"/>
      <c r="W1794" s="7" t="s">
        <v>79</v>
      </c>
      <c r="X1794" s="7" t="s">
        <v>1418</v>
      </c>
      <c r="Y1794" s="7">
        <v>2</v>
      </c>
      <c r="Z1794" s="7">
        <v>2</v>
      </c>
      <c r="AA1794" s="7">
        <v>2019</v>
      </c>
      <c r="AB1794" s="7" t="s">
        <v>68</v>
      </c>
      <c r="AC1794" s="7"/>
      <c r="AD1794" s="7"/>
      <c r="AE1794" s="7"/>
      <c r="AF1794" s="7"/>
      <c r="AG1794" s="7"/>
      <c r="AH1794" s="7"/>
      <c r="AI1794" s="8" t="str">
        <f t="shared" si="228"/>
        <v>2018-1660_XM_1@录播</v>
      </c>
      <c r="AJ1794" s="8">
        <f>IF(AI1794="","",COUNTIFS(AI$1:AI1794,AI1794))</f>
        <v>1</v>
      </c>
      <c r="AK1794" s="8" t="str">
        <f t="shared" si="229"/>
        <v>畜产品质量安全应急指挥中心建设@录播</v>
      </c>
      <c r="AL1794" s="9">
        <f>IF(AK1794="","",COUNTIFS(AK$1:AK1794,AK1794))</f>
        <v>1</v>
      </c>
      <c r="AM1794" s="10" t="str">
        <f t="shared" si="230"/>
        <v>是</v>
      </c>
      <c r="AN1794" s="12">
        <v>1789760</v>
      </c>
    </row>
    <row r="1795" spans="1:40">
      <c r="A1795" s="14" t="s">
        <v>1084</v>
      </c>
      <c r="B1795" s="14" t="s">
        <v>1419</v>
      </c>
      <c r="C1795" s="14" t="s">
        <v>55</v>
      </c>
      <c r="D1795" s="14"/>
      <c r="E1795" s="14" t="s">
        <v>627</v>
      </c>
      <c r="F1795" s="14" t="s">
        <v>1420</v>
      </c>
      <c r="G1795" s="14" t="s">
        <v>226</v>
      </c>
      <c r="H1795" s="14"/>
      <c r="I1795" s="14"/>
      <c r="J1795" s="14"/>
      <c r="K1795" s="14"/>
      <c r="L1795" s="14"/>
      <c r="M1795" s="14" t="s">
        <v>1421</v>
      </c>
      <c r="N1795" s="14" t="s">
        <v>1422</v>
      </c>
      <c r="O1795" s="14"/>
      <c r="P1795" s="14"/>
      <c r="Q1795" s="14" t="s">
        <v>1424</v>
      </c>
      <c r="R1795" s="14"/>
      <c r="S1795" s="14"/>
      <c r="T1795" s="14"/>
      <c r="U1795" s="14"/>
      <c r="V1795" s="14"/>
      <c r="W1795" s="14" t="s">
        <v>65</v>
      </c>
      <c r="X1795" s="14" t="s">
        <v>1419</v>
      </c>
      <c r="Y1795" s="14">
        <v>16</v>
      </c>
      <c r="Z1795" s="14">
        <v>14971</v>
      </c>
      <c r="AA1795" s="14">
        <v>2019</v>
      </c>
      <c r="AB1795" s="14" t="s">
        <v>68</v>
      </c>
      <c r="AC1795" s="14"/>
      <c r="AD1795" s="14"/>
      <c r="AE1795" s="14"/>
      <c r="AF1795" s="14"/>
      <c r="AG1795" s="14"/>
      <c r="AH1795" s="14"/>
      <c r="AI1795" s="8" t="str">
        <f t="shared" si="228"/>
        <v/>
      </c>
      <c r="AJ1795" s="8" t="str">
        <f>IF(AI1795="","",COUNTIFS(AI$1:AI1795,AI1795))</f>
        <v/>
      </c>
      <c r="AK1795" s="8" t="str">
        <f t="shared" si="229"/>
        <v>教室录播系统采购@录播</v>
      </c>
      <c r="AL1795" s="9">
        <f>IF(AK1795="","",COUNTIFS(AK$1:AK1795,AK1795))</f>
        <v>1</v>
      </c>
      <c r="AM1795" s="10" t="str">
        <f t="shared" si="230"/>
        <v>是</v>
      </c>
      <c r="AN1795" s="12">
        <v>0</v>
      </c>
    </row>
    <row r="1796" spans="1:40">
      <c r="A1796" s="7" t="s">
        <v>1084</v>
      </c>
      <c r="B1796" s="7" t="s">
        <v>1425</v>
      </c>
      <c r="C1796" s="7" t="s">
        <v>55</v>
      </c>
      <c r="D1796" s="7" t="s">
        <v>1426</v>
      </c>
      <c r="E1796" s="7" t="s">
        <v>1427</v>
      </c>
      <c r="F1796" s="7" t="s">
        <v>1428</v>
      </c>
      <c r="G1796" s="7" t="s">
        <v>226</v>
      </c>
      <c r="H1796" s="7"/>
      <c r="I1796" s="7"/>
      <c r="J1796" s="7"/>
      <c r="K1796" s="7"/>
      <c r="L1796" s="7"/>
      <c r="M1796" s="7"/>
      <c r="N1796" s="7" t="s">
        <v>1429</v>
      </c>
      <c r="O1796" s="7">
        <v>2462616</v>
      </c>
      <c r="P1796" s="7"/>
      <c r="Q1796" s="7" t="s">
        <v>1431</v>
      </c>
      <c r="R1796" s="7" t="s">
        <v>1432</v>
      </c>
      <c r="S1796" s="7"/>
      <c r="T1796" s="7"/>
      <c r="U1796" s="7"/>
      <c r="V1796" s="7"/>
      <c r="W1796" s="7" t="s">
        <v>79</v>
      </c>
      <c r="X1796" s="7" t="s">
        <v>1433</v>
      </c>
      <c r="Y1796" s="7">
        <v>2</v>
      </c>
      <c r="Z1796" s="7">
        <v>4</v>
      </c>
      <c r="AA1796" s="7">
        <v>2019</v>
      </c>
      <c r="AB1796" s="7" t="s">
        <v>68</v>
      </c>
      <c r="AC1796" s="7" t="s">
        <v>128</v>
      </c>
      <c r="AD1796" s="7"/>
      <c r="AE1796" s="7"/>
      <c r="AF1796" s="7"/>
      <c r="AG1796" s="7"/>
      <c r="AH1796" s="7"/>
      <c r="AI1796" s="8" t="str">
        <f t="shared" si="228"/>
        <v>5113012018000680@录播</v>
      </c>
      <c r="AJ1796" s="8">
        <f>IF(AI1796="","",COUNTIFS(AI$1:AI1796,AI1796))</f>
        <v>1</v>
      </c>
      <c r="AK1796" s="8" t="str">
        <f t="shared" si="229"/>
        <v>四川省南充市公安局等战训基地信息化实战训练平台设备、川东北人力资源市场设备政府采购公开招标中标公告@录播</v>
      </c>
      <c r="AL1796" s="9">
        <f>IF(AK1796="","",COUNTIFS(AK$1:AK1796,AK1796))</f>
        <v>1</v>
      </c>
      <c r="AM1796" s="10" t="str">
        <f t="shared" si="230"/>
        <v>是</v>
      </c>
      <c r="AN1796" s="12">
        <v>2462616</v>
      </c>
    </row>
    <row r="1797" spans="1:40">
      <c r="A1797" s="14" t="s">
        <v>1084</v>
      </c>
      <c r="B1797" s="14" t="s">
        <v>1434</v>
      </c>
      <c r="C1797" s="14" t="s">
        <v>55</v>
      </c>
      <c r="D1797" s="14" t="s">
        <v>1426</v>
      </c>
      <c r="E1797" s="14" t="s">
        <v>1427</v>
      </c>
      <c r="F1797" s="14" t="s">
        <v>1428</v>
      </c>
      <c r="G1797" s="14" t="s">
        <v>226</v>
      </c>
      <c r="H1797" s="14"/>
      <c r="I1797" s="14"/>
      <c r="J1797" s="14"/>
      <c r="K1797" s="14"/>
      <c r="L1797" s="14"/>
      <c r="M1797" s="14"/>
      <c r="N1797" s="14" t="s">
        <v>1435</v>
      </c>
      <c r="O1797" s="14" t="s">
        <v>1436</v>
      </c>
      <c r="P1797" s="14"/>
      <c r="Q1797" s="14" t="s">
        <v>1432</v>
      </c>
      <c r="R1797" s="14" t="s">
        <v>1431</v>
      </c>
      <c r="S1797" s="14"/>
      <c r="T1797" s="14"/>
      <c r="U1797" s="14"/>
      <c r="V1797" s="14"/>
      <c r="W1797" s="14" t="s">
        <v>79</v>
      </c>
      <c r="X1797" s="14" t="s">
        <v>1438</v>
      </c>
      <c r="Y1797" s="14">
        <v>2</v>
      </c>
      <c r="Z1797" s="14">
        <v>4</v>
      </c>
      <c r="AA1797" s="14">
        <v>2019</v>
      </c>
      <c r="AB1797" s="14" t="s">
        <v>68</v>
      </c>
      <c r="AC1797" s="14" t="s">
        <v>128</v>
      </c>
      <c r="AD1797" s="14"/>
      <c r="AE1797" s="14"/>
      <c r="AF1797" s="14"/>
      <c r="AG1797" s="14"/>
      <c r="AH1797" s="14"/>
      <c r="AI1797" s="8" t="str">
        <f t="shared" si="228"/>
        <v>5113012018000680@录播</v>
      </c>
      <c r="AJ1797" s="8">
        <f>IF(AI1797="","",COUNTIFS(AI$1:AI1797,AI1797))</f>
        <v>2</v>
      </c>
      <c r="AK1797" s="8" t="str">
        <f t="shared" si="229"/>
        <v>南充市战训基地信息化实战训练平台设备、川东北人力资源市场设备政府采购公开招标成交公告@录播</v>
      </c>
      <c r="AL1797" s="9">
        <f>IF(AK1797="","",COUNTIFS(AK$1:AK1797,AK1797))</f>
        <v>1</v>
      </c>
      <c r="AM1797" s="10" t="str">
        <f t="shared" si="230"/>
        <v/>
      </c>
      <c r="AN1797" s="12">
        <v>3380000</v>
      </c>
    </row>
    <row r="1798" spans="1:40">
      <c r="A1798" s="7" t="s">
        <v>1084</v>
      </c>
      <c r="B1798" s="7" t="s">
        <v>1439</v>
      </c>
      <c r="C1798" s="7" t="s">
        <v>55</v>
      </c>
      <c r="D1798" s="7" t="s">
        <v>1440</v>
      </c>
      <c r="E1798" s="7" t="s">
        <v>168</v>
      </c>
      <c r="F1798" s="7" t="s">
        <v>225</v>
      </c>
      <c r="G1798" s="7" t="s">
        <v>226</v>
      </c>
      <c r="H1798" s="7"/>
      <c r="I1798" s="7"/>
      <c r="J1798" s="7"/>
      <c r="K1798" s="7"/>
      <c r="L1798" s="7" t="s">
        <v>227</v>
      </c>
      <c r="M1798" s="7" t="s">
        <v>228</v>
      </c>
      <c r="N1798" s="7" t="s">
        <v>229</v>
      </c>
      <c r="O1798" s="7" t="s">
        <v>230</v>
      </c>
      <c r="P1798" s="7"/>
      <c r="Q1798" s="7" t="s">
        <v>232</v>
      </c>
      <c r="R1798" s="7"/>
      <c r="S1798" s="7"/>
      <c r="T1798" s="7"/>
      <c r="U1798" s="7"/>
      <c r="V1798" s="7"/>
      <c r="W1798" s="7" t="s">
        <v>65</v>
      </c>
      <c r="X1798" s="7" t="s">
        <v>233</v>
      </c>
      <c r="Y1798" s="7">
        <v>10</v>
      </c>
      <c r="Z1798" s="7">
        <v>7</v>
      </c>
      <c r="AA1798" s="7">
        <v>2019</v>
      </c>
      <c r="AB1798" s="7" t="s">
        <v>68</v>
      </c>
      <c r="AC1798" s="7" t="s">
        <v>744</v>
      </c>
      <c r="AD1798" s="7" t="s">
        <v>130</v>
      </c>
      <c r="AE1798" s="7"/>
      <c r="AF1798" s="7"/>
      <c r="AG1798" s="7"/>
      <c r="AH1798" s="7"/>
      <c r="AI1798" s="8" t="str">
        <f t="shared" si="228"/>
        <v>[350104]FJMH[GK]2018009-1@录播</v>
      </c>
      <c r="AJ1798" s="8">
        <f>IF(AI1798="","",COUNTIFS(AI$1:AI1798,AI1798))</f>
        <v>1</v>
      </c>
      <c r="AK1798" s="8" t="str">
        <f t="shared" si="229"/>
        <v>福州市盖山中学录播教室设备采购项目结果公告@录播</v>
      </c>
      <c r="AL1798" s="9">
        <f>IF(AK1798="","",COUNTIFS(AK$1:AK1798,AK1798))</f>
        <v>1</v>
      </c>
      <c r="AM1798" s="10" t="str">
        <f t="shared" si="230"/>
        <v>是</v>
      </c>
      <c r="AN1798" s="12">
        <v>279500</v>
      </c>
    </row>
    <row r="1799" spans="1:40">
      <c r="A1799" s="14" t="s">
        <v>1084</v>
      </c>
      <c r="B1799" s="14" t="s">
        <v>223</v>
      </c>
      <c r="C1799" s="14" t="s">
        <v>55</v>
      </c>
      <c r="D1799" s="14" t="s">
        <v>224</v>
      </c>
      <c r="E1799" s="14" t="s">
        <v>168</v>
      </c>
      <c r="F1799" s="14" t="s">
        <v>225</v>
      </c>
      <c r="G1799" s="14" t="s">
        <v>226</v>
      </c>
      <c r="H1799" s="14"/>
      <c r="I1799" s="14"/>
      <c r="J1799" s="14"/>
      <c r="K1799" s="14"/>
      <c r="L1799" s="14" t="s">
        <v>227</v>
      </c>
      <c r="M1799" s="14" t="s">
        <v>228</v>
      </c>
      <c r="N1799" s="14" t="s">
        <v>229</v>
      </c>
      <c r="O1799" s="14" t="s">
        <v>230</v>
      </c>
      <c r="P1799" s="14"/>
      <c r="Q1799" s="14" t="s">
        <v>232</v>
      </c>
      <c r="R1799" s="14"/>
      <c r="S1799" s="14"/>
      <c r="T1799" s="14"/>
      <c r="U1799" s="14"/>
      <c r="V1799" s="14"/>
      <c r="W1799" s="14" t="s">
        <v>65</v>
      </c>
      <c r="X1799" s="14" t="s">
        <v>233</v>
      </c>
      <c r="Y1799" s="14">
        <v>10</v>
      </c>
      <c r="Z1799" s="14">
        <v>3</v>
      </c>
      <c r="AA1799" s="14">
        <v>2019</v>
      </c>
      <c r="AB1799" s="14" t="s">
        <v>68</v>
      </c>
      <c r="AC1799" s="14"/>
      <c r="AD1799" s="14"/>
      <c r="AE1799" s="14"/>
      <c r="AF1799" s="14"/>
      <c r="AG1799" s="14"/>
      <c r="AH1799" s="14"/>
      <c r="AI1799" s="8" t="str">
        <f t="shared" si="228"/>
        <v>[350104]FJMH[GK]2018009-1）@录播</v>
      </c>
      <c r="AJ1799" s="8">
        <f>IF(AI1799="","",COUNTIFS(AI$1:AI1799,AI1799))</f>
        <v>1</v>
      </c>
      <c r="AK1799" s="8" t="str">
        <f t="shared" si="229"/>
        <v>福州市盖山中学录播教室设备采购项目中标公告@录播</v>
      </c>
      <c r="AL1799" s="9">
        <f>IF(AK1799="","",COUNTIFS(AK$1:AK1799,AK1799))</f>
        <v>1</v>
      </c>
      <c r="AM1799" s="10" t="str">
        <f t="shared" si="230"/>
        <v>是</v>
      </c>
      <c r="AN1799" s="12">
        <v>279500</v>
      </c>
    </row>
    <row r="1800" spans="1:40">
      <c r="A1800" s="7" t="s">
        <v>1084</v>
      </c>
      <c r="B1800" s="7" t="s">
        <v>1442</v>
      </c>
      <c r="C1800" s="7" t="s">
        <v>55</v>
      </c>
      <c r="D1800" s="7"/>
      <c r="E1800" s="7" t="s">
        <v>56</v>
      </c>
      <c r="F1800" s="7" t="s">
        <v>1443</v>
      </c>
      <c r="G1800" s="7" t="s">
        <v>226</v>
      </c>
      <c r="H1800" s="7"/>
      <c r="I1800" s="7"/>
      <c r="J1800" s="7"/>
      <c r="K1800" s="7"/>
      <c r="L1800" s="7"/>
      <c r="M1800" s="7"/>
      <c r="N1800" s="7" t="s">
        <v>1444</v>
      </c>
      <c r="O1800" s="7"/>
      <c r="P1800" s="7"/>
      <c r="Q1800" s="7" t="s">
        <v>1445</v>
      </c>
      <c r="R1800" s="7"/>
      <c r="S1800" s="7"/>
      <c r="T1800" s="7"/>
      <c r="U1800" s="7"/>
      <c r="V1800" s="7"/>
      <c r="W1800" s="7" t="s">
        <v>65</v>
      </c>
      <c r="X1800" s="7" t="s">
        <v>1446</v>
      </c>
      <c r="Y1800" s="7">
        <v>2</v>
      </c>
      <c r="Z1800" s="7">
        <v>14971</v>
      </c>
      <c r="AA1800" s="7">
        <v>2019</v>
      </c>
      <c r="AB1800" s="7" t="s">
        <v>68</v>
      </c>
      <c r="AC1800" s="7"/>
      <c r="AD1800" s="7"/>
      <c r="AE1800" s="7"/>
      <c r="AF1800" s="7"/>
      <c r="AG1800" s="7"/>
      <c r="AH1800" s="7"/>
      <c r="AI1800" s="8" t="str">
        <f t="shared" si="228"/>
        <v/>
      </c>
      <c r="AJ1800" s="8" t="str">
        <f>IF(AI1800="","",COUNTIFS(AI$1:AI1800,AI1800))</f>
        <v/>
      </c>
      <c r="AK1800" s="8" t="str">
        <f t="shared" si="229"/>
        <v>新乡市铁路第二中学录播教室桌椅项目合同公告@录播</v>
      </c>
      <c r="AL1800" s="9">
        <f>IF(AK1800="","",COUNTIFS(AK$1:AK1800,AK1800))</f>
        <v>1</v>
      </c>
      <c r="AM1800" s="10" t="str">
        <f t="shared" si="230"/>
        <v>是</v>
      </c>
      <c r="AN1800" s="12">
        <v>0</v>
      </c>
    </row>
    <row r="1801" spans="1:40">
      <c r="A1801" s="14" t="s">
        <v>1084</v>
      </c>
      <c r="B1801" s="14" t="s">
        <v>1447</v>
      </c>
      <c r="C1801" s="14" t="s">
        <v>55</v>
      </c>
      <c r="D1801" s="14"/>
      <c r="E1801" s="14" t="s">
        <v>56</v>
      </c>
      <c r="F1801" s="14" t="s">
        <v>1443</v>
      </c>
      <c r="G1801" s="14" t="s">
        <v>226</v>
      </c>
      <c r="H1801" s="14"/>
      <c r="I1801" s="14"/>
      <c r="J1801" s="14"/>
      <c r="K1801" s="14"/>
      <c r="L1801" s="14"/>
      <c r="M1801" s="14"/>
      <c r="N1801" s="14" t="s">
        <v>1448</v>
      </c>
      <c r="O1801" s="14"/>
      <c r="P1801" s="14"/>
      <c r="Q1801" s="14" t="s">
        <v>1449</v>
      </c>
      <c r="R1801" s="14"/>
      <c r="S1801" s="14"/>
      <c r="T1801" s="14"/>
      <c r="U1801" s="14"/>
      <c r="V1801" s="14"/>
      <c r="W1801" s="14" t="s">
        <v>65</v>
      </c>
      <c r="X1801" s="14" t="s">
        <v>1450</v>
      </c>
      <c r="Y1801" s="14">
        <v>2</v>
      </c>
      <c r="Z1801" s="14">
        <v>14971</v>
      </c>
      <c r="AA1801" s="14">
        <v>2019</v>
      </c>
      <c r="AB1801" s="14" t="s">
        <v>68</v>
      </c>
      <c r="AC1801" s="14"/>
      <c r="AD1801" s="14"/>
      <c r="AE1801" s="14"/>
      <c r="AF1801" s="14"/>
      <c r="AG1801" s="14"/>
      <c r="AH1801" s="14"/>
      <c r="AI1801" s="8" t="str">
        <f t="shared" si="228"/>
        <v/>
      </c>
      <c r="AJ1801" s="8" t="str">
        <f>IF(AI1801="","",COUNTIFS(AI$1:AI1801,AI1801))</f>
        <v/>
      </c>
      <c r="AK1801" s="8" t="str">
        <f t="shared" si="229"/>
        <v>新乡市铁路第二中学录播教室服务器项目合同公告@录播</v>
      </c>
      <c r="AL1801" s="9">
        <f>IF(AK1801="","",COUNTIFS(AK$1:AK1801,AK1801))</f>
        <v>1</v>
      </c>
      <c r="AM1801" s="10" t="str">
        <f t="shared" si="230"/>
        <v>是</v>
      </c>
      <c r="AN1801" s="12">
        <v>0</v>
      </c>
    </row>
    <row r="1802" spans="1:40">
      <c r="A1802" s="7" t="s">
        <v>1084</v>
      </c>
      <c r="B1802" s="7" t="s">
        <v>1451</v>
      </c>
      <c r="C1802" s="7" t="s">
        <v>55</v>
      </c>
      <c r="D1802" s="7"/>
      <c r="E1802" s="7" t="s">
        <v>56</v>
      </c>
      <c r="F1802" s="7" t="s">
        <v>1443</v>
      </c>
      <c r="G1802" s="7" t="s">
        <v>226</v>
      </c>
      <c r="H1802" s="7"/>
      <c r="I1802" s="7"/>
      <c r="J1802" s="7"/>
      <c r="K1802" s="7"/>
      <c r="L1802" s="7"/>
      <c r="M1802" s="7"/>
      <c r="N1802" s="7" t="s">
        <v>1452</v>
      </c>
      <c r="O1802" s="7"/>
      <c r="P1802" s="7"/>
      <c r="Q1802" s="7" t="s">
        <v>1454</v>
      </c>
      <c r="R1802" s="7"/>
      <c r="S1802" s="7"/>
      <c r="T1802" s="7"/>
      <c r="U1802" s="7"/>
      <c r="V1802" s="7"/>
      <c r="W1802" s="7" t="s">
        <v>65</v>
      </c>
      <c r="X1802" s="7" t="s">
        <v>1455</v>
      </c>
      <c r="Y1802" s="7">
        <v>2</v>
      </c>
      <c r="Z1802" s="7">
        <v>14971</v>
      </c>
      <c r="AA1802" s="7">
        <v>2019</v>
      </c>
      <c r="AB1802" s="7" t="s">
        <v>68</v>
      </c>
      <c r="AC1802" s="7"/>
      <c r="AD1802" s="7"/>
      <c r="AE1802" s="7"/>
      <c r="AF1802" s="7"/>
      <c r="AG1802" s="7"/>
      <c r="AH1802" s="7"/>
      <c r="AI1802" s="8" t="str">
        <f t="shared" si="228"/>
        <v/>
      </c>
      <c r="AJ1802" s="8" t="str">
        <f>IF(AI1802="","",COUNTIFS(AI$1:AI1802,AI1802))</f>
        <v/>
      </c>
      <c r="AK1802" s="8" t="str">
        <f t="shared" si="229"/>
        <v>新乡市铁路第二中学录播教室电脑项目合同公告@录播</v>
      </c>
      <c r="AL1802" s="9">
        <f>IF(AK1802="","",COUNTIFS(AK$1:AK1802,AK1802))</f>
        <v>1</v>
      </c>
      <c r="AM1802" s="10" t="str">
        <f t="shared" si="230"/>
        <v>是</v>
      </c>
      <c r="AN1802" s="12">
        <v>0</v>
      </c>
    </row>
    <row r="1803" spans="1:40">
      <c r="A1803" s="14" t="s">
        <v>1084</v>
      </c>
      <c r="B1803" s="14" t="s">
        <v>1456</v>
      </c>
      <c r="C1803" s="14" t="s">
        <v>55</v>
      </c>
      <c r="D1803" s="14"/>
      <c r="E1803" s="14" t="s">
        <v>311</v>
      </c>
      <c r="F1803" s="14" t="s">
        <v>1457</v>
      </c>
      <c r="G1803" s="14" t="s">
        <v>226</v>
      </c>
      <c r="H1803" s="14"/>
      <c r="I1803" s="14"/>
      <c r="J1803" s="14"/>
      <c r="K1803" s="14"/>
      <c r="L1803" s="14" t="s">
        <v>1458</v>
      </c>
      <c r="M1803" s="14" t="s">
        <v>1459</v>
      </c>
      <c r="N1803" s="14" t="s">
        <v>1460</v>
      </c>
      <c r="O1803" s="14" t="s">
        <v>1461</v>
      </c>
      <c r="P1803" s="14"/>
      <c r="Q1803" s="14" t="s">
        <v>1463</v>
      </c>
      <c r="R1803" s="14" t="s">
        <v>1464</v>
      </c>
      <c r="S1803" s="14" t="s">
        <v>1465</v>
      </c>
      <c r="T1803" s="14"/>
      <c r="U1803" s="14"/>
      <c r="V1803" s="14"/>
      <c r="W1803" s="14" t="s">
        <v>244</v>
      </c>
      <c r="X1803" s="14" t="s">
        <v>1466</v>
      </c>
      <c r="Y1803" s="14">
        <v>3</v>
      </c>
      <c r="Z1803" s="14">
        <v>14971</v>
      </c>
      <c r="AA1803" s="14">
        <v>2019</v>
      </c>
      <c r="AB1803" s="14" t="s">
        <v>68</v>
      </c>
      <c r="AC1803" s="14"/>
      <c r="AD1803" s="14"/>
      <c r="AE1803" s="14"/>
      <c r="AF1803" s="14"/>
      <c r="AG1803" s="14"/>
      <c r="AH1803" s="14"/>
      <c r="AI1803" s="8" t="str">
        <f t="shared" si="228"/>
        <v/>
      </c>
      <c r="AJ1803" s="8" t="str">
        <f>IF(AI1803="","",COUNTIFS(AI$1:AI1803,AI1803))</f>
        <v/>
      </c>
      <c r="AK1803" s="8" t="str">
        <f t="shared" si="229"/>
        <v>湖北长江报刊传媒（集团）有限公司“全媒体中心”多功能厅LED大屏和音响、录播室设备及工程改造、机房改造硬件平台采购项目中标结果公示@录播</v>
      </c>
      <c r="AL1803" s="9">
        <f>IF(AK1803="","",COUNTIFS(AK$1:AK1803,AK1803))</f>
        <v>1</v>
      </c>
      <c r="AM1803" s="10" t="str">
        <f t="shared" si="230"/>
        <v>是</v>
      </c>
      <c r="AN1803" s="12">
        <v>478000</v>
      </c>
    </row>
    <row r="1804" spans="1:40">
      <c r="A1804" s="7" t="s">
        <v>1084</v>
      </c>
      <c r="B1804" s="7" t="s">
        <v>1473</v>
      </c>
      <c r="C1804" s="7" t="s">
        <v>55</v>
      </c>
      <c r="D1804" s="7" t="s">
        <v>1474</v>
      </c>
      <c r="E1804" s="7" t="s">
        <v>830</v>
      </c>
      <c r="F1804" s="7" t="s">
        <v>1475</v>
      </c>
      <c r="G1804" s="7" t="s">
        <v>226</v>
      </c>
      <c r="H1804" s="7"/>
      <c r="I1804" s="7"/>
      <c r="J1804" s="7"/>
      <c r="K1804" s="7"/>
      <c r="L1804" s="7" t="s">
        <v>1476</v>
      </c>
      <c r="M1804" s="7" t="s">
        <v>1477</v>
      </c>
      <c r="N1804" s="7" t="s">
        <v>1478</v>
      </c>
      <c r="O1804" s="7"/>
      <c r="P1804" s="7"/>
      <c r="Q1804" s="7" t="s">
        <v>1480</v>
      </c>
      <c r="R1804" s="7" t="s">
        <v>1481</v>
      </c>
      <c r="S1804" s="7"/>
      <c r="T1804" s="7"/>
      <c r="U1804" s="7"/>
      <c r="V1804" s="7"/>
      <c r="W1804" s="7" t="s">
        <v>65</v>
      </c>
      <c r="X1804" s="7" t="s">
        <v>1482</v>
      </c>
      <c r="Y1804" s="7">
        <v>4</v>
      </c>
      <c r="Z1804" s="7">
        <v>4</v>
      </c>
      <c r="AA1804" s="7">
        <v>2019</v>
      </c>
      <c r="AB1804" s="7" t="s">
        <v>68</v>
      </c>
      <c r="AC1804" s="7"/>
      <c r="AD1804" s="7"/>
      <c r="AE1804" s="7"/>
      <c r="AF1804" s="7"/>
      <c r="AG1804" s="7"/>
      <c r="AH1804" s="7"/>
      <c r="AI1804" s="8" t="str">
        <f t="shared" si="228"/>
        <v>XYG-2018-32-892-@录播</v>
      </c>
      <c r="AJ1804" s="8">
        <f>IF(AI1804="","",COUNTIFS(AI$1:AI1804,AI1804))</f>
        <v>1</v>
      </c>
      <c r="AK1804" s="8" t="str">
        <f t="shared" si="229"/>
        <v>仁怀市盐津二小科学实验设备采购项目中标（成交）公告@录播</v>
      </c>
      <c r="AL1804" s="9">
        <f>IF(AK1804="","",COUNTIFS(AK$1:AK1804,AK1804))</f>
        <v>1</v>
      </c>
      <c r="AM1804" s="10" t="str">
        <f t="shared" si="230"/>
        <v>是</v>
      </c>
      <c r="AN1804" s="12">
        <v>0</v>
      </c>
    </row>
    <row r="1805" spans="1:40">
      <c r="A1805" s="14" t="s">
        <v>1084</v>
      </c>
      <c r="B1805" s="14" t="s">
        <v>1483</v>
      </c>
      <c r="C1805" s="14" t="s">
        <v>55</v>
      </c>
      <c r="D1805" s="14" t="s">
        <v>1484</v>
      </c>
      <c r="E1805" s="14" t="s">
        <v>83</v>
      </c>
      <c r="F1805" s="14" t="s">
        <v>1405</v>
      </c>
      <c r="G1805" s="14" t="s">
        <v>226</v>
      </c>
      <c r="H1805" s="14"/>
      <c r="I1805" s="14"/>
      <c r="J1805" s="14"/>
      <c r="K1805" s="14"/>
      <c r="L1805" s="14" t="s">
        <v>1485</v>
      </c>
      <c r="M1805" s="14" t="s">
        <v>1486</v>
      </c>
      <c r="N1805" s="14" t="s">
        <v>1487</v>
      </c>
      <c r="O1805" s="14"/>
      <c r="P1805" s="14"/>
      <c r="Q1805" s="14" t="s">
        <v>1489</v>
      </c>
      <c r="R1805" s="14"/>
      <c r="S1805" s="14"/>
      <c r="T1805" s="14"/>
      <c r="U1805" s="14"/>
      <c r="V1805" s="14"/>
      <c r="W1805" s="14" t="s">
        <v>79</v>
      </c>
      <c r="X1805" s="14" t="s">
        <v>1490</v>
      </c>
      <c r="Y1805" s="14">
        <v>2</v>
      </c>
      <c r="Z1805" s="14">
        <v>10</v>
      </c>
      <c r="AA1805" s="14">
        <v>2019</v>
      </c>
      <c r="AB1805" s="14" t="s">
        <v>68</v>
      </c>
      <c r="AC1805" s="14"/>
      <c r="AD1805" s="14"/>
      <c r="AE1805" s="14"/>
      <c r="AF1805" s="14"/>
      <c r="AG1805" s="14"/>
      <c r="AH1805" s="14"/>
      <c r="AI1805" s="8" t="str">
        <f t="shared" si="228"/>
        <v>WYYGCG[2019]@录播</v>
      </c>
      <c r="AJ1805" s="8">
        <f>IF(AI1805="","",COUNTIFS(AI$1:AI1805,AI1805))</f>
        <v>1</v>
      </c>
      <c r="AK1805" s="8" t="str">
        <f t="shared" si="229"/>
        <v>[婺源县]江西省上饶市婺源县阳光招标采购代理有限公司关于婺源县教育体育局录播教室、创客教室教学设备采购项目（招标编号：WYYGCG[2019]—WJ005）成交结果公告@录播</v>
      </c>
      <c r="AL1805" s="9">
        <f>IF(AK1805="","",COUNTIFS(AK$1:AK1805,AK1805))</f>
        <v>1</v>
      </c>
      <c r="AM1805" s="10" t="str">
        <f t="shared" si="230"/>
        <v>是</v>
      </c>
      <c r="AN1805" s="12">
        <v>0</v>
      </c>
    </row>
    <row r="1806" spans="1:40">
      <c r="A1806" s="7" t="s">
        <v>1084</v>
      </c>
      <c r="B1806" s="7" t="s">
        <v>1491</v>
      </c>
      <c r="C1806" s="7" t="s">
        <v>55</v>
      </c>
      <c r="D1806" s="7" t="s">
        <v>1492</v>
      </c>
      <c r="E1806" s="7" t="s">
        <v>1125</v>
      </c>
      <c r="F1806" s="7" t="s">
        <v>1126</v>
      </c>
      <c r="G1806" s="7" t="s">
        <v>226</v>
      </c>
      <c r="H1806" s="7"/>
      <c r="I1806" s="7"/>
      <c r="J1806" s="7"/>
      <c r="K1806" s="7"/>
      <c r="L1806" s="7" t="s">
        <v>1493</v>
      </c>
      <c r="M1806" s="7" t="s">
        <v>1494</v>
      </c>
      <c r="N1806" s="7" t="s">
        <v>1495</v>
      </c>
      <c r="O1806" s="7" t="s">
        <v>1496</v>
      </c>
      <c r="P1806" s="7"/>
      <c r="Q1806" s="7" t="s">
        <v>1498</v>
      </c>
      <c r="R1806" s="7"/>
      <c r="S1806" s="7"/>
      <c r="T1806" s="7"/>
      <c r="U1806" s="7"/>
      <c r="V1806" s="7"/>
      <c r="W1806" s="7" t="s">
        <v>79</v>
      </c>
      <c r="X1806" s="7" t="s">
        <v>1499</v>
      </c>
      <c r="Y1806" s="7">
        <v>2</v>
      </c>
      <c r="Z1806" s="7">
        <v>8</v>
      </c>
      <c r="AA1806" s="7">
        <v>2019</v>
      </c>
      <c r="AB1806" s="7" t="s">
        <v>68</v>
      </c>
      <c r="AC1806" s="7"/>
      <c r="AD1806" s="7"/>
      <c r="AE1806" s="7"/>
      <c r="AF1806" s="7"/>
      <c r="AG1806" s="7"/>
      <c r="AH1806" s="7"/>
      <c r="AI1806" s="8" t="str">
        <f t="shared" si="228"/>
        <v>ZBZB-2018-794@录播</v>
      </c>
      <c r="AJ1806" s="8">
        <f>IF(AI1806="","",COUNTIFS(AI$1:AI1806,AI1806))</f>
        <v>1</v>
      </c>
      <c r="AK1806" s="8" t="str">
        <f t="shared" si="229"/>
        <v>关于凤县教育体育局教育信息化建设项目的采购结果公告@录播</v>
      </c>
      <c r="AL1806" s="9">
        <f>IF(AK1806="","",COUNTIFS(AK$1:AK1806,AK1806))</f>
        <v>1</v>
      </c>
      <c r="AM1806" s="10" t="str">
        <f t="shared" si="230"/>
        <v>是</v>
      </c>
      <c r="AN1806" s="12">
        <v>36712000</v>
      </c>
    </row>
    <row r="1807" spans="1:40">
      <c r="A1807" s="14" t="s">
        <v>1084</v>
      </c>
      <c r="B1807" s="14" t="s">
        <v>246</v>
      </c>
      <c r="C1807" s="14" t="s">
        <v>55</v>
      </c>
      <c r="D1807" s="14" t="s">
        <v>154</v>
      </c>
      <c r="E1807" s="14" t="s">
        <v>155</v>
      </c>
      <c r="F1807" s="14" t="s">
        <v>156</v>
      </c>
      <c r="G1807" s="14" t="s">
        <v>226</v>
      </c>
      <c r="H1807" s="14"/>
      <c r="I1807" s="14"/>
      <c r="J1807" s="14"/>
      <c r="K1807" s="14"/>
      <c r="L1807" s="14" t="s">
        <v>157</v>
      </c>
      <c r="M1807" s="14" t="s">
        <v>158</v>
      </c>
      <c r="N1807" s="14" t="s">
        <v>159</v>
      </c>
      <c r="O1807" s="14" t="s">
        <v>247</v>
      </c>
      <c r="P1807" s="14"/>
      <c r="Q1807" s="14" t="s">
        <v>162</v>
      </c>
      <c r="R1807" s="14" t="s">
        <v>163</v>
      </c>
      <c r="S1807" s="14" t="s">
        <v>164</v>
      </c>
      <c r="T1807" s="14"/>
      <c r="U1807" s="14"/>
      <c r="V1807" s="14"/>
      <c r="W1807" s="14" t="s">
        <v>65</v>
      </c>
      <c r="X1807" s="14" t="s">
        <v>165</v>
      </c>
      <c r="Y1807" s="14">
        <v>12</v>
      </c>
      <c r="Z1807" s="14">
        <v>8</v>
      </c>
      <c r="AA1807" s="14">
        <v>2019</v>
      </c>
      <c r="AB1807" s="14" t="s">
        <v>68</v>
      </c>
      <c r="AC1807" s="14" t="s">
        <v>166</v>
      </c>
      <c r="AD1807" s="14"/>
      <c r="AE1807" s="14"/>
      <c r="AF1807" s="14"/>
      <c r="AG1807" s="14"/>
      <c r="AH1807" s="14"/>
      <c r="AI1807" s="8" t="str">
        <f t="shared" si="228"/>
        <v>TPDL-2019-C02@录播</v>
      </c>
      <c r="AJ1807" s="8">
        <f>IF(AI1807="","",COUNTIFS(AI$1:AI1807,AI1807))</f>
        <v>2</v>
      </c>
      <c r="AK1807" s="8" t="str">
        <f t="shared" si="229"/>
        <v>大理新世纪中学智慧录播教室设备采购项目中标公示@录播</v>
      </c>
      <c r="AL1807" s="9">
        <f>IF(AK1807="","",COUNTIFS(AK$1:AK1807,AK1807))</f>
        <v>1</v>
      </c>
      <c r="AM1807" s="10" t="str">
        <f t="shared" si="230"/>
        <v/>
      </c>
      <c r="AN1807" s="12">
        <v>594860</v>
      </c>
    </row>
    <row r="1808" spans="1:40">
      <c r="A1808" s="7" t="s">
        <v>1084</v>
      </c>
      <c r="B1808" s="7" t="s">
        <v>1501</v>
      </c>
      <c r="C1808" s="7" t="s">
        <v>55</v>
      </c>
      <c r="D1808" s="7" t="s">
        <v>1502</v>
      </c>
      <c r="E1808" s="7" t="s">
        <v>1427</v>
      </c>
      <c r="F1808" s="7" t="s">
        <v>1428</v>
      </c>
      <c r="G1808" s="7" t="s">
        <v>226</v>
      </c>
      <c r="H1808" s="7"/>
      <c r="I1808" s="7"/>
      <c r="J1808" s="7"/>
      <c r="K1808" s="7"/>
      <c r="L1808" s="7"/>
      <c r="M1808" s="7"/>
      <c r="N1808" s="7" t="s">
        <v>1503</v>
      </c>
      <c r="O1808" s="7">
        <v>4186600</v>
      </c>
      <c r="P1808" s="7"/>
      <c r="Q1808" s="7" t="s">
        <v>1505</v>
      </c>
      <c r="R1808" s="7"/>
      <c r="S1808" s="7"/>
      <c r="T1808" s="7"/>
      <c r="U1808" s="7"/>
      <c r="V1808" s="7"/>
      <c r="W1808" s="7" t="s">
        <v>65</v>
      </c>
      <c r="X1808" s="7" t="s">
        <v>1506</v>
      </c>
      <c r="Y1808" s="7">
        <v>2</v>
      </c>
      <c r="Z1808" s="7">
        <v>4</v>
      </c>
      <c r="AA1808" s="7">
        <v>2019</v>
      </c>
      <c r="AB1808" s="7" t="s">
        <v>68</v>
      </c>
      <c r="AC1808" s="7"/>
      <c r="AD1808" s="7"/>
      <c r="AE1808" s="7"/>
      <c r="AF1808" s="7"/>
      <c r="AG1808" s="7"/>
      <c r="AH1808" s="7"/>
      <c r="AI1808" s="8" t="str">
        <f t="shared" si="228"/>
        <v>5113812019000003@录播</v>
      </c>
      <c r="AJ1808" s="8">
        <f>IF(AI1808="","",COUNTIFS(AI$1:AI1808,AI1808))</f>
        <v>1</v>
      </c>
      <c r="AK1808" s="8" t="str">
        <f t="shared" si="229"/>
        <v>四川省南充市阆中市师范学校智能黑板和录播教室项目采购公开招标中标公告@录播</v>
      </c>
      <c r="AL1808" s="9">
        <f>IF(AK1808="","",COUNTIFS(AK$1:AK1808,AK1808))</f>
        <v>1</v>
      </c>
      <c r="AM1808" s="10" t="str">
        <f t="shared" si="230"/>
        <v>是</v>
      </c>
      <c r="AN1808" s="12">
        <v>4186600</v>
      </c>
    </row>
    <row r="1809" spans="1:40">
      <c r="A1809" s="14" t="s">
        <v>1084</v>
      </c>
      <c r="B1809" s="14" t="s">
        <v>1507</v>
      </c>
      <c r="C1809" s="14" t="s">
        <v>55</v>
      </c>
      <c r="D1809" s="14" t="s">
        <v>1508</v>
      </c>
      <c r="E1809" s="14" t="s">
        <v>696</v>
      </c>
      <c r="F1809" s="14" t="s">
        <v>1509</v>
      </c>
      <c r="G1809" s="14" t="s">
        <v>226</v>
      </c>
      <c r="H1809" s="14"/>
      <c r="I1809" s="14"/>
      <c r="J1809" s="14"/>
      <c r="K1809" s="14"/>
      <c r="L1809" s="14" t="s">
        <v>1510</v>
      </c>
      <c r="M1809" s="14" t="s">
        <v>1511</v>
      </c>
      <c r="N1809" s="14" t="s">
        <v>1512</v>
      </c>
      <c r="O1809" s="14" t="s">
        <v>1513</v>
      </c>
      <c r="P1809" s="14"/>
      <c r="Q1809" s="14" t="s">
        <v>1515</v>
      </c>
      <c r="R1809" s="14" t="s">
        <v>1516</v>
      </c>
      <c r="S1809" s="14" t="s">
        <v>1517</v>
      </c>
      <c r="T1809" s="14"/>
      <c r="U1809" s="14"/>
      <c r="V1809" s="14"/>
      <c r="W1809" s="14" t="s">
        <v>65</v>
      </c>
      <c r="X1809" s="14" t="s">
        <v>1518</v>
      </c>
      <c r="Y1809" s="14">
        <v>8</v>
      </c>
      <c r="Z1809" s="14">
        <v>10</v>
      </c>
      <c r="AA1809" s="14">
        <v>2019</v>
      </c>
      <c r="AB1809" s="14" t="s">
        <v>68</v>
      </c>
      <c r="AC1809" s="14"/>
      <c r="AD1809" s="14"/>
      <c r="AE1809" s="14"/>
      <c r="AF1809" s="14"/>
      <c r="AG1809" s="14"/>
      <c r="AH1809" s="14"/>
      <c r="AI1809" s="8" t="str">
        <f t="shared" si="228"/>
        <v>ZGZB[@录播</v>
      </c>
      <c r="AJ1809" s="8">
        <f>IF(AI1809="","",COUNTIFS(AI$1:AI1809,AI1809))</f>
        <v>1</v>
      </c>
      <c r="AK1809" s="8" t="str">
        <f t="shared" si="229"/>
        <v>七台河市特殊教育学校移动便携式录播设备采购成交公告@录播</v>
      </c>
      <c r="AL1809" s="9">
        <f>IF(AK1809="","",COUNTIFS(AK$1:AK1809,AK1809))</f>
        <v>1</v>
      </c>
      <c r="AM1809" s="10" t="str">
        <f t="shared" si="230"/>
        <v>是</v>
      </c>
      <c r="AN1809" s="12">
        <v>126800</v>
      </c>
    </row>
    <row r="1810" spans="1:40">
      <c r="A1810" s="7" t="s">
        <v>1084</v>
      </c>
      <c r="B1810" s="7" t="s">
        <v>1519</v>
      </c>
      <c r="C1810" s="7" t="s">
        <v>55</v>
      </c>
      <c r="D1810" s="7"/>
      <c r="E1810" s="7" t="s">
        <v>56</v>
      </c>
      <c r="F1810" s="7" t="s">
        <v>1520</v>
      </c>
      <c r="G1810" s="7" t="s">
        <v>1521</v>
      </c>
      <c r="H1810" s="7"/>
      <c r="I1810" s="7"/>
      <c r="J1810" s="7"/>
      <c r="K1810" s="7"/>
      <c r="L1810" s="7"/>
      <c r="M1810" s="7"/>
      <c r="N1810" s="7" t="s">
        <v>1522</v>
      </c>
      <c r="O1810" s="7"/>
      <c r="P1810" s="7"/>
      <c r="Q1810" s="7" t="s">
        <v>1524</v>
      </c>
      <c r="R1810" s="7"/>
      <c r="S1810" s="7"/>
      <c r="T1810" s="7"/>
      <c r="U1810" s="7"/>
      <c r="V1810" s="7"/>
      <c r="W1810" s="7" t="s">
        <v>65</v>
      </c>
      <c r="X1810" s="7" t="s">
        <v>1525</v>
      </c>
      <c r="Y1810" s="7">
        <v>2</v>
      </c>
      <c r="Z1810" s="7">
        <v>14971</v>
      </c>
      <c r="AA1810" s="7">
        <v>2019</v>
      </c>
      <c r="AB1810" s="7" t="s">
        <v>68</v>
      </c>
      <c r="AC1810" s="7"/>
      <c r="AD1810" s="7"/>
      <c r="AE1810" s="7"/>
      <c r="AF1810" s="7"/>
      <c r="AG1810" s="7"/>
      <c r="AH1810" s="7"/>
      <c r="AI1810" s="8" t="str">
        <f t="shared" si="228"/>
        <v/>
      </c>
      <c r="AJ1810" s="8" t="str">
        <f>IF(AI1810="","",COUNTIFS(AI$1:AI1810,AI1810))</f>
        <v/>
      </c>
      <c r="AK1810" s="8" t="str">
        <f t="shared" si="229"/>
        <v>2018年安阳县学校录播教室采购项目供货合同合同公告@录播</v>
      </c>
      <c r="AL1810" s="9">
        <f>IF(AK1810="","",COUNTIFS(AK$1:AK1810,AK1810))</f>
        <v>1</v>
      </c>
      <c r="AM1810" s="10" t="str">
        <f t="shared" si="230"/>
        <v>是</v>
      </c>
      <c r="AN1810" s="12">
        <v>0</v>
      </c>
    </row>
    <row r="1811" spans="1:40">
      <c r="A1811" s="14" t="s">
        <v>1084</v>
      </c>
      <c r="B1811" s="14" t="s">
        <v>1526</v>
      </c>
      <c r="C1811" s="14" t="s">
        <v>55</v>
      </c>
      <c r="D1811" s="14"/>
      <c r="E1811" s="14" t="s">
        <v>425</v>
      </c>
      <c r="F1811" s="14" t="s">
        <v>1527</v>
      </c>
      <c r="G1811" s="14" t="s">
        <v>1521</v>
      </c>
      <c r="H1811" s="14"/>
      <c r="I1811" s="14"/>
      <c r="J1811" s="14"/>
      <c r="K1811" s="14"/>
      <c r="L1811" s="14"/>
      <c r="M1811" s="14"/>
      <c r="N1811" s="14"/>
      <c r="O1811" s="14"/>
      <c r="P1811" s="14"/>
      <c r="Q1811" s="14"/>
      <c r="R1811" s="14"/>
      <c r="S1811" s="14"/>
      <c r="T1811" s="14"/>
      <c r="U1811" s="14"/>
      <c r="V1811" s="14"/>
      <c r="W1811" s="14" t="s">
        <v>315</v>
      </c>
      <c r="X1811" s="14" t="s">
        <v>1529</v>
      </c>
      <c r="Y1811" s="14">
        <v>2</v>
      </c>
      <c r="Z1811" s="14">
        <v>14971</v>
      </c>
      <c r="AA1811" s="14">
        <v>2019</v>
      </c>
      <c r="AB1811" s="14" t="s">
        <v>68</v>
      </c>
      <c r="AC1811" s="14"/>
      <c r="AD1811" s="14"/>
      <c r="AE1811" s="14"/>
      <c r="AF1811" s="14"/>
      <c r="AG1811" s="14"/>
      <c r="AH1811" s="14"/>
      <c r="AI1811" s="8" t="str">
        <f t="shared" si="228"/>
        <v/>
      </c>
      <c r="AJ1811" s="8" t="str">
        <f>IF(AI1811="","",COUNTIFS(AI$1:AI1811,AI1811))</f>
        <v/>
      </c>
      <c r="AK1811" s="8" t="str">
        <f t="shared" si="229"/>
        <v>甘肃西北师大附中录播教室建设及多媒体教室改造项目中标候选人公示@录播</v>
      </c>
      <c r="AL1811" s="9">
        <f>IF(AK1811="","",COUNTIFS(AK$1:AK1811,AK1811))</f>
        <v>1</v>
      </c>
      <c r="AM1811" s="10" t="str">
        <f t="shared" si="230"/>
        <v>是</v>
      </c>
      <c r="AN1811" s="12">
        <v>0</v>
      </c>
    </row>
    <row r="1812" spans="1:40">
      <c r="A1812" s="7" t="s">
        <v>1084</v>
      </c>
      <c r="B1812" s="7" t="s">
        <v>1530</v>
      </c>
      <c r="C1812" s="7" t="s">
        <v>55</v>
      </c>
      <c r="D1812" s="7"/>
      <c r="E1812" s="7" t="s">
        <v>56</v>
      </c>
      <c r="F1812" s="7" t="s">
        <v>1531</v>
      </c>
      <c r="G1812" s="7" t="s">
        <v>252</v>
      </c>
      <c r="H1812" s="7"/>
      <c r="I1812" s="7"/>
      <c r="J1812" s="7"/>
      <c r="K1812" s="7"/>
      <c r="L1812" s="7" t="s">
        <v>1532</v>
      </c>
      <c r="M1812" s="7" t="s">
        <v>1533</v>
      </c>
      <c r="N1812" s="7" t="s">
        <v>1534</v>
      </c>
      <c r="O1812" s="7" t="s">
        <v>1535</v>
      </c>
      <c r="P1812" s="7"/>
      <c r="Q1812" s="7" t="s">
        <v>1537</v>
      </c>
      <c r="R1812" s="7"/>
      <c r="S1812" s="7"/>
      <c r="T1812" s="7"/>
      <c r="U1812" s="7"/>
      <c r="V1812" s="7"/>
      <c r="W1812" s="7" t="s">
        <v>326</v>
      </c>
      <c r="X1812" s="7" t="s">
        <v>1538</v>
      </c>
      <c r="Y1812" s="7">
        <v>4</v>
      </c>
      <c r="Z1812" s="7">
        <v>14971</v>
      </c>
      <c r="AA1812" s="7">
        <v>2019</v>
      </c>
      <c r="AB1812" s="7" t="s">
        <v>68</v>
      </c>
      <c r="AC1812" s="7"/>
      <c r="AD1812" s="7"/>
      <c r="AE1812" s="7"/>
      <c r="AF1812" s="7"/>
      <c r="AG1812" s="7"/>
      <c r="AH1812" s="7"/>
      <c r="AI1812" s="8" t="str">
        <f t="shared" si="228"/>
        <v/>
      </c>
      <c r="AJ1812" s="8" t="str">
        <f>IF(AI1812="","",COUNTIFS(AI$1:AI1812,AI1812))</f>
        <v/>
      </c>
      <c r="AK1812" s="8" t="str">
        <f t="shared" si="229"/>
        <v>焦作大学关于焦作大学智慧教室项目（三次）的成交公告@录播</v>
      </c>
      <c r="AL1812" s="9">
        <f>IF(AK1812="","",COUNTIFS(AK$1:AK1812,AK1812))</f>
        <v>1</v>
      </c>
      <c r="AM1812" s="10" t="str">
        <f t="shared" si="230"/>
        <v>是</v>
      </c>
      <c r="AN1812" s="12">
        <v>988600</v>
      </c>
    </row>
    <row r="1813" spans="1:40">
      <c r="A1813" s="14" t="s">
        <v>1084</v>
      </c>
      <c r="B1813" s="14" t="s">
        <v>1539</v>
      </c>
      <c r="C1813" s="14" t="s">
        <v>55</v>
      </c>
      <c r="D1813" s="14" t="s">
        <v>1540</v>
      </c>
      <c r="E1813" s="14" t="s">
        <v>809</v>
      </c>
      <c r="F1813" s="14" t="s">
        <v>1541</v>
      </c>
      <c r="G1813" s="14" t="s">
        <v>252</v>
      </c>
      <c r="H1813" s="14"/>
      <c r="I1813" s="14"/>
      <c r="J1813" s="14"/>
      <c r="K1813" s="14"/>
      <c r="L1813" s="14" t="s">
        <v>1542</v>
      </c>
      <c r="M1813" s="14"/>
      <c r="N1813" s="14" t="s">
        <v>1543</v>
      </c>
      <c r="O1813" s="14" t="s">
        <v>1544</v>
      </c>
      <c r="P1813" s="14"/>
      <c r="Q1813" s="14" t="s">
        <v>1546</v>
      </c>
      <c r="R1813" s="14"/>
      <c r="S1813" s="14"/>
      <c r="T1813" s="14"/>
      <c r="U1813" s="14"/>
      <c r="V1813" s="14"/>
      <c r="W1813" s="14" t="s">
        <v>65</v>
      </c>
      <c r="X1813" s="14" t="s">
        <v>1547</v>
      </c>
      <c r="Y1813" s="14">
        <v>2</v>
      </c>
      <c r="Z1813" s="14">
        <v>2</v>
      </c>
      <c r="AA1813" s="14">
        <v>2019</v>
      </c>
      <c r="AB1813" s="14" t="s">
        <v>68</v>
      </c>
      <c r="AC1813" s="14"/>
      <c r="AD1813" s="14"/>
      <c r="AE1813" s="14"/>
      <c r="AF1813" s="14"/>
      <c r="AG1813" s="14"/>
      <c r="AH1813" s="14"/>
      <c r="AI1813" s="8" t="str">
        <f t="shared" si="228"/>
        <v>Z1309001818341091-1@录播</v>
      </c>
      <c r="AJ1813" s="8">
        <f>IF(AI1813="","",COUNTIFS(AI$1:AI1813,AI1813))</f>
        <v>1</v>
      </c>
      <c r="AK1813" s="8" t="str">
        <f t="shared" si="229"/>
        <v>沧州市教育局石油分局录播教室设备采购项目A包C包@录播</v>
      </c>
      <c r="AL1813" s="9">
        <f>IF(AK1813="","",COUNTIFS(AK$1:AK1813,AK1813))</f>
        <v>1</v>
      </c>
      <c r="AM1813" s="10" t="str">
        <f t="shared" si="230"/>
        <v>是</v>
      </c>
      <c r="AN1813" s="12">
        <v>622340</v>
      </c>
    </row>
    <row r="1814" spans="1:40">
      <c r="A1814" s="7" t="s">
        <v>1084</v>
      </c>
      <c r="B1814" s="7" t="s">
        <v>1419</v>
      </c>
      <c r="C1814" s="7" t="s">
        <v>55</v>
      </c>
      <c r="D1814" s="7"/>
      <c r="E1814" s="7" t="s">
        <v>627</v>
      </c>
      <c r="F1814" s="7" t="s">
        <v>1420</v>
      </c>
      <c r="G1814" s="7" t="s">
        <v>252</v>
      </c>
      <c r="H1814" s="7"/>
      <c r="I1814" s="7"/>
      <c r="J1814" s="7"/>
      <c r="K1814" s="7"/>
      <c r="L1814" s="7"/>
      <c r="M1814" s="7"/>
      <c r="N1814" s="7" t="s">
        <v>1422</v>
      </c>
      <c r="O1814" s="7"/>
      <c r="P1814" s="7"/>
      <c r="Q1814" s="7" t="s">
        <v>1424</v>
      </c>
      <c r="R1814" s="7"/>
      <c r="S1814" s="7"/>
      <c r="T1814" s="7"/>
      <c r="U1814" s="7"/>
      <c r="V1814" s="7"/>
      <c r="W1814" s="7" t="s">
        <v>65</v>
      </c>
      <c r="X1814" s="7" t="s">
        <v>1419</v>
      </c>
      <c r="Y1814" s="7">
        <v>16</v>
      </c>
      <c r="Z1814" s="7">
        <v>14971</v>
      </c>
      <c r="AA1814" s="7">
        <v>2019</v>
      </c>
      <c r="AB1814" s="7" t="s">
        <v>68</v>
      </c>
      <c r="AC1814" s="7"/>
      <c r="AD1814" s="7"/>
      <c r="AE1814" s="7"/>
      <c r="AF1814" s="7"/>
      <c r="AG1814" s="7"/>
      <c r="AH1814" s="7"/>
      <c r="AI1814" s="8" t="str">
        <f t="shared" si="228"/>
        <v/>
      </c>
      <c r="AJ1814" s="8" t="str">
        <f>IF(AI1814="","",COUNTIFS(AI$1:AI1814,AI1814))</f>
        <v/>
      </c>
      <c r="AK1814" s="8" t="str">
        <f t="shared" si="229"/>
        <v>教室录播系统采购@录播</v>
      </c>
      <c r="AL1814" s="9">
        <f>IF(AK1814="","",COUNTIFS(AK$1:AK1814,AK1814))</f>
        <v>2</v>
      </c>
      <c r="AM1814" s="10" t="str">
        <f t="shared" si="230"/>
        <v/>
      </c>
      <c r="AN1814" s="12">
        <v>0</v>
      </c>
    </row>
    <row r="1815" spans="1:40">
      <c r="A1815" s="14" t="s">
        <v>1084</v>
      </c>
      <c r="B1815" s="14" t="s">
        <v>1549</v>
      </c>
      <c r="C1815" s="14" t="s">
        <v>55</v>
      </c>
      <c r="D1815" s="14" t="s">
        <v>1550</v>
      </c>
      <c r="E1815" s="14" t="s">
        <v>71</v>
      </c>
      <c r="F1815" s="14" t="s">
        <v>1551</v>
      </c>
      <c r="G1815" s="14" t="s">
        <v>252</v>
      </c>
      <c r="H1815" s="14"/>
      <c r="I1815" s="14"/>
      <c r="J1815" s="14"/>
      <c r="K1815" s="14"/>
      <c r="L1815" s="14" t="s">
        <v>1552</v>
      </c>
      <c r="M1815" s="14" t="s">
        <v>1553</v>
      </c>
      <c r="N1815" s="14" t="s">
        <v>1554</v>
      </c>
      <c r="O1815" s="14" t="s">
        <v>1555</v>
      </c>
      <c r="P1815" s="14"/>
      <c r="Q1815" s="14" t="s">
        <v>1557</v>
      </c>
      <c r="R1815" s="14"/>
      <c r="S1815" s="14"/>
      <c r="T1815" s="14"/>
      <c r="U1815" s="14"/>
      <c r="V1815" s="14"/>
      <c r="W1815" s="14" t="s">
        <v>65</v>
      </c>
      <c r="X1815" s="14" t="s">
        <v>1558</v>
      </c>
      <c r="Y1815" s="14">
        <v>2</v>
      </c>
      <c r="Z1815" s="14">
        <v>6</v>
      </c>
      <c r="AA1815" s="14">
        <v>2019</v>
      </c>
      <c r="AB1815" s="14" t="s">
        <v>68</v>
      </c>
      <c r="AC1815" s="14"/>
      <c r="AD1815" s="14"/>
      <c r="AE1815" s="14"/>
      <c r="AF1815" s="14"/>
      <c r="AG1815" s="14"/>
      <c r="AH1815" s="14"/>
      <c r="AI1815" s="8" t="str">
        <f t="shared" si="228"/>
        <v>GXZC2019-03J@录播</v>
      </c>
      <c r="AJ1815" s="8">
        <f>IF(AI1815="","",COUNTIFS(AI$1:AI1815,AI1815))</f>
        <v>1</v>
      </c>
      <c r="AK1815" s="8" t="str">
        <f t="shared" si="229"/>
        <v>南宁市林峰路小学中标/成交公告@录播</v>
      </c>
      <c r="AL1815" s="9">
        <f>IF(AK1815="","",COUNTIFS(AK$1:AK1815,AK1815))</f>
        <v>1</v>
      </c>
      <c r="AM1815" s="10" t="str">
        <f t="shared" si="230"/>
        <v>是</v>
      </c>
      <c r="AN1815" s="12">
        <v>446800</v>
      </c>
    </row>
    <row r="1816" spans="1:40">
      <c r="A1816" s="7" t="s">
        <v>1084</v>
      </c>
      <c r="B1816" s="7" t="s">
        <v>1559</v>
      </c>
      <c r="C1816" s="7" t="s">
        <v>55</v>
      </c>
      <c r="D1816" s="7" t="s">
        <v>1550</v>
      </c>
      <c r="E1816" s="7" t="s">
        <v>71</v>
      </c>
      <c r="F1816" s="7" t="s">
        <v>1551</v>
      </c>
      <c r="G1816" s="7" t="s">
        <v>252</v>
      </c>
      <c r="H1816" s="7"/>
      <c r="I1816" s="7"/>
      <c r="J1816" s="7"/>
      <c r="K1816" s="7"/>
      <c r="L1816" s="7" t="s">
        <v>1552</v>
      </c>
      <c r="M1816" s="7" t="s">
        <v>1553</v>
      </c>
      <c r="N1816" s="7" t="s">
        <v>1554</v>
      </c>
      <c r="O1816" s="7" t="s">
        <v>1560</v>
      </c>
      <c r="P1816" s="7"/>
      <c r="Q1816" s="7" t="s">
        <v>1557</v>
      </c>
      <c r="R1816" s="7"/>
      <c r="S1816" s="7"/>
      <c r="T1816" s="7"/>
      <c r="U1816" s="7"/>
      <c r="V1816" s="7"/>
      <c r="W1816" s="7" t="s">
        <v>65</v>
      </c>
      <c r="X1816" s="7" t="s">
        <v>1562</v>
      </c>
      <c r="Y1816" s="7">
        <v>2</v>
      </c>
      <c r="Z1816" s="7">
        <v>6</v>
      </c>
      <c r="AA1816" s="7">
        <v>2019</v>
      </c>
      <c r="AB1816" s="7" t="s">
        <v>68</v>
      </c>
      <c r="AC1816" s="7"/>
      <c r="AD1816" s="7"/>
      <c r="AE1816" s="7"/>
      <c r="AF1816" s="7"/>
      <c r="AG1816" s="7"/>
      <c r="AH1816" s="7"/>
      <c r="AI1816" s="8" t="str">
        <f t="shared" si="228"/>
        <v>GXZC2019-03J@录播</v>
      </c>
      <c r="AJ1816" s="8">
        <f>IF(AI1816="","",COUNTIFS(AI$1:AI1816,AI1816))</f>
        <v>2</v>
      </c>
      <c r="AK1816" s="8" t="str">
        <f t="shared" si="229"/>
        <v>南宁市林峰路小学录播教室设备采购项目中标/成交公告@录播</v>
      </c>
      <c r="AL1816" s="9">
        <f>IF(AK1816="","",COUNTIFS(AK$1:AK1816,AK1816))</f>
        <v>1</v>
      </c>
      <c r="AM1816" s="10" t="str">
        <f t="shared" si="230"/>
        <v/>
      </c>
      <c r="AN1816" s="12">
        <v>446800</v>
      </c>
    </row>
    <row r="1817" spans="1:40">
      <c r="A1817" s="14" t="s">
        <v>1084</v>
      </c>
      <c r="B1817" s="14" t="s">
        <v>1563</v>
      </c>
      <c r="C1817" s="14" t="s">
        <v>55</v>
      </c>
      <c r="D1817" s="14"/>
      <c r="E1817" s="14" t="s">
        <v>1125</v>
      </c>
      <c r="F1817" s="14" t="s">
        <v>1126</v>
      </c>
      <c r="G1817" s="14" t="s">
        <v>252</v>
      </c>
      <c r="H1817" s="14"/>
      <c r="I1817" s="14"/>
      <c r="J1817" s="14"/>
      <c r="K1817" s="14"/>
      <c r="L1817" s="14"/>
      <c r="M1817" s="14"/>
      <c r="N1817" s="14" t="s">
        <v>1564</v>
      </c>
      <c r="O1817" s="14"/>
      <c r="P1817" s="14"/>
      <c r="Q1817" s="14" t="s">
        <v>1566</v>
      </c>
      <c r="R1817" s="14"/>
      <c r="S1817" s="14"/>
      <c r="T1817" s="14"/>
      <c r="U1817" s="14"/>
      <c r="V1817" s="14"/>
      <c r="W1817" s="14" t="s">
        <v>65</v>
      </c>
      <c r="X1817" s="14" t="s">
        <v>1567</v>
      </c>
      <c r="Y1817" s="14">
        <v>4</v>
      </c>
      <c r="Z1817" s="14">
        <v>14971</v>
      </c>
      <c r="AA1817" s="14">
        <v>2019</v>
      </c>
      <c r="AB1817" s="14" t="s">
        <v>68</v>
      </c>
      <c r="AC1817" s="14"/>
      <c r="AD1817" s="14"/>
      <c r="AE1817" s="14"/>
      <c r="AF1817" s="14"/>
      <c r="AG1817" s="14"/>
      <c r="AH1817" s="14"/>
      <c r="AI1817" s="8" t="str">
        <f t="shared" si="228"/>
        <v/>
      </c>
      <c r="AJ1817" s="8" t="str">
        <f>IF(AI1817="","",COUNTIFS(AI$1:AI1817,AI1817))</f>
        <v/>
      </c>
      <c r="AK1817" s="8" t="str">
        <f t="shared" si="229"/>
        <v>陕西能源职业技术学院数媒工作坊—VR大赛设备、录播/直播间采购项目（二次）@录播</v>
      </c>
      <c r="AL1817" s="9">
        <f>IF(AK1817="","",COUNTIFS(AK$1:AK1817,AK1817))</f>
        <v>1</v>
      </c>
      <c r="AM1817" s="10" t="str">
        <f t="shared" si="230"/>
        <v>是</v>
      </c>
      <c r="AN1817" s="12">
        <v>0</v>
      </c>
    </row>
    <row r="1818" spans="1:40">
      <c r="A1818" s="7" t="s">
        <v>1084</v>
      </c>
      <c r="B1818" s="7" t="s">
        <v>1563</v>
      </c>
      <c r="C1818" s="7" t="s">
        <v>55</v>
      </c>
      <c r="D1818" s="7"/>
      <c r="E1818" s="7" t="s">
        <v>1125</v>
      </c>
      <c r="F1818" s="7" t="s">
        <v>1568</v>
      </c>
      <c r="G1818" s="7" t="s">
        <v>252</v>
      </c>
      <c r="H1818" s="7"/>
      <c r="I1818" s="7"/>
      <c r="J1818" s="7"/>
      <c r="K1818" s="7"/>
      <c r="L1818" s="7"/>
      <c r="M1818" s="7"/>
      <c r="N1818" s="7" t="s">
        <v>1569</v>
      </c>
      <c r="O1818" s="7"/>
      <c r="P1818" s="7"/>
      <c r="Q1818" s="7" t="s">
        <v>1571</v>
      </c>
      <c r="R1818" s="7"/>
      <c r="S1818" s="7"/>
      <c r="T1818" s="7"/>
      <c r="U1818" s="7"/>
      <c r="V1818" s="7"/>
      <c r="W1818" s="7" t="s">
        <v>65</v>
      </c>
      <c r="X1818" s="7" t="s">
        <v>1567</v>
      </c>
      <c r="Y1818" s="7">
        <v>4</v>
      </c>
      <c r="Z1818" s="7">
        <v>14971</v>
      </c>
      <c r="AA1818" s="7">
        <v>2019</v>
      </c>
      <c r="AB1818" s="7" t="s">
        <v>68</v>
      </c>
      <c r="AC1818" s="7"/>
      <c r="AD1818" s="7"/>
      <c r="AE1818" s="7"/>
      <c r="AF1818" s="7"/>
      <c r="AG1818" s="7"/>
      <c r="AH1818" s="7"/>
      <c r="AI1818" s="8" t="str">
        <f t="shared" si="228"/>
        <v/>
      </c>
      <c r="AJ1818" s="8" t="str">
        <f>IF(AI1818="","",COUNTIFS(AI$1:AI1818,AI1818))</f>
        <v/>
      </c>
      <c r="AK1818" s="8" t="str">
        <f t="shared" si="229"/>
        <v>陕西能源职业技术学院数媒工作坊—VR大赛设备、录播/直播间采购项目（二次）@录播</v>
      </c>
      <c r="AL1818" s="9">
        <f>IF(AK1818="","",COUNTIFS(AK$1:AK1818,AK1818))</f>
        <v>2</v>
      </c>
      <c r="AM1818" s="10" t="str">
        <f t="shared" si="230"/>
        <v/>
      </c>
      <c r="AN1818" s="12">
        <v>0</v>
      </c>
    </row>
    <row r="1819" spans="1:40">
      <c r="A1819" s="14" t="s">
        <v>1084</v>
      </c>
      <c r="B1819" s="14" t="s">
        <v>1572</v>
      </c>
      <c r="C1819" s="14" t="s">
        <v>55</v>
      </c>
      <c r="D1819" s="14" t="s">
        <v>1573</v>
      </c>
      <c r="E1819" s="14" t="s">
        <v>809</v>
      </c>
      <c r="F1819" s="14" t="s">
        <v>1541</v>
      </c>
      <c r="G1819" s="14" t="s">
        <v>252</v>
      </c>
      <c r="H1819" s="14"/>
      <c r="I1819" s="14"/>
      <c r="J1819" s="14"/>
      <c r="K1819" s="14"/>
      <c r="L1819" s="14" t="s">
        <v>1542</v>
      </c>
      <c r="M1819" s="14" t="s">
        <v>1574</v>
      </c>
      <c r="N1819" s="14"/>
      <c r="O1819" s="14"/>
      <c r="P1819" s="14"/>
      <c r="Q1819" s="14"/>
      <c r="R1819" s="14"/>
      <c r="S1819" s="14"/>
      <c r="T1819" s="14"/>
      <c r="U1819" s="14"/>
      <c r="V1819" s="14"/>
      <c r="W1819" s="14" t="s">
        <v>79</v>
      </c>
      <c r="X1819" s="14" t="s">
        <v>1576</v>
      </c>
      <c r="Y1819" s="14">
        <v>2</v>
      </c>
      <c r="Z1819" s="14">
        <v>10</v>
      </c>
      <c r="AA1819" s="14">
        <v>2019</v>
      </c>
      <c r="AB1819" s="14" t="s">
        <v>68</v>
      </c>
      <c r="AC1819" s="14"/>
      <c r="AD1819" s="14"/>
      <c r="AE1819" s="14"/>
      <c r="AF1819" s="14"/>
      <c r="AG1819" s="14"/>
      <c r="AH1819" s="14"/>
      <c r="AI1819" s="8" t="str">
        <f t="shared" si="228"/>
        <v>Z130900181834@录播</v>
      </c>
      <c r="AJ1819" s="8">
        <f>IF(AI1819="","",COUNTIFS(AI$1:AI1819,AI1819))</f>
        <v>1</v>
      </c>
      <c r="AK1819" s="8" t="str">
        <f t="shared" si="229"/>
        <v>沧州市教育局石油分局石油分局录播教室设备采购公开招标A包：华北油田井下学校、华北油田采一小学精品互动录播教室@录播</v>
      </c>
      <c r="AL1819" s="9">
        <f>IF(AK1819="","",COUNTIFS(AK$1:AK1819,AK1819))</f>
        <v>1</v>
      </c>
      <c r="AM1819" s="10" t="str">
        <f t="shared" si="230"/>
        <v>是</v>
      </c>
      <c r="AN1819" s="12">
        <v>0</v>
      </c>
    </row>
    <row r="1820" spans="1:40">
      <c r="A1820" s="7" t="s">
        <v>1084</v>
      </c>
      <c r="B1820" s="7" t="s">
        <v>1577</v>
      </c>
      <c r="C1820" s="7" t="s">
        <v>55</v>
      </c>
      <c r="D1820" s="7" t="s">
        <v>1573</v>
      </c>
      <c r="E1820" s="7" t="s">
        <v>809</v>
      </c>
      <c r="F1820" s="7" t="s">
        <v>1541</v>
      </c>
      <c r="G1820" s="7" t="s">
        <v>252</v>
      </c>
      <c r="H1820" s="7"/>
      <c r="I1820" s="7"/>
      <c r="J1820" s="7"/>
      <c r="K1820" s="7"/>
      <c r="L1820" s="7" t="s">
        <v>1542</v>
      </c>
      <c r="M1820" s="7" t="s">
        <v>1574</v>
      </c>
      <c r="N1820" s="7"/>
      <c r="O1820" s="7"/>
      <c r="P1820" s="7"/>
      <c r="Q1820" s="7"/>
      <c r="R1820" s="7"/>
      <c r="S1820" s="7"/>
      <c r="T1820" s="7"/>
      <c r="U1820" s="7"/>
      <c r="V1820" s="7"/>
      <c r="W1820" s="7" t="s">
        <v>79</v>
      </c>
      <c r="X1820" s="7" t="s">
        <v>1579</v>
      </c>
      <c r="Y1820" s="7">
        <v>2</v>
      </c>
      <c r="Z1820" s="7">
        <v>10</v>
      </c>
      <c r="AA1820" s="7">
        <v>2019</v>
      </c>
      <c r="AB1820" s="7" t="s">
        <v>68</v>
      </c>
      <c r="AC1820" s="7"/>
      <c r="AD1820" s="7"/>
      <c r="AE1820" s="7"/>
      <c r="AF1820" s="7"/>
      <c r="AG1820" s="7"/>
      <c r="AH1820" s="7"/>
      <c r="AI1820" s="8" t="str">
        <f t="shared" si="228"/>
        <v>Z130900181834@录播</v>
      </c>
      <c r="AJ1820" s="8">
        <f>IF(AI1820="","",COUNTIFS(AI$1:AI1820,AI1820))</f>
        <v>2</v>
      </c>
      <c r="AK1820" s="8" t="str">
        <f t="shared" si="229"/>
        <v>沧州市教育局石油分局石油分局录播教室设备采购公开招标C包：华北油田东风中学、华北油田东风小学、华北油田钻二小学精品录播教室@录播</v>
      </c>
      <c r="AL1820" s="9">
        <f>IF(AK1820="","",COUNTIFS(AK$1:AK1820,AK1820))</f>
        <v>1</v>
      </c>
      <c r="AM1820" s="10" t="str">
        <f t="shared" si="230"/>
        <v/>
      </c>
      <c r="AN1820" s="12">
        <v>0</v>
      </c>
    </row>
    <row r="1821" spans="1:40">
      <c r="A1821" s="14" t="s">
        <v>1084</v>
      </c>
      <c r="B1821" s="14" t="s">
        <v>1580</v>
      </c>
      <c r="C1821" s="14" t="s">
        <v>55</v>
      </c>
      <c r="D1821" s="14" t="s">
        <v>1581</v>
      </c>
      <c r="E1821" s="14" t="s">
        <v>830</v>
      </c>
      <c r="F1821" s="14" t="s">
        <v>1475</v>
      </c>
      <c r="G1821" s="14" t="s">
        <v>252</v>
      </c>
      <c r="H1821" s="14"/>
      <c r="I1821" s="14"/>
      <c r="J1821" s="14"/>
      <c r="K1821" s="14"/>
      <c r="L1821" s="14" t="s">
        <v>1582</v>
      </c>
      <c r="M1821" s="14" t="s">
        <v>1583</v>
      </c>
      <c r="N1821" s="14" t="s">
        <v>1584</v>
      </c>
      <c r="O1821" s="14"/>
      <c r="P1821" s="14"/>
      <c r="Q1821" s="14" t="s">
        <v>1586</v>
      </c>
      <c r="R1821" s="14"/>
      <c r="S1821" s="14"/>
      <c r="T1821" s="14"/>
      <c r="U1821" s="14"/>
      <c r="V1821" s="14"/>
      <c r="W1821" s="14" t="s">
        <v>65</v>
      </c>
      <c r="X1821" s="14" t="s">
        <v>1587</v>
      </c>
      <c r="Y1821" s="14">
        <v>10</v>
      </c>
      <c r="Z1821" s="14">
        <v>10</v>
      </c>
      <c r="AA1821" s="14">
        <v>2019</v>
      </c>
      <c r="AB1821" s="14" t="s">
        <v>68</v>
      </c>
      <c r="AC1821" s="14"/>
      <c r="AD1821" s="14"/>
      <c r="AE1821" s="14"/>
      <c r="AF1821" s="14"/>
      <c r="AG1821" s="14"/>
      <c r="AH1821" s="14"/>
      <c r="AI1821" s="8" t="str">
        <f t="shared" si="228"/>
        <v>GZXLCG-2019-002@录播</v>
      </c>
      <c r="AJ1821" s="8">
        <f>IF(AI1821="","",COUNTIFS(AI$1:AI1821,AI1821))</f>
        <v>1</v>
      </c>
      <c r="AK1821" s="8" t="str">
        <f t="shared" si="229"/>
        <v>贵阳市盲聋哑学校购置录播教室会议室设备项目@录播</v>
      </c>
      <c r="AL1821" s="9">
        <f>IF(AK1821="","",COUNTIFS(AK$1:AK1821,AK1821))</f>
        <v>1</v>
      </c>
      <c r="AM1821" s="10" t="str">
        <f t="shared" si="230"/>
        <v>是</v>
      </c>
      <c r="AN1821" s="12">
        <v>0</v>
      </c>
    </row>
    <row r="1822" spans="1:40">
      <c r="A1822" s="7" t="s">
        <v>1084</v>
      </c>
      <c r="B1822" s="7" t="s">
        <v>1588</v>
      </c>
      <c r="C1822" s="7" t="s">
        <v>55</v>
      </c>
      <c r="D1822" s="7"/>
      <c r="E1822" s="7" t="s">
        <v>425</v>
      </c>
      <c r="F1822" s="7" t="s">
        <v>1589</v>
      </c>
      <c r="G1822" s="7" t="s">
        <v>252</v>
      </c>
      <c r="H1822" s="7"/>
      <c r="I1822" s="7"/>
      <c r="J1822" s="7"/>
      <c r="K1822" s="7"/>
      <c r="L1822" s="7"/>
      <c r="M1822" s="7"/>
      <c r="N1822" s="7" t="s">
        <v>1590</v>
      </c>
      <c r="O1822" s="7" t="s">
        <v>1591</v>
      </c>
      <c r="P1822" s="7"/>
      <c r="Q1822" s="7" t="s">
        <v>1593</v>
      </c>
      <c r="R1822" s="7" t="s">
        <v>1594</v>
      </c>
      <c r="S1822" s="7"/>
      <c r="T1822" s="7"/>
      <c r="U1822" s="7"/>
      <c r="V1822" s="7"/>
      <c r="W1822" s="7" t="s">
        <v>65</v>
      </c>
      <c r="X1822" s="7" t="s">
        <v>1595</v>
      </c>
      <c r="Y1822" s="7">
        <v>4</v>
      </c>
      <c r="Z1822" s="7">
        <v>14971</v>
      </c>
      <c r="AA1822" s="7">
        <v>2019</v>
      </c>
      <c r="AB1822" s="7" t="s">
        <v>68</v>
      </c>
      <c r="AC1822" s="7"/>
      <c r="AD1822" s="7"/>
      <c r="AE1822" s="7"/>
      <c r="AF1822" s="7"/>
      <c r="AG1822" s="7"/>
      <c r="AH1822" s="7"/>
      <c r="AI1822" s="8" t="str">
        <f t="shared" si="228"/>
        <v/>
      </c>
      <c r="AJ1822" s="8" t="str">
        <f>IF(AI1822="","",COUNTIFS(AI$1:AI1822,AI1822))</f>
        <v/>
      </c>
      <c r="AK1822" s="8" t="str">
        <f t="shared" si="229"/>
        <v>西北师大附中录播教室建设及多媒体教室改造项目中标候选人公示@录播</v>
      </c>
      <c r="AL1822" s="9">
        <f>IF(AK1822="","",COUNTIFS(AK$1:AK1822,AK1822))</f>
        <v>1</v>
      </c>
      <c r="AM1822" s="10" t="str">
        <f t="shared" si="230"/>
        <v>是</v>
      </c>
      <c r="AN1822" s="12">
        <v>4659050</v>
      </c>
    </row>
    <row r="1823" spans="1:40">
      <c r="A1823" s="14" t="s">
        <v>1084</v>
      </c>
      <c r="B1823" s="14" t="s">
        <v>1596</v>
      </c>
      <c r="C1823" s="14" t="s">
        <v>55</v>
      </c>
      <c r="D1823" s="14" t="s">
        <v>1597</v>
      </c>
      <c r="E1823" s="14" t="s">
        <v>809</v>
      </c>
      <c r="F1823" s="14" t="s">
        <v>1541</v>
      </c>
      <c r="G1823" s="14" t="s">
        <v>252</v>
      </c>
      <c r="H1823" s="14"/>
      <c r="I1823" s="14"/>
      <c r="J1823" s="14"/>
      <c r="K1823" s="14"/>
      <c r="L1823" s="14" t="s">
        <v>1598</v>
      </c>
      <c r="M1823" s="14" t="s">
        <v>1574</v>
      </c>
      <c r="N1823" s="14" t="s">
        <v>1543</v>
      </c>
      <c r="O1823" s="14" t="s">
        <v>1599</v>
      </c>
      <c r="P1823" s="14"/>
      <c r="Q1823" s="14" t="s">
        <v>1546</v>
      </c>
      <c r="R1823" s="14"/>
      <c r="S1823" s="14"/>
      <c r="T1823" s="14"/>
      <c r="U1823" s="14"/>
      <c r="V1823" s="14"/>
      <c r="W1823" s="14" t="s">
        <v>79</v>
      </c>
      <c r="X1823" s="14" t="s">
        <v>1601</v>
      </c>
      <c r="Y1823" s="14">
        <v>2</v>
      </c>
      <c r="Z1823" s="14">
        <v>2</v>
      </c>
      <c r="AA1823" s="14">
        <v>2019</v>
      </c>
      <c r="AB1823" s="14" t="s">
        <v>68</v>
      </c>
      <c r="AC1823" s="14"/>
      <c r="AD1823" s="14"/>
      <c r="AE1823" s="14"/>
      <c r="AF1823" s="14"/>
      <c r="AG1823" s="14"/>
      <c r="AH1823" s="14"/>
      <c r="AI1823" s="8" t="str">
        <f t="shared" si="228"/>
        <v>HB2018093620020008@录播</v>
      </c>
      <c r="AJ1823" s="8">
        <f>IF(AI1823="","",COUNTIFS(AI$1:AI1823,AI1823))</f>
        <v>1</v>
      </c>
      <c r="AK1823" s="8" t="str">
        <f t="shared" si="229"/>
        <v>沧州市教育局石油分局石油分局录播教室设备采购A包C包（二次）中标公告@录播</v>
      </c>
      <c r="AL1823" s="9">
        <f>IF(AK1823="","",COUNTIFS(AK$1:AK1823,AK1823))</f>
        <v>1</v>
      </c>
      <c r="AM1823" s="10" t="str">
        <f t="shared" si="230"/>
        <v>是</v>
      </c>
      <c r="AN1823" s="12">
        <v>949020</v>
      </c>
    </row>
    <row r="1824" spans="1:40">
      <c r="A1824" s="7" t="s">
        <v>1084</v>
      </c>
      <c r="B1824" s="7" t="s">
        <v>1602</v>
      </c>
      <c r="C1824" s="7" t="s">
        <v>55</v>
      </c>
      <c r="D1824" s="7"/>
      <c r="E1824" s="7" t="s">
        <v>311</v>
      </c>
      <c r="F1824" s="7" t="s">
        <v>1603</v>
      </c>
      <c r="G1824" s="7" t="s">
        <v>252</v>
      </c>
      <c r="H1824" s="7"/>
      <c r="I1824" s="7"/>
      <c r="J1824" s="7"/>
      <c r="K1824" s="7"/>
      <c r="L1824" s="7"/>
      <c r="M1824" s="7"/>
      <c r="N1824" s="7" t="s">
        <v>1604</v>
      </c>
      <c r="O1824" s="7" t="s">
        <v>1605</v>
      </c>
      <c r="P1824" s="7"/>
      <c r="Q1824" s="7" t="s">
        <v>1607</v>
      </c>
      <c r="R1824" s="7"/>
      <c r="S1824" s="7"/>
      <c r="T1824" s="7"/>
      <c r="U1824" s="7"/>
      <c r="V1824" s="7"/>
      <c r="W1824" s="7" t="s">
        <v>315</v>
      </c>
      <c r="X1824" s="7" t="s">
        <v>1608</v>
      </c>
      <c r="Y1824" s="7">
        <v>2</v>
      </c>
      <c r="Z1824" s="7">
        <v>14971</v>
      </c>
      <c r="AA1824" s="7">
        <v>2019</v>
      </c>
      <c r="AB1824" s="7" t="s">
        <v>68</v>
      </c>
      <c r="AC1824" s="7"/>
      <c r="AD1824" s="7"/>
      <c r="AE1824" s="7"/>
      <c r="AF1824" s="7"/>
      <c r="AG1824" s="7"/>
      <c r="AH1824" s="7"/>
      <c r="AI1824" s="8" t="str">
        <f t="shared" si="228"/>
        <v/>
      </c>
      <c r="AJ1824" s="8" t="str">
        <f>IF(AI1824="","",COUNTIFS(AI$1:AI1824,AI1824))</f>
        <v/>
      </c>
      <c r="AK1824" s="8" t="str">
        <f t="shared" si="229"/>
        <v>录播教室办公椅-供应商十堰博泰办公家具有限公司@录播</v>
      </c>
      <c r="AL1824" s="9">
        <f>IF(AK1824="","",COUNTIFS(AK$1:AK1824,AK1824))</f>
        <v>1</v>
      </c>
      <c r="AM1824" s="10" t="str">
        <f t="shared" si="230"/>
        <v>是</v>
      </c>
      <c r="AN1824" s="12">
        <v>4340</v>
      </c>
    </row>
    <row r="1825" spans="1:40">
      <c r="A1825" s="14" t="s">
        <v>1084</v>
      </c>
      <c r="B1825" s="14" t="s">
        <v>1618</v>
      </c>
      <c r="C1825" s="14" t="s">
        <v>55</v>
      </c>
      <c r="D1825" s="14" t="s">
        <v>1619</v>
      </c>
      <c r="E1825" s="14" t="s">
        <v>1125</v>
      </c>
      <c r="F1825" s="14" t="s">
        <v>1620</v>
      </c>
      <c r="G1825" s="14" t="s">
        <v>252</v>
      </c>
      <c r="H1825" s="14"/>
      <c r="I1825" s="14"/>
      <c r="J1825" s="14"/>
      <c r="K1825" s="14"/>
      <c r="L1825" s="14" t="s">
        <v>1621</v>
      </c>
      <c r="M1825" s="14"/>
      <c r="N1825" s="14" t="s">
        <v>1622</v>
      </c>
      <c r="O1825" s="14"/>
      <c r="P1825" s="14"/>
      <c r="Q1825" s="14" t="s">
        <v>1624</v>
      </c>
      <c r="R1825" s="14"/>
      <c r="S1825" s="14"/>
      <c r="T1825" s="14"/>
      <c r="U1825" s="14"/>
      <c r="V1825" s="14"/>
      <c r="W1825" s="14" t="s">
        <v>79</v>
      </c>
      <c r="X1825" s="14" t="s">
        <v>1625</v>
      </c>
      <c r="Y1825" s="14">
        <v>2</v>
      </c>
      <c r="Z1825" s="14">
        <v>6</v>
      </c>
      <c r="AA1825" s="14">
        <v>2019</v>
      </c>
      <c r="AB1825" s="14" t="s">
        <v>68</v>
      </c>
      <c r="AC1825" s="14"/>
      <c r="AD1825" s="14"/>
      <c r="AE1825" s="14"/>
      <c r="AF1825" s="14"/>
      <c r="AG1825" s="14"/>
      <c r="AH1825" s="14"/>
      <c r="AI1825" s="8" t="str">
        <f t="shared" si="228"/>
        <v>MSZBSJ2019001@录播</v>
      </c>
      <c r="AJ1825" s="8">
        <f>IF(AI1825="","",COUNTIFS(AI$1:AI1825,AI1825))</f>
        <v>1</v>
      </c>
      <c r="AK1825" s="8" t="str">
        <f t="shared" si="229"/>
        <v>关于安康人民广播电台多功能录播间升级改造项目的采购结果公告@录播</v>
      </c>
      <c r="AL1825" s="9">
        <f>IF(AK1825="","",COUNTIFS(AK$1:AK1825,AK1825))</f>
        <v>1</v>
      </c>
      <c r="AM1825" s="10" t="str">
        <f t="shared" si="230"/>
        <v>是</v>
      </c>
      <c r="AN1825" s="12">
        <v>0</v>
      </c>
    </row>
    <row r="1826" spans="1:40">
      <c r="A1826" s="7" t="s">
        <v>1084</v>
      </c>
      <c r="B1826" s="7" t="s">
        <v>1636</v>
      </c>
      <c r="C1826" s="7" t="s">
        <v>55</v>
      </c>
      <c r="D1826" s="7" t="s">
        <v>1581</v>
      </c>
      <c r="E1826" s="7" t="s">
        <v>830</v>
      </c>
      <c r="F1826" s="7" t="s">
        <v>1475</v>
      </c>
      <c r="G1826" s="7" t="s">
        <v>252</v>
      </c>
      <c r="H1826" s="7"/>
      <c r="I1826" s="7"/>
      <c r="J1826" s="7"/>
      <c r="K1826" s="7"/>
      <c r="L1826" s="7" t="s">
        <v>1582</v>
      </c>
      <c r="M1826" s="7" t="s">
        <v>1583</v>
      </c>
      <c r="N1826" s="7" t="s">
        <v>1584</v>
      </c>
      <c r="O1826" s="7"/>
      <c r="P1826" s="7"/>
      <c r="Q1826" s="7" t="s">
        <v>1586</v>
      </c>
      <c r="R1826" s="7"/>
      <c r="S1826" s="7"/>
      <c r="T1826" s="7"/>
      <c r="U1826" s="7"/>
      <c r="V1826" s="7"/>
      <c r="W1826" s="7" t="s">
        <v>65</v>
      </c>
      <c r="X1826" s="7" t="s">
        <v>1638</v>
      </c>
      <c r="Y1826" s="7">
        <v>2</v>
      </c>
      <c r="Z1826" s="7">
        <v>10</v>
      </c>
      <c r="AA1826" s="7">
        <v>2019</v>
      </c>
      <c r="AB1826" s="7" t="s">
        <v>68</v>
      </c>
      <c r="AC1826" s="7"/>
      <c r="AD1826" s="7"/>
      <c r="AE1826" s="7"/>
      <c r="AF1826" s="7"/>
      <c r="AG1826" s="7"/>
      <c r="AH1826" s="7"/>
      <c r="AI1826" s="8" t="str">
        <f t="shared" si="228"/>
        <v>GZXLCG-2019-002@录播</v>
      </c>
      <c r="AJ1826" s="8">
        <f>IF(AI1826="","",COUNTIFS(AI$1:AI1826,AI1826))</f>
        <v>2</v>
      </c>
      <c r="AK1826" s="8" t="str">
        <f t="shared" si="229"/>
        <v>贵阳市盲聋哑学校购置录播教室会议室设备项目中标（成交）公告@录播</v>
      </c>
      <c r="AL1826" s="9">
        <f>IF(AK1826="","",COUNTIFS(AK$1:AK1826,AK1826))</f>
        <v>1</v>
      </c>
      <c r="AM1826" s="10" t="str">
        <f t="shared" si="230"/>
        <v/>
      </c>
      <c r="AN1826" s="12">
        <v>0</v>
      </c>
    </row>
    <row r="1827" spans="1:40">
      <c r="A1827" s="14" t="s">
        <v>1084</v>
      </c>
      <c r="B1827" s="14" t="s">
        <v>1639</v>
      </c>
      <c r="C1827" s="14" t="s">
        <v>55</v>
      </c>
      <c r="D1827" s="14" t="s">
        <v>1640</v>
      </c>
      <c r="E1827" s="14" t="s">
        <v>1125</v>
      </c>
      <c r="F1827" s="14" t="s">
        <v>1126</v>
      </c>
      <c r="G1827" s="14" t="s">
        <v>252</v>
      </c>
      <c r="H1827" s="14"/>
      <c r="I1827" s="14"/>
      <c r="J1827" s="14"/>
      <c r="K1827" s="14"/>
      <c r="L1827" s="14" t="s">
        <v>1641</v>
      </c>
      <c r="M1827" s="14" t="s">
        <v>1642</v>
      </c>
      <c r="N1827" s="14" t="s">
        <v>1643</v>
      </c>
      <c r="O1827" s="14" t="s">
        <v>1644</v>
      </c>
      <c r="P1827" s="14"/>
      <c r="Q1827" s="14" t="s">
        <v>1646</v>
      </c>
      <c r="R1827" s="14" t="s">
        <v>1647</v>
      </c>
      <c r="S1827" s="14" t="s">
        <v>1648</v>
      </c>
      <c r="T1827" s="14"/>
      <c r="U1827" s="14"/>
      <c r="V1827" s="14"/>
      <c r="W1827" s="14" t="s">
        <v>79</v>
      </c>
      <c r="X1827" s="14" t="s">
        <v>1649</v>
      </c>
      <c r="Y1827" s="14">
        <v>2</v>
      </c>
      <c r="Z1827" s="14">
        <v>4</v>
      </c>
      <c r="AA1827" s="14">
        <v>2019</v>
      </c>
      <c r="AB1827" s="14" t="s">
        <v>68</v>
      </c>
      <c r="AC1827" s="14"/>
      <c r="AD1827" s="14"/>
      <c r="AE1827" s="14"/>
      <c r="AF1827" s="14"/>
      <c r="AG1827" s="14"/>
      <c r="AH1827" s="14"/>
      <c r="AI1827" s="8" t="str">
        <f t="shared" si="228"/>
        <v>HRCZB@录播</v>
      </c>
      <c r="AJ1827" s="8">
        <f>IF(AI1827="","",COUNTIFS(AI$1:AI1827,AI1827))</f>
        <v>1</v>
      </c>
      <c r="AK1827" s="8" t="str">
        <f t="shared" si="229"/>
        <v>关于周至县2018年中小学网络互动课程录播教室建设项目的采购结果公告@录播</v>
      </c>
      <c r="AL1827" s="9">
        <f>IF(AK1827="","",COUNTIFS(AK$1:AK1827,AK1827))</f>
        <v>1</v>
      </c>
      <c r="AM1827" s="10" t="str">
        <f t="shared" si="230"/>
        <v>是</v>
      </c>
      <c r="AN1827" s="12">
        <v>4917600</v>
      </c>
    </row>
    <row r="1828" spans="1:40">
      <c r="A1828" s="7" t="s">
        <v>1084</v>
      </c>
      <c r="B1828" s="7" t="s">
        <v>1658</v>
      </c>
      <c r="C1828" s="7" t="s">
        <v>55</v>
      </c>
      <c r="D1828" s="7" t="s">
        <v>1573</v>
      </c>
      <c r="E1828" s="7" t="s">
        <v>809</v>
      </c>
      <c r="F1828" s="7" t="s">
        <v>1541</v>
      </c>
      <c r="G1828" s="7" t="s">
        <v>252</v>
      </c>
      <c r="H1828" s="7"/>
      <c r="I1828" s="7"/>
      <c r="J1828" s="7"/>
      <c r="K1828" s="7"/>
      <c r="L1828" s="7" t="s">
        <v>1542</v>
      </c>
      <c r="M1828" s="7" t="s">
        <v>1574</v>
      </c>
      <c r="N1828" s="7" t="s">
        <v>1543</v>
      </c>
      <c r="O1828" s="7"/>
      <c r="P1828" s="7"/>
      <c r="Q1828" s="7" t="s">
        <v>1546</v>
      </c>
      <c r="R1828" s="7"/>
      <c r="S1828" s="7"/>
      <c r="T1828" s="7"/>
      <c r="U1828" s="7"/>
      <c r="V1828" s="7"/>
      <c r="W1828" s="7" t="s">
        <v>79</v>
      </c>
      <c r="X1828" s="7" t="s">
        <v>1660</v>
      </c>
      <c r="Y1828" s="7">
        <v>10</v>
      </c>
      <c r="Z1828" s="7">
        <v>10</v>
      </c>
      <c r="AA1828" s="7">
        <v>2019</v>
      </c>
      <c r="AB1828" s="7" t="s">
        <v>68</v>
      </c>
      <c r="AC1828" s="7"/>
      <c r="AD1828" s="7"/>
      <c r="AE1828" s="7"/>
      <c r="AF1828" s="7"/>
      <c r="AG1828" s="7"/>
      <c r="AH1828" s="7"/>
      <c r="AI1828" s="8" t="str">
        <f t="shared" si="228"/>
        <v>Z130900181834@录播</v>
      </c>
      <c r="AJ1828" s="8">
        <f>IF(AI1828="","",COUNTIFS(AI$1:AI1828,AI1828))</f>
        <v>3</v>
      </c>
      <c r="AK1828" s="8" t="str">
        <f t="shared" si="229"/>
        <v>沧州市教育局石油分局石油分局录播教室设备采购公开招标中标结果公示@录播</v>
      </c>
      <c r="AL1828" s="9">
        <f>IF(AK1828="","",COUNTIFS(AK$1:AK1828,AK1828))</f>
        <v>1</v>
      </c>
      <c r="AM1828" s="10" t="str">
        <f t="shared" si="230"/>
        <v/>
      </c>
      <c r="AN1828" s="12">
        <v>0</v>
      </c>
    </row>
    <row r="1829" spans="1:40">
      <c r="A1829" s="14" t="s">
        <v>1084</v>
      </c>
      <c r="B1829" s="14" t="s">
        <v>1661</v>
      </c>
      <c r="C1829" s="14" t="s">
        <v>55</v>
      </c>
      <c r="D1829" s="14" t="s">
        <v>1662</v>
      </c>
      <c r="E1829" s="14" t="s">
        <v>276</v>
      </c>
      <c r="F1829" s="14" t="s">
        <v>1663</v>
      </c>
      <c r="G1829" s="14" t="s">
        <v>252</v>
      </c>
      <c r="H1829" s="14"/>
      <c r="I1829" s="14" t="s">
        <v>1664</v>
      </c>
      <c r="J1829" s="14"/>
      <c r="K1829" s="14" t="s">
        <v>1665</v>
      </c>
      <c r="L1829" s="14"/>
      <c r="M1829" s="14"/>
      <c r="N1829" s="14"/>
      <c r="O1829" s="14"/>
      <c r="P1829" s="14"/>
      <c r="Q1829" s="14"/>
      <c r="R1829" s="14"/>
      <c r="S1829" s="14"/>
      <c r="T1829" s="14"/>
      <c r="U1829" s="14"/>
      <c r="V1829" s="14"/>
      <c r="W1829" s="14" t="s">
        <v>65</v>
      </c>
      <c r="X1829" s="14" t="s">
        <v>1667</v>
      </c>
      <c r="Y1829" s="14">
        <v>13</v>
      </c>
      <c r="Z1829" s="14">
        <v>10</v>
      </c>
      <c r="AA1829" s="14">
        <v>2019</v>
      </c>
      <c r="AB1829" s="14" t="s">
        <v>68</v>
      </c>
      <c r="AC1829" s="14"/>
      <c r="AD1829" s="14"/>
      <c r="AE1829" s="14"/>
      <c r="AF1829" s="14"/>
      <c r="AG1829" s="14"/>
      <c r="AH1829" s="14"/>
      <c r="AI1829" s="8" t="str">
        <f t="shared" si="228"/>
        <v>CG18-32-0139@录播</v>
      </c>
      <c r="AJ1829" s="8">
        <f>IF(AI1829="","",COUNTIFS(AI$1:AI1829,AI1829))</f>
        <v>1</v>
      </c>
      <c r="AK1829" s="8" t="str">
        <f t="shared" si="229"/>
        <v>购置数字化幼儿园移动录播及创客玩具设备@录播</v>
      </c>
      <c r="AL1829" s="9">
        <f>IF(AK1829="","",COUNTIFS(AK$1:AK1829,AK1829))</f>
        <v>1</v>
      </c>
      <c r="AM1829" s="10" t="str">
        <f t="shared" si="230"/>
        <v>是</v>
      </c>
      <c r="AN1829" s="12">
        <v>0</v>
      </c>
    </row>
    <row r="1830" spans="1:40">
      <c r="A1830" s="7" t="s">
        <v>1084</v>
      </c>
      <c r="B1830" s="7" t="s">
        <v>1668</v>
      </c>
      <c r="C1830" s="7" t="s">
        <v>55</v>
      </c>
      <c r="D1830" s="7"/>
      <c r="E1830" s="7" t="s">
        <v>425</v>
      </c>
      <c r="F1830" s="7" t="s">
        <v>1669</v>
      </c>
      <c r="G1830" s="7" t="s">
        <v>252</v>
      </c>
      <c r="H1830" s="7"/>
      <c r="I1830" s="7"/>
      <c r="J1830" s="7"/>
      <c r="K1830" s="7"/>
      <c r="L1830" s="7" t="s">
        <v>1670</v>
      </c>
      <c r="M1830" s="7" t="s">
        <v>1671</v>
      </c>
      <c r="N1830" s="7" t="s">
        <v>1672</v>
      </c>
      <c r="O1830" s="7" t="s">
        <v>1673</v>
      </c>
      <c r="P1830" s="7"/>
      <c r="Q1830" s="7" t="s">
        <v>1675</v>
      </c>
      <c r="R1830" s="7"/>
      <c r="S1830" s="7"/>
      <c r="T1830" s="7"/>
      <c r="U1830" s="7"/>
      <c r="V1830" s="7"/>
      <c r="W1830" s="7" t="s">
        <v>65</v>
      </c>
      <c r="X1830" s="7" t="s">
        <v>1676</v>
      </c>
      <c r="Y1830" s="7">
        <v>8</v>
      </c>
      <c r="Z1830" s="7">
        <v>14971</v>
      </c>
      <c r="AA1830" s="7">
        <v>2019</v>
      </c>
      <c r="AB1830" s="7" t="s">
        <v>68</v>
      </c>
      <c r="AC1830" s="7"/>
      <c r="AD1830" s="7"/>
      <c r="AE1830" s="7"/>
      <c r="AF1830" s="7"/>
      <c r="AG1830" s="7"/>
      <c r="AH1830" s="7"/>
      <c r="AI1830" s="8" t="str">
        <f t="shared" si="228"/>
        <v/>
      </c>
      <c r="AJ1830" s="8" t="str">
        <f>IF(AI1830="","",COUNTIFS(AI$1:AI1830,AI1830))</f>
        <v/>
      </c>
      <c r="AK1830" s="8" t="str">
        <f t="shared" si="229"/>
        <v>夏河县拉卜楞镇九甲小学录播教室设备采购项目中标公告@录播</v>
      </c>
      <c r="AL1830" s="9">
        <f>IF(AK1830="","",COUNTIFS(AK$1:AK1830,AK1830))</f>
        <v>1</v>
      </c>
      <c r="AM1830" s="10" t="str">
        <f t="shared" si="230"/>
        <v>是</v>
      </c>
      <c r="AN1830" s="12">
        <v>483966</v>
      </c>
    </row>
    <row r="1831" spans="1:40">
      <c r="A1831" s="14" t="s">
        <v>1084</v>
      </c>
      <c r="B1831" s="14" t="s">
        <v>1677</v>
      </c>
      <c r="C1831" s="14" t="s">
        <v>55</v>
      </c>
      <c r="D1831" s="14"/>
      <c r="E1831" s="14" t="s">
        <v>83</v>
      </c>
      <c r="F1831" s="14" t="s">
        <v>1678</v>
      </c>
      <c r="G1831" s="14" t="s">
        <v>252</v>
      </c>
      <c r="H1831" s="14"/>
      <c r="I1831" s="14"/>
      <c r="J1831" s="14"/>
      <c r="K1831" s="14"/>
      <c r="L1831" s="14" t="s">
        <v>533</v>
      </c>
      <c r="M1831" s="14" t="s">
        <v>1679</v>
      </c>
      <c r="N1831" s="14" t="s">
        <v>1680</v>
      </c>
      <c r="O1831" s="14"/>
      <c r="P1831" s="14"/>
      <c r="Q1831" s="14" t="s">
        <v>1682</v>
      </c>
      <c r="R1831" s="14"/>
      <c r="S1831" s="14"/>
      <c r="T1831" s="14"/>
      <c r="U1831" s="14"/>
      <c r="V1831" s="14"/>
      <c r="W1831" s="14" t="s">
        <v>65</v>
      </c>
      <c r="X1831" s="14" t="s">
        <v>1683</v>
      </c>
      <c r="Y1831" s="14">
        <v>4</v>
      </c>
      <c r="Z1831" s="14">
        <v>14971</v>
      </c>
      <c r="AA1831" s="14">
        <v>2019</v>
      </c>
      <c r="AB1831" s="14" t="s">
        <v>68</v>
      </c>
      <c r="AC1831" s="14"/>
      <c r="AD1831" s="14"/>
      <c r="AE1831" s="14"/>
      <c r="AF1831" s="14"/>
      <c r="AG1831" s="14"/>
      <c r="AH1831" s="14"/>
      <c r="AI1831" s="8" t="str">
        <f t="shared" si="228"/>
        <v/>
      </c>
      <c r="AJ1831" s="8" t="str">
        <f>IF(AI1831="","",COUNTIFS(AI$1:AI1831,AI1831))</f>
        <v/>
      </c>
      <c r="AK1831" s="8" t="str">
        <f t="shared" si="229"/>
        <v>[丰城市]江西弘和招标代理有限公司关于丰城市剑声中学录播教室采购项目（招标编号：弘和-FC2019-003）竞争性谈判预中标公告@录播</v>
      </c>
      <c r="AL1831" s="9">
        <f>IF(AK1831="","",COUNTIFS(AK$1:AK1831,AK1831))</f>
        <v>1</v>
      </c>
      <c r="AM1831" s="10" t="str">
        <f t="shared" si="230"/>
        <v>是</v>
      </c>
      <c r="AN1831" s="12">
        <v>0</v>
      </c>
    </row>
    <row r="1832" spans="1:40">
      <c r="A1832" s="7" t="s">
        <v>1084</v>
      </c>
      <c r="B1832" s="7" t="s">
        <v>1684</v>
      </c>
      <c r="C1832" s="7" t="s">
        <v>55</v>
      </c>
      <c r="D1832" s="7" t="s">
        <v>1685</v>
      </c>
      <c r="E1832" s="7" t="s">
        <v>602</v>
      </c>
      <c r="F1832" s="7" t="s">
        <v>1686</v>
      </c>
      <c r="G1832" s="7" t="s">
        <v>252</v>
      </c>
      <c r="H1832" s="7"/>
      <c r="I1832" s="7"/>
      <c r="J1832" s="7"/>
      <c r="K1832" s="7"/>
      <c r="L1832" s="7" t="s">
        <v>1687</v>
      </c>
      <c r="M1832" s="7" t="s">
        <v>1688</v>
      </c>
      <c r="N1832" s="7" t="s">
        <v>1689</v>
      </c>
      <c r="O1832" s="7" t="s">
        <v>1690</v>
      </c>
      <c r="P1832" s="7"/>
      <c r="Q1832" s="7" t="s">
        <v>1692</v>
      </c>
      <c r="R1832" s="7"/>
      <c r="S1832" s="7"/>
      <c r="T1832" s="7"/>
      <c r="U1832" s="7"/>
      <c r="V1832" s="7"/>
      <c r="W1832" s="7" t="s">
        <v>65</v>
      </c>
      <c r="X1832" s="7" t="s">
        <v>1693</v>
      </c>
      <c r="Y1832" s="7">
        <v>8</v>
      </c>
      <c r="Z1832" s="7">
        <v>2</v>
      </c>
      <c r="AA1832" s="7">
        <v>2019</v>
      </c>
      <c r="AB1832" s="7" t="s">
        <v>68</v>
      </c>
      <c r="AC1832" s="7"/>
      <c r="AD1832" s="7"/>
      <c r="AE1832" s="7"/>
      <c r="AF1832" s="7"/>
      <c r="AG1832" s="7"/>
      <c r="AH1832" s="7" t="s">
        <v>652</v>
      </c>
      <c r="AI1832" s="8" t="str">
        <f t="shared" si="228"/>
        <v>SZHC2019-WJ-T-002@录播</v>
      </c>
      <c r="AJ1832" s="8">
        <f>IF(AI1832="","",COUNTIFS(AI$1:AI1832,AI1832))</f>
        <v>1</v>
      </c>
      <c r="AK1832" s="8" t="str">
        <f t="shared" si="229"/>
        <v>吴江经济技术开发区山湖花园小学关于学校专用设备的成交公告@录播</v>
      </c>
      <c r="AL1832" s="9">
        <f>IF(AK1832="","",COUNTIFS(AK$1:AK1832,AK1832))</f>
        <v>1</v>
      </c>
      <c r="AM1832" s="10" t="str">
        <f t="shared" si="230"/>
        <v>是</v>
      </c>
      <c r="AN1832" s="12">
        <v>803800</v>
      </c>
    </row>
    <row r="1833" spans="1:40">
      <c r="A1833" s="14" t="s">
        <v>1084</v>
      </c>
      <c r="B1833" s="14" t="s">
        <v>249</v>
      </c>
      <c r="C1833" s="14" t="s">
        <v>55</v>
      </c>
      <c r="D1833" s="14" t="s">
        <v>250</v>
      </c>
      <c r="E1833" s="14" t="s">
        <v>155</v>
      </c>
      <c r="F1833" s="14" t="s">
        <v>251</v>
      </c>
      <c r="G1833" s="14" t="s">
        <v>252</v>
      </c>
      <c r="H1833" s="14"/>
      <c r="I1833" s="14"/>
      <c r="J1833" s="14"/>
      <c r="K1833" s="14"/>
      <c r="L1833" s="14" t="s">
        <v>253</v>
      </c>
      <c r="M1833" s="14" t="s">
        <v>254</v>
      </c>
      <c r="N1833" s="14" t="s">
        <v>255</v>
      </c>
      <c r="O1833" s="14" t="s">
        <v>256</v>
      </c>
      <c r="P1833" s="14"/>
      <c r="Q1833" s="14" t="s">
        <v>258</v>
      </c>
      <c r="R1833" s="14"/>
      <c r="S1833" s="14"/>
      <c r="T1833" s="14"/>
      <c r="U1833" s="14"/>
      <c r="V1833" s="14"/>
      <c r="W1833" s="14" t="s">
        <v>65</v>
      </c>
      <c r="X1833" s="14" t="s">
        <v>259</v>
      </c>
      <c r="Y1833" s="14">
        <v>7</v>
      </c>
      <c r="Z1833" s="14">
        <v>3</v>
      </c>
      <c r="AA1833" s="14">
        <v>2019</v>
      </c>
      <c r="AB1833" s="14" t="s">
        <v>68</v>
      </c>
      <c r="AC1833" s="14"/>
      <c r="AD1833" s="14"/>
      <c r="AE1833" s="14"/>
      <c r="AF1833" s="14"/>
      <c r="AG1833" s="14"/>
      <c r="AH1833" s="14"/>
      <c r="AI1833" s="8" t="str">
        <f t="shared" ref="AI1833:AI1896" si="231">IF(D1833="NA","",IF(D1833="","",D1833&amp;"@"&amp;A1833))</f>
        <v>YNKMXCJ201900101）@录播</v>
      </c>
      <c r="AJ1833" s="8">
        <f>IF(AI1833="","",COUNTIFS(AI$1:AI1833,AI1833))</f>
        <v>1</v>
      </c>
      <c r="AK1833" s="8" t="str">
        <f t="shared" ref="AK1833:AK1896" si="232">IF(B1833="NA","",B1833&amp;"@"&amp;A1833)</f>
        <v>昆明市西山区城市希望小学教学专用仪器（信息化建设）项目结果公告@录播</v>
      </c>
      <c r="AL1833" s="9">
        <f>IF(AK1833="","",COUNTIFS(AK$1:AK1833,AK1833))</f>
        <v>1</v>
      </c>
      <c r="AM1833" s="10" t="str">
        <f t="shared" ref="AM1833:AM1896" si="233">IF(AJ1833="",IF(AL1833=1,"是",""),IF(AJ1833=1,"是",""))</f>
        <v>是</v>
      </c>
      <c r="AN1833" s="12">
        <v>963900</v>
      </c>
    </row>
    <row r="1834" spans="1:40">
      <c r="A1834" s="7" t="s">
        <v>1084</v>
      </c>
      <c r="B1834" s="7" t="s">
        <v>1699</v>
      </c>
      <c r="C1834" s="7" t="s">
        <v>55</v>
      </c>
      <c r="D1834" s="7" t="s">
        <v>1700</v>
      </c>
      <c r="E1834" s="7" t="s">
        <v>168</v>
      </c>
      <c r="F1834" s="7" t="s">
        <v>1701</v>
      </c>
      <c r="G1834" s="7" t="s">
        <v>252</v>
      </c>
      <c r="H1834" s="7"/>
      <c r="I1834" s="7"/>
      <c r="J1834" s="7"/>
      <c r="K1834" s="7"/>
      <c r="L1834" s="7" t="s">
        <v>1702</v>
      </c>
      <c r="M1834" s="7" t="s">
        <v>1703</v>
      </c>
      <c r="N1834" s="7" t="s">
        <v>1704</v>
      </c>
      <c r="O1834" s="7" t="s">
        <v>1091</v>
      </c>
      <c r="P1834" s="7"/>
      <c r="Q1834" s="7" t="s">
        <v>1706</v>
      </c>
      <c r="R1834" s="7"/>
      <c r="S1834" s="7"/>
      <c r="T1834" s="7"/>
      <c r="U1834" s="7"/>
      <c r="V1834" s="7"/>
      <c r="W1834" s="7" t="s">
        <v>65</v>
      </c>
      <c r="X1834" s="7" t="s">
        <v>1707</v>
      </c>
      <c r="Y1834" s="7">
        <v>8</v>
      </c>
      <c r="Z1834" s="7">
        <v>6</v>
      </c>
      <c r="AA1834" s="7">
        <v>2019</v>
      </c>
      <c r="AB1834" s="7" t="s">
        <v>68</v>
      </c>
      <c r="AC1834" s="7" t="s">
        <v>129</v>
      </c>
      <c r="AD1834" s="7"/>
      <c r="AE1834" s="7"/>
      <c r="AF1834" s="7"/>
      <c r="AG1834" s="7"/>
      <c r="AH1834" s="7"/>
      <c r="AI1834" s="8" t="str">
        <f t="shared" si="231"/>
        <v>[350900]FJTH[XJ]2019002@录播</v>
      </c>
      <c r="AJ1834" s="8">
        <f>IF(AI1834="","",COUNTIFS(AI$1:AI1834,AI1834))</f>
        <v>1</v>
      </c>
      <c r="AK1834" s="8" t="str">
        <f t="shared" si="232"/>
        <v>宁德市高级中学高清互动录播室设备采购项目结果公告@录播</v>
      </c>
      <c r="AL1834" s="9">
        <f>IF(AK1834="","",COUNTIFS(AK$1:AK1834,AK1834))</f>
        <v>1</v>
      </c>
      <c r="AM1834" s="10" t="str">
        <f t="shared" si="233"/>
        <v>是</v>
      </c>
      <c r="AN1834" s="12">
        <v>415000</v>
      </c>
    </row>
    <row r="1835" spans="1:40">
      <c r="A1835" s="14" t="s">
        <v>1084</v>
      </c>
      <c r="B1835" s="14" t="s">
        <v>1708</v>
      </c>
      <c r="C1835" s="14" t="s">
        <v>55</v>
      </c>
      <c r="D1835" s="14" t="s">
        <v>1662</v>
      </c>
      <c r="E1835" s="14" t="s">
        <v>276</v>
      </c>
      <c r="F1835" s="14" t="s">
        <v>1709</v>
      </c>
      <c r="G1835" s="14" t="s">
        <v>252</v>
      </c>
      <c r="H1835" s="14"/>
      <c r="I1835" s="14"/>
      <c r="J1835" s="14"/>
      <c r="K1835" s="14"/>
      <c r="L1835" s="14"/>
      <c r="M1835" s="14"/>
      <c r="N1835" s="14"/>
      <c r="O1835" s="14"/>
      <c r="P1835" s="14"/>
      <c r="Q1835" s="14"/>
      <c r="R1835" s="14"/>
      <c r="S1835" s="14"/>
      <c r="T1835" s="14"/>
      <c r="U1835" s="14"/>
      <c r="V1835" s="14"/>
      <c r="W1835" s="14" t="s">
        <v>65</v>
      </c>
      <c r="X1835" s="14" t="s">
        <v>1711</v>
      </c>
      <c r="Y1835" s="14">
        <v>4</v>
      </c>
      <c r="Z1835" s="14">
        <v>10</v>
      </c>
      <c r="AA1835" s="14">
        <v>2019</v>
      </c>
      <c r="AB1835" s="14" t="s">
        <v>68</v>
      </c>
      <c r="AC1835" s="14"/>
      <c r="AD1835" s="14"/>
      <c r="AE1835" s="14"/>
      <c r="AF1835" s="14"/>
      <c r="AG1835" s="14"/>
      <c r="AH1835" s="14"/>
      <c r="AI1835" s="8" t="str">
        <f t="shared" si="231"/>
        <v>CG18-32-0139@录播</v>
      </c>
      <c r="AJ1835" s="8">
        <f>IF(AI1835="","",COUNTIFS(AI$1:AI1835,AI1835))</f>
        <v>2</v>
      </c>
      <c r="AK1835" s="8" t="str">
        <f t="shared" si="232"/>
        <v>铁西教育局（开发区）采购视频处理器项目@录播</v>
      </c>
      <c r="AL1835" s="9">
        <f>IF(AK1835="","",COUNTIFS(AK$1:AK1835,AK1835))</f>
        <v>1</v>
      </c>
      <c r="AM1835" s="10" t="str">
        <f t="shared" si="233"/>
        <v/>
      </c>
      <c r="AN1835" s="12">
        <v>0</v>
      </c>
    </row>
    <row r="1836" spans="1:40">
      <c r="A1836" s="7" t="s">
        <v>1084</v>
      </c>
      <c r="B1836" s="7" t="s">
        <v>1712</v>
      </c>
      <c r="C1836" s="7" t="s">
        <v>55</v>
      </c>
      <c r="D1836" s="7" t="s">
        <v>1713</v>
      </c>
      <c r="E1836" s="7" t="s">
        <v>168</v>
      </c>
      <c r="F1836" s="7" t="s">
        <v>1701</v>
      </c>
      <c r="G1836" s="7" t="s">
        <v>252</v>
      </c>
      <c r="H1836" s="7"/>
      <c r="I1836" s="7"/>
      <c r="J1836" s="7"/>
      <c r="K1836" s="7"/>
      <c r="L1836" s="7" t="s">
        <v>1702</v>
      </c>
      <c r="M1836" s="7" t="s">
        <v>1703</v>
      </c>
      <c r="N1836" s="7" t="s">
        <v>1704</v>
      </c>
      <c r="O1836" s="7" t="s">
        <v>1091</v>
      </c>
      <c r="P1836" s="7"/>
      <c r="Q1836" s="7" t="s">
        <v>1706</v>
      </c>
      <c r="R1836" s="7"/>
      <c r="S1836" s="7"/>
      <c r="T1836" s="7"/>
      <c r="U1836" s="7"/>
      <c r="V1836" s="7"/>
      <c r="W1836" s="7" t="s">
        <v>65</v>
      </c>
      <c r="X1836" s="7" t="s">
        <v>1707</v>
      </c>
      <c r="Y1836" s="7">
        <v>8</v>
      </c>
      <c r="Z1836" s="7">
        <v>2</v>
      </c>
      <c r="AA1836" s="7">
        <v>2019</v>
      </c>
      <c r="AB1836" s="7" t="s">
        <v>68</v>
      </c>
      <c r="AC1836" s="7" t="s">
        <v>129</v>
      </c>
      <c r="AD1836" s="7"/>
      <c r="AE1836" s="7"/>
      <c r="AF1836" s="7"/>
      <c r="AG1836" s="7"/>
      <c r="AH1836" s="7"/>
      <c r="AI1836" s="8" t="str">
        <f t="shared" si="231"/>
        <v>[350900]FJTH[XJ]2019002）@录播</v>
      </c>
      <c r="AJ1836" s="8">
        <f>IF(AI1836="","",COUNTIFS(AI$1:AI1836,AI1836))</f>
        <v>1</v>
      </c>
      <c r="AK1836" s="8" t="str">
        <f t="shared" si="232"/>
        <v>宁德市高级中学高清互动录播室设备采购项目成交公告@录播</v>
      </c>
      <c r="AL1836" s="9">
        <f>IF(AK1836="","",COUNTIFS(AK$1:AK1836,AK1836))</f>
        <v>1</v>
      </c>
      <c r="AM1836" s="10" t="str">
        <f t="shared" si="233"/>
        <v>是</v>
      </c>
      <c r="AN1836" s="12">
        <v>415000</v>
      </c>
    </row>
    <row r="1837" spans="1:40">
      <c r="A1837" s="14" t="s">
        <v>1084</v>
      </c>
      <c r="B1837" s="14" t="s">
        <v>260</v>
      </c>
      <c r="C1837" s="14" t="s">
        <v>55</v>
      </c>
      <c r="D1837" s="14" t="s">
        <v>261</v>
      </c>
      <c r="E1837" s="14" t="s">
        <v>94</v>
      </c>
      <c r="F1837" s="14" t="s">
        <v>262</v>
      </c>
      <c r="G1837" s="14" t="s">
        <v>252</v>
      </c>
      <c r="H1837" s="14"/>
      <c r="I1837" s="14"/>
      <c r="J1837" s="14"/>
      <c r="K1837" s="14"/>
      <c r="L1837" s="14" t="s">
        <v>263</v>
      </c>
      <c r="M1837" s="14" t="s">
        <v>264</v>
      </c>
      <c r="N1837" s="14" t="s">
        <v>265</v>
      </c>
      <c r="O1837" s="14" t="s">
        <v>266</v>
      </c>
      <c r="P1837" s="14"/>
      <c r="Q1837" s="14" t="s">
        <v>268</v>
      </c>
      <c r="R1837" s="14" t="s">
        <v>269</v>
      </c>
      <c r="S1837" s="14"/>
      <c r="T1837" s="14"/>
      <c r="U1837" s="14"/>
      <c r="V1837" s="14"/>
      <c r="W1837" s="14" t="s">
        <v>65</v>
      </c>
      <c r="X1837" s="14" t="s">
        <v>270</v>
      </c>
      <c r="Y1837" s="14">
        <v>4</v>
      </c>
      <c r="Z1837" s="14">
        <v>4</v>
      </c>
      <c r="AA1837" s="14">
        <v>2019</v>
      </c>
      <c r="AB1837" s="14" t="s">
        <v>68</v>
      </c>
      <c r="AC1837" s="14" t="s">
        <v>129</v>
      </c>
      <c r="AD1837" s="14"/>
      <c r="AE1837" s="14"/>
      <c r="AF1837" s="14"/>
      <c r="AG1837" s="14"/>
      <c r="AH1837" s="14"/>
      <c r="AI1837" s="8" t="str">
        <f t="shared" si="231"/>
        <v>LZC20190002@录播</v>
      </c>
      <c r="AJ1837" s="8">
        <f>IF(AI1837="","",COUNTIFS(AI$1:AI1837,AI1837))</f>
        <v>1</v>
      </c>
      <c r="AK1837" s="8" t="str">
        <f t="shared" si="232"/>
        <v>山西省吕梁实验中学教学云办公设备采购项目中标公告@录播</v>
      </c>
      <c r="AL1837" s="9">
        <f>IF(AK1837="","",COUNTIFS(AK$1:AK1837,AK1837))</f>
        <v>1</v>
      </c>
      <c r="AM1837" s="10" t="str">
        <f t="shared" si="233"/>
        <v>是</v>
      </c>
      <c r="AN1837" s="12">
        <v>1079530</v>
      </c>
    </row>
    <row r="1838" spans="1:40">
      <c r="A1838" s="7" t="s">
        <v>1084</v>
      </c>
      <c r="B1838" s="7" t="s">
        <v>1715</v>
      </c>
      <c r="C1838" s="7" t="s">
        <v>55</v>
      </c>
      <c r="D1838" s="7" t="s">
        <v>1716</v>
      </c>
      <c r="E1838" s="7" t="s">
        <v>56</v>
      </c>
      <c r="F1838" s="7" t="s">
        <v>388</v>
      </c>
      <c r="G1838" s="7" t="s">
        <v>252</v>
      </c>
      <c r="H1838" s="7"/>
      <c r="I1838" s="7"/>
      <c r="J1838" s="7"/>
      <c r="K1838" s="7"/>
      <c r="L1838" s="7" t="s">
        <v>1717</v>
      </c>
      <c r="M1838" s="7" t="s">
        <v>1718</v>
      </c>
      <c r="N1838" s="7" t="s">
        <v>1719</v>
      </c>
      <c r="O1838" s="7"/>
      <c r="P1838" s="7"/>
      <c r="Q1838" s="7" t="s">
        <v>1721</v>
      </c>
      <c r="R1838" s="7" t="s">
        <v>1722</v>
      </c>
      <c r="S1838" s="7"/>
      <c r="T1838" s="7"/>
      <c r="U1838" s="7"/>
      <c r="V1838" s="7"/>
      <c r="W1838" s="7" t="s">
        <v>65</v>
      </c>
      <c r="X1838" s="7" t="s">
        <v>1723</v>
      </c>
      <c r="Y1838" s="7">
        <v>13</v>
      </c>
      <c r="Z1838" s="7">
        <v>9</v>
      </c>
      <c r="AA1838" s="7">
        <v>2019</v>
      </c>
      <c r="AB1838" s="7" t="s">
        <v>68</v>
      </c>
      <c r="AC1838" s="7"/>
      <c r="AD1838" s="7"/>
      <c r="AE1838" s="7"/>
      <c r="AF1838" s="7"/>
      <c r="AG1838" s="7"/>
      <c r="AH1838" s="7"/>
      <c r="AI1838" s="8" t="str">
        <f t="shared" si="231"/>
        <v>CDZBSG-2018-1491@录播</v>
      </c>
      <c r="AJ1838" s="8">
        <f>IF(AI1838="","",COUNTIFS(AI$1:AI1838,AI1838))</f>
        <v>1</v>
      </c>
      <c r="AK1838" s="8" t="str">
        <f t="shared" si="232"/>
        <v>河南省中等职业教育信息化提升工程项目结果公示@录播</v>
      </c>
      <c r="AL1838" s="9">
        <f>IF(AK1838="","",COUNTIFS(AK$1:AK1838,AK1838))</f>
        <v>1</v>
      </c>
      <c r="AM1838" s="10" t="str">
        <f t="shared" si="233"/>
        <v>是</v>
      </c>
      <c r="AN1838" s="12">
        <v>0</v>
      </c>
    </row>
    <row r="1839" spans="1:40">
      <c r="A1839" s="14" t="s">
        <v>1084</v>
      </c>
      <c r="B1839" s="14" t="s">
        <v>1724</v>
      </c>
      <c r="C1839" s="14" t="s">
        <v>55</v>
      </c>
      <c r="D1839" s="14" t="s">
        <v>1395</v>
      </c>
      <c r="E1839" s="14" t="s">
        <v>56</v>
      </c>
      <c r="F1839" s="14" t="s">
        <v>541</v>
      </c>
      <c r="G1839" s="14" t="s">
        <v>252</v>
      </c>
      <c r="H1839" s="14"/>
      <c r="I1839" s="14"/>
      <c r="J1839" s="14"/>
      <c r="K1839" s="14"/>
      <c r="L1839" s="14" t="s">
        <v>1396</v>
      </c>
      <c r="M1839" s="14" t="s">
        <v>1397</v>
      </c>
      <c r="N1839" s="14" t="s">
        <v>1398</v>
      </c>
      <c r="O1839" s="14"/>
      <c r="P1839" s="14"/>
      <c r="Q1839" s="14" t="s">
        <v>1401</v>
      </c>
      <c r="R1839" s="14"/>
      <c r="S1839" s="14"/>
      <c r="T1839" s="14"/>
      <c r="U1839" s="14"/>
      <c r="V1839" s="14"/>
      <c r="W1839" s="14" t="s">
        <v>65</v>
      </c>
      <c r="X1839" s="14" t="s">
        <v>1726</v>
      </c>
      <c r="Y1839" s="14">
        <v>4</v>
      </c>
      <c r="Z1839" s="14">
        <v>4</v>
      </c>
      <c r="AA1839" s="14">
        <v>2019</v>
      </c>
      <c r="AB1839" s="14" t="s">
        <v>68</v>
      </c>
      <c r="AC1839" s="14"/>
      <c r="AD1839" s="14"/>
      <c r="AE1839" s="14"/>
      <c r="AF1839" s="14"/>
      <c r="AG1839" s="14"/>
      <c r="AH1839" s="14"/>
      <c r="AI1839" s="8" t="str">
        <f t="shared" si="231"/>
        <v>2018-416@录播</v>
      </c>
      <c r="AJ1839" s="8">
        <f>IF(AI1839="","",COUNTIFS(AI$1:AI1839,AI1839))</f>
        <v>2</v>
      </c>
      <c r="AK1839" s="8" t="str">
        <f t="shared" si="232"/>
        <v>淅川县第五高级中学教学一体机设备采购项目（第二批）-结果公告@录播</v>
      </c>
      <c r="AL1839" s="9">
        <f>IF(AK1839="","",COUNTIFS(AK$1:AK1839,AK1839))</f>
        <v>1</v>
      </c>
      <c r="AM1839" s="10" t="str">
        <f t="shared" si="233"/>
        <v/>
      </c>
      <c r="AN1839" s="12">
        <v>0</v>
      </c>
    </row>
    <row r="1840" spans="1:40">
      <c r="A1840" s="7" t="s">
        <v>1084</v>
      </c>
      <c r="B1840" s="7" t="s">
        <v>1727</v>
      </c>
      <c r="C1840" s="7" t="s">
        <v>55</v>
      </c>
      <c r="D1840" s="7">
        <v>350001</v>
      </c>
      <c r="E1840" s="7" t="s">
        <v>168</v>
      </c>
      <c r="F1840" s="7" t="s">
        <v>169</v>
      </c>
      <c r="G1840" s="7" t="s">
        <v>252</v>
      </c>
      <c r="H1840" s="7"/>
      <c r="I1840" s="7"/>
      <c r="J1840" s="7"/>
      <c r="K1840" s="7"/>
      <c r="L1840" s="7" t="s">
        <v>1728</v>
      </c>
      <c r="M1840" s="7" t="s">
        <v>1729</v>
      </c>
      <c r="N1840" s="7" t="s">
        <v>1730</v>
      </c>
      <c r="O1840" s="7" t="s">
        <v>1731</v>
      </c>
      <c r="P1840" s="7"/>
      <c r="Q1840" s="7" t="s">
        <v>1733</v>
      </c>
      <c r="R1840" s="7"/>
      <c r="S1840" s="7"/>
      <c r="T1840" s="7"/>
      <c r="U1840" s="7"/>
      <c r="V1840" s="7"/>
      <c r="W1840" s="7" t="s">
        <v>79</v>
      </c>
      <c r="X1840" s="7" t="s">
        <v>1734</v>
      </c>
      <c r="Y1840" s="7">
        <v>6</v>
      </c>
      <c r="Z1840" s="7">
        <v>6</v>
      </c>
      <c r="AA1840" s="7">
        <v>2019</v>
      </c>
      <c r="AB1840" s="7" t="s">
        <v>68</v>
      </c>
      <c r="AC1840" s="7"/>
      <c r="AD1840" s="7"/>
      <c r="AE1840" s="7"/>
      <c r="AF1840" s="7"/>
      <c r="AG1840" s="7"/>
      <c r="AH1840" s="7"/>
      <c r="AI1840" s="8" t="str">
        <f t="shared" si="231"/>
        <v>350001@录播</v>
      </c>
      <c r="AJ1840" s="8">
        <f>IF(AI1840="","",COUNTIFS(AI$1:AI1840,AI1840))</f>
        <v>1</v>
      </c>
      <c r="AK1840" s="8" t="str">
        <f t="shared" si="232"/>
        <v>连江县广播电视中心项目（初步设计带方案）的中标结果公告@录播</v>
      </c>
      <c r="AL1840" s="9">
        <f>IF(AK1840="","",COUNTIFS(AK$1:AK1840,AK1840))</f>
        <v>1</v>
      </c>
      <c r="AM1840" s="10" t="str">
        <f t="shared" si="233"/>
        <v>是</v>
      </c>
      <c r="AN1840" s="12">
        <v>30</v>
      </c>
    </row>
    <row r="1841" spans="1:40">
      <c r="A1841" s="14" t="s">
        <v>1084</v>
      </c>
      <c r="B1841" s="14" t="s">
        <v>1609</v>
      </c>
      <c r="C1841" s="14" t="s">
        <v>55</v>
      </c>
      <c r="D1841" s="14" t="s">
        <v>1610</v>
      </c>
      <c r="E1841" s="14" t="s">
        <v>582</v>
      </c>
      <c r="F1841" s="14" t="s">
        <v>1611</v>
      </c>
      <c r="G1841" s="14" t="s">
        <v>252</v>
      </c>
      <c r="H1841" s="14"/>
      <c r="I1841" s="14"/>
      <c r="J1841" s="14"/>
      <c r="K1841" s="14"/>
      <c r="L1841" s="14" t="s">
        <v>1612</v>
      </c>
      <c r="M1841" s="14" t="s">
        <v>1613</v>
      </c>
      <c r="N1841" s="14" t="s">
        <v>1614</v>
      </c>
      <c r="O1841" s="14"/>
      <c r="P1841" s="14"/>
      <c r="Q1841" s="14" t="s">
        <v>1616</v>
      </c>
      <c r="R1841" s="14"/>
      <c r="S1841" s="14"/>
      <c r="T1841" s="14"/>
      <c r="U1841" s="14"/>
      <c r="V1841" s="14"/>
      <c r="W1841" s="14" t="s">
        <v>65</v>
      </c>
      <c r="X1841" s="14" t="s">
        <v>1617</v>
      </c>
      <c r="Y1841" s="14">
        <v>2</v>
      </c>
      <c r="Z1841" s="14">
        <v>2</v>
      </c>
      <c r="AA1841" s="14">
        <v>2019</v>
      </c>
      <c r="AB1841" s="14" t="s">
        <v>68</v>
      </c>
      <c r="AC1841" s="14"/>
      <c r="AD1841" s="14"/>
      <c r="AE1841" s="14"/>
      <c r="AF1841" s="14"/>
      <c r="AG1841" s="14"/>
      <c r="AH1841" s="14"/>
      <c r="AI1841" s="8" t="str">
        <f t="shared" si="231"/>
        <v>DJG201831@录播</v>
      </c>
      <c r="AJ1841" s="8">
        <f>IF(AI1841="","",COUNTIFS(AI$1:AI1841,AI1841))</f>
        <v>1</v>
      </c>
      <c r="AK1841" s="8" t="str">
        <f t="shared" si="232"/>
        <v>衢州市实验学校录播教室建设设备采购项目的合同公示@录播</v>
      </c>
      <c r="AL1841" s="9">
        <f>IF(AK1841="","",COUNTIFS(AK$1:AK1841,AK1841))</f>
        <v>1</v>
      </c>
      <c r="AM1841" s="10" t="str">
        <f t="shared" si="233"/>
        <v>是</v>
      </c>
      <c r="AN1841" s="12">
        <v>0</v>
      </c>
    </row>
    <row r="1842" spans="1:40">
      <c r="A1842" s="7" t="s">
        <v>1084</v>
      </c>
      <c r="B1842" s="7" t="s">
        <v>1626</v>
      </c>
      <c r="C1842" s="7" t="s">
        <v>55</v>
      </c>
      <c r="D1842" s="7" t="s">
        <v>1627</v>
      </c>
      <c r="E1842" s="7" t="s">
        <v>236</v>
      </c>
      <c r="F1842" s="7" t="s">
        <v>237</v>
      </c>
      <c r="G1842" s="7" t="s">
        <v>252</v>
      </c>
      <c r="H1842" s="7"/>
      <c r="I1842" s="7"/>
      <c r="J1842" s="7"/>
      <c r="K1842" s="7"/>
      <c r="L1842" s="7" t="s">
        <v>1628</v>
      </c>
      <c r="M1842" s="7" t="s">
        <v>1629</v>
      </c>
      <c r="N1842" s="7" t="s">
        <v>1630</v>
      </c>
      <c r="O1842" s="7" t="s">
        <v>1631</v>
      </c>
      <c r="P1842" s="7"/>
      <c r="Q1842" s="7" t="s">
        <v>1633</v>
      </c>
      <c r="R1842" s="7" t="s">
        <v>1634</v>
      </c>
      <c r="S1842" s="7"/>
      <c r="T1842" s="7"/>
      <c r="U1842" s="7"/>
      <c r="V1842" s="7"/>
      <c r="W1842" s="7" t="s">
        <v>326</v>
      </c>
      <c r="X1842" s="7" t="s">
        <v>1635</v>
      </c>
      <c r="Y1842" s="7">
        <v>3</v>
      </c>
      <c r="Z1842" s="7">
        <v>2</v>
      </c>
      <c r="AA1842" s="7">
        <v>2019</v>
      </c>
      <c r="AB1842" s="7" t="s">
        <v>68</v>
      </c>
      <c r="AC1842" s="7" t="s">
        <v>69</v>
      </c>
      <c r="AD1842" s="7"/>
      <c r="AE1842" s="7"/>
      <c r="AF1842" s="7"/>
      <c r="AG1842" s="7"/>
      <c r="AH1842" s="7"/>
      <c r="AI1842" s="8" t="str">
        <f t="shared" si="231"/>
        <v>0702-1841CITC2G161）@录播</v>
      </c>
      <c r="AJ1842" s="8">
        <f>IF(AI1842="","",COUNTIFS(AI$1:AI1842,AI1842))</f>
        <v>1</v>
      </c>
      <c r="AK1842" s="8" t="str">
        <f t="shared" si="232"/>
        <v>北京语言大学图书馆智慧空间设备采购项目中标公告@录播</v>
      </c>
      <c r="AL1842" s="9">
        <f>IF(AK1842="","",COUNTIFS(AK$1:AK1842,AK1842))</f>
        <v>1</v>
      </c>
      <c r="AM1842" s="10" t="str">
        <f t="shared" si="233"/>
        <v>是</v>
      </c>
      <c r="AN1842" s="12">
        <v>5378000</v>
      </c>
    </row>
    <row r="1843" spans="1:40">
      <c r="A1843" s="14" t="s">
        <v>1084</v>
      </c>
      <c r="B1843" s="14" t="s">
        <v>1650</v>
      </c>
      <c r="C1843" s="14" t="s">
        <v>55</v>
      </c>
      <c r="D1843" s="14" t="s">
        <v>1651</v>
      </c>
      <c r="E1843" s="14" t="s">
        <v>215</v>
      </c>
      <c r="F1843" s="14" t="s">
        <v>1652</v>
      </c>
      <c r="G1843" s="14" t="s">
        <v>252</v>
      </c>
      <c r="H1843" s="14"/>
      <c r="I1843" s="14"/>
      <c r="J1843" s="14"/>
      <c r="K1843" s="14"/>
      <c r="L1843" s="14" t="s">
        <v>1653</v>
      </c>
      <c r="M1843" s="14" t="s">
        <v>1654</v>
      </c>
      <c r="N1843" s="14"/>
      <c r="O1843" s="14" t="s">
        <v>1655</v>
      </c>
      <c r="P1843" s="14"/>
      <c r="Q1843" s="14"/>
      <c r="R1843" s="14"/>
      <c r="S1843" s="14"/>
      <c r="T1843" s="14"/>
      <c r="U1843" s="14"/>
      <c r="V1843" s="14"/>
      <c r="W1843" s="14" t="s">
        <v>65</v>
      </c>
      <c r="X1843" s="14" t="s">
        <v>1657</v>
      </c>
      <c r="Y1843" s="14">
        <v>2</v>
      </c>
      <c r="Z1843" s="14">
        <v>2</v>
      </c>
      <c r="AA1843" s="14">
        <v>2019</v>
      </c>
      <c r="AB1843" s="14" t="s">
        <v>68</v>
      </c>
      <c r="AC1843" s="14"/>
      <c r="AD1843" s="14"/>
      <c r="AE1843" s="14"/>
      <c r="AF1843" s="14"/>
      <c r="AG1843" s="14"/>
      <c r="AH1843" s="14"/>
      <c r="AI1843" s="8" t="str">
        <f t="shared" si="231"/>
        <v>SDGP371426201802000066@录播</v>
      </c>
      <c r="AJ1843" s="8">
        <f>IF(AI1843="","",COUNTIFS(AI$1:AI1843,AI1843))</f>
        <v>1</v>
      </c>
      <c r="AK1843" s="8" t="str">
        <f t="shared" si="232"/>
        <v>平原县龙门街道办事处郭刘小学录播室及校园电台项目(二包)合同公示@录播</v>
      </c>
      <c r="AL1843" s="9">
        <f>IF(AK1843="","",COUNTIFS(AK$1:AK1843,AK1843))</f>
        <v>1</v>
      </c>
      <c r="AM1843" s="10" t="str">
        <f t="shared" si="233"/>
        <v>是</v>
      </c>
      <c r="AN1843" s="12">
        <v>187000</v>
      </c>
    </row>
    <row r="1844" spans="1:40">
      <c r="A1844" s="7" t="s">
        <v>1084</v>
      </c>
      <c r="B1844" s="7" t="s">
        <v>1694</v>
      </c>
      <c r="C1844" s="7" t="s">
        <v>55</v>
      </c>
      <c r="D1844" s="7"/>
      <c r="E1844" s="7" t="s">
        <v>56</v>
      </c>
      <c r="F1844" s="7" t="s">
        <v>1531</v>
      </c>
      <c r="G1844" s="7" t="s">
        <v>252</v>
      </c>
      <c r="H1844" s="7"/>
      <c r="I1844" s="7"/>
      <c r="J1844" s="7"/>
      <c r="K1844" s="7"/>
      <c r="L1844" s="7"/>
      <c r="M1844" s="7"/>
      <c r="N1844" s="7" t="s">
        <v>1695</v>
      </c>
      <c r="O1844" s="7"/>
      <c r="P1844" s="7"/>
      <c r="Q1844" s="7" t="s">
        <v>1697</v>
      </c>
      <c r="R1844" s="7"/>
      <c r="S1844" s="7"/>
      <c r="T1844" s="7"/>
      <c r="U1844" s="7"/>
      <c r="V1844" s="7"/>
      <c r="W1844" s="7" t="s">
        <v>65</v>
      </c>
      <c r="X1844" s="7" t="s">
        <v>1698</v>
      </c>
      <c r="Y1844" s="7">
        <v>2</v>
      </c>
      <c r="Z1844" s="7">
        <v>14971</v>
      </c>
      <c r="AA1844" s="7">
        <v>2019</v>
      </c>
      <c r="AB1844" s="7" t="s">
        <v>68</v>
      </c>
      <c r="AC1844" s="7"/>
      <c r="AD1844" s="7"/>
      <c r="AE1844" s="7"/>
      <c r="AF1844" s="7"/>
      <c r="AG1844" s="7"/>
      <c r="AH1844" s="7"/>
      <c r="AI1844" s="8" t="str">
        <f t="shared" si="231"/>
        <v/>
      </c>
      <c r="AJ1844" s="8" t="str">
        <f>IF(AI1844="","",COUNTIFS(AI$1:AI1844,AI1844))</f>
        <v/>
      </c>
      <c r="AK1844" s="8" t="str">
        <f t="shared" si="232"/>
        <v>三十三中录播室采购合同公告@录播</v>
      </c>
      <c r="AL1844" s="9">
        <f>IF(AK1844="","",COUNTIFS(AK$1:AK1844,AK1844))</f>
        <v>1</v>
      </c>
      <c r="AM1844" s="10" t="str">
        <f t="shared" si="233"/>
        <v>是</v>
      </c>
      <c r="AN1844" s="12">
        <v>0</v>
      </c>
    </row>
    <row r="1845" spans="1:40">
      <c r="A1845" s="14" t="s">
        <v>1084</v>
      </c>
      <c r="B1845" s="14" t="s">
        <v>1735</v>
      </c>
      <c r="C1845" s="14" t="s">
        <v>55</v>
      </c>
      <c r="D1845" s="14" t="s">
        <v>1736</v>
      </c>
      <c r="E1845" s="14" t="s">
        <v>94</v>
      </c>
      <c r="F1845" s="14" t="s">
        <v>319</v>
      </c>
      <c r="G1845" s="14" t="s">
        <v>278</v>
      </c>
      <c r="H1845" s="14"/>
      <c r="I1845" s="14"/>
      <c r="J1845" s="14"/>
      <c r="K1845" s="14"/>
      <c r="L1845" s="14" t="s">
        <v>1737</v>
      </c>
      <c r="M1845" s="14" t="s">
        <v>1738</v>
      </c>
      <c r="N1845" s="14" t="s">
        <v>1739</v>
      </c>
      <c r="O1845" s="14" t="s">
        <v>1740</v>
      </c>
      <c r="P1845" s="14"/>
      <c r="Q1845" s="14" t="s">
        <v>1742</v>
      </c>
      <c r="R1845" s="14"/>
      <c r="S1845" s="14"/>
      <c r="T1845" s="14"/>
      <c r="U1845" s="14"/>
      <c r="V1845" s="14"/>
      <c r="W1845" s="14" t="s">
        <v>65</v>
      </c>
      <c r="X1845" s="14" t="s">
        <v>1743</v>
      </c>
      <c r="Y1845" s="14">
        <v>2</v>
      </c>
      <c r="Z1845" s="14">
        <v>2</v>
      </c>
      <c r="AA1845" s="14">
        <v>2019</v>
      </c>
      <c r="AB1845" s="14" t="s">
        <v>68</v>
      </c>
      <c r="AC1845" s="14"/>
      <c r="AD1845" s="14"/>
      <c r="AE1845" s="14"/>
      <c r="AF1845" s="14"/>
      <c r="AG1845" s="14"/>
      <c r="AH1845" s="14"/>
      <c r="AI1845" s="8" t="str">
        <f t="shared" si="231"/>
        <v>2018-8-57-G）@录播</v>
      </c>
      <c r="AJ1845" s="8">
        <f>IF(AI1845="","",COUNTIFS(AI$1:AI1845,AI1845))</f>
        <v>1</v>
      </c>
      <c r="AK1845" s="8" t="str">
        <f t="shared" si="232"/>
        <v>太原城市职业技术学院常态智能录播教室公开招标采购中标公告@录播</v>
      </c>
      <c r="AL1845" s="9">
        <f>IF(AK1845="","",COUNTIFS(AK$1:AK1845,AK1845))</f>
        <v>1</v>
      </c>
      <c r="AM1845" s="10" t="str">
        <f t="shared" si="233"/>
        <v>是</v>
      </c>
      <c r="AN1845" s="12">
        <v>187500</v>
      </c>
    </row>
    <row r="1846" spans="1:40">
      <c r="A1846" s="7" t="s">
        <v>1084</v>
      </c>
      <c r="B1846" s="7" t="s">
        <v>1744</v>
      </c>
      <c r="C1846" s="7" t="s">
        <v>55</v>
      </c>
      <c r="D1846" s="7"/>
      <c r="E1846" s="7" t="s">
        <v>602</v>
      </c>
      <c r="F1846" s="7" t="s">
        <v>1188</v>
      </c>
      <c r="G1846" s="7" t="s">
        <v>278</v>
      </c>
      <c r="H1846" s="7"/>
      <c r="I1846" s="7"/>
      <c r="J1846" s="7"/>
      <c r="K1846" s="7"/>
      <c r="L1846" s="7"/>
      <c r="M1846" s="7"/>
      <c r="N1846" s="7"/>
      <c r="O1846" s="7"/>
      <c r="P1846" s="7"/>
      <c r="Q1846" s="7"/>
      <c r="R1846" s="7"/>
      <c r="S1846" s="7"/>
      <c r="T1846" s="7"/>
      <c r="U1846" s="7"/>
      <c r="V1846" s="7"/>
      <c r="W1846" s="7" t="s">
        <v>315</v>
      </c>
      <c r="X1846" s="7" t="s">
        <v>1745</v>
      </c>
      <c r="Y1846" s="7">
        <v>4</v>
      </c>
      <c r="Z1846" s="7">
        <v>14971</v>
      </c>
      <c r="AA1846" s="7" t="s">
        <v>1746</v>
      </c>
      <c r="AB1846" s="7"/>
      <c r="AC1846" s="7"/>
      <c r="AD1846" s="7"/>
      <c r="AE1846" s="7"/>
      <c r="AF1846" s="7"/>
      <c r="AG1846" s="7"/>
      <c r="AH1846" s="7"/>
      <c r="AI1846" s="8" t="str">
        <f t="shared" si="231"/>
        <v/>
      </c>
      <c r="AJ1846" s="8" t="str">
        <f>IF(AI1846="","",COUNTIFS(AI$1:AI1846,AI1846))</f>
        <v/>
      </c>
      <c r="AK1846" s="8" t="str">
        <f t="shared" si="232"/>
        <v>阜宁县三灶中心小学录播教室装修工程@录播</v>
      </c>
      <c r="AL1846" s="9">
        <f>IF(AK1846="","",COUNTIFS(AK$1:AK1846,AK1846))</f>
        <v>1</v>
      </c>
      <c r="AM1846" s="10" t="str">
        <f t="shared" si="233"/>
        <v>是</v>
      </c>
      <c r="AN1846" s="12">
        <v>0</v>
      </c>
    </row>
    <row r="1847" spans="1:40">
      <c r="A1847" s="14" t="s">
        <v>1084</v>
      </c>
      <c r="B1847" s="14" t="s">
        <v>1747</v>
      </c>
      <c r="C1847" s="14" t="s">
        <v>55</v>
      </c>
      <c r="D1847" s="14" t="s">
        <v>1748</v>
      </c>
      <c r="E1847" s="14" t="s">
        <v>168</v>
      </c>
      <c r="F1847" s="14" t="s">
        <v>225</v>
      </c>
      <c r="G1847" s="14" t="s">
        <v>278</v>
      </c>
      <c r="H1847" s="14"/>
      <c r="I1847" s="14"/>
      <c r="J1847" s="14"/>
      <c r="K1847" s="14"/>
      <c r="L1847" s="14"/>
      <c r="M1847" s="14"/>
      <c r="N1847" s="14"/>
      <c r="O1847" s="14"/>
      <c r="P1847" s="14"/>
      <c r="Q1847" s="14"/>
      <c r="R1847" s="14"/>
      <c r="S1847" s="14"/>
      <c r="T1847" s="14"/>
      <c r="U1847" s="14"/>
      <c r="V1847" s="14"/>
      <c r="W1847" s="14" t="s">
        <v>326</v>
      </c>
      <c r="X1847" s="14" t="s">
        <v>1750</v>
      </c>
      <c r="Y1847" s="14">
        <v>3</v>
      </c>
      <c r="Z1847" s="14">
        <v>3</v>
      </c>
      <c r="AA1847" s="14">
        <v>2019</v>
      </c>
      <c r="AB1847" s="14" t="s">
        <v>68</v>
      </c>
      <c r="AC1847" s="14" t="s">
        <v>138</v>
      </c>
      <c r="AD1847" s="14" t="s">
        <v>130</v>
      </c>
      <c r="AE1847" s="14"/>
      <c r="AF1847" s="14"/>
      <c r="AG1847" s="14"/>
      <c r="AH1847" s="14"/>
      <c r="AI1847" s="8" t="str">
        <f t="shared" si="231"/>
        <v>[350100]ZDZB[GK]2018010-1@录播</v>
      </c>
      <c r="AJ1847" s="8">
        <f>IF(AI1847="","",COUNTIFS(AI$1:AI1847,AI1847))</f>
        <v>1</v>
      </c>
      <c r="AK1847" s="8" t="str">
        <f t="shared" si="232"/>
        <v>闽江师范高等专科学校教育研究院教研演播室和微格研训室建设设备采购项目@录播</v>
      </c>
      <c r="AL1847" s="9">
        <f>IF(AK1847="","",COUNTIFS(AK$1:AK1847,AK1847))</f>
        <v>1</v>
      </c>
      <c r="AM1847" s="10" t="str">
        <f t="shared" si="233"/>
        <v>是</v>
      </c>
      <c r="AN1847" s="12">
        <v>0</v>
      </c>
    </row>
    <row r="1848" spans="1:40">
      <c r="A1848" s="7" t="s">
        <v>1084</v>
      </c>
      <c r="B1848" s="7" t="s">
        <v>1751</v>
      </c>
      <c r="C1848" s="7" t="s">
        <v>55</v>
      </c>
      <c r="D1848" s="7"/>
      <c r="E1848" s="7" t="s">
        <v>56</v>
      </c>
      <c r="F1848" s="7" t="s">
        <v>302</v>
      </c>
      <c r="G1848" s="7" t="s">
        <v>278</v>
      </c>
      <c r="H1848" s="7"/>
      <c r="I1848" s="7"/>
      <c r="J1848" s="7"/>
      <c r="K1848" s="7"/>
      <c r="L1848" s="7" t="s">
        <v>1752</v>
      </c>
      <c r="M1848" s="7" t="s">
        <v>1753</v>
      </c>
      <c r="N1848" s="7" t="s">
        <v>1754</v>
      </c>
      <c r="O1848" s="7"/>
      <c r="P1848" s="7"/>
      <c r="Q1848" s="7" t="s">
        <v>1756</v>
      </c>
      <c r="R1848" s="7"/>
      <c r="S1848" s="7"/>
      <c r="T1848" s="7"/>
      <c r="U1848" s="7"/>
      <c r="V1848" s="7"/>
      <c r="W1848" s="7" t="s">
        <v>65</v>
      </c>
      <c r="X1848" s="7" t="s">
        <v>1757</v>
      </c>
      <c r="Y1848" s="7">
        <v>2</v>
      </c>
      <c r="Z1848" s="7">
        <v>14971</v>
      </c>
      <c r="AA1848" s="7">
        <v>2019</v>
      </c>
      <c r="AB1848" s="7" t="s">
        <v>68</v>
      </c>
      <c r="AC1848" s="7" t="s">
        <v>129</v>
      </c>
      <c r="AD1848" s="7"/>
      <c r="AE1848" s="7"/>
      <c r="AF1848" s="7"/>
      <c r="AG1848" s="7"/>
      <c r="AH1848" s="7"/>
      <c r="AI1848" s="8" t="str">
        <f t="shared" si="231"/>
        <v/>
      </c>
      <c r="AJ1848" s="8" t="str">
        <f>IF(AI1848="","",COUNTIFS(AI$1:AI1848,AI1848))</f>
        <v/>
      </c>
      <c r="AK1848" s="8" t="str">
        <f t="shared" si="232"/>
        <v>郑州铁路职业技术学院基础护理实训基地改造项目成交结果公告@录播</v>
      </c>
      <c r="AL1848" s="9">
        <f>IF(AK1848="","",COUNTIFS(AK$1:AK1848,AK1848))</f>
        <v>1</v>
      </c>
      <c r="AM1848" s="10" t="str">
        <f t="shared" si="233"/>
        <v>是</v>
      </c>
      <c r="AN1848" s="12">
        <v>0</v>
      </c>
    </row>
    <row r="1849" spans="1:40">
      <c r="A1849" s="14" t="s">
        <v>1084</v>
      </c>
      <c r="B1849" s="14" t="s">
        <v>1758</v>
      </c>
      <c r="C1849" s="14" t="s">
        <v>55</v>
      </c>
      <c r="D1849" s="14" t="s">
        <v>1759</v>
      </c>
      <c r="E1849" s="14" t="s">
        <v>1244</v>
      </c>
      <c r="F1849" s="14" t="s">
        <v>1760</v>
      </c>
      <c r="G1849" s="14" t="s">
        <v>278</v>
      </c>
      <c r="H1849" s="14"/>
      <c r="I1849" s="14"/>
      <c r="J1849" s="14"/>
      <c r="K1849" s="14"/>
      <c r="L1849" s="14" t="s">
        <v>1761</v>
      </c>
      <c r="M1849" s="14" t="s">
        <v>1762</v>
      </c>
      <c r="N1849" s="14"/>
      <c r="O1849" s="14"/>
      <c r="P1849" s="14"/>
      <c r="Q1849" s="14"/>
      <c r="R1849" s="14"/>
      <c r="S1849" s="14"/>
      <c r="T1849" s="14"/>
      <c r="U1849" s="14"/>
      <c r="V1849" s="14"/>
      <c r="W1849" s="14" t="s">
        <v>65</v>
      </c>
      <c r="X1849" s="14" t="s">
        <v>1764</v>
      </c>
      <c r="Y1849" s="14">
        <v>6</v>
      </c>
      <c r="Z1849" s="14">
        <v>6</v>
      </c>
      <c r="AA1849" s="14">
        <v>2019</v>
      </c>
      <c r="AB1849" s="14" t="s">
        <v>68</v>
      </c>
      <c r="AC1849" s="14"/>
      <c r="AD1849" s="14"/>
      <c r="AE1849" s="14"/>
      <c r="AF1849" s="14"/>
      <c r="AG1849" s="14"/>
      <c r="AH1849" s="14"/>
      <c r="AI1849" s="8" t="str">
        <f t="shared" si="231"/>
        <v>18A0428@录播</v>
      </c>
      <c r="AJ1849" s="8">
        <f>IF(AI1849="","",COUNTIFS(AI$1:AI1849,AI1849))</f>
        <v>1</v>
      </c>
      <c r="AK1849" s="8" t="str">
        <f t="shared" si="232"/>
        <v>开州区铁桥初级中学精品录播教室设备中标结果@录播</v>
      </c>
      <c r="AL1849" s="9">
        <f>IF(AK1849="","",COUNTIFS(AK$1:AK1849,AK1849))</f>
        <v>1</v>
      </c>
      <c r="AM1849" s="10" t="str">
        <f t="shared" si="233"/>
        <v>是</v>
      </c>
      <c r="AN1849" s="12">
        <v>0</v>
      </c>
    </row>
    <row r="1850" spans="1:40">
      <c r="A1850" s="7" t="s">
        <v>1084</v>
      </c>
      <c r="B1850" s="7" t="s">
        <v>1765</v>
      </c>
      <c r="C1850" s="7" t="s">
        <v>55</v>
      </c>
      <c r="D1850" s="7" t="s">
        <v>1766</v>
      </c>
      <c r="E1850" s="7" t="s">
        <v>830</v>
      </c>
      <c r="F1850" s="7" t="s">
        <v>1475</v>
      </c>
      <c r="G1850" s="7" t="s">
        <v>278</v>
      </c>
      <c r="H1850" s="7"/>
      <c r="I1850" s="7"/>
      <c r="J1850" s="7"/>
      <c r="K1850" s="7"/>
      <c r="L1850" s="7" t="s">
        <v>1767</v>
      </c>
      <c r="M1850" s="7" t="s">
        <v>1768</v>
      </c>
      <c r="N1850" s="7"/>
      <c r="O1850" s="7"/>
      <c r="P1850" s="7"/>
      <c r="Q1850" s="7"/>
      <c r="R1850" s="7"/>
      <c r="S1850" s="7"/>
      <c r="T1850" s="7"/>
      <c r="U1850" s="7"/>
      <c r="V1850" s="7"/>
      <c r="W1850" s="7" t="s">
        <v>65</v>
      </c>
      <c r="X1850" s="7" t="s">
        <v>1768</v>
      </c>
      <c r="Y1850" s="7">
        <v>22</v>
      </c>
      <c r="Z1850" s="7">
        <v>8</v>
      </c>
      <c r="AA1850" s="7">
        <v>2019</v>
      </c>
      <c r="AB1850" s="7" t="s">
        <v>68</v>
      </c>
      <c r="AC1850" s="7"/>
      <c r="AD1850" s="7"/>
      <c r="AE1850" s="7"/>
      <c r="AF1850" s="7"/>
      <c r="AG1850" s="7"/>
      <c r="AH1850" s="7"/>
      <c r="AI1850" s="8" t="str">
        <f t="shared" si="231"/>
        <v>GZWH-2019-1231@录播</v>
      </c>
      <c r="AJ1850" s="8">
        <f>IF(AI1850="","",COUNTIFS(AI$1:AI1850,AI1850))</f>
        <v>1</v>
      </c>
      <c r="AK1850" s="8" t="str">
        <f t="shared" si="232"/>
        <v>贵州水利水电职业技术学院智慧教室项目@录播</v>
      </c>
      <c r="AL1850" s="9">
        <f>IF(AK1850="","",COUNTIFS(AK$1:AK1850,AK1850))</f>
        <v>1</v>
      </c>
      <c r="AM1850" s="10" t="str">
        <f t="shared" si="233"/>
        <v>是</v>
      </c>
      <c r="AN1850" s="12">
        <v>0</v>
      </c>
    </row>
    <row r="1851" spans="1:40">
      <c r="A1851" s="14" t="s">
        <v>1084</v>
      </c>
      <c r="B1851" s="14" t="s">
        <v>1770</v>
      </c>
      <c r="C1851" s="14" t="s">
        <v>55</v>
      </c>
      <c r="D1851" s="14" t="s">
        <v>1766</v>
      </c>
      <c r="E1851" s="14" t="s">
        <v>830</v>
      </c>
      <c r="F1851" s="14" t="s">
        <v>1475</v>
      </c>
      <c r="G1851" s="14" t="s">
        <v>278</v>
      </c>
      <c r="H1851" s="14"/>
      <c r="I1851" s="14"/>
      <c r="J1851" s="14"/>
      <c r="K1851" s="14"/>
      <c r="L1851" s="14" t="s">
        <v>1767</v>
      </c>
      <c r="M1851" s="14" t="s">
        <v>1768</v>
      </c>
      <c r="N1851" s="14"/>
      <c r="O1851" s="14"/>
      <c r="P1851" s="14"/>
      <c r="Q1851" s="14"/>
      <c r="R1851" s="14"/>
      <c r="S1851" s="14"/>
      <c r="T1851" s="14"/>
      <c r="U1851" s="14"/>
      <c r="V1851" s="14"/>
      <c r="W1851" s="14" t="s">
        <v>65</v>
      </c>
      <c r="X1851" s="14" t="s">
        <v>1772</v>
      </c>
      <c r="Y1851" s="14">
        <v>2</v>
      </c>
      <c r="Z1851" s="14">
        <v>8</v>
      </c>
      <c r="AA1851" s="14">
        <v>2019</v>
      </c>
      <c r="AB1851" s="14" t="s">
        <v>68</v>
      </c>
      <c r="AC1851" s="14"/>
      <c r="AD1851" s="14"/>
      <c r="AE1851" s="14"/>
      <c r="AF1851" s="14"/>
      <c r="AG1851" s="14"/>
      <c r="AH1851" s="14"/>
      <c r="AI1851" s="8" t="str">
        <f t="shared" si="231"/>
        <v>GZWH-2019-1231@录播</v>
      </c>
      <c r="AJ1851" s="8">
        <f>IF(AI1851="","",COUNTIFS(AI$1:AI1851,AI1851))</f>
        <v>2</v>
      </c>
      <c r="AK1851" s="8" t="str">
        <f t="shared" si="232"/>
        <v>贵州水利水电职业技术学院智慧教室项目中标（成交）公告@录播</v>
      </c>
      <c r="AL1851" s="9">
        <f>IF(AK1851="","",COUNTIFS(AK$1:AK1851,AK1851))</f>
        <v>1</v>
      </c>
      <c r="AM1851" s="10" t="str">
        <f t="shared" si="233"/>
        <v/>
      </c>
      <c r="AN1851" s="12">
        <v>0</v>
      </c>
    </row>
    <row r="1852" spans="1:40">
      <c r="A1852" s="7" t="s">
        <v>1084</v>
      </c>
      <c r="B1852" s="7" t="s">
        <v>1773</v>
      </c>
      <c r="C1852" s="7" t="s">
        <v>55</v>
      </c>
      <c r="D1852" s="7" t="s">
        <v>1774</v>
      </c>
      <c r="E1852" s="7" t="s">
        <v>627</v>
      </c>
      <c r="F1852" s="7" t="s">
        <v>1775</v>
      </c>
      <c r="G1852" s="7" t="s">
        <v>278</v>
      </c>
      <c r="H1852" s="7"/>
      <c r="I1852" s="7"/>
      <c r="J1852" s="7"/>
      <c r="K1852" s="7"/>
      <c r="L1852" s="7"/>
      <c r="M1852" s="7" t="s">
        <v>1776</v>
      </c>
      <c r="N1852" s="7" t="s">
        <v>1777</v>
      </c>
      <c r="O1852" s="7"/>
      <c r="P1852" s="7"/>
      <c r="Q1852" s="7" t="s">
        <v>1779</v>
      </c>
      <c r="R1852" s="7"/>
      <c r="S1852" s="7"/>
      <c r="T1852" s="7"/>
      <c r="U1852" s="7"/>
      <c r="V1852" s="7"/>
      <c r="W1852" s="7" t="s">
        <v>65</v>
      </c>
      <c r="X1852" s="7" t="s">
        <v>1780</v>
      </c>
      <c r="Y1852" s="7">
        <v>4</v>
      </c>
      <c r="Z1852" s="7">
        <v>2</v>
      </c>
      <c r="AA1852" s="7">
        <v>2019</v>
      </c>
      <c r="AB1852" s="7" t="s">
        <v>68</v>
      </c>
      <c r="AC1852" s="7"/>
      <c r="AD1852" s="7"/>
      <c r="AE1852" s="7"/>
      <c r="AF1852" s="7"/>
      <c r="AG1852" s="7"/>
      <c r="AH1852" s="7"/>
      <c r="AI1852" s="8" t="str">
        <f t="shared" si="231"/>
        <v>445100-201810-CZS110-0005@录播</v>
      </c>
      <c r="AJ1852" s="8">
        <f>IF(AI1852="","",COUNTIFS(AI$1:AI1852,AI1852))</f>
        <v>1</v>
      </c>
      <c r="AK1852" s="8" t="str">
        <f t="shared" si="232"/>
        <v>潮州市实验学校潮州市实验学校装修工程定点采购合同采购合同@录播</v>
      </c>
      <c r="AL1852" s="9">
        <f>IF(AK1852="","",COUNTIFS(AK$1:AK1852,AK1852))</f>
        <v>1</v>
      </c>
      <c r="AM1852" s="10" t="str">
        <f t="shared" si="233"/>
        <v>是</v>
      </c>
      <c r="AN1852" s="12">
        <v>0</v>
      </c>
    </row>
    <row r="1853" spans="1:40">
      <c r="A1853" s="14" t="s">
        <v>1084</v>
      </c>
      <c r="B1853" s="14" t="s">
        <v>1781</v>
      </c>
      <c r="C1853" s="14" t="s">
        <v>55</v>
      </c>
      <c r="D1853" s="14"/>
      <c r="E1853" s="14" t="s">
        <v>1427</v>
      </c>
      <c r="F1853" s="14" t="s">
        <v>1428</v>
      </c>
      <c r="G1853" s="14" t="s">
        <v>278</v>
      </c>
      <c r="H1853" s="14"/>
      <c r="I1853" s="14"/>
      <c r="J1853" s="14"/>
      <c r="K1853" s="14"/>
      <c r="L1853" s="14"/>
      <c r="M1853" s="14"/>
      <c r="N1853" s="14"/>
      <c r="O1853" s="14">
        <v>159975</v>
      </c>
      <c r="P1853" s="14"/>
      <c r="Q1853" s="14"/>
      <c r="R1853" s="14"/>
      <c r="S1853" s="14"/>
      <c r="T1853" s="14"/>
      <c r="U1853" s="14"/>
      <c r="V1853" s="14"/>
      <c r="W1853" s="14" t="s">
        <v>65</v>
      </c>
      <c r="X1853" s="14" t="s">
        <v>1783</v>
      </c>
      <c r="Y1853" s="14">
        <v>4</v>
      </c>
      <c r="Z1853" s="14">
        <v>14971</v>
      </c>
      <c r="AA1853" s="14">
        <v>2019</v>
      </c>
      <c r="AB1853" s="14" t="s">
        <v>68</v>
      </c>
      <c r="AC1853" s="14"/>
      <c r="AD1853" s="14"/>
      <c r="AE1853" s="14"/>
      <c r="AF1853" s="14"/>
      <c r="AG1853" s="14"/>
      <c r="AH1853" s="14"/>
      <c r="AI1853" s="8" t="str">
        <f t="shared" si="231"/>
        <v/>
      </c>
      <c r="AJ1853" s="8" t="str">
        <f>IF(AI1853="","",COUNTIFS(AI$1:AI1853,AI1853))</f>
        <v/>
      </c>
      <c r="AK1853" s="8" t="str">
        <f t="shared" si="232"/>
        <v>四川省南充市嘉陵区第一中学移动录播采购询价成交公告@录播</v>
      </c>
      <c r="AL1853" s="9">
        <f>IF(AK1853="","",COUNTIFS(AK$1:AK1853,AK1853))</f>
        <v>1</v>
      </c>
      <c r="AM1853" s="10" t="str">
        <f t="shared" si="233"/>
        <v>是</v>
      </c>
      <c r="AN1853" s="12">
        <v>159975</v>
      </c>
    </row>
    <row r="1854" spans="1:40">
      <c r="A1854" s="7" t="s">
        <v>1084</v>
      </c>
      <c r="B1854" s="7" t="s">
        <v>1786</v>
      </c>
      <c r="C1854" s="7" t="s">
        <v>55</v>
      </c>
      <c r="D1854" s="7" t="s">
        <v>1787</v>
      </c>
      <c r="E1854" s="7" t="s">
        <v>83</v>
      </c>
      <c r="F1854" s="7" t="s">
        <v>1788</v>
      </c>
      <c r="G1854" s="7" t="s">
        <v>278</v>
      </c>
      <c r="H1854" s="7"/>
      <c r="I1854" s="7"/>
      <c r="J1854" s="7"/>
      <c r="K1854" s="7"/>
      <c r="L1854" s="7" t="s">
        <v>1789</v>
      </c>
      <c r="M1854" s="7" t="s">
        <v>1790</v>
      </c>
      <c r="N1854" s="7" t="s">
        <v>1791</v>
      </c>
      <c r="O1854" s="7"/>
      <c r="P1854" s="7"/>
      <c r="Q1854" s="7" t="s">
        <v>1793</v>
      </c>
      <c r="R1854" s="7"/>
      <c r="S1854" s="7"/>
      <c r="T1854" s="7"/>
      <c r="U1854" s="7"/>
      <c r="V1854" s="7"/>
      <c r="W1854" s="7" t="s">
        <v>79</v>
      </c>
      <c r="X1854" s="7" t="s">
        <v>1794</v>
      </c>
      <c r="Y1854" s="7">
        <v>2</v>
      </c>
      <c r="Z1854" s="7">
        <v>4</v>
      </c>
      <c r="AA1854" s="7">
        <v>2019</v>
      </c>
      <c r="AB1854" s="7" t="s">
        <v>68</v>
      </c>
      <c r="AC1854" s="7"/>
      <c r="AD1854" s="7"/>
      <c r="AE1854" s="7"/>
      <c r="AF1854" s="7"/>
      <c r="AG1854" s="7"/>
      <c r="AH1854" s="7"/>
      <c r="AI1854" s="8" t="str">
        <f t="shared" si="231"/>
        <v>JC2018-12-N01）@录播</v>
      </c>
      <c r="AJ1854" s="8">
        <f>IF(AI1854="","",COUNTIFS(AI$1:AI1854,AI1854))</f>
        <v>1</v>
      </c>
      <c r="AK1854" s="8" t="str">
        <f t="shared" si="232"/>
        <v>[新余市本级]江西杰诚招标代理有限公司关于新余市教育局市直学校录播教室采购项目（招标编号:JC2018-12-N01）电子化公开招标结果公示@录播</v>
      </c>
      <c r="AL1854" s="9">
        <f>IF(AK1854="","",COUNTIFS(AK$1:AK1854,AK1854))</f>
        <v>1</v>
      </c>
      <c r="AM1854" s="10" t="str">
        <f t="shared" si="233"/>
        <v>是</v>
      </c>
      <c r="AN1854" s="12">
        <v>0</v>
      </c>
    </row>
    <row r="1855" spans="1:40">
      <c r="A1855" s="14" t="s">
        <v>1084</v>
      </c>
      <c r="B1855" s="14" t="s">
        <v>1822</v>
      </c>
      <c r="C1855" s="14" t="s">
        <v>55</v>
      </c>
      <c r="D1855" s="14" t="s">
        <v>1823</v>
      </c>
      <c r="E1855" s="14" t="s">
        <v>168</v>
      </c>
      <c r="F1855" s="14" t="s">
        <v>1824</v>
      </c>
      <c r="G1855" s="14" t="s">
        <v>278</v>
      </c>
      <c r="H1855" s="14"/>
      <c r="I1855" s="14"/>
      <c r="J1855" s="14"/>
      <c r="K1855" s="14"/>
      <c r="L1855" s="14" t="s">
        <v>1825</v>
      </c>
      <c r="M1855" s="14" t="s">
        <v>1826</v>
      </c>
      <c r="N1855" s="14" t="s">
        <v>1827</v>
      </c>
      <c r="O1855" s="14" t="s">
        <v>1828</v>
      </c>
      <c r="P1855" s="14"/>
      <c r="Q1855" s="14" t="s">
        <v>1830</v>
      </c>
      <c r="R1855" s="14"/>
      <c r="S1855" s="14"/>
      <c r="T1855" s="14"/>
      <c r="U1855" s="14"/>
      <c r="V1855" s="14"/>
      <c r="W1855" s="14" t="s">
        <v>65</v>
      </c>
      <c r="X1855" s="14" t="s">
        <v>1831</v>
      </c>
      <c r="Y1855" s="14">
        <v>6</v>
      </c>
      <c r="Z1855" s="14">
        <v>6</v>
      </c>
      <c r="AA1855" s="14">
        <v>2019</v>
      </c>
      <c r="AB1855" s="14" t="s">
        <v>68</v>
      </c>
      <c r="AC1855" s="14"/>
      <c r="AD1855" s="14"/>
      <c r="AE1855" s="14"/>
      <c r="AF1855" s="14"/>
      <c r="AG1855" s="14"/>
      <c r="AH1855" s="14"/>
      <c r="AI1855" s="8" t="str">
        <f t="shared" si="231"/>
        <v>[350304]FJLW[GK]2018012-1@录播</v>
      </c>
      <c r="AJ1855" s="8">
        <f>IF(AI1855="","",COUNTIFS(AI$1:AI1855,AI1855))</f>
        <v>1</v>
      </c>
      <c r="AK1855" s="8" t="str">
        <f t="shared" si="232"/>
        <v>莆田第四中学多媒体录播教室及学术报告厅会议音视频系统设备采购项目结果公告@录播</v>
      </c>
      <c r="AL1855" s="9">
        <f>IF(AK1855="","",COUNTIFS(AK$1:AK1855,AK1855))</f>
        <v>1</v>
      </c>
      <c r="AM1855" s="10" t="str">
        <f t="shared" si="233"/>
        <v>是</v>
      </c>
      <c r="AN1855" s="12">
        <v>343300</v>
      </c>
    </row>
    <row r="1856" spans="1:40">
      <c r="A1856" s="7" t="s">
        <v>1084</v>
      </c>
      <c r="B1856" s="7" t="s">
        <v>289</v>
      </c>
      <c r="C1856" s="7" t="s">
        <v>55</v>
      </c>
      <c r="D1856" s="7" t="s">
        <v>290</v>
      </c>
      <c r="E1856" s="7" t="s">
        <v>83</v>
      </c>
      <c r="F1856" s="7" t="s">
        <v>291</v>
      </c>
      <c r="G1856" s="7" t="s">
        <v>278</v>
      </c>
      <c r="H1856" s="7"/>
      <c r="I1856" s="7"/>
      <c r="J1856" s="7"/>
      <c r="K1856" s="7"/>
      <c r="L1856" s="7"/>
      <c r="M1856" s="7" t="s">
        <v>292</v>
      </c>
      <c r="N1856" s="7" t="s">
        <v>293</v>
      </c>
      <c r="O1856" s="7"/>
      <c r="P1856" s="7"/>
      <c r="Q1856" s="7" t="s">
        <v>295</v>
      </c>
      <c r="R1856" s="7" t="s">
        <v>296</v>
      </c>
      <c r="S1856" s="7" t="s">
        <v>297</v>
      </c>
      <c r="T1856" s="7"/>
      <c r="U1856" s="7"/>
      <c r="V1856" s="7"/>
      <c r="W1856" s="7" t="s">
        <v>79</v>
      </c>
      <c r="X1856" s="7" t="s">
        <v>298</v>
      </c>
      <c r="Y1856" s="7">
        <v>3</v>
      </c>
      <c r="Z1856" s="7">
        <v>3</v>
      </c>
      <c r="AA1856" s="7">
        <v>2019</v>
      </c>
      <c r="AB1856" s="7" t="s">
        <v>68</v>
      </c>
      <c r="AC1856" s="7"/>
      <c r="AD1856" s="7"/>
      <c r="AE1856" s="7"/>
      <c r="AF1856" s="7"/>
      <c r="AG1856" s="7"/>
      <c r="AH1856" s="7"/>
      <c r="AI1856" s="8" t="str">
        <f t="shared" si="231"/>
        <v>JXHT2018-A003@录播</v>
      </c>
      <c r="AJ1856" s="8">
        <f>IF(AI1856="","",COUNTIFS(AI$1:AI1856,AI1856))</f>
        <v>1</v>
      </c>
      <c r="AK1856" s="8" t="str">
        <f t="shared" si="232"/>
        <v>[青山湖区]江西省宏天工程招标有限公司关于南昌市青山湖区教育体育局学生电脑及录播教室设备采购项目（项目编号：JXHT2018-A003）电子化公开招标结果公告@录播</v>
      </c>
      <c r="AL1856" s="9">
        <f>IF(AK1856="","",COUNTIFS(AK$1:AK1856,AK1856))</f>
        <v>1</v>
      </c>
      <c r="AM1856" s="10" t="str">
        <f t="shared" si="233"/>
        <v>是</v>
      </c>
      <c r="AN1856" s="12">
        <v>0</v>
      </c>
    </row>
    <row r="1857" spans="1:40">
      <c r="A1857" s="14" t="s">
        <v>1084</v>
      </c>
      <c r="B1857" s="14" t="s">
        <v>1906</v>
      </c>
      <c r="C1857" s="14" t="s">
        <v>55</v>
      </c>
      <c r="D1857" s="14"/>
      <c r="E1857" s="14" t="s">
        <v>582</v>
      </c>
      <c r="F1857" s="14" t="s">
        <v>1907</v>
      </c>
      <c r="G1857" s="14" t="s">
        <v>278</v>
      </c>
      <c r="H1857" s="14"/>
      <c r="I1857" s="14"/>
      <c r="J1857" s="14"/>
      <c r="K1857" s="14"/>
      <c r="L1857" s="14"/>
      <c r="M1857" s="14"/>
      <c r="N1857" s="14" t="s">
        <v>1908</v>
      </c>
      <c r="O1857" s="14"/>
      <c r="P1857" s="14"/>
      <c r="Q1857" s="14" t="s">
        <v>1910</v>
      </c>
      <c r="R1857" s="14" t="s">
        <v>985</v>
      </c>
      <c r="S1857" s="14"/>
      <c r="T1857" s="14"/>
      <c r="U1857" s="14"/>
      <c r="V1857" s="14"/>
      <c r="W1857" s="14" t="s">
        <v>65</v>
      </c>
      <c r="X1857" s="14" t="s">
        <v>1911</v>
      </c>
      <c r="Y1857" s="14">
        <v>2</v>
      </c>
      <c r="Z1857" s="14">
        <v>14971</v>
      </c>
      <c r="AA1857" s="14">
        <v>2019</v>
      </c>
      <c r="AB1857" s="14" t="s">
        <v>68</v>
      </c>
      <c r="AC1857" s="14"/>
      <c r="AD1857" s="14"/>
      <c r="AE1857" s="14"/>
      <c r="AF1857" s="14"/>
      <c r="AG1857" s="14"/>
      <c r="AH1857" s="14"/>
      <c r="AI1857" s="8" t="str">
        <f t="shared" si="231"/>
        <v/>
      </c>
      <c r="AJ1857" s="8" t="str">
        <f>IF(AI1857="","",COUNTIFS(AI$1:AI1857,AI1857))</f>
        <v/>
      </c>
      <c r="AK1857" s="8" t="str">
        <f t="shared" si="232"/>
        <v>NBGXCG18098000000000000000关于慈溪市徐福小学录播设备1批项目的合同@录播</v>
      </c>
      <c r="AL1857" s="9">
        <f>IF(AK1857="","",COUNTIFS(AK$1:AK1857,AK1857))</f>
        <v>1</v>
      </c>
      <c r="AM1857" s="10" t="str">
        <f t="shared" si="233"/>
        <v>是</v>
      </c>
      <c r="AN1857" s="12">
        <v>0</v>
      </c>
    </row>
    <row r="1858" spans="1:40">
      <c r="A1858" s="7" t="s">
        <v>1084</v>
      </c>
      <c r="B1858" s="7" t="s">
        <v>1784</v>
      </c>
      <c r="C1858" s="7" t="s">
        <v>55</v>
      </c>
      <c r="D1858" s="7"/>
      <c r="E1858" s="7" t="s">
        <v>627</v>
      </c>
      <c r="F1858" s="7" t="s">
        <v>1775</v>
      </c>
      <c r="G1858" s="7" t="s">
        <v>278</v>
      </c>
      <c r="H1858" s="7"/>
      <c r="I1858" s="7"/>
      <c r="J1858" s="7"/>
      <c r="K1858" s="7"/>
      <c r="L1858" s="7"/>
      <c r="M1858" s="7" t="s">
        <v>1776</v>
      </c>
      <c r="N1858" s="7" t="s">
        <v>1777</v>
      </c>
      <c r="O1858" s="7"/>
      <c r="P1858" s="7"/>
      <c r="Q1858" s="7" t="s">
        <v>1779</v>
      </c>
      <c r="R1858" s="7"/>
      <c r="S1858" s="7"/>
      <c r="T1858" s="7"/>
      <c r="U1858" s="7"/>
      <c r="V1858" s="7"/>
      <c r="W1858" s="7" t="s">
        <v>65</v>
      </c>
      <c r="X1858" s="7" t="s">
        <v>1780</v>
      </c>
      <c r="Y1858" s="7">
        <v>4</v>
      </c>
      <c r="Z1858" s="7">
        <v>14971</v>
      </c>
      <c r="AA1858" s="7">
        <v>2019</v>
      </c>
      <c r="AB1858" s="7" t="s">
        <v>68</v>
      </c>
      <c r="AC1858" s="7"/>
      <c r="AD1858" s="7"/>
      <c r="AE1858" s="7"/>
      <c r="AF1858" s="7"/>
      <c r="AG1858" s="7"/>
      <c r="AH1858" s="7"/>
      <c r="AI1858" s="8" t="str">
        <f t="shared" si="231"/>
        <v/>
      </c>
      <c r="AJ1858" s="8" t="str">
        <f>IF(AI1858="","",COUNTIFS(AI$1:AI1858,AI1858))</f>
        <v/>
      </c>
      <c r="AK1858" s="8" t="str">
        <f t="shared" si="232"/>
        <v>潮州市实验学校潮州市实验学校装修工程定点采购合同验收报告@录播</v>
      </c>
      <c r="AL1858" s="9">
        <f>IF(AK1858="","",COUNTIFS(AK$1:AK1858,AK1858))</f>
        <v>1</v>
      </c>
      <c r="AM1858" s="10" t="str">
        <f t="shared" si="233"/>
        <v>是</v>
      </c>
      <c r="AN1858" s="12">
        <v>0</v>
      </c>
    </row>
    <row r="1859" spans="1:40">
      <c r="A1859" s="14" t="s">
        <v>1084</v>
      </c>
      <c r="B1859" s="14" t="s">
        <v>1795</v>
      </c>
      <c r="C1859" s="14" t="s">
        <v>55</v>
      </c>
      <c r="D1859" s="14" t="s">
        <v>1796</v>
      </c>
      <c r="E1859" s="14" t="s">
        <v>809</v>
      </c>
      <c r="F1859" s="14" t="s">
        <v>1797</v>
      </c>
      <c r="G1859" s="14" t="s">
        <v>278</v>
      </c>
      <c r="H1859" s="14"/>
      <c r="I1859" s="14"/>
      <c r="J1859" s="14"/>
      <c r="K1859" s="14"/>
      <c r="L1859" s="14" t="s">
        <v>1798</v>
      </c>
      <c r="M1859" s="14" t="s">
        <v>1799</v>
      </c>
      <c r="N1859" s="14" t="s">
        <v>1800</v>
      </c>
      <c r="O1859" s="14" t="s">
        <v>1801</v>
      </c>
      <c r="P1859" s="14"/>
      <c r="Q1859" s="14" t="s">
        <v>1803</v>
      </c>
      <c r="R1859" s="14"/>
      <c r="S1859" s="14"/>
      <c r="T1859" s="14"/>
      <c r="U1859" s="14"/>
      <c r="V1859" s="14"/>
      <c r="W1859" s="14" t="s">
        <v>65</v>
      </c>
      <c r="X1859" s="14" t="s">
        <v>1804</v>
      </c>
      <c r="Y1859" s="14">
        <v>2</v>
      </c>
      <c r="Z1859" s="14">
        <v>2</v>
      </c>
      <c r="AA1859" s="14">
        <v>2019</v>
      </c>
      <c r="AB1859" s="14" t="s">
        <v>68</v>
      </c>
      <c r="AC1859" s="14" t="s">
        <v>128</v>
      </c>
      <c r="AD1859" s="14"/>
      <c r="AE1859" s="14"/>
      <c r="AF1859" s="14"/>
      <c r="AG1859" s="14"/>
      <c r="AH1859" s="14"/>
      <c r="AI1859" s="8" t="str">
        <f t="shared" si="231"/>
        <v>HB2018123600110003@录播</v>
      </c>
      <c r="AJ1859" s="8">
        <f>IF(AI1859="","",COUNTIFS(AI$1:AI1859,AI1859))</f>
        <v>1</v>
      </c>
      <c r="AK1859" s="8" t="str">
        <f t="shared" si="232"/>
        <v>蔚县特殊教育学校蔚县特殊教育学校教育设备政府采购项目中标公告@录播</v>
      </c>
      <c r="AL1859" s="9">
        <f>IF(AK1859="","",COUNTIFS(AK$1:AK1859,AK1859))</f>
        <v>1</v>
      </c>
      <c r="AM1859" s="10" t="str">
        <f t="shared" si="233"/>
        <v>是</v>
      </c>
      <c r="AN1859" s="12">
        <v>208900</v>
      </c>
    </row>
    <row r="1860" spans="1:40">
      <c r="A1860" s="7" t="s">
        <v>1084</v>
      </c>
      <c r="B1860" s="7" t="s">
        <v>1805</v>
      </c>
      <c r="C1860" s="7" t="s">
        <v>55</v>
      </c>
      <c r="D1860" s="7" t="s">
        <v>1806</v>
      </c>
      <c r="E1860" s="7" t="s">
        <v>168</v>
      </c>
      <c r="F1860" s="7" t="s">
        <v>1087</v>
      </c>
      <c r="G1860" s="7" t="s">
        <v>278</v>
      </c>
      <c r="H1860" s="7"/>
      <c r="I1860" s="7"/>
      <c r="J1860" s="7"/>
      <c r="K1860" s="7"/>
      <c r="L1860" s="7" t="s">
        <v>1807</v>
      </c>
      <c r="M1860" s="7" t="s">
        <v>1808</v>
      </c>
      <c r="N1860" s="7" t="s">
        <v>1809</v>
      </c>
      <c r="O1860" s="7" t="s">
        <v>1810</v>
      </c>
      <c r="P1860" s="7"/>
      <c r="Q1860" s="7" t="s">
        <v>1812</v>
      </c>
      <c r="R1860" s="7"/>
      <c r="S1860" s="7"/>
      <c r="T1860" s="7"/>
      <c r="U1860" s="7"/>
      <c r="V1860" s="7"/>
      <c r="W1860" s="7" t="s">
        <v>65</v>
      </c>
      <c r="X1860" s="7" t="s">
        <v>1813</v>
      </c>
      <c r="Y1860" s="7">
        <v>10</v>
      </c>
      <c r="Z1860" s="7">
        <v>6</v>
      </c>
      <c r="AA1860" s="7">
        <v>2019</v>
      </c>
      <c r="AB1860" s="7" t="s">
        <v>68</v>
      </c>
      <c r="AC1860" s="7"/>
      <c r="AD1860" s="7"/>
      <c r="AE1860" s="7"/>
      <c r="AF1860" s="7"/>
      <c r="AG1860" s="7"/>
      <c r="AH1860" s="7"/>
      <c r="AI1860" s="8" t="str">
        <f t="shared" si="231"/>
        <v>[350191]XCG[XJ]2019001@录播</v>
      </c>
      <c r="AJ1860" s="8">
        <f>IF(AI1860="","",COUNTIFS(AI$1:AI1860,AI1860))</f>
        <v>1</v>
      </c>
      <c r="AK1860" s="8" t="str">
        <f t="shared" si="232"/>
        <v>福州高新区第一中心小学录播教室设备采购结果公告@录播</v>
      </c>
      <c r="AL1860" s="9">
        <f>IF(AK1860="","",COUNTIFS(AK$1:AK1860,AK1860))</f>
        <v>1</v>
      </c>
      <c r="AM1860" s="10" t="str">
        <f t="shared" si="233"/>
        <v>是</v>
      </c>
      <c r="AN1860" s="12">
        <v>644355</v>
      </c>
    </row>
    <row r="1861" spans="1:40">
      <c r="A1861" s="14" t="s">
        <v>1084</v>
      </c>
      <c r="B1861" s="14" t="s">
        <v>1814</v>
      </c>
      <c r="C1861" s="14" t="s">
        <v>55</v>
      </c>
      <c r="D1861" s="14" t="s">
        <v>1815</v>
      </c>
      <c r="E1861" s="14" t="s">
        <v>56</v>
      </c>
      <c r="F1861" s="14" t="s">
        <v>302</v>
      </c>
      <c r="G1861" s="14" t="s">
        <v>278</v>
      </c>
      <c r="H1861" s="14"/>
      <c r="I1861" s="14"/>
      <c r="J1861" s="14"/>
      <c r="K1861" s="14"/>
      <c r="L1861" s="14" t="s">
        <v>1816</v>
      </c>
      <c r="M1861" s="14" t="s">
        <v>1397</v>
      </c>
      <c r="N1861" s="14" t="s">
        <v>1817</v>
      </c>
      <c r="O1861" s="14" t="s">
        <v>1818</v>
      </c>
      <c r="P1861" s="14"/>
      <c r="Q1861" s="14" t="s">
        <v>1820</v>
      </c>
      <c r="R1861" s="14"/>
      <c r="S1861" s="14"/>
      <c r="T1861" s="14"/>
      <c r="U1861" s="14"/>
      <c r="V1861" s="14"/>
      <c r="W1861" s="14" t="s">
        <v>65</v>
      </c>
      <c r="X1861" s="14" t="s">
        <v>1821</v>
      </c>
      <c r="Y1861" s="14">
        <v>3</v>
      </c>
      <c r="Z1861" s="14">
        <v>3</v>
      </c>
      <c r="AA1861" s="14">
        <v>2019</v>
      </c>
      <c r="AB1861" s="14" t="s">
        <v>68</v>
      </c>
      <c r="AC1861" s="14"/>
      <c r="AD1861" s="14"/>
      <c r="AE1861" s="14"/>
      <c r="AF1861" s="14"/>
      <c r="AG1861" s="14"/>
      <c r="AH1861" s="14"/>
      <c r="AI1861" s="8" t="str">
        <f t="shared" si="231"/>
        <v>2018-415@录播</v>
      </c>
      <c r="AJ1861" s="8">
        <f>IF(AI1861="","",COUNTIFS(AI$1:AI1861,AI1861))</f>
        <v>1</v>
      </c>
      <c r="AK1861" s="8" t="str">
        <f t="shared" si="232"/>
        <v>淅川县第五高级中学教学一体机采购项目-结果公告@录播</v>
      </c>
      <c r="AL1861" s="9">
        <f>IF(AK1861="","",COUNTIFS(AK$1:AK1861,AK1861))</f>
        <v>1</v>
      </c>
      <c r="AM1861" s="10" t="str">
        <f t="shared" si="233"/>
        <v>是</v>
      </c>
      <c r="AN1861" s="12">
        <v>981200</v>
      </c>
    </row>
    <row r="1862" spans="1:40">
      <c r="A1862" s="7" t="s">
        <v>1084</v>
      </c>
      <c r="B1862" s="7" t="s">
        <v>1832</v>
      </c>
      <c r="C1862" s="7" t="s">
        <v>55</v>
      </c>
      <c r="D1862" s="7" t="s">
        <v>1833</v>
      </c>
      <c r="E1862" s="7" t="s">
        <v>168</v>
      </c>
      <c r="F1862" s="7" t="s">
        <v>1834</v>
      </c>
      <c r="G1862" s="7" t="s">
        <v>278</v>
      </c>
      <c r="H1862" s="7"/>
      <c r="I1862" s="7"/>
      <c r="J1862" s="7"/>
      <c r="K1862" s="7"/>
      <c r="L1862" s="7" t="s">
        <v>413</v>
      </c>
      <c r="M1862" s="7" t="s">
        <v>1835</v>
      </c>
      <c r="N1862" s="7" t="s">
        <v>1836</v>
      </c>
      <c r="O1862" s="7" t="s">
        <v>1837</v>
      </c>
      <c r="P1862" s="7"/>
      <c r="Q1862" s="7" t="s">
        <v>1839</v>
      </c>
      <c r="R1862" s="7"/>
      <c r="S1862" s="7"/>
      <c r="T1862" s="7"/>
      <c r="U1862" s="7"/>
      <c r="V1862" s="7"/>
      <c r="W1862" s="7" t="s">
        <v>65</v>
      </c>
      <c r="X1862" s="7" t="s">
        <v>1840</v>
      </c>
      <c r="Y1862" s="7">
        <v>4</v>
      </c>
      <c r="Z1862" s="7">
        <v>4</v>
      </c>
      <c r="AA1862" s="7">
        <v>2019</v>
      </c>
      <c r="AB1862" s="7" t="s">
        <v>68</v>
      </c>
      <c r="AC1862" s="7"/>
      <c r="AD1862" s="7"/>
      <c r="AE1862" s="7"/>
      <c r="AF1862" s="7"/>
      <c r="AG1862" s="7"/>
      <c r="AH1862" s="7"/>
      <c r="AI1862" s="8" t="str">
        <f t="shared" si="231"/>
        <v>[350724]JXG[XJ]2019002@录播</v>
      </c>
      <c r="AJ1862" s="8">
        <f>IF(AI1862="","",COUNTIFS(AI$1:AI1862,AI1862))</f>
        <v>1</v>
      </c>
      <c r="AK1862" s="8" t="str">
        <f t="shared" si="232"/>
        <v>松溪县郑墩中心小学精品互动直录播系统设备采购项目货物类采购项目结果公告@录播</v>
      </c>
      <c r="AL1862" s="9">
        <f>IF(AK1862="","",COUNTIFS(AK$1:AK1862,AK1862))</f>
        <v>1</v>
      </c>
      <c r="AM1862" s="10" t="str">
        <f t="shared" si="233"/>
        <v>是</v>
      </c>
      <c r="AN1862" s="12">
        <v>439600</v>
      </c>
    </row>
    <row r="1863" spans="1:40">
      <c r="A1863" s="14" t="s">
        <v>1084</v>
      </c>
      <c r="B1863" s="14" t="s">
        <v>1841</v>
      </c>
      <c r="C1863" s="14" t="s">
        <v>55</v>
      </c>
      <c r="D1863" s="14"/>
      <c r="E1863" s="14" t="s">
        <v>1308</v>
      </c>
      <c r="F1863" s="14" t="s">
        <v>1842</v>
      </c>
      <c r="G1863" s="14" t="s">
        <v>278</v>
      </c>
      <c r="H1863" s="14"/>
      <c r="I1863" s="14"/>
      <c r="J1863" s="14"/>
      <c r="K1863" s="14"/>
      <c r="L1863" s="14"/>
      <c r="M1863" s="14"/>
      <c r="N1863" s="14" t="s">
        <v>1843</v>
      </c>
      <c r="O1863" s="14"/>
      <c r="P1863" s="14"/>
      <c r="Q1863" s="14" t="s">
        <v>1845</v>
      </c>
      <c r="R1863" s="14"/>
      <c r="S1863" s="14"/>
      <c r="T1863" s="14"/>
      <c r="U1863" s="14"/>
      <c r="V1863" s="14"/>
      <c r="W1863" s="14" t="s">
        <v>65</v>
      </c>
      <c r="X1863" s="14" t="s">
        <v>1846</v>
      </c>
      <c r="Y1863" s="14">
        <v>6</v>
      </c>
      <c r="Z1863" s="14">
        <v>14971</v>
      </c>
      <c r="AA1863" s="14">
        <v>2019</v>
      </c>
      <c r="AB1863" s="14" t="s">
        <v>68</v>
      </c>
      <c r="AC1863" s="14"/>
      <c r="AD1863" s="14"/>
      <c r="AE1863" s="14"/>
      <c r="AF1863" s="14"/>
      <c r="AG1863" s="14"/>
      <c r="AH1863" s="14"/>
      <c r="AI1863" s="8" t="str">
        <f t="shared" si="231"/>
        <v/>
      </c>
      <c r="AJ1863" s="8" t="str">
        <f>IF(AI1863="","",COUNTIFS(AI$1:AI1863,AI1863))</f>
        <v/>
      </c>
      <c r="AK1863" s="8" t="str">
        <f t="shared" si="232"/>
        <v>潜山市梅城中心小学多媒体教学系统设备采购项目合同公示@录播</v>
      </c>
      <c r="AL1863" s="9">
        <f>IF(AK1863="","",COUNTIFS(AK$1:AK1863,AK1863))</f>
        <v>1</v>
      </c>
      <c r="AM1863" s="10" t="str">
        <f t="shared" si="233"/>
        <v>是</v>
      </c>
      <c r="AN1863" s="12">
        <v>0</v>
      </c>
    </row>
    <row r="1864" spans="1:40">
      <c r="A1864" s="7" t="s">
        <v>1084</v>
      </c>
      <c r="B1864" s="7" t="s">
        <v>1847</v>
      </c>
      <c r="C1864" s="7" t="s">
        <v>55</v>
      </c>
      <c r="D1864" s="7" t="s">
        <v>1848</v>
      </c>
      <c r="E1864" s="7" t="s">
        <v>168</v>
      </c>
      <c r="F1864" s="7" t="s">
        <v>1381</v>
      </c>
      <c r="G1864" s="7" t="s">
        <v>278</v>
      </c>
      <c r="H1864" s="7"/>
      <c r="I1864" s="7"/>
      <c r="J1864" s="7"/>
      <c r="K1864" s="7"/>
      <c r="L1864" s="7" t="s">
        <v>1849</v>
      </c>
      <c r="M1864" s="7" t="s">
        <v>1850</v>
      </c>
      <c r="N1864" s="7" t="s">
        <v>1851</v>
      </c>
      <c r="O1864" s="7" t="s">
        <v>1852</v>
      </c>
      <c r="P1864" s="7"/>
      <c r="Q1864" s="7" t="s">
        <v>1854</v>
      </c>
      <c r="R1864" s="7"/>
      <c r="S1864" s="7"/>
      <c r="T1864" s="7"/>
      <c r="U1864" s="7"/>
      <c r="V1864" s="7"/>
      <c r="W1864" s="7" t="s">
        <v>65</v>
      </c>
      <c r="X1864" s="7" t="s">
        <v>1855</v>
      </c>
      <c r="Y1864" s="7">
        <v>2</v>
      </c>
      <c r="Z1864" s="7">
        <v>2</v>
      </c>
      <c r="AA1864" s="7">
        <v>2019</v>
      </c>
      <c r="AB1864" s="7" t="s">
        <v>68</v>
      </c>
      <c r="AC1864" s="7"/>
      <c r="AD1864" s="7"/>
      <c r="AE1864" s="7"/>
      <c r="AF1864" s="7"/>
      <c r="AG1864" s="7"/>
      <c r="AH1864" s="7"/>
      <c r="AI1864" s="8" t="str">
        <f t="shared" si="231"/>
        <v>[350402]SMGX[GK]2018102@录播</v>
      </c>
      <c r="AJ1864" s="8">
        <f>IF(AI1864="","",COUNTIFS(AI$1:AI1864,AI1864))</f>
        <v>1</v>
      </c>
      <c r="AK1864" s="8" t="str">
        <f t="shared" si="232"/>
        <v>三明市第十中学三明十中录播室升级改造服务类采购项目结果公告@录播</v>
      </c>
      <c r="AL1864" s="9">
        <f>IF(AK1864="","",COUNTIFS(AK$1:AK1864,AK1864))</f>
        <v>1</v>
      </c>
      <c r="AM1864" s="10" t="str">
        <f t="shared" si="233"/>
        <v>是</v>
      </c>
      <c r="AN1864" s="12">
        <v>311650</v>
      </c>
    </row>
    <row r="1865" spans="1:40">
      <c r="A1865" s="14" t="s">
        <v>1084</v>
      </c>
      <c r="B1865" s="14" t="s">
        <v>1856</v>
      </c>
      <c r="C1865" s="14" t="s">
        <v>55</v>
      </c>
      <c r="D1865" s="14" t="s">
        <v>1857</v>
      </c>
      <c r="E1865" s="14" t="s">
        <v>592</v>
      </c>
      <c r="F1865" s="14" t="s">
        <v>593</v>
      </c>
      <c r="G1865" s="14" t="s">
        <v>278</v>
      </c>
      <c r="H1865" s="14"/>
      <c r="I1865" s="14"/>
      <c r="J1865" s="14"/>
      <c r="K1865" s="14"/>
      <c r="L1865" s="14" t="s">
        <v>1858</v>
      </c>
      <c r="M1865" s="14" t="s">
        <v>1859</v>
      </c>
      <c r="N1865" s="14" t="s">
        <v>1860</v>
      </c>
      <c r="O1865" s="14" t="s">
        <v>1861</v>
      </c>
      <c r="P1865" s="14"/>
      <c r="Q1865" s="14" t="s">
        <v>1863</v>
      </c>
      <c r="R1865" s="14"/>
      <c r="S1865" s="14"/>
      <c r="T1865" s="14"/>
      <c r="U1865" s="14"/>
      <c r="V1865" s="14"/>
      <c r="W1865" s="14" t="s">
        <v>65</v>
      </c>
      <c r="X1865" s="14" t="s">
        <v>1864</v>
      </c>
      <c r="Y1865" s="14">
        <v>2</v>
      </c>
      <c r="Z1865" s="14">
        <v>2</v>
      </c>
      <c r="AA1865" s="14">
        <v>2019</v>
      </c>
      <c r="AB1865" s="14" t="s">
        <v>68</v>
      </c>
      <c r="AC1865" s="14"/>
      <c r="AD1865" s="14"/>
      <c r="AE1865" s="14"/>
      <c r="AF1865" s="14"/>
      <c r="AG1865" s="14"/>
      <c r="AH1865" s="14"/>
      <c r="AI1865" s="8" t="str">
        <f t="shared" si="231"/>
        <v>20190104Z0003-1@录播</v>
      </c>
      <c r="AJ1865" s="8">
        <f>IF(AI1865="","",COUNTIFS(AI$1:AI1865,AI1865))</f>
        <v>1</v>
      </c>
      <c r="AK1865" s="8" t="str">
        <f t="shared" si="232"/>
        <v>舒兰市教师进修学校报告厅设备采购项目中标公示@录播</v>
      </c>
      <c r="AL1865" s="9">
        <f>IF(AK1865="","",COUNTIFS(AK$1:AK1865,AK1865))</f>
        <v>1</v>
      </c>
      <c r="AM1865" s="10" t="str">
        <f t="shared" si="233"/>
        <v>是</v>
      </c>
      <c r="AN1865" s="12">
        <v>1946064</v>
      </c>
    </row>
    <row r="1866" spans="1:40">
      <c r="A1866" s="7" t="s">
        <v>1084</v>
      </c>
      <c r="B1866" s="7" t="s">
        <v>1865</v>
      </c>
      <c r="C1866" s="7" t="s">
        <v>55</v>
      </c>
      <c r="D1866" s="7" t="s">
        <v>1866</v>
      </c>
      <c r="E1866" s="7" t="s">
        <v>236</v>
      </c>
      <c r="F1866" s="7" t="s">
        <v>237</v>
      </c>
      <c r="G1866" s="7" t="s">
        <v>278</v>
      </c>
      <c r="H1866" s="7"/>
      <c r="I1866" s="7"/>
      <c r="J1866" s="7"/>
      <c r="K1866" s="7"/>
      <c r="L1866" s="7" t="s">
        <v>1867</v>
      </c>
      <c r="M1866" s="7" t="s">
        <v>788</v>
      </c>
      <c r="N1866" s="7" t="s">
        <v>1868</v>
      </c>
      <c r="O1866" s="7" t="s">
        <v>1869</v>
      </c>
      <c r="P1866" s="7"/>
      <c r="Q1866" s="7" t="s">
        <v>1871</v>
      </c>
      <c r="R1866" s="7"/>
      <c r="S1866" s="7"/>
      <c r="T1866" s="7"/>
      <c r="U1866" s="7"/>
      <c r="V1866" s="7"/>
      <c r="W1866" s="7" t="s">
        <v>326</v>
      </c>
      <c r="X1866" s="7" t="s">
        <v>1872</v>
      </c>
      <c r="Y1866" s="7">
        <v>2</v>
      </c>
      <c r="Z1866" s="7">
        <v>2</v>
      </c>
      <c r="AA1866" s="7">
        <v>2019</v>
      </c>
      <c r="AB1866" s="7" t="s">
        <v>68</v>
      </c>
      <c r="AC1866" s="7"/>
      <c r="AD1866" s="7"/>
      <c r="AE1866" s="7"/>
      <c r="AF1866" s="7"/>
      <c r="AG1866" s="7"/>
      <c r="AH1866" s="7"/>
      <c r="AI1866" s="8" t="str">
        <f t="shared" si="231"/>
        <v>CEITCL-BJ07-1901001-01）@录播</v>
      </c>
      <c r="AJ1866" s="8">
        <f>IF(AI1866="","",COUNTIFS(AI$1:AI1866,AI1866))</f>
        <v>1</v>
      </c>
      <c r="AK1866" s="8" t="str">
        <f t="shared" si="232"/>
        <v>北京外国语大学普通型+研讨型智能教室采购项目中标公告@录播</v>
      </c>
      <c r="AL1866" s="9">
        <f>IF(AK1866="","",COUNTIFS(AK$1:AK1866,AK1866))</f>
        <v>1</v>
      </c>
      <c r="AM1866" s="10" t="str">
        <f t="shared" si="233"/>
        <v>是</v>
      </c>
      <c r="AN1866" s="12">
        <v>1480000</v>
      </c>
    </row>
    <row r="1867" spans="1:40">
      <c r="A1867" s="14" t="s">
        <v>1084</v>
      </c>
      <c r="B1867" s="14" t="s">
        <v>1873</v>
      </c>
      <c r="C1867" s="14" t="s">
        <v>55</v>
      </c>
      <c r="D1867" s="14" t="s">
        <v>1874</v>
      </c>
      <c r="E1867" s="14" t="s">
        <v>168</v>
      </c>
      <c r="F1867" s="14" t="s">
        <v>1087</v>
      </c>
      <c r="G1867" s="14" t="s">
        <v>278</v>
      </c>
      <c r="H1867" s="14"/>
      <c r="I1867" s="14"/>
      <c r="J1867" s="14"/>
      <c r="K1867" s="14"/>
      <c r="L1867" s="14" t="s">
        <v>1275</v>
      </c>
      <c r="M1867" s="14" t="s">
        <v>1875</v>
      </c>
      <c r="N1867" s="14" t="s">
        <v>1876</v>
      </c>
      <c r="O1867" s="14" t="s">
        <v>1877</v>
      </c>
      <c r="P1867" s="14"/>
      <c r="Q1867" s="14" t="s">
        <v>1879</v>
      </c>
      <c r="R1867" s="14"/>
      <c r="S1867" s="14"/>
      <c r="T1867" s="14"/>
      <c r="U1867" s="14"/>
      <c r="V1867" s="14"/>
      <c r="W1867" s="14" t="s">
        <v>65</v>
      </c>
      <c r="X1867" s="14" t="s">
        <v>1880</v>
      </c>
      <c r="Y1867" s="14">
        <v>5</v>
      </c>
      <c r="Z1867" s="14">
        <v>5</v>
      </c>
      <c r="AA1867" s="14">
        <v>2019</v>
      </c>
      <c r="AB1867" s="14" t="s">
        <v>68</v>
      </c>
      <c r="AC1867" s="14"/>
      <c r="AD1867" s="14"/>
      <c r="AE1867" s="14"/>
      <c r="AF1867" s="14"/>
      <c r="AG1867" s="14"/>
      <c r="AH1867" s="14"/>
      <c r="AI1867" s="8" t="str">
        <f t="shared" si="231"/>
        <v>[350627]RK[TP]2019002@录播</v>
      </c>
      <c r="AJ1867" s="8">
        <f>IF(AI1867="","",COUNTIFS(AI$1:AI1867,AI1867))</f>
        <v>1</v>
      </c>
      <c r="AK1867" s="8" t="str">
        <f t="shared" si="232"/>
        <v>龙山中心小学全自动录播系统及录播教室装修工程货物类采购项目结果公告@录播</v>
      </c>
      <c r="AL1867" s="9">
        <f>IF(AK1867="","",COUNTIFS(AK$1:AK1867,AK1867))</f>
        <v>1</v>
      </c>
      <c r="AM1867" s="10" t="str">
        <f t="shared" si="233"/>
        <v>是</v>
      </c>
      <c r="AN1867" s="12">
        <v>415000</v>
      </c>
    </row>
    <row r="1868" spans="1:40">
      <c r="A1868" s="7" t="s">
        <v>1084</v>
      </c>
      <c r="B1868" s="7" t="s">
        <v>1881</v>
      </c>
      <c r="C1868" s="7" t="s">
        <v>55</v>
      </c>
      <c r="D1868" s="7" t="s">
        <v>1882</v>
      </c>
      <c r="E1868" s="7" t="s">
        <v>1308</v>
      </c>
      <c r="F1868" s="7" t="s">
        <v>1309</v>
      </c>
      <c r="G1868" s="7" t="s">
        <v>278</v>
      </c>
      <c r="H1868" s="7"/>
      <c r="I1868" s="7"/>
      <c r="J1868" s="7"/>
      <c r="K1868" s="7"/>
      <c r="L1868" s="7" t="s">
        <v>1883</v>
      </c>
      <c r="M1868" s="7" t="s">
        <v>1311</v>
      </c>
      <c r="N1868" s="7" t="s">
        <v>1312</v>
      </c>
      <c r="O1868" s="7" t="s">
        <v>1884</v>
      </c>
      <c r="P1868" s="7"/>
      <c r="Q1868" s="7" t="s">
        <v>1315</v>
      </c>
      <c r="R1868" s="7"/>
      <c r="S1868" s="7"/>
      <c r="T1868" s="7"/>
      <c r="U1868" s="7"/>
      <c r="V1868" s="7"/>
      <c r="W1868" s="7" t="s">
        <v>79</v>
      </c>
      <c r="X1868" s="7" t="s">
        <v>1886</v>
      </c>
      <c r="Y1868" s="7">
        <v>2</v>
      </c>
      <c r="Z1868" s="7">
        <v>4</v>
      </c>
      <c r="AA1868" s="7">
        <v>2019</v>
      </c>
      <c r="AB1868" s="7" t="s">
        <v>68</v>
      </c>
      <c r="AC1868" s="7"/>
      <c r="AD1868" s="7"/>
      <c r="AE1868" s="7"/>
      <c r="AF1868" s="7"/>
      <c r="AG1868" s="7"/>
      <c r="AH1868" s="7"/>
      <c r="AI1868" s="8" t="str">
        <f t="shared" si="231"/>
        <v>WH18CG2018HW3509@录播</v>
      </c>
      <c r="AJ1868" s="8">
        <f>IF(AI1868="","",COUNTIFS(AI$1:AI1868,AI1868))</f>
        <v>1</v>
      </c>
      <c r="AK1868" s="8" t="str">
        <f t="shared" si="232"/>
        <v>[正在公示]经开区小学网络、广播等设备采购项目中标公告@录播</v>
      </c>
      <c r="AL1868" s="9">
        <f>IF(AK1868="","",COUNTIFS(AK$1:AK1868,AK1868))</f>
        <v>1</v>
      </c>
      <c r="AM1868" s="10" t="str">
        <f t="shared" si="233"/>
        <v>是</v>
      </c>
      <c r="AN1868" s="12">
        <v>548200</v>
      </c>
    </row>
    <row r="1869" spans="1:40">
      <c r="A1869" s="14" t="s">
        <v>1084</v>
      </c>
      <c r="B1869" s="14" t="s">
        <v>1887</v>
      </c>
      <c r="C1869" s="14" t="s">
        <v>55</v>
      </c>
      <c r="D1869" s="14"/>
      <c r="E1869" s="14" t="s">
        <v>1308</v>
      </c>
      <c r="F1869" s="14" t="s">
        <v>1888</v>
      </c>
      <c r="G1869" s="14" t="s">
        <v>278</v>
      </c>
      <c r="H1869" s="14"/>
      <c r="I1869" s="14"/>
      <c r="J1869" s="14"/>
      <c r="K1869" s="14"/>
      <c r="L1869" s="14"/>
      <c r="M1869" s="14"/>
      <c r="N1869" s="14" t="s">
        <v>1889</v>
      </c>
      <c r="O1869" s="14"/>
      <c r="P1869" s="14"/>
      <c r="Q1869" s="14" t="s">
        <v>1891</v>
      </c>
      <c r="R1869" s="14"/>
      <c r="S1869" s="14"/>
      <c r="T1869" s="14"/>
      <c r="U1869" s="14"/>
      <c r="V1869" s="14"/>
      <c r="W1869" s="14" t="s">
        <v>65</v>
      </c>
      <c r="X1869" s="14" t="s">
        <v>1892</v>
      </c>
      <c r="Y1869" s="14">
        <v>4</v>
      </c>
      <c r="Z1869" s="14">
        <v>14971</v>
      </c>
      <c r="AA1869" s="14">
        <v>2019</v>
      </c>
      <c r="AB1869" s="14" t="s">
        <v>68</v>
      </c>
      <c r="AC1869" s="14"/>
      <c r="AD1869" s="14"/>
      <c r="AE1869" s="14"/>
      <c r="AF1869" s="14"/>
      <c r="AG1869" s="14"/>
      <c r="AH1869" s="14"/>
      <c r="AI1869" s="8" t="str">
        <f t="shared" si="231"/>
        <v/>
      </c>
      <c r="AJ1869" s="8" t="str">
        <f>IF(AI1869="","",COUNTIFS(AI$1:AI1869,AI1869))</f>
        <v/>
      </c>
      <c r="AK1869" s="8" t="str">
        <f t="shared" si="232"/>
        <v>第二批2018年新建校设备录播室建设采购项目@录播</v>
      </c>
      <c r="AL1869" s="9">
        <f>IF(AK1869="","",COUNTIFS(AK$1:AK1869,AK1869))</f>
        <v>1</v>
      </c>
      <c r="AM1869" s="10" t="str">
        <f t="shared" si="233"/>
        <v>是</v>
      </c>
      <c r="AN1869" s="12">
        <v>0</v>
      </c>
    </row>
    <row r="1870" spans="1:40">
      <c r="A1870" s="7" t="s">
        <v>1084</v>
      </c>
      <c r="B1870" s="7" t="s">
        <v>1893</v>
      </c>
      <c r="C1870" s="7" t="s">
        <v>55</v>
      </c>
      <c r="D1870" s="7" t="s">
        <v>1823</v>
      </c>
      <c r="E1870" s="7" t="s">
        <v>168</v>
      </c>
      <c r="F1870" s="7" t="s">
        <v>1824</v>
      </c>
      <c r="G1870" s="7" t="s">
        <v>278</v>
      </c>
      <c r="H1870" s="7"/>
      <c r="I1870" s="7"/>
      <c r="J1870" s="7"/>
      <c r="K1870" s="7"/>
      <c r="L1870" s="7" t="s">
        <v>1825</v>
      </c>
      <c r="M1870" s="7" t="s">
        <v>1826</v>
      </c>
      <c r="N1870" s="7" t="s">
        <v>1827</v>
      </c>
      <c r="O1870" s="7" t="s">
        <v>1894</v>
      </c>
      <c r="P1870" s="7"/>
      <c r="Q1870" s="7" t="s">
        <v>1830</v>
      </c>
      <c r="R1870" s="7"/>
      <c r="S1870" s="7"/>
      <c r="T1870" s="7"/>
      <c r="U1870" s="7"/>
      <c r="V1870" s="7"/>
      <c r="W1870" s="7" t="s">
        <v>65</v>
      </c>
      <c r="X1870" s="7" t="s">
        <v>1831</v>
      </c>
      <c r="Y1870" s="7">
        <v>6</v>
      </c>
      <c r="Z1870" s="7">
        <v>6</v>
      </c>
      <c r="AA1870" s="7">
        <v>2019</v>
      </c>
      <c r="AB1870" s="7" t="s">
        <v>68</v>
      </c>
      <c r="AC1870" s="7"/>
      <c r="AD1870" s="7"/>
      <c r="AE1870" s="7"/>
      <c r="AF1870" s="7"/>
      <c r="AG1870" s="7"/>
      <c r="AH1870" s="7"/>
      <c r="AI1870" s="8" t="str">
        <f t="shared" si="231"/>
        <v>[350304]FJLW[GK]2018012-1@录播</v>
      </c>
      <c r="AJ1870" s="8">
        <f>IF(AI1870="","",COUNTIFS(AI$1:AI1870,AI1870))</f>
        <v>2</v>
      </c>
      <c r="AK1870" s="8" t="str">
        <f t="shared" si="232"/>
        <v>莆田第四中学多媒体录播教室及学术报告厅会议音视频系统设备采购项目中标公示@录播</v>
      </c>
      <c r="AL1870" s="9">
        <f>IF(AK1870="","",COUNTIFS(AK$1:AK1870,AK1870))</f>
        <v>1</v>
      </c>
      <c r="AM1870" s="10" t="str">
        <f t="shared" si="233"/>
        <v/>
      </c>
      <c r="AN1870" s="12">
        <v>343300</v>
      </c>
    </row>
    <row r="1871" spans="1:40">
      <c r="A1871" s="14" t="s">
        <v>1084</v>
      </c>
      <c r="B1871" s="14" t="s">
        <v>1896</v>
      </c>
      <c r="C1871" s="14" t="s">
        <v>55</v>
      </c>
      <c r="D1871" s="14" t="s">
        <v>1897</v>
      </c>
      <c r="E1871" s="14" t="s">
        <v>1009</v>
      </c>
      <c r="F1871" s="14" t="s">
        <v>1898</v>
      </c>
      <c r="G1871" s="14" t="s">
        <v>278</v>
      </c>
      <c r="H1871" s="14"/>
      <c r="I1871" s="14"/>
      <c r="J1871" s="14"/>
      <c r="K1871" s="14"/>
      <c r="L1871" s="14" t="s">
        <v>1899</v>
      </c>
      <c r="M1871" s="14" t="s">
        <v>1900</v>
      </c>
      <c r="N1871" s="14" t="s">
        <v>1901</v>
      </c>
      <c r="O1871" s="14" t="s">
        <v>1902</v>
      </c>
      <c r="P1871" s="14"/>
      <c r="Q1871" s="14" t="s">
        <v>1904</v>
      </c>
      <c r="R1871" s="14"/>
      <c r="S1871" s="14"/>
      <c r="T1871" s="14"/>
      <c r="U1871" s="14"/>
      <c r="V1871" s="14"/>
      <c r="W1871" s="14" t="s">
        <v>79</v>
      </c>
      <c r="X1871" s="14" t="s">
        <v>1905</v>
      </c>
      <c r="Y1871" s="14">
        <v>2</v>
      </c>
      <c r="Z1871" s="14">
        <v>2</v>
      </c>
      <c r="AA1871" s="14">
        <v>2019</v>
      </c>
      <c r="AB1871" s="14" t="s">
        <v>68</v>
      </c>
      <c r="AC1871" s="14"/>
      <c r="AD1871" s="14"/>
      <c r="AE1871" s="14"/>
      <c r="AF1871" s="14"/>
      <c r="AG1871" s="14"/>
      <c r="AH1871" s="14"/>
      <c r="AI1871" s="8" t="str">
        <f t="shared" si="231"/>
        <v>SHXM-00-20181227-2691@录播</v>
      </c>
      <c r="AJ1871" s="8">
        <f>IF(AI1871="","",COUNTIFS(AI$1:AI1871,AI1871))</f>
        <v>1</v>
      </c>
      <c r="AK1871" s="8" t="str">
        <f t="shared" si="232"/>
        <v>彩虹湾九年一贯制学校（初中部分地下室公共区域和体测中心）信息化设备项目的中标公告@录播</v>
      </c>
      <c r="AL1871" s="9">
        <f>IF(AK1871="","",COUNTIFS(AK$1:AK1871,AK1871))</f>
        <v>1</v>
      </c>
      <c r="AM1871" s="10" t="str">
        <f t="shared" si="233"/>
        <v>是</v>
      </c>
      <c r="AN1871" s="12">
        <v>17206624</v>
      </c>
    </row>
    <row r="1872" spans="1:40">
      <c r="A1872" s="7" t="s">
        <v>1084</v>
      </c>
      <c r="B1872" s="7" t="s">
        <v>1912</v>
      </c>
      <c r="C1872" s="7" t="s">
        <v>55</v>
      </c>
      <c r="D1872" s="7" t="s">
        <v>1913</v>
      </c>
      <c r="E1872" s="7" t="s">
        <v>311</v>
      </c>
      <c r="F1872" s="7" t="s">
        <v>1914</v>
      </c>
      <c r="G1872" s="7" t="s">
        <v>278</v>
      </c>
      <c r="H1872" s="7"/>
      <c r="I1872" s="7"/>
      <c r="J1872" s="7"/>
      <c r="K1872" s="7"/>
      <c r="L1872" s="7" t="s">
        <v>1915</v>
      </c>
      <c r="M1872" s="7" t="s">
        <v>1916</v>
      </c>
      <c r="N1872" s="7" t="s">
        <v>1917</v>
      </c>
      <c r="O1872" s="7" t="s">
        <v>1918</v>
      </c>
      <c r="P1872" s="7"/>
      <c r="Q1872" s="7" t="s">
        <v>1920</v>
      </c>
      <c r="R1872" s="7"/>
      <c r="S1872" s="7"/>
      <c r="T1872" s="7"/>
      <c r="U1872" s="7"/>
      <c r="V1872" s="7"/>
      <c r="W1872" s="7" t="s">
        <v>79</v>
      </c>
      <c r="X1872" s="7" t="s">
        <v>1921</v>
      </c>
      <c r="Y1872" s="7">
        <v>4</v>
      </c>
      <c r="Z1872" s="7">
        <v>8</v>
      </c>
      <c r="AA1872" s="7">
        <v>2019</v>
      </c>
      <c r="AB1872" s="7" t="s">
        <v>68</v>
      </c>
      <c r="AC1872" s="7"/>
      <c r="AD1872" s="7"/>
      <c r="AE1872" s="7"/>
      <c r="AF1872" s="7"/>
      <c r="AG1872" s="7"/>
      <c r="AH1872" s="7"/>
      <c r="AI1872" s="8" t="str">
        <f t="shared" si="231"/>
        <v>YDZ0457-201801-02H（2）@录播</v>
      </c>
      <c r="AJ1872" s="8">
        <f>IF(AI1872="","",COUNTIFS(AI$1:AI1872,AI1872))</f>
        <v>1</v>
      </c>
      <c r="AK1872" s="8" t="str">
        <f t="shared" si="232"/>
        <v>宜都市教育局学校录播室、图书室、仪器室桌椅项目（第2次）@录播</v>
      </c>
      <c r="AL1872" s="9">
        <f>IF(AK1872="","",COUNTIFS(AK$1:AK1872,AK1872))</f>
        <v>1</v>
      </c>
      <c r="AM1872" s="10" t="str">
        <f t="shared" si="233"/>
        <v>是</v>
      </c>
      <c r="AN1872" s="12">
        <v>225200</v>
      </c>
    </row>
    <row r="1873" spans="1:40">
      <c r="A1873" s="14" t="s">
        <v>1084</v>
      </c>
      <c r="B1873" s="14" t="s">
        <v>1922</v>
      </c>
      <c r="C1873" s="14" t="s">
        <v>55</v>
      </c>
      <c r="D1873" s="14" t="s">
        <v>1882</v>
      </c>
      <c r="E1873" s="14" t="s">
        <v>1308</v>
      </c>
      <c r="F1873" s="14" t="s">
        <v>1309</v>
      </c>
      <c r="G1873" s="14" t="s">
        <v>278</v>
      </c>
      <c r="H1873" s="14"/>
      <c r="I1873" s="14"/>
      <c r="J1873" s="14"/>
      <c r="K1873" s="14"/>
      <c r="L1873" s="14" t="s">
        <v>1883</v>
      </c>
      <c r="M1873" s="14" t="s">
        <v>1311</v>
      </c>
      <c r="N1873" s="14" t="s">
        <v>1312</v>
      </c>
      <c r="O1873" s="14" t="s">
        <v>1884</v>
      </c>
      <c r="P1873" s="14"/>
      <c r="Q1873" s="14" t="s">
        <v>1315</v>
      </c>
      <c r="R1873" s="14"/>
      <c r="S1873" s="14"/>
      <c r="T1873" s="14"/>
      <c r="U1873" s="14"/>
      <c r="V1873" s="14"/>
      <c r="W1873" s="14" t="s">
        <v>79</v>
      </c>
      <c r="X1873" s="14" t="s">
        <v>1924</v>
      </c>
      <c r="Y1873" s="14">
        <v>4</v>
      </c>
      <c r="Z1873" s="14">
        <v>4</v>
      </c>
      <c r="AA1873" s="14">
        <v>2019</v>
      </c>
      <c r="AB1873" s="14" t="s">
        <v>68</v>
      </c>
      <c r="AC1873" s="14"/>
      <c r="AD1873" s="14"/>
      <c r="AE1873" s="14"/>
      <c r="AF1873" s="14"/>
      <c r="AG1873" s="14"/>
      <c r="AH1873" s="14"/>
      <c r="AI1873" s="8" t="str">
        <f t="shared" si="231"/>
        <v>WH18CG2018HW3509@录播</v>
      </c>
      <c r="AJ1873" s="8">
        <f>IF(AI1873="","",COUNTIFS(AI$1:AI1873,AI1873))</f>
        <v>2</v>
      </c>
      <c r="AK1873" s="8" t="str">
        <f t="shared" si="232"/>
        <v>经开区小学网络、广播等设备采购项目中标公示@录播</v>
      </c>
      <c r="AL1873" s="9">
        <f>IF(AK1873="","",COUNTIFS(AK$1:AK1873,AK1873))</f>
        <v>1</v>
      </c>
      <c r="AM1873" s="10" t="str">
        <f t="shared" si="233"/>
        <v/>
      </c>
      <c r="AN1873" s="12">
        <v>548200</v>
      </c>
    </row>
    <row r="1874" spans="1:40">
      <c r="A1874" s="7" t="s">
        <v>1084</v>
      </c>
      <c r="B1874" s="7" t="s">
        <v>1925</v>
      </c>
      <c r="C1874" s="7" t="s">
        <v>55</v>
      </c>
      <c r="D1874" s="7" t="s">
        <v>1926</v>
      </c>
      <c r="E1874" s="7" t="s">
        <v>627</v>
      </c>
      <c r="F1874" s="7" t="s">
        <v>1927</v>
      </c>
      <c r="G1874" s="7" t="s">
        <v>278</v>
      </c>
      <c r="H1874" s="7"/>
      <c r="I1874" s="7"/>
      <c r="J1874" s="7"/>
      <c r="K1874" s="7"/>
      <c r="L1874" s="7" t="s">
        <v>1928</v>
      </c>
      <c r="M1874" s="7" t="s">
        <v>1929</v>
      </c>
      <c r="N1874" s="7" t="s">
        <v>1930</v>
      </c>
      <c r="O1874" s="7"/>
      <c r="P1874" s="7"/>
      <c r="Q1874" s="7" t="s">
        <v>1932</v>
      </c>
      <c r="R1874" s="7"/>
      <c r="S1874" s="7"/>
      <c r="T1874" s="7"/>
      <c r="U1874" s="7"/>
      <c r="V1874" s="7"/>
      <c r="W1874" s="7" t="s">
        <v>65</v>
      </c>
      <c r="X1874" s="7" t="s">
        <v>1933</v>
      </c>
      <c r="Y1874" s="7">
        <v>4</v>
      </c>
      <c r="Z1874" s="7">
        <v>4</v>
      </c>
      <c r="AA1874" s="7">
        <v>2019</v>
      </c>
      <c r="AB1874" s="7" t="s">
        <v>68</v>
      </c>
      <c r="AC1874" s="7"/>
      <c r="AD1874" s="7"/>
      <c r="AE1874" s="7"/>
      <c r="AF1874" s="7"/>
      <c r="AG1874" s="7"/>
      <c r="AH1874" s="7"/>
      <c r="AI1874" s="8" t="str">
        <f t="shared" si="231"/>
        <v>HYLYNT201901011）@录播</v>
      </c>
      <c r="AJ1874" s="8">
        <f>IF(AI1874="","",COUNTIFS(AI$1:AI1874,AI1874))</f>
        <v>1</v>
      </c>
      <c r="AK1874" s="8" t="str">
        <f t="shared" si="232"/>
        <v>河源市源城区啸仙中学安装录播课室、智慧课堂及设备采购项目成交公告@录播</v>
      </c>
      <c r="AL1874" s="9">
        <f>IF(AK1874="","",COUNTIFS(AK$1:AK1874,AK1874))</f>
        <v>1</v>
      </c>
      <c r="AM1874" s="10" t="str">
        <f t="shared" si="233"/>
        <v>是</v>
      </c>
      <c r="AN1874" s="12">
        <v>0</v>
      </c>
    </row>
    <row r="1875" spans="1:40">
      <c r="A1875" s="14" t="s">
        <v>1084</v>
      </c>
      <c r="B1875" s="14" t="s">
        <v>1934</v>
      </c>
      <c r="C1875" s="14" t="s">
        <v>55</v>
      </c>
      <c r="D1875" s="14" t="s">
        <v>1935</v>
      </c>
      <c r="E1875" s="14" t="s">
        <v>582</v>
      </c>
      <c r="F1875" s="14" t="s">
        <v>1936</v>
      </c>
      <c r="G1875" s="14" t="s">
        <v>313</v>
      </c>
      <c r="H1875" s="14"/>
      <c r="I1875" s="14"/>
      <c r="J1875" s="14"/>
      <c r="K1875" s="14"/>
      <c r="L1875" s="14" t="s">
        <v>1937</v>
      </c>
      <c r="M1875" s="14" t="s">
        <v>1938</v>
      </c>
      <c r="N1875" s="14"/>
      <c r="O1875" s="14"/>
      <c r="P1875" s="14"/>
      <c r="Q1875" s="14"/>
      <c r="R1875" s="14"/>
      <c r="S1875" s="14"/>
      <c r="T1875" s="14"/>
      <c r="U1875" s="14"/>
      <c r="V1875" s="14"/>
      <c r="W1875" s="14" t="s">
        <v>65</v>
      </c>
      <c r="X1875" s="14" t="s">
        <v>1940</v>
      </c>
      <c r="Y1875" s="14">
        <v>14</v>
      </c>
      <c r="Z1875" s="14">
        <v>12</v>
      </c>
      <c r="AA1875" s="14">
        <v>2019</v>
      </c>
      <c r="AB1875" s="14" t="s">
        <v>68</v>
      </c>
      <c r="AC1875" s="14"/>
      <c r="AD1875" s="14"/>
      <c r="AE1875" s="14"/>
      <c r="AF1875" s="14"/>
      <c r="AG1875" s="14"/>
      <c r="AH1875" s="14"/>
      <c r="AI1875" s="8" t="str">
        <f t="shared" si="231"/>
        <v>SCYH【2018】006-@录播</v>
      </c>
      <c r="AJ1875" s="8">
        <f>IF(AI1875="","",COUNTIFS(AI$1:AI1875,AI1875))</f>
        <v>1</v>
      </c>
      <c r="AK1875" s="8" t="str">
        <f t="shared" si="232"/>
        <v>遂昌中学智慧校园信息化建设项目（二期）的结果公告@录播</v>
      </c>
      <c r="AL1875" s="9">
        <f>IF(AK1875="","",COUNTIFS(AK$1:AK1875,AK1875))</f>
        <v>1</v>
      </c>
      <c r="AM1875" s="10" t="str">
        <f t="shared" si="233"/>
        <v>是</v>
      </c>
      <c r="AN1875" s="12">
        <v>0</v>
      </c>
    </row>
    <row r="1876" spans="1:40">
      <c r="A1876" s="7" t="s">
        <v>1084</v>
      </c>
      <c r="B1876" s="7" t="s">
        <v>1941</v>
      </c>
      <c r="C1876" s="7" t="s">
        <v>55</v>
      </c>
      <c r="D1876" s="7"/>
      <c r="E1876" s="7" t="s">
        <v>311</v>
      </c>
      <c r="F1876" s="7" t="s">
        <v>1942</v>
      </c>
      <c r="G1876" s="7" t="s">
        <v>313</v>
      </c>
      <c r="H1876" s="7"/>
      <c r="I1876" s="7"/>
      <c r="J1876" s="7"/>
      <c r="K1876" s="7"/>
      <c r="L1876" s="7"/>
      <c r="M1876" s="7"/>
      <c r="N1876" s="7" t="s">
        <v>1943</v>
      </c>
      <c r="O1876" s="7"/>
      <c r="P1876" s="7"/>
      <c r="Q1876" s="7" t="s">
        <v>1945</v>
      </c>
      <c r="R1876" s="7"/>
      <c r="S1876" s="7"/>
      <c r="T1876" s="7"/>
      <c r="U1876" s="7"/>
      <c r="V1876" s="7"/>
      <c r="W1876" s="7" t="s">
        <v>65</v>
      </c>
      <c r="X1876" s="7" t="s">
        <v>1946</v>
      </c>
      <c r="Y1876" s="7">
        <v>2</v>
      </c>
      <c r="Z1876" s="7">
        <v>14971</v>
      </c>
      <c r="AA1876" s="7">
        <v>2018</v>
      </c>
      <c r="AB1876" s="7" t="s">
        <v>643</v>
      </c>
      <c r="AC1876" s="7"/>
      <c r="AD1876" s="7"/>
      <c r="AE1876" s="7"/>
      <c r="AF1876" s="7"/>
      <c r="AG1876" s="7"/>
      <c r="AH1876" s="7"/>
      <c r="AI1876" s="8" t="str">
        <f t="shared" si="231"/>
        <v/>
      </c>
      <c r="AJ1876" s="8" t="str">
        <f>IF(AI1876="","",COUNTIFS(AI$1:AI1876,AI1876))</f>
        <v/>
      </c>
      <c r="AK1876" s="8" t="str">
        <f t="shared" si="232"/>
        <v>利川市教育局2017年全面改薄装备类设施设备采购项目B包计算机室录播室-供应商恩施州恒发商贸有限责任公司@录播</v>
      </c>
      <c r="AL1876" s="9">
        <f>IF(AK1876="","",COUNTIFS(AK$1:AK1876,AK1876))</f>
        <v>1</v>
      </c>
      <c r="AM1876" s="10" t="str">
        <f t="shared" si="233"/>
        <v>是</v>
      </c>
      <c r="AN1876" s="12">
        <v>0</v>
      </c>
    </row>
    <row r="1877" spans="1:40">
      <c r="A1877" s="14" t="s">
        <v>1084</v>
      </c>
      <c r="B1877" s="14" t="s">
        <v>1912</v>
      </c>
      <c r="C1877" s="14" t="s">
        <v>55</v>
      </c>
      <c r="D1877" s="14" t="s">
        <v>1913</v>
      </c>
      <c r="E1877" s="14" t="s">
        <v>311</v>
      </c>
      <c r="F1877" s="14" t="s">
        <v>1914</v>
      </c>
      <c r="G1877" s="14" t="s">
        <v>313</v>
      </c>
      <c r="H1877" s="14"/>
      <c r="I1877" s="14"/>
      <c r="J1877" s="14"/>
      <c r="K1877" s="14"/>
      <c r="L1877" s="14" t="s">
        <v>1915</v>
      </c>
      <c r="M1877" s="14" t="s">
        <v>1916</v>
      </c>
      <c r="N1877" s="14" t="s">
        <v>1917</v>
      </c>
      <c r="O1877" s="14" t="s">
        <v>1918</v>
      </c>
      <c r="P1877" s="14"/>
      <c r="Q1877" s="14" t="s">
        <v>1920</v>
      </c>
      <c r="R1877" s="14"/>
      <c r="S1877" s="14"/>
      <c r="T1877" s="14"/>
      <c r="U1877" s="14"/>
      <c r="V1877" s="14"/>
      <c r="W1877" s="14" t="s">
        <v>79</v>
      </c>
      <c r="X1877" s="14" t="s">
        <v>1921</v>
      </c>
      <c r="Y1877" s="14">
        <v>4</v>
      </c>
      <c r="Z1877" s="14">
        <v>8</v>
      </c>
      <c r="AA1877" s="14">
        <v>2019</v>
      </c>
      <c r="AB1877" s="14" t="s">
        <v>68</v>
      </c>
      <c r="AC1877" s="14"/>
      <c r="AD1877" s="14"/>
      <c r="AE1877" s="14"/>
      <c r="AF1877" s="14"/>
      <c r="AG1877" s="14"/>
      <c r="AH1877" s="14"/>
      <c r="AI1877" s="8" t="str">
        <f t="shared" si="231"/>
        <v>YDZ0457-201801-02H（2）@录播</v>
      </c>
      <c r="AJ1877" s="8">
        <f>IF(AI1877="","",COUNTIFS(AI$1:AI1877,AI1877))</f>
        <v>2</v>
      </c>
      <c r="AK1877" s="8" t="str">
        <f t="shared" si="232"/>
        <v>宜都市教育局学校录播室、图书室、仪器室桌椅项目（第2次）@录播</v>
      </c>
      <c r="AL1877" s="9">
        <f>IF(AK1877="","",COUNTIFS(AK$1:AK1877,AK1877))</f>
        <v>2</v>
      </c>
      <c r="AM1877" s="10" t="str">
        <f t="shared" si="233"/>
        <v/>
      </c>
      <c r="AN1877" s="12">
        <v>225200</v>
      </c>
    </row>
    <row r="1878" spans="1:40">
      <c r="A1878" s="7" t="s">
        <v>1084</v>
      </c>
      <c r="B1878" s="7" t="s">
        <v>1948</v>
      </c>
      <c r="C1878" s="7" t="s">
        <v>55</v>
      </c>
      <c r="D1878" s="7" t="s">
        <v>1949</v>
      </c>
      <c r="E1878" s="7" t="s">
        <v>1125</v>
      </c>
      <c r="F1878" s="7" t="s">
        <v>1620</v>
      </c>
      <c r="G1878" s="7" t="s">
        <v>313</v>
      </c>
      <c r="H1878" s="7"/>
      <c r="I1878" s="7"/>
      <c r="J1878" s="7"/>
      <c r="K1878" s="7"/>
      <c r="L1878" s="7" t="s">
        <v>1621</v>
      </c>
      <c r="M1878" s="7"/>
      <c r="N1878" s="7" t="s">
        <v>1950</v>
      </c>
      <c r="O1878" s="7"/>
      <c r="P1878" s="7"/>
      <c r="Q1878" s="7" t="s">
        <v>1952</v>
      </c>
      <c r="R1878" s="7"/>
      <c r="S1878" s="7"/>
      <c r="T1878" s="7"/>
      <c r="U1878" s="7"/>
      <c r="V1878" s="7"/>
      <c r="W1878" s="7" t="s">
        <v>65</v>
      </c>
      <c r="X1878" s="7" t="s">
        <v>1953</v>
      </c>
      <c r="Y1878" s="7">
        <v>2</v>
      </c>
      <c r="Z1878" s="7">
        <v>4</v>
      </c>
      <c r="AA1878" s="7">
        <v>2019</v>
      </c>
      <c r="AB1878" s="7" t="s">
        <v>68</v>
      </c>
      <c r="AC1878" s="7"/>
      <c r="AD1878" s="7"/>
      <c r="AE1878" s="7"/>
      <c r="AF1878" s="7"/>
      <c r="AG1878" s="7"/>
      <c r="AH1878" s="7"/>
      <c r="AI1878" s="8" t="str">
        <f t="shared" si="231"/>
        <v>MSZBHB2019002@录播</v>
      </c>
      <c r="AJ1878" s="8">
        <f>IF(AI1878="","",COUNTIFS(AI$1:AI1878,AI1878))</f>
        <v>1</v>
      </c>
      <c r="AK1878" s="8" t="str">
        <f t="shared" si="232"/>
        <v>关于汉滨区幼儿园录播室建设项目的采购结果公告@录播</v>
      </c>
      <c r="AL1878" s="9">
        <f>IF(AK1878="","",COUNTIFS(AK$1:AK1878,AK1878))</f>
        <v>1</v>
      </c>
      <c r="AM1878" s="10" t="str">
        <f t="shared" si="233"/>
        <v>是</v>
      </c>
      <c r="AN1878" s="12">
        <v>0</v>
      </c>
    </row>
    <row r="1879" spans="1:40">
      <c r="A1879" s="14" t="s">
        <v>1084</v>
      </c>
      <c r="B1879" s="14" t="s">
        <v>1954</v>
      </c>
      <c r="C1879" s="14" t="s">
        <v>55</v>
      </c>
      <c r="D1879" s="14"/>
      <c r="E1879" s="14" t="s">
        <v>56</v>
      </c>
      <c r="F1879" s="14" t="s">
        <v>1955</v>
      </c>
      <c r="G1879" s="14" t="s">
        <v>313</v>
      </c>
      <c r="H1879" s="14"/>
      <c r="I1879" s="14"/>
      <c r="J1879" s="14"/>
      <c r="K1879" s="14"/>
      <c r="L1879" s="14"/>
      <c r="M1879" s="14"/>
      <c r="N1879" s="14" t="s">
        <v>1956</v>
      </c>
      <c r="O1879" s="14" t="s">
        <v>1957</v>
      </c>
      <c r="P1879" s="14"/>
      <c r="Q1879" s="14" t="s">
        <v>1959</v>
      </c>
      <c r="R1879" s="14"/>
      <c r="S1879" s="14"/>
      <c r="T1879" s="14"/>
      <c r="U1879" s="14"/>
      <c r="V1879" s="14"/>
      <c r="W1879" s="14" t="s">
        <v>326</v>
      </c>
      <c r="X1879" s="14" t="s">
        <v>1960</v>
      </c>
      <c r="Y1879" s="14">
        <v>2</v>
      </c>
      <c r="Z1879" s="14">
        <v>14971</v>
      </c>
      <c r="AA1879" s="14">
        <v>2019</v>
      </c>
      <c r="AB1879" s="14" t="s">
        <v>68</v>
      </c>
      <c r="AC1879" s="14"/>
      <c r="AD1879" s="14"/>
      <c r="AE1879" s="14"/>
      <c r="AF1879" s="14"/>
      <c r="AG1879" s="14"/>
      <c r="AH1879" s="14"/>
      <c r="AI1879" s="8" t="str">
        <f t="shared" si="231"/>
        <v/>
      </c>
      <c r="AJ1879" s="8" t="str">
        <f>IF(AI1879="","",COUNTIFS(AI$1:AI1879,AI1879))</f>
        <v/>
      </c>
      <c r="AK1879" s="8" t="str">
        <f t="shared" si="232"/>
        <v>河南大学附属中学便携式直录播系统采购安装中标公告@录播</v>
      </c>
      <c r="AL1879" s="9">
        <f>IF(AK1879="","",COUNTIFS(AK$1:AK1879,AK1879))</f>
        <v>1</v>
      </c>
      <c r="AM1879" s="10" t="str">
        <f t="shared" si="233"/>
        <v>是</v>
      </c>
      <c r="AN1879" s="12">
        <v>96564</v>
      </c>
    </row>
    <row r="1880" spans="1:40">
      <c r="A1880" s="7" t="s">
        <v>1084</v>
      </c>
      <c r="B1880" s="7" t="s">
        <v>1961</v>
      </c>
      <c r="C1880" s="7" t="s">
        <v>55</v>
      </c>
      <c r="D1880" s="7" t="s">
        <v>1913</v>
      </c>
      <c r="E1880" s="7" t="s">
        <v>311</v>
      </c>
      <c r="F1880" s="7" t="s">
        <v>1914</v>
      </c>
      <c r="G1880" s="7" t="s">
        <v>313</v>
      </c>
      <c r="H1880" s="7"/>
      <c r="I1880" s="7"/>
      <c r="J1880" s="7"/>
      <c r="K1880" s="7"/>
      <c r="L1880" s="7" t="s">
        <v>1915</v>
      </c>
      <c r="M1880" s="7" t="s">
        <v>1916</v>
      </c>
      <c r="N1880" s="7" t="s">
        <v>1917</v>
      </c>
      <c r="O1880" s="7" t="s">
        <v>1918</v>
      </c>
      <c r="P1880" s="7"/>
      <c r="Q1880" s="7" t="s">
        <v>1920</v>
      </c>
      <c r="R1880" s="7"/>
      <c r="S1880" s="7"/>
      <c r="T1880" s="7"/>
      <c r="U1880" s="7"/>
      <c r="V1880" s="7"/>
      <c r="W1880" s="7" t="s">
        <v>79</v>
      </c>
      <c r="X1880" s="7" t="s">
        <v>1963</v>
      </c>
      <c r="Y1880" s="7">
        <v>2</v>
      </c>
      <c r="Z1880" s="7">
        <v>8</v>
      </c>
      <c r="AA1880" s="7">
        <v>2019</v>
      </c>
      <c r="AB1880" s="7" t="s">
        <v>68</v>
      </c>
      <c r="AC1880" s="7"/>
      <c r="AD1880" s="7"/>
      <c r="AE1880" s="7"/>
      <c r="AF1880" s="7"/>
      <c r="AG1880" s="7"/>
      <c r="AH1880" s="7"/>
      <c r="AI1880" s="8" t="str">
        <f t="shared" si="231"/>
        <v>YDZ0457-201801-02H（2）@录播</v>
      </c>
      <c r="AJ1880" s="8">
        <f>IF(AI1880="","",COUNTIFS(AI$1:AI1880,AI1880))</f>
        <v>3</v>
      </c>
      <c r="AK1880" s="8" t="str">
        <f t="shared" si="232"/>
        <v>宜都市教育局学校桌椅、图书室、仪器室桌椅项目中标公告@录播</v>
      </c>
      <c r="AL1880" s="9">
        <f>IF(AK1880="","",COUNTIFS(AK$1:AK1880,AK1880))</f>
        <v>1</v>
      </c>
      <c r="AM1880" s="10" t="str">
        <f t="shared" si="233"/>
        <v/>
      </c>
      <c r="AN1880" s="12">
        <v>225200</v>
      </c>
    </row>
    <row r="1881" spans="1:40">
      <c r="A1881" s="14" t="s">
        <v>1084</v>
      </c>
      <c r="B1881" s="14" t="s">
        <v>1974</v>
      </c>
      <c r="C1881" s="14" t="s">
        <v>55</v>
      </c>
      <c r="D1881" s="14" t="s">
        <v>1913</v>
      </c>
      <c r="E1881" s="14" t="s">
        <v>311</v>
      </c>
      <c r="F1881" s="14" t="s">
        <v>1914</v>
      </c>
      <c r="G1881" s="14" t="s">
        <v>313</v>
      </c>
      <c r="H1881" s="14"/>
      <c r="I1881" s="14"/>
      <c r="J1881" s="14"/>
      <c r="K1881" s="14"/>
      <c r="L1881" s="14" t="s">
        <v>1915</v>
      </c>
      <c r="M1881" s="14" t="s">
        <v>1916</v>
      </c>
      <c r="N1881" s="14" t="s">
        <v>1917</v>
      </c>
      <c r="O1881" s="14" t="s">
        <v>1918</v>
      </c>
      <c r="P1881" s="14"/>
      <c r="Q1881" s="14" t="s">
        <v>1920</v>
      </c>
      <c r="R1881" s="14"/>
      <c r="S1881" s="14"/>
      <c r="T1881" s="14"/>
      <c r="U1881" s="14"/>
      <c r="V1881" s="14"/>
      <c r="W1881" s="14" t="s">
        <v>79</v>
      </c>
      <c r="X1881" s="14" t="s">
        <v>1976</v>
      </c>
      <c r="Y1881" s="14">
        <v>2</v>
      </c>
      <c r="Z1881" s="14">
        <v>8</v>
      </c>
      <c r="AA1881" s="14">
        <v>2019</v>
      </c>
      <c r="AB1881" s="14" t="s">
        <v>68</v>
      </c>
      <c r="AC1881" s="14"/>
      <c r="AD1881" s="14"/>
      <c r="AE1881" s="14"/>
      <c r="AF1881" s="14"/>
      <c r="AG1881" s="14"/>
      <c r="AH1881" s="14"/>
      <c r="AI1881" s="8" t="str">
        <f t="shared" si="231"/>
        <v>YDZ0457-201801-02H（2）@录播</v>
      </c>
      <c r="AJ1881" s="8">
        <f>IF(AI1881="","",COUNTIFS(AI$1:AI1881,AI1881))</f>
        <v>4</v>
      </c>
      <c r="AK1881" s="8" t="str">
        <f t="shared" si="232"/>
        <v>宜都市教育局学校录播室、图书室、仪器室桌椅公开招标项目中标公告@录播</v>
      </c>
      <c r="AL1881" s="9">
        <f>IF(AK1881="","",COUNTIFS(AK$1:AK1881,AK1881))</f>
        <v>1</v>
      </c>
      <c r="AM1881" s="10" t="str">
        <f t="shared" si="233"/>
        <v/>
      </c>
      <c r="AN1881" s="12">
        <v>225200</v>
      </c>
    </row>
    <row r="1882" spans="1:40">
      <c r="A1882" s="7" t="s">
        <v>1084</v>
      </c>
      <c r="B1882" s="7" t="s">
        <v>1977</v>
      </c>
      <c r="C1882" s="7" t="s">
        <v>55</v>
      </c>
      <c r="D1882" s="7" t="s">
        <v>1935</v>
      </c>
      <c r="E1882" s="7" t="s">
        <v>582</v>
      </c>
      <c r="F1882" s="7" t="s">
        <v>1936</v>
      </c>
      <c r="G1882" s="7" t="s">
        <v>313</v>
      </c>
      <c r="H1882" s="7"/>
      <c r="I1882" s="7"/>
      <c r="J1882" s="7"/>
      <c r="K1882" s="7"/>
      <c r="L1882" s="7" t="s">
        <v>1937</v>
      </c>
      <c r="M1882" s="7" t="s">
        <v>1938</v>
      </c>
      <c r="N1882" s="7" t="s">
        <v>1978</v>
      </c>
      <c r="O1882" s="7"/>
      <c r="P1882" s="7"/>
      <c r="Q1882" s="7" t="s">
        <v>1980</v>
      </c>
      <c r="R1882" s="7" t="s">
        <v>1981</v>
      </c>
      <c r="S1882" s="7" t="s">
        <v>1982</v>
      </c>
      <c r="T1882" s="7"/>
      <c r="U1882" s="7"/>
      <c r="V1882" s="7"/>
      <c r="W1882" s="7" t="s">
        <v>65</v>
      </c>
      <c r="X1882" s="7" t="s">
        <v>1983</v>
      </c>
      <c r="Y1882" s="7">
        <v>6</v>
      </c>
      <c r="Z1882" s="7">
        <v>12</v>
      </c>
      <c r="AA1882" s="7">
        <v>2019</v>
      </c>
      <c r="AB1882" s="7" t="s">
        <v>68</v>
      </c>
      <c r="AC1882" s="7"/>
      <c r="AD1882" s="7"/>
      <c r="AE1882" s="7"/>
      <c r="AF1882" s="7"/>
      <c r="AG1882" s="7"/>
      <c r="AH1882" s="7"/>
      <c r="AI1882" s="8" t="str">
        <f t="shared" si="231"/>
        <v>SCYH【2018】006-@录播</v>
      </c>
      <c r="AJ1882" s="8">
        <f>IF(AI1882="","",COUNTIFS(AI$1:AI1882,AI1882))</f>
        <v>2</v>
      </c>
      <c r="AK1882" s="8" t="str">
        <f t="shared" si="232"/>
        <v>遂昌一航采购代理有限公司关于遂昌中学智慧校园信息化建设项目（二期）的结果公告@录播</v>
      </c>
      <c r="AL1882" s="9">
        <f>IF(AK1882="","",COUNTIFS(AK$1:AK1882,AK1882))</f>
        <v>1</v>
      </c>
      <c r="AM1882" s="10" t="str">
        <f t="shared" si="233"/>
        <v/>
      </c>
      <c r="AN1882" s="12">
        <v>0</v>
      </c>
    </row>
    <row r="1883" spans="1:40">
      <c r="A1883" s="14" t="s">
        <v>1084</v>
      </c>
      <c r="B1883" s="14" t="s">
        <v>1473</v>
      </c>
      <c r="C1883" s="14" t="s">
        <v>55</v>
      </c>
      <c r="D1883" s="14" t="s">
        <v>1474</v>
      </c>
      <c r="E1883" s="14" t="s">
        <v>830</v>
      </c>
      <c r="F1883" s="14" t="s">
        <v>1475</v>
      </c>
      <c r="G1883" s="14" t="s">
        <v>313</v>
      </c>
      <c r="H1883" s="14"/>
      <c r="I1883" s="14"/>
      <c r="J1883" s="14"/>
      <c r="K1883" s="14"/>
      <c r="L1883" s="14" t="s">
        <v>1476</v>
      </c>
      <c r="M1883" s="14"/>
      <c r="N1883" s="14" t="s">
        <v>1478</v>
      </c>
      <c r="O1883" s="14"/>
      <c r="P1883" s="14"/>
      <c r="Q1883" s="14" t="s">
        <v>1480</v>
      </c>
      <c r="R1883" s="14" t="s">
        <v>1481</v>
      </c>
      <c r="S1883" s="14"/>
      <c r="T1883" s="14"/>
      <c r="U1883" s="14"/>
      <c r="V1883" s="14"/>
      <c r="W1883" s="14" t="s">
        <v>65</v>
      </c>
      <c r="X1883" s="14" t="s">
        <v>1482</v>
      </c>
      <c r="Y1883" s="14">
        <v>4</v>
      </c>
      <c r="Z1883" s="14">
        <v>4</v>
      </c>
      <c r="AA1883" s="14">
        <v>2019</v>
      </c>
      <c r="AB1883" s="14" t="s">
        <v>68</v>
      </c>
      <c r="AC1883" s="14"/>
      <c r="AD1883" s="14"/>
      <c r="AE1883" s="14"/>
      <c r="AF1883" s="14"/>
      <c r="AG1883" s="14"/>
      <c r="AH1883" s="14"/>
      <c r="AI1883" s="8" t="str">
        <f t="shared" si="231"/>
        <v>XYG-2018-32-892-@录播</v>
      </c>
      <c r="AJ1883" s="8">
        <f>IF(AI1883="","",COUNTIFS(AI$1:AI1883,AI1883))</f>
        <v>2</v>
      </c>
      <c r="AK1883" s="8" t="str">
        <f t="shared" si="232"/>
        <v>仁怀市盐津二小科学实验设备采购项目中标（成交）公告@录播</v>
      </c>
      <c r="AL1883" s="9">
        <f>IF(AK1883="","",COUNTIFS(AK$1:AK1883,AK1883))</f>
        <v>2</v>
      </c>
      <c r="AM1883" s="10" t="str">
        <f t="shared" si="233"/>
        <v/>
      </c>
      <c r="AN1883" s="12">
        <v>0</v>
      </c>
    </row>
    <row r="1884" spans="1:40">
      <c r="A1884" s="7" t="s">
        <v>1084</v>
      </c>
      <c r="B1884" s="7" t="s">
        <v>1985</v>
      </c>
      <c r="C1884" s="7" t="s">
        <v>55</v>
      </c>
      <c r="D1884" s="7"/>
      <c r="E1884" s="7" t="s">
        <v>311</v>
      </c>
      <c r="F1884" s="7" t="s">
        <v>1236</v>
      </c>
      <c r="G1884" s="7" t="s">
        <v>313</v>
      </c>
      <c r="H1884" s="7"/>
      <c r="I1884" s="7"/>
      <c r="J1884" s="7"/>
      <c r="K1884" s="7"/>
      <c r="L1884" s="7"/>
      <c r="M1884" s="7"/>
      <c r="N1884" s="7" t="s">
        <v>1986</v>
      </c>
      <c r="O1884" s="7" t="s">
        <v>1987</v>
      </c>
      <c r="P1884" s="7"/>
      <c r="Q1884" s="7" t="s">
        <v>1989</v>
      </c>
      <c r="R1884" s="7"/>
      <c r="S1884" s="7"/>
      <c r="T1884" s="7"/>
      <c r="U1884" s="7"/>
      <c r="V1884" s="7"/>
      <c r="W1884" s="7" t="s">
        <v>79</v>
      </c>
      <c r="X1884" s="7" t="s">
        <v>1990</v>
      </c>
      <c r="Y1884" s="7">
        <v>3</v>
      </c>
      <c r="Z1884" s="7">
        <v>14971</v>
      </c>
      <c r="AA1884" s="7">
        <v>2018</v>
      </c>
      <c r="AB1884" s="7" t="s">
        <v>643</v>
      </c>
      <c r="AC1884" s="7"/>
      <c r="AD1884" s="7"/>
      <c r="AE1884" s="7"/>
      <c r="AF1884" s="7"/>
      <c r="AG1884" s="7"/>
      <c r="AH1884" s="7"/>
      <c r="AI1884" s="8" t="str">
        <f t="shared" si="231"/>
        <v/>
      </c>
      <c r="AJ1884" s="8" t="str">
        <f>IF(AI1884="","",COUNTIFS(AI$1:AI1884,AI1884))</f>
        <v/>
      </c>
      <c r="AK1884" s="8" t="str">
        <f t="shared" si="232"/>
        <v>襄阳市名师名课堂录播教室建设政府采购竞争性谈判-供应商湖北省天楚信息技术有限公司@录播</v>
      </c>
      <c r="AL1884" s="9">
        <f>IF(AK1884="","",COUNTIFS(AK$1:AK1884,AK1884))</f>
        <v>1</v>
      </c>
      <c r="AM1884" s="10" t="str">
        <f t="shared" si="233"/>
        <v>是</v>
      </c>
      <c r="AN1884" s="12">
        <v>768000</v>
      </c>
    </row>
    <row r="1885" spans="1:40">
      <c r="A1885" s="14" t="s">
        <v>1084</v>
      </c>
      <c r="B1885" s="14" t="s">
        <v>1991</v>
      </c>
      <c r="C1885" s="14" t="s">
        <v>55</v>
      </c>
      <c r="D1885" s="14"/>
      <c r="E1885" s="14" t="s">
        <v>83</v>
      </c>
      <c r="F1885" s="14" t="s">
        <v>1992</v>
      </c>
      <c r="G1885" s="14" t="s">
        <v>313</v>
      </c>
      <c r="H1885" s="14"/>
      <c r="I1885" s="14"/>
      <c r="J1885" s="14"/>
      <c r="K1885" s="14"/>
      <c r="L1885" s="14"/>
      <c r="M1885" s="14"/>
      <c r="N1885" s="14" t="s">
        <v>1993</v>
      </c>
      <c r="O1885" s="14"/>
      <c r="P1885" s="14"/>
      <c r="Q1885" s="14" t="s">
        <v>985</v>
      </c>
      <c r="R1885" s="14"/>
      <c r="S1885" s="14"/>
      <c r="T1885" s="14"/>
      <c r="U1885" s="14"/>
      <c r="V1885" s="14"/>
      <c r="W1885" s="14" t="s">
        <v>65</v>
      </c>
      <c r="X1885" s="14" t="s">
        <v>1995</v>
      </c>
      <c r="Y1885" s="14">
        <v>2</v>
      </c>
      <c r="Z1885" s="14">
        <v>14971</v>
      </c>
      <c r="AA1885" s="14">
        <v>2019</v>
      </c>
      <c r="AB1885" s="14" t="s">
        <v>68</v>
      </c>
      <c r="AC1885" s="14"/>
      <c r="AD1885" s="14"/>
      <c r="AE1885" s="14"/>
      <c r="AF1885" s="14"/>
      <c r="AG1885" s="14"/>
      <c r="AH1885" s="14"/>
      <c r="AI1885" s="8" t="str">
        <f t="shared" si="231"/>
        <v/>
      </c>
      <c r="AJ1885" s="8" t="str">
        <f>IF(AI1885="","",COUNTIFS(AI$1:AI1885,AI1885))</f>
        <v/>
      </c>
      <c r="AK1885" s="8" t="str">
        <f t="shared" si="232"/>
        <v>农村初中片区二录播教室【合同】@录播</v>
      </c>
      <c r="AL1885" s="9">
        <f>IF(AK1885="","",COUNTIFS(AK$1:AK1885,AK1885))</f>
        <v>1</v>
      </c>
      <c r="AM1885" s="10" t="str">
        <f t="shared" si="233"/>
        <v>是</v>
      </c>
      <c r="AN1885" s="12">
        <v>0</v>
      </c>
    </row>
    <row r="1886" spans="1:40">
      <c r="A1886" s="7" t="s">
        <v>1084</v>
      </c>
      <c r="B1886" s="7" t="s">
        <v>318</v>
      </c>
      <c r="C1886" s="7" t="s">
        <v>55</v>
      </c>
      <c r="D1886" s="7"/>
      <c r="E1886" s="7" t="s">
        <v>94</v>
      </c>
      <c r="F1886" s="7" t="s">
        <v>319</v>
      </c>
      <c r="G1886" s="7" t="s">
        <v>313</v>
      </c>
      <c r="H1886" s="7"/>
      <c r="I1886" s="7"/>
      <c r="J1886" s="7"/>
      <c r="K1886" s="7"/>
      <c r="L1886" s="7" t="s">
        <v>320</v>
      </c>
      <c r="M1886" s="7" t="s">
        <v>321</v>
      </c>
      <c r="N1886" s="7" t="s">
        <v>322</v>
      </c>
      <c r="O1886" s="7" t="s">
        <v>323</v>
      </c>
      <c r="P1886" s="7"/>
      <c r="Q1886" s="7" t="s">
        <v>325</v>
      </c>
      <c r="R1886" s="7"/>
      <c r="S1886" s="7"/>
      <c r="T1886" s="7"/>
      <c r="U1886" s="7"/>
      <c r="V1886" s="7"/>
      <c r="W1886" s="7" t="s">
        <v>326</v>
      </c>
      <c r="X1886" s="7" t="s">
        <v>327</v>
      </c>
      <c r="Y1886" s="7">
        <v>4</v>
      </c>
      <c r="Z1886" s="7">
        <v>14971</v>
      </c>
      <c r="AA1886" s="7">
        <v>2019</v>
      </c>
      <c r="AB1886" s="7" t="s">
        <v>68</v>
      </c>
      <c r="AC1886" s="7" t="s">
        <v>128</v>
      </c>
      <c r="AD1886" s="7" t="s">
        <v>129</v>
      </c>
      <c r="AE1886" s="7" t="s">
        <v>328</v>
      </c>
      <c r="AF1886" s="7" t="s">
        <v>130</v>
      </c>
      <c r="AG1886" s="7"/>
      <c r="AH1886" s="7"/>
      <c r="AI1886" s="8" t="str">
        <f t="shared" si="231"/>
        <v/>
      </c>
      <c r="AJ1886" s="8" t="str">
        <f>IF(AI1886="","",COUNTIFS(AI$1:AI1886,AI1886))</f>
        <v/>
      </c>
      <c r="AK1886" s="8" t="str">
        <f t="shared" si="232"/>
        <v>中北大学云桌面管理平台等中标公告@录播</v>
      </c>
      <c r="AL1886" s="9">
        <f>IF(AK1886="","",COUNTIFS(AK$1:AK1886,AK1886))</f>
        <v>1</v>
      </c>
      <c r="AM1886" s="10" t="str">
        <f t="shared" si="233"/>
        <v>是</v>
      </c>
      <c r="AN1886" s="12">
        <v>968900</v>
      </c>
    </row>
    <row r="1887" spans="1:40">
      <c r="A1887" s="14" t="s">
        <v>1084</v>
      </c>
      <c r="B1887" s="14" t="s">
        <v>1964</v>
      </c>
      <c r="C1887" s="14" t="s">
        <v>55</v>
      </c>
      <c r="D1887" s="14" t="s">
        <v>1965</v>
      </c>
      <c r="E1887" s="14" t="s">
        <v>809</v>
      </c>
      <c r="F1887" s="14" t="s">
        <v>1966</v>
      </c>
      <c r="G1887" s="14" t="s">
        <v>313</v>
      </c>
      <c r="H1887" s="14"/>
      <c r="I1887" s="14"/>
      <c r="J1887" s="14"/>
      <c r="K1887" s="14"/>
      <c r="L1887" s="14" t="s">
        <v>1967</v>
      </c>
      <c r="M1887" s="14" t="s">
        <v>1968</v>
      </c>
      <c r="N1887" s="14" t="s">
        <v>1969</v>
      </c>
      <c r="O1887" s="14" t="s">
        <v>1970</v>
      </c>
      <c r="P1887" s="14"/>
      <c r="Q1887" s="14" t="s">
        <v>1972</v>
      </c>
      <c r="R1887" s="14"/>
      <c r="S1887" s="14"/>
      <c r="T1887" s="14"/>
      <c r="U1887" s="14"/>
      <c r="V1887" s="14"/>
      <c r="W1887" s="14" t="s">
        <v>79</v>
      </c>
      <c r="X1887" s="14" t="s">
        <v>1973</v>
      </c>
      <c r="Y1887" s="14">
        <v>2</v>
      </c>
      <c r="Z1887" s="14">
        <v>2</v>
      </c>
      <c r="AA1887" s="14">
        <v>2019</v>
      </c>
      <c r="AB1887" s="14" t="s">
        <v>68</v>
      </c>
      <c r="AC1887" s="14" t="s">
        <v>693</v>
      </c>
      <c r="AD1887" s="14"/>
      <c r="AE1887" s="14"/>
      <c r="AF1887" s="14"/>
      <c r="AG1887" s="14"/>
      <c r="AH1887" s="14"/>
      <c r="AI1887" s="8" t="str">
        <f t="shared" si="231"/>
        <v>HB2018073600020048@录播</v>
      </c>
      <c r="AJ1887" s="8">
        <f>IF(AI1887="","",COUNTIFS(AI$1:AI1887,AI1887))</f>
        <v>1</v>
      </c>
      <c r="AK1887" s="8" t="str">
        <f t="shared" si="232"/>
        <v>涿州市教育局机关高新区新建三所学校购置教学设备B4包（二次）中标公告@录播</v>
      </c>
      <c r="AL1887" s="9">
        <f>IF(AK1887="","",COUNTIFS(AK$1:AK1887,AK1887))</f>
        <v>1</v>
      </c>
      <c r="AM1887" s="10" t="str">
        <f t="shared" si="233"/>
        <v>是</v>
      </c>
      <c r="AN1887" s="12">
        <v>3452250</v>
      </c>
    </row>
    <row r="1888" spans="1:40">
      <c r="A1888" s="7" t="s">
        <v>1084</v>
      </c>
      <c r="B1888" s="7" t="s">
        <v>1996</v>
      </c>
      <c r="C1888" s="7" t="s">
        <v>55</v>
      </c>
      <c r="D1888" s="7"/>
      <c r="E1888" s="7" t="s">
        <v>155</v>
      </c>
      <c r="F1888" s="7" t="s">
        <v>1997</v>
      </c>
      <c r="G1888" s="7" t="s">
        <v>313</v>
      </c>
      <c r="H1888" s="7"/>
      <c r="I1888" s="7"/>
      <c r="J1888" s="7"/>
      <c r="K1888" s="7"/>
      <c r="L1888" s="7" t="s">
        <v>1998</v>
      </c>
      <c r="M1888" s="7" t="s">
        <v>1999</v>
      </c>
      <c r="N1888" s="7" t="s">
        <v>2000</v>
      </c>
      <c r="O1888" s="7" t="s">
        <v>2001</v>
      </c>
      <c r="P1888" s="7"/>
      <c r="Q1888" s="7" t="s">
        <v>2003</v>
      </c>
      <c r="R1888" s="7"/>
      <c r="S1888" s="7"/>
      <c r="T1888" s="7"/>
      <c r="U1888" s="7"/>
      <c r="V1888" s="7"/>
      <c r="W1888" s="7" t="s">
        <v>65</v>
      </c>
      <c r="X1888" s="7" t="s">
        <v>2004</v>
      </c>
      <c r="Y1888" s="7">
        <v>9</v>
      </c>
      <c r="Z1888" s="7">
        <v>14971</v>
      </c>
      <c r="AA1888" s="7">
        <v>2019</v>
      </c>
      <c r="AB1888" s="7" t="s">
        <v>68</v>
      </c>
      <c r="AC1888" s="7"/>
      <c r="AD1888" s="7"/>
      <c r="AE1888" s="7"/>
      <c r="AF1888" s="7"/>
      <c r="AG1888" s="7"/>
      <c r="AH1888" s="7"/>
      <c r="AI1888" s="8" t="str">
        <f t="shared" si="231"/>
        <v/>
      </c>
      <c r="AJ1888" s="8" t="str">
        <f>IF(AI1888="","",COUNTIFS(AI$1:AI1888,AI1888))</f>
        <v/>
      </c>
      <c r="AK1888" s="8" t="str">
        <f t="shared" si="232"/>
        <v>曲靖师范学院第二教学楼微格、微课、录播教室装修工程中标公告@录播</v>
      </c>
      <c r="AL1888" s="9">
        <f>IF(AK1888="","",COUNTIFS(AK$1:AK1888,AK1888))</f>
        <v>1</v>
      </c>
      <c r="AM1888" s="10" t="str">
        <f t="shared" si="233"/>
        <v>是</v>
      </c>
      <c r="AN1888" s="12">
        <v>933480</v>
      </c>
    </row>
    <row r="1889" spans="1:40">
      <c r="A1889" s="14" t="s">
        <v>1084</v>
      </c>
      <c r="B1889" s="14" t="s">
        <v>329</v>
      </c>
      <c r="C1889" s="14" t="s">
        <v>55</v>
      </c>
      <c r="D1889" s="14"/>
      <c r="E1889" s="14" t="s">
        <v>215</v>
      </c>
      <c r="F1889" s="14" t="s">
        <v>330</v>
      </c>
      <c r="G1889" s="14" t="s">
        <v>331</v>
      </c>
      <c r="H1889" s="14"/>
      <c r="I1889" s="14"/>
      <c r="J1889" s="14"/>
      <c r="K1889" s="14"/>
      <c r="L1889" s="14"/>
      <c r="M1889" s="14"/>
      <c r="N1889" s="14" t="s">
        <v>332</v>
      </c>
      <c r="O1889" s="14"/>
      <c r="P1889" s="14"/>
      <c r="Q1889" s="14" t="s">
        <v>334</v>
      </c>
      <c r="R1889" s="14"/>
      <c r="S1889" s="14"/>
      <c r="T1889" s="14"/>
      <c r="U1889" s="14"/>
      <c r="V1889" s="14"/>
      <c r="W1889" s="14" t="s">
        <v>65</v>
      </c>
      <c r="X1889" s="14" t="s">
        <v>335</v>
      </c>
      <c r="Y1889" s="14">
        <v>12</v>
      </c>
      <c r="Z1889" s="14">
        <v>14971</v>
      </c>
      <c r="AA1889" s="14">
        <v>2019</v>
      </c>
      <c r="AB1889" s="14" t="s">
        <v>68</v>
      </c>
      <c r="AC1889" s="14" t="s">
        <v>129</v>
      </c>
      <c r="AD1889" s="14"/>
      <c r="AE1889" s="14"/>
      <c r="AF1889" s="14"/>
      <c r="AG1889" s="14"/>
      <c r="AH1889" s="14"/>
      <c r="AI1889" s="8" t="str">
        <f t="shared" si="231"/>
        <v/>
      </c>
      <c r="AJ1889" s="8" t="str">
        <f>IF(AI1889="","",COUNTIFS(AI$1:AI1889,AI1889))</f>
        <v/>
      </c>
      <c r="AK1889" s="8" t="str">
        <f t="shared" si="232"/>
        <v>“宁夏路第二小学”设备采购项目（四）录播弱电设备等采购@录播</v>
      </c>
      <c r="AL1889" s="9">
        <f>IF(AK1889="","",COUNTIFS(AK$1:AK1889,AK1889))</f>
        <v>1</v>
      </c>
      <c r="AM1889" s="10" t="str">
        <f t="shared" si="233"/>
        <v>是</v>
      </c>
      <c r="AN1889" s="12">
        <v>0</v>
      </c>
    </row>
    <row r="1890" spans="1:40">
      <c r="A1890" s="7" t="s">
        <v>1084</v>
      </c>
      <c r="B1890" s="7" t="s">
        <v>2006</v>
      </c>
      <c r="C1890" s="7" t="s">
        <v>55</v>
      </c>
      <c r="D1890" s="7"/>
      <c r="E1890" s="7" t="s">
        <v>1308</v>
      </c>
      <c r="F1890" s="7" t="s">
        <v>2007</v>
      </c>
      <c r="G1890" s="7" t="s">
        <v>331</v>
      </c>
      <c r="H1890" s="7"/>
      <c r="I1890" s="7"/>
      <c r="J1890" s="7"/>
      <c r="K1890" s="7"/>
      <c r="L1890" s="7"/>
      <c r="M1890" s="7"/>
      <c r="N1890" s="7" t="s">
        <v>2008</v>
      </c>
      <c r="O1890" s="7"/>
      <c r="P1890" s="7"/>
      <c r="Q1890" s="7" t="s">
        <v>2010</v>
      </c>
      <c r="R1890" s="7"/>
      <c r="S1890" s="7"/>
      <c r="T1890" s="7"/>
      <c r="U1890" s="7"/>
      <c r="V1890" s="7"/>
      <c r="W1890" s="7" t="s">
        <v>65</v>
      </c>
      <c r="X1890" s="7" t="s">
        <v>2011</v>
      </c>
      <c r="Y1890" s="7">
        <v>4</v>
      </c>
      <c r="Z1890" s="7">
        <v>14971</v>
      </c>
      <c r="AA1890" s="7">
        <v>2019</v>
      </c>
      <c r="AB1890" s="7" t="s">
        <v>68</v>
      </c>
      <c r="AC1890" s="7"/>
      <c r="AD1890" s="7"/>
      <c r="AE1890" s="7"/>
      <c r="AF1890" s="7"/>
      <c r="AG1890" s="7"/>
      <c r="AH1890" s="7"/>
      <c r="AI1890" s="8" t="str">
        <f t="shared" si="231"/>
        <v/>
      </c>
      <c r="AJ1890" s="8" t="str">
        <f>IF(AI1890="","",COUNTIFS(AI$1:AI1890,AI1890))</f>
        <v/>
      </c>
      <c r="AK1890" s="8" t="str">
        <f t="shared" si="232"/>
        <v>怀远县雁湖学校录播室采购项目@录播</v>
      </c>
      <c r="AL1890" s="9">
        <f>IF(AK1890="","",COUNTIFS(AK$1:AK1890,AK1890))</f>
        <v>1</v>
      </c>
      <c r="AM1890" s="10" t="str">
        <f t="shared" si="233"/>
        <v>是</v>
      </c>
      <c r="AN1890" s="12">
        <v>0</v>
      </c>
    </row>
    <row r="1891" spans="1:40">
      <c r="A1891" s="14" t="s">
        <v>1084</v>
      </c>
      <c r="B1891" s="14" t="s">
        <v>2012</v>
      </c>
      <c r="C1891" s="14" t="s">
        <v>55</v>
      </c>
      <c r="D1891" s="14"/>
      <c r="E1891" s="14" t="s">
        <v>1308</v>
      </c>
      <c r="F1891" s="14" t="s">
        <v>2007</v>
      </c>
      <c r="G1891" s="14" t="s">
        <v>331</v>
      </c>
      <c r="H1891" s="14"/>
      <c r="I1891" s="14"/>
      <c r="J1891" s="14"/>
      <c r="K1891" s="14"/>
      <c r="L1891" s="14"/>
      <c r="M1891" s="14"/>
      <c r="N1891" s="14" t="s">
        <v>2008</v>
      </c>
      <c r="O1891" s="14"/>
      <c r="P1891" s="14"/>
      <c r="Q1891" s="14" t="s">
        <v>2010</v>
      </c>
      <c r="R1891" s="14"/>
      <c r="S1891" s="14"/>
      <c r="T1891" s="14"/>
      <c r="U1891" s="14"/>
      <c r="V1891" s="14"/>
      <c r="W1891" s="14" t="s">
        <v>65</v>
      </c>
      <c r="X1891" s="14" t="s">
        <v>2014</v>
      </c>
      <c r="Y1891" s="14">
        <v>4</v>
      </c>
      <c r="Z1891" s="14">
        <v>14971</v>
      </c>
      <c r="AA1891" s="14">
        <v>2019</v>
      </c>
      <c r="AB1891" s="14" t="s">
        <v>68</v>
      </c>
      <c r="AC1891" s="14"/>
      <c r="AD1891" s="14"/>
      <c r="AE1891" s="14"/>
      <c r="AF1891" s="14"/>
      <c r="AG1891" s="14"/>
      <c r="AH1891" s="14"/>
      <c r="AI1891" s="8" t="str">
        <f t="shared" si="231"/>
        <v/>
      </c>
      <c r="AJ1891" s="8" t="str">
        <f>IF(AI1891="","",COUNTIFS(AI$1:AI1891,AI1891))</f>
        <v/>
      </c>
      <c r="AK1891" s="8" t="str">
        <f t="shared" si="232"/>
        <v>怀远县包集中学采购录播室项目二次@录播</v>
      </c>
      <c r="AL1891" s="9">
        <f>IF(AK1891="","",COUNTIFS(AK$1:AK1891,AK1891))</f>
        <v>1</v>
      </c>
      <c r="AM1891" s="10" t="str">
        <f t="shared" si="233"/>
        <v>是</v>
      </c>
      <c r="AN1891" s="12">
        <v>0</v>
      </c>
    </row>
    <row r="1892" spans="1:40">
      <c r="A1892" s="7" t="s">
        <v>1084</v>
      </c>
      <c r="B1892" s="7" t="s">
        <v>2015</v>
      </c>
      <c r="C1892" s="7" t="s">
        <v>55</v>
      </c>
      <c r="D1892" s="7"/>
      <c r="E1892" s="7" t="s">
        <v>56</v>
      </c>
      <c r="F1892" s="7" t="s">
        <v>302</v>
      </c>
      <c r="G1892" s="7" t="s">
        <v>331</v>
      </c>
      <c r="H1892" s="7"/>
      <c r="I1892" s="7"/>
      <c r="J1892" s="7"/>
      <c r="K1892" s="7"/>
      <c r="L1892" s="7"/>
      <c r="M1892" s="7"/>
      <c r="N1892" s="7" t="s">
        <v>2016</v>
      </c>
      <c r="O1892" s="7"/>
      <c r="P1892" s="7"/>
      <c r="Q1892" s="7" t="s">
        <v>2018</v>
      </c>
      <c r="R1892" s="7"/>
      <c r="S1892" s="7"/>
      <c r="T1892" s="7"/>
      <c r="U1892" s="7"/>
      <c r="V1892" s="7"/>
      <c r="W1892" s="7" t="s">
        <v>65</v>
      </c>
      <c r="X1892" s="7" t="s">
        <v>2015</v>
      </c>
      <c r="Y1892" s="7">
        <v>10</v>
      </c>
      <c r="Z1892" s="7">
        <v>14971</v>
      </c>
      <c r="AA1892" s="7">
        <v>2019</v>
      </c>
      <c r="AB1892" s="7" t="s">
        <v>68</v>
      </c>
      <c r="AC1892" s="7"/>
      <c r="AD1892" s="7"/>
      <c r="AE1892" s="7"/>
      <c r="AF1892" s="7"/>
      <c r="AG1892" s="7"/>
      <c r="AH1892" s="7"/>
      <c r="AI1892" s="8" t="str">
        <f t="shared" si="231"/>
        <v/>
      </c>
      <c r="AJ1892" s="8" t="str">
        <f>IF(AI1892="","",COUNTIFS(AI$1:AI1892,AI1892))</f>
        <v/>
      </c>
      <c r="AK1892" s="8" t="str">
        <f t="shared" si="232"/>
        <v>高清录播教室设备@录播</v>
      </c>
      <c r="AL1892" s="9">
        <f>IF(AK1892="","",COUNTIFS(AK$1:AK1892,AK1892))</f>
        <v>1</v>
      </c>
      <c r="AM1892" s="10" t="str">
        <f t="shared" si="233"/>
        <v>是</v>
      </c>
      <c r="AN1892" s="12">
        <v>0</v>
      </c>
    </row>
    <row r="1893" spans="1:40">
      <c r="A1893" s="14" t="s">
        <v>1084</v>
      </c>
      <c r="B1893" s="14" t="s">
        <v>2019</v>
      </c>
      <c r="C1893" s="14" t="s">
        <v>55</v>
      </c>
      <c r="D1893" s="14" t="s">
        <v>2020</v>
      </c>
      <c r="E1893" s="14" t="s">
        <v>696</v>
      </c>
      <c r="F1893" s="14" t="s">
        <v>697</v>
      </c>
      <c r="G1893" s="14" t="s">
        <v>331</v>
      </c>
      <c r="H1893" s="14"/>
      <c r="I1893" s="14"/>
      <c r="J1893" s="14"/>
      <c r="K1893" s="14"/>
      <c r="L1893" s="14" t="s">
        <v>2021</v>
      </c>
      <c r="M1893" s="14" t="s">
        <v>2022</v>
      </c>
      <c r="N1893" s="14" t="s">
        <v>2023</v>
      </c>
      <c r="O1893" s="14" t="s">
        <v>2024</v>
      </c>
      <c r="P1893" s="14"/>
      <c r="Q1893" s="14" t="s">
        <v>2026</v>
      </c>
      <c r="R1893" s="14"/>
      <c r="S1893" s="14"/>
      <c r="T1893" s="14"/>
      <c r="U1893" s="14"/>
      <c r="V1893" s="14"/>
      <c r="W1893" s="14" t="s">
        <v>65</v>
      </c>
      <c r="X1893" s="14" t="s">
        <v>2027</v>
      </c>
      <c r="Y1893" s="14">
        <v>2</v>
      </c>
      <c r="Z1893" s="14">
        <v>2</v>
      </c>
      <c r="AA1893" s="14">
        <v>2019</v>
      </c>
      <c r="AB1893" s="14" t="s">
        <v>68</v>
      </c>
      <c r="AC1893" s="14"/>
      <c r="AD1893" s="14"/>
      <c r="AE1893" s="14"/>
      <c r="AF1893" s="14"/>
      <c r="AG1893" s="14"/>
      <c r="AH1893" s="14"/>
      <c r="AI1893" s="8" t="str">
        <f t="shared" si="231"/>
        <v>SBQC[2018]0332@录播</v>
      </c>
      <c r="AJ1893" s="8">
        <f>IF(AI1893="","",COUNTIFS(AI$1:AI1893,AI1893))</f>
        <v>1</v>
      </c>
      <c r="AK1893" s="8" t="str">
        <f t="shared" si="232"/>
        <v>哈尔滨市松花江小学校沉浸式智慧录播及远程协同教学研修系统项目@录播</v>
      </c>
      <c r="AL1893" s="9">
        <f>IF(AK1893="","",COUNTIFS(AK$1:AK1893,AK1893))</f>
        <v>1</v>
      </c>
      <c r="AM1893" s="10" t="str">
        <f t="shared" si="233"/>
        <v>是</v>
      </c>
      <c r="AN1893" s="12">
        <v>515600</v>
      </c>
    </row>
    <row r="1894" spans="1:40">
      <c r="A1894" s="7" t="s">
        <v>1084</v>
      </c>
      <c r="B1894" s="7" t="s">
        <v>2028</v>
      </c>
      <c r="C1894" s="7" t="s">
        <v>55</v>
      </c>
      <c r="D1894" s="7"/>
      <c r="E1894" s="7" t="s">
        <v>56</v>
      </c>
      <c r="F1894" s="7" t="s">
        <v>2029</v>
      </c>
      <c r="G1894" s="7" t="s">
        <v>331</v>
      </c>
      <c r="H1894" s="7"/>
      <c r="I1894" s="7"/>
      <c r="J1894" s="7"/>
      <c r="K1894" s="7"/>
      <c r="L1894" s="7"/>
      <c r="M1894" s="7"/>
      <c r="N1894" s="7" t="s">
        <v>2030</v>
      </c>
      <c r="O1894" s="7"/>
      <c r="P1894" s="7"/>
      <c r="Q1894" s="7" t="s">
        <v>2032</v>
      </c>
      <c r="R1894" s="7"/>
      <c r="S1894" s="7"/>
      <c r="T1894" s="7"/>
      <c r="U1894" s="7"/>
      <c r="V1894" s="7"/>
      <c r="W1894" s="7" t="s">
        <v>65</v>
      </c>
      <c r="X1894" s="7" t="s">
        <v>2028</v>
      </c>
      <c r="Y1894" s="7">
        <v>296</v>
      </c>
      <c r="Z1894" s="7">
        <v>14971</v>
      </c>
      <c r="AA1894" s="7">
        <v>2019</v>
      </c>
      <c r="AB1894" s="7" t="s">
        <v>68</v>
      </c>
      <c r="AC1894" s="7"/>
      <c r="AD1894" s="7"/>
      <c r="AE1894" s="7"/>
      <c r="AF1894" s="7"/>
      <c r="AG1894" s="7"/>
      <c r="AH1894" s="7"/>
      <c r="AI1894" s="8" t="str">
        <f t="shared" si="231"/>
        <v/>
      </c>
      <c r="AJ1894" s="8" t="str">
        <f>IF(AI1894="","",COUNTIFS(AI$1:AI1894,AI1894))</f>
        <v/>
      </c>
      <c r="AK1894" s="8" t="str">
        <f t="shared" si="232"/>
        <v>录播设备@录播</v>
      </c>
      <c r="AL1894" s="9">
        <f>IF(AK1894="","",COUNTIFS(AK$1:AK1894,AK1894))</f>
        <v>1</v>
      </c>
      <c r="AM1894" s="10" t="str">
        <f t="shared" si="233"/>
        <v>是</v>
      </c>
      <c r="AN1894" s="12">
        <v>0</v>
      </c>
    </row>
    <row r="1895" spans="1:40">
      <c r="A1895" s="14" t="s">
        <v>1084</v>
      </c>
      <c r="B1895" s="14" t="s">
        <v>2033</v>
      </c>
      <c r="C1895" s="14" t="s">
        <v>55</v>
      </c>
      <c r="D1895" s="14"/>
      <c r="E1895" s="14" t="s">
        <v>2034</v>
      </c>
      <c r="F1895" s="14"/>
      <c r="G1895" s="14" t="s">
        <v>331</v>
      </c>
      <c r="H1895" s="14"/>
      <c r="I1895" s="14"/>
      <c r="J1895" s="14"/>
      <c r="K1895" s="14"/>
      <c r="L1895" s="14" t="s">
        <v>2035</v>
      </c>
      <c r="M1895" s="14" t="s">
        <v>2036</v>
      </c>
      <c r="N1895" s="14" t="s">
        <v>2037</v>
      </c>
      <c r="O1895" s="14" t="s">
        <v>2038</v>
      </c>
      <c r="P1895" s="14"/>
      <c r="Q1895" s="14" t="s">
        <v>2040</v>
      </c>
      <c r="R1895" s="14" t="s">
        <v>2041</v>
      </c>
      <c r="S1895" s="14" t="s">
        <v>2042</v>
      </c>
      <c r="T1895" s="14" t="s">
        <v>2043</v>
      </c>
      <c r="U1895" s="14"/>
      <c r="V1895" s="14"/>
      <c r="W1895" s="14" t="s">
        <v>79</v>
      </c>
      <c r="X1895" s="14" t="s">
        <v>2044</v>
      </c>
      <c r="Y1895" s="14">
        <v>2</v>
      </c>
      <c r="Z1895" s="14">
        <v>14971</v>
      </c>
      <c r="AA1895" s="14">
        <v>2018</v>
      </c>
      <c r="AB1895" s="14" t="s">
        <v>643</v>
      </c>
      <c r="AC1895" s="14"/>
      <c r="AD1895" s="14"/>
      <c r="AE1895" s="14"/>
      <c r="AF1895" s="14"/>
      <c r="AG1895" s="14"/>
      <c r="AH1895" s="14"/>
      <c r="AI1895" s="8" t="str">
        <f t="shared" si="231"/>
        <v/>
      </c>
      <c r="AJ1895" s="8" t="str">
        <f>IF(AI1895="","",COUNTIFS(AI$1:AI1895,AI1895))</f>
        <v/>
      </c>
      <c r="AK1895" s="8" t="str">
        <f t="shared" si="232"/>
        <v>2018年海东市义务教育薄弱学校改造计划教育信息化录播教室采购项目评标结果公示@录播</v>
      </c>
      <c r="AL1895" s="9">
        <f>IF(AK1895="","",COUNTIFS(AK$1:AK1895,AK1895))</f>
        <v>1</v>
      </c>
      <c r="AM1895" s="10" t="str">
        <f t="shared" si="233"/>
        <v>是</v>
      </c>
      <c r="AN1895" s="12">
        <v>1946000</v>
      </c>
    </row>
    <row r="1896" spans="1:40">
      <c r="A1896" s="7" t="s">
        <v>1084</v>
      </c>
      <c r="B1896" s="7" t="s">
        <v>2045</v>
      </c>
      <c r="C1896" s="7" t="s">
        <v>55</v>
      </c>
      <c r="D1896" s="7"/>
      <c r="E1896" s="7" t="s">
        <v>582</v>
      </c>
      <c r="F1896" s="7" t="s">
        <v>2046</v>
      </c>
      <c r="G1896" s="7" t="s">
        <v>331</v>
      </c>
      <c r="H1896" s="7"/>
      <c r="I1896" s="7"/>
      <c r="J1896" s="7"/>
      <c r="K1896" s="7"/>
      <c r="L1896" s="7" t="s">
        <v>2047</v>
      </c>
      <c r="M1896" s="7" t="s">
        <v>2048</v>
      </c>
      <c r="N1896" s="7" t="s">
        <v>2049</v>
      </c>
      <c r="O1896" s="7"/>
      <c r="P1896" s="7"/>
      <c r="Q1896" s="7" t="s">
        <v>2051</v>
      </c>
      <c r="R1896" s="7"/>
      <c r="S1896" s="7"/>
      <c r="T1896" s="7"/>
      <c r="U1896" s="7"/>
      <c r="V1896" s="7"/>
      <c r="W1896" s="7" t="s">
        <v>65</v>
      </c>
      <c r="X1896" s="7" t="s">
        <v>2052</v>
      </c>
      <c r="Y1896" s="7">
        <v>4</v>
      </c>
      <c r="Z1896" s="7">
        <v>14971</v>
      </c>
      <c r="AA1896" s="7">
        <v>2019</v>
      </c>
      <c r="AB1896" s="7" t="s">
        <v>68</v>
      </c>
      <c r="AC1896" s="7"/>
      <c r="AD1896" s="7"/>
      <c r="AE1896" s="7"/>
      <c r="AF1896" s="7"/>
      <c r="AG1896" s="7"/>
      <c r="AH1896" s="7"/>
      <c r="AI1896" s="8" t="str">
        <f t="shared" si="231"/>
        <v/>
      </c>
      <c r="AJ1896" s="8" t="str">
        <f>IF(AI1896="","",COUNTIFS(AI$1:AI1896,AI1896))</f>
        <v/>
      </c>
      <c r="AK1896" s="8" t="str">
        <f t="shared" si="232"/>
        <v>晟舍小学录播教室设备采购及安装项目的合同公示@录播</v>
      </c>
      <c r="AL1896" s="9">
        <f>IF(AK1896="","",COUNTIFS(AK$1:AK1896,AK1896))</f>
        <v>1</v>
      </c>
      <c r="AM1896" s="10" t="str">
        <f t="shared" si="233"/>
        <v>是</v>
      </c>
      <c r="AN1896" s="12">
        <v>0</v>
      </c>
    </row>
    <row r="1897" spans="1:40">
      <c r="A1897" s="14" t="s">
        <v>1084</v>
      </c>
      <c r="B1897" s="14" t="s">
        <v>2053</v>
      </c>
      <c r="C1897" s="14" t="s">
        <v>55</v>
      </c>
      <c r="D1897" s="14" t="s">
        <v>2054</v>
      </c>
      <c r="E1897" s="14" t="s">
        <v>551</v>
      </c>
      <c r="F1897" s="14" t="s">
        <v>2055</v>
      </c>
      <c r="G1897" s="14" t="s">
        <v>331</v>
      </c>
      <c r="H1897" s="14"/>
      <c r="I1897" s="14"/>
      <c r="J1897" s="14"/>
      <c r="K1897" s="14"/>
      <c r="L1897" s="14" t="s">
        <v>2056</v>
      </c>
      <c r="M1897" s="14" t="s">
        <v>2057</v>
      </c>
      <c r="N1897" s="14"/>
      <c r="O1897" s="14"/>
      <c r="P1897" s="14"/>
      <c r="Q1897" s="14"/>
      <c r="R1897" s="14"/>
      <c r="S1897" s="14"/>
      <c r="T1897" s="14"/>
      <c r="U1897" s="14"/>
      <c r="V1897" s="14"/>
      <c r="W1897" s="14" t="s">
        <v>79</v>
      </c>
      <c r="X1897" s="14" t="s">
        <v>2059</v>
      </c>
      <c r="Y1897" s="14">
        <v>4</v>
      </c>
      <c r="Z1897" s="14">
        <v>6</v>
      </c>
      <c r="AA1897" s="14">
        <v>2019</v>
      </c>
      <c r="AB1897" s="14" t="s">
        <v>68</v>
      </c>
      <c r="AC1897" s="14"/>
      <c r="AD1897" s="14"/>
      <c r="AE1897" s="14"/>
      <c r="AF1897" s="14"/>
      <c r="AG1897" s="14"/>
      <c r="AH1897" s="14"/>
      <c r="AI1897" s="8" t="str">
        <f t="shared" ref="AI1897:AI1960" si="234">IF(D1897="NA","",IF(D1897="","",D1897&amp;"@"&amp;A1897))</f>
        <v>ZCZBZC-C-20180324）@录播</v>
      </c>
      <c r="AJ1897" s="8">
        <f>IF(AI1897="","",COUNTIFS(AI$1:AI1897,AI1897))</f>
        <v>1</v>
      </c>
      <c r="AK1897" s="8" t="str">
        <f t="shared" ref="AK1897:AK1960" si="235">IF(B1897="NA","",B1897&amp;"@"&amp;A1897)</f>
        <v>天津市第三中心医院天津市第三中心医院营养科录播系统项目(项目编号:ZCZBZC-CS-20180324)成交公告@录播</v>
      </c>
      <c r="AL1897" s="9">
        <f>IF(AK1897="","",COUNTIFS(AK$1:AK1897,AK1897))</f>
        <v>1</v>
      </c>
      <c r="AM1897" s="10" t="str">
        <f t="shared" ref="AM1897:AM1960" si="236">IF(AJ1897="",IF(AL1897=1,"是",""),IF(AJ1897=1,"是",""))</f>
        <v>是</v>
      </c>
      <c r="AN1897" s="12">
        <v>0</v>
      </c>
    </row>
    <row r="1898" spans="1:40">
      <c r="A1898" s="7" t="s">
        <v>1084</v>
      </c>
      <c r="B1898" s="7" t="s">
        <v>358</v>
      </c>
      <c r="C1898" s="7" t="s">
        <v>55</v>
      </c>
      <c r="D1898" s="7" t="s">
        <v>359</v>
      </c>
      <c r="E1898" s="7" t="s">
        <v>118</v>
      </c>
      <c r="F1898" s="7" t="s">
        <v>360</v>
      </c>
      <c r="G1898" s="7" t="s">
        <v>331</v>
      </c>
      <c r="H1898" s="7"/>
      <c r="I1898" s="7"/>
      <c r="J1898" s="7"/>
      <c r="K1898" s="7"/>
      <c r="L1898" s="7" t="s">
        <v>361</v>
      </c>
      <c r="M1898" s="7" t="s">
        <v>362</v>
      </c>
      <c r="N1898" s="7" t="s">
        <v>363</v>
      </c>
      <c r="O1898" s="7"/>
      <c r="P1898" s="7"/>
      <c r="Q1898" s="7" t="s">
        <v>365</v>
      </c>
      <c r="R1898" s="7" t="s">
        <v>366</v>
      </c>
      <c r="S1898" s="7"/>
      <c r="T1898" s="7"/>
      <c r="U1898" s="7"/>
      <c r="V1898" s="7"/>
      <c r="W1898" s="7" t="s">
        <v>65</v>
      </c>
      <c r="X1898" s="7" t="s">
        <v>367</v>
      </c>
      <c r="Y1898" s="7">
        <v>4</v>
      </c>
      <c r="Z1898" s="7">
        <v>4</v>
      </c>
      <c r="AA1898" s="7">
        <v>2019</v>
      </c>
      <c r="AB1898" s="7" t="s">
        <v>68</v>
      </c>
      <c r="AC1898" s="7"/>
      <c r="AD1898" s="7"/>
      <c r="AE1898" s="7"/>
      <c r="AF1898" s="7"/>
      <c r="AG1898" s="7"/>
      <c r="AH1898" s="7"/>
      <c r="AI1898" s="8" t="str">
        <f t="shared" si="234"/>
        <v>HSZB-2018ZC0307@录播</v>
      </c>
      <c r="AJ1898" s="8">
        <f>IF(AI1898="","",COUNTIFS(AI$1:AI1898,AI1898))</f>
        <v>1</v>
      </c>
      <c r="AK1898" s="8" t="str">
        <f t="shared" si="235"/>
        <v>宁夏中医医院暨中医研究院医师资格考试基地教学设备采购项目中标公示@录播</v>
      </c>
      <c r="AL1898" s="9">
        <f>IF(AK1898="","",COUNTIFS(AK$1:AK1898,AK1898))</f>
        <v>1</v>
      </c>
      <c r="AM1898" s="10" t="str">
        <f t="shared" si="236"/>
        <v>是</v>
      </c>
      <c r="AN1898" s="12">
        <v>0</v>
      </c>
    </row>
    <row r="1899" spans="1:40">
      <c r="A1899" s="14" t="s">
        <v>1084</v>
      </c>
      <c r="B1899" s="14" t="s">
        <v>2060</v>
      </c>
      <c r="C1899" s="14" t="s">
        <v>55</v>
      </c>
      <c r="D1899" s="14" t="s">
        <v>2061</v>
      </c>
      <c r="E1899" s="14" t="s">
        <v>71</v>
      </c>
      <c r="F1899" s="14" t="s">
        <v>2062</v>
      </c>
      <c r="G1899" s="14" t="s">
        <v>331</v>
      </c>
      <c r="H1899" s="14"/>
      <c r="I1899" s="14"/>
      <c r="J1899" s="14"/>
      <c r="K1899" s="14"/>
      <c r="L1899" s="14" t="s">
        <v>2063</v>
      </c>
      <c r="M1899" s="14" t="s">
        <v>2064</v>
      </c>
      <c r="N1899" s="14" t="s">
        <v>2065</v>
      </c>
      <c r="O1899" s="14" t="s">
        <v>2066</v>
      </c>
      <c r="P1899" s="14"/>
      <c r="Q1899" s="14" t="s">
        <v>2068</v>
      </c>
      <c r="R1899" s="14"/>
      <c r="S1899" s="14"/>
      <c r="T1899" s="14"/>
      <c r="U1899" s="14"/>
      <c r="V1899" s="14"/>
      <c r="W1899" s="14" t="s">
        <v>79</v>
      </c>
      <c r="X1899" s="14" t="s">
        <v>2069</v>
      </c>
      <c r="Y1899" s="14">
        <v>2</v>
      </c>
      <c r="Z1899" s="14">
        <v>6</v>
      </c>
      <c r="AA1899" s="14">
        <v>2019</v>
      </c>
      <c r="AB1899" s="14" t="s">
        <v>68</v>
      </c>
      <c r="AC1899" s="14"/>
      <c r="AD1899" s="14"/>
      <c r="AE1899" s="14"/>
      <c r="AF1899" s="14"/>
      <c r="AG1899" s="14"/>
      <c r="AH1899" s="14"/>
      <c r="AI1899" s="8" t="str">
        <f t="shared" si="234"/>
        <v>DHZC2019-J1-90000-HJS）@录播</v>
      </c>
      <c r="AJ1899" s="8">
        <f>IF(AI1899="","",COUNTIFS(AI$1:AI1899,AI1899))</f>
        <v>1</v>
      </c>
      <c r="AK1899" s="8" t="str">
        <f t="shared" si="235"/>
        <v>圣弘建设股份有限公司关于教学设备采购项目成交公告（项目编号：DHZC2019-J1-90000-SHJS）@录播</v>
      </c>
      <c r="AL1899" s="9">
        <f>IF(AK1899="","",COUNTIFS(AK$1:AK1899,AK1899))</f>
        <v>1</v>
      </c>
      <c r="AM1899" s="10" t="str">
        <f t="shared" si="236"/>
        <v>是</v>
      </c>
      <c r="AN1899" s="12">
        <v>298000</v>
      </c>
    </row>
    <row r="1900" spans="1:40">
      <c r="A1900" s="7" t="s">
        <v>1084</v>
      </c>
      <c r="B1900" s="7" t="s">
        <v>341</v>
      </c>
      <c r="C1900" s="7" t="s">
        <v>55</v>
      </c>
      <c r="D1900" s="7"/>
      <c r="E1900" s="7" t="s">
        <v>94</v>
      </c>
      <c r="F1900" s="7" t="s">
        <v>342</v>
      </c>
      <c r="G1900" s="7" t="s">
        <v>331</v>
      </c>
      <c r="H1900" s="7"/>
      <c r="I1900" s="7"/>
      <c r="J1900" s="7"/>
      <c r="K1900" s="7"/>
      <c r="L1900" s="7" t="s">
        <v>320</v>
      </c>
      <c r="M1900" s="7" t="s">
        <v>343</v>
      </c>
      <c r="N1900" s="7" t="s">
        <v>344</v>
      </c>
      <c r="O1900" s="7" t="s">
        <v>2082</v>
      </c>
      <c r="P1900" s="7"/>
      <c r="Q1900" s="7" t="s">
        <v>347</v>
      </c>
      <c r="R1900" s="7"/>
      <c r="S1900" s="7"/>
      <c r="T1900" s="7"/>
      <c r="U1900" s="7"/>
      <c r="V1900" s="7"/>
      <c r="W1900" s="7" t="s">
        <v>65</v>
      </c>
      <c r="X1900" s="7" t="s">
        <v>348</v>
      </c>
      <c r="Y1900" s="7">
        <v>3</v>
      </c>
      <c r="Z1900" s="7">
        <v>14971</v>
      </c>
      <c r="AA1900" s="7">
        <v>2019</v>
      </c>
      <c r="AB1900" s="7" t="s">
        <v>68</v>
      </c>
      <c r="AC1900" s="7"/>
      <c r="AD1900" s="7"/>
      <c r="AE1900" s="7"/>
      <c r="AF1900" s="7"/>
      <c r="AG1900" s="7"/>
      <c r="AH1900" s="7"/>
      <c r="AI1900" s="8" t="str">
        <f t="shared" si="234"/>
        <v/>
      </c>
      <c r="AJ1900" s="8" t="str">
        <f>IF(AI1900="","",COUNTIFS(AI$1:AI1900,AI1900))</f>
        <v/>
      </c>
      <c r="AK1900" s="8" t="str">
        <f t="shared" si="235"/>
        <v>忻州师范学院红外无线扩音教学系统建设项目中标公告@录播</v>
      </c>
      <c r="AL1900" s="9">
        <f>IF(AK1900="","",COUNTIFS(AK$1:AK1900,AK1900))</f>
        <v>1</v>
      </c>
      <c r="AM1900" s="10" t="str">
        <f t="shared" si="236"/>
        <v>是</v>
      </c>
      <c r="AN1900" s="12">
        <v>1531699.9999999998</v>
      </c>
    </row>
    <row r="1901" spans="1:40">
      <c r="A1901" s="14" t="s">
        <v>1084</v>
      </c>
      <c r="B1901" s="14" t="s">
        <v>2083</v>
      </c>
      <c r="C1901" s="14" t="s">
        <v>55</v>
      </c>
      <c r="D1901" s="14"/>
      <c r="E1901" s="14" t="s">
        <v>582</v>
      </c>
      <c r="F1901" s="14" t="s">
        <v>2046</v>
      </c>
      <c r="G1901" s="14" t="s">
        <v>331</v>
      </c>
      <c r="H1901" s="14"/>
      <c r="I1901" s="14"/>
      <c r="J1901" s="14"/>
      <c r="K1901" s="14"/>
      <c r="L1901" s="14"/>
      <c r="M1901" s="14"/>
      <c r="N1901" s="14" t="s">
        <v>2084</v>
      </c>
      <c r="O1901" s="14"/>
      <c r="P1901" s="14"/>
      <c r="Q1901" s="14" t="s">
        <v>2051</v>
      </c>
      <c r="R1901" s="14" t="s">
        <v>985</v>
      </c>
      <c r="S1901" s="14"/>
      <c r="T1901" s="14"/>
      <c r="U1901" s="14"/>
      <c r="V1901" s="14"/>
      <c r="W1901" s="14" t="s">
        <v>65</v>
      </c>
      <c r="X1901" s="14" t="s">
        <v>2086</v>
      </c>
      <c r="Y1901" s="14">
        <v>2</v>
      </c>
      <c r="Z1901" s="14">
        <v>14971</v>
      </c>
      <c r="AA1901" s="14">
        <v>2019</v>
      </c>
      <c r="AB1901" s="14" t="s">
        <v>68</v>
      </c>
      <c r="AC1901" s="14"/>
      <c r="AD1901" s="14"/>
      <c r="AE1901" s="14"/>
      <c r="AF1901" s="14"/>
      <c r="AG1901" s="14"/>
      <c r="AH1901" s="14"/>
      <c r="AI1901" s="8" t="str">
        <f t="shared" si="234"/>
        <v/>
      </c>
      <c r="AJ1901" s="8" t="str">
        <f>IF(AI1901="","",COUNTIFS(AI$1:AI1901,AI1901))</f>
        <v/>
      </c>
      <c r="AK1901" s="8" t="str">
        <f t="shared" si="235"/>
        <v>欧邦采字2018116000000000000000关于晟舍小学录播教室设备采购及安装项目的合同@录播</v>
      </c>
      <c r="AL1901" s="9">
        <f>IF(AK1901="","",COUNTIFS(AK$1:AK1901,AK1901))</f>
        <v>1</v>
      </c>
      <c r="AM1901" s="10" t="str">
        <f t="shared" si="236"/>
        <v>是</v>
      </c>
      <c r="AN1901" s="12">
        <v>0</v>
      </c>
    </row>
    <row r="1902" spans="1:40">
      <c r="A1902" s="7" t="s">
        <v>1084</v>
      </c>
      <c r="B1902" s="7" t="s">
        <v>2087</v>
      </c>
      <c r="C1902" s="7" t="s">
        <v>55</v>
      </c>
      <c r="D1902" s="7" t="s">
        <v>2054</v>
      </c>
      <c r="E1902" s="7" t="s">
        <v>551</v>
      </c>
      <c r="F1902" s="7" t="s">
        <v>2055</v>
      </c>
      <c r="G1902" s="7" t="s">
        <v>331</v>
      </c>
      <c r="H1902" s="7"/>
      <c r="I1902" s="7"/>
      <c r="J1902" s="7"/>
      <c r="K1902" s="7"/>
      <c r="L1902" s="7" t="s">
        <v>2056</v>
      </c>
      <c r="M1902" s="7" t="s">
        <v>2057</v>
      </c>
      <c r="N1902" s="7" t="s">
        <v>2088</v>
      </c>
      <c r="O1902" s="7"/>
      <c r="P1902" s="7"/>
      <c r="Q1902" s="7" t="s">
        <v>2090</v>
      </c>
      <c r="R1902" s="7"/>
      <c r="S1902" s="7"/>
      <c r="T1902" s="7"/>
      <c r="U1902" s="7"/>
      <c r="V1902" s="7"/>
      <c r="W1902" s="7" t="s">
        <v>79</v>
      </c>
      <c r="X1902" s="7" t="s">
        <v>2091</v>
      </c>
      <c r="Y1902" s="7">
        <v>6</v>
      </c>
      <c r="Z1902" s="7">
        <v>6</v>
      </c>
      <c r="AA1902" s="7">
        <v>2019</v>
      </c>
      <c r="AB1902" s="7" t="s">
        <v>68</v>
      </c>
      <c r="AC1902" s="7"/>
      <c r="AD1902" s="7"/>
      <c r="AE1902" s="7"/>
      <c r="AF1902" s="7"/>
      <c r="AG1902" s="7"/>
      <c r="AH1902" s="7"/>
      <c r="AI1902" s="8" t="str">
        <f t="shared" si="234"/>
        <v>ZCZBZC-C-20180324）@录播</v>
      </c>
      <c r="AJ1902" s="8">
        <f>IF(AI1902="","",COUNTIFS(AI$1:AI1902,AI1902))</f>
        <v>2</v>
      </c>
      <c r="AK1902" s="8" t="str">
        <f t="shared" si="235"/>
        <v>天津市第三中心医院营养科录播系统项目(项目编号:ZCZBZC-CS-20180324)成交公告@录播</v>
      </c>
      <c r="AL1902" s="9">
        <f>IF(AK1902="","",COUNTIFS(AK$1:AK1902,AK1902))</f>
        <v>1</v>
      </c>
      <c r="AM1902" s="10" t="str">
        <f t="shared" si="236"/>
        <v/>
      </c>
      <c r="AN1902" s="12">
        <v>0</v>
      </c>
    </row>
    <row r="1903" spans="1:40">
      <c r="A1903" s="14" t="s">
        <v>1084</v>
      </c>
      <c r="B1903" s="14" t="s">
        <v>349</v>
      </c>
      <c r="C1903" s="14" t="s">
        <v>55</v>
      </c>
      <c r="D1903" s="14" t="s">
        <v>350</v>
      </c>
      <c r="E1903" s="14" t="s">
        <v>215</v>
      </c>
      <c r="F1903" s="14" t="s">
        <v>330</v>
      </c>
      <c r="G1903" s="14" t="s">
        <v>331</v>
      </c>
      <c r="H1903" s="14"/>
      <c r="I1903" s="14"/>
      <c r="J1903" s="14"/>
      <c r="K1903" s="14"/>
      <c r="L1903" s="14" t="s">
        <v>2071</v>
      </c>
      <c r="M1903" s="14" t="s">
        <v>2072</v>
      </c>
      <c r="N1903" s="14" t="s">
        <v>353</v>
      </c>
      <c r="O1903" s="14"/>
      <c r="P1903" s="14"/>
      <c r="Q1903" s="14" t="s">
        <v>334</v>
      </c>
      <c r="R1903" s="14" t="s">
        <v>355</v>
      </c>
      <c r="S1903" s="14" t="s">
        <v>356</v>
      </c>
      <c r="T1903" s="14"/>
      <c r="U1903" s="14"/>
      <c r="V1903" s="14"/>
      <c r="W1903" s="14" t="s">
        <v>79</v>
      </c>
      <c r="X1903" s="14" t="s">
        <v>357</v>
      </c>
      <c r="Y1903" s="14">
        <v>12</v>
      </c>
      <c r="Z1903" s="14">
        <v>8</v>
      </c>
      <c r="AA1903" s="14">
        <v>2019</v>
      </c>
      <c r="AB1903" s="14" t="s">
        <v>68</v>
      </c>
      <c r="AC1903" s="14" t="s">
        <v>129</v>
      </c>
      <c r="AD1903" s="14"/>
      <c r="AE1903" s="14"/>
      <c r="AF1903" s="14"/>
      <c r="AG1903" s="14"/>
      <c r="AH1903" s="14"/>
      <c r="AI1903" s="8" t="str">
        <f t="shared" si="234"/>
        <v>SNCG2018000151@录播</v>
      </c>
      <c r="AJ1903" s="8">
        <f>IF(AI1903="","",COUNTIFS(AI$1:AI1903,AI1903))</f>
        <v>1</v>
      </c>
      <c r="AK1903" s="8" t="str">
        <f t="shared" si="235"/>
        <v>“宁夏路第二小学”设备采购项目（四）录播弱电设备等采购中标公告@录播</v>
      </c>
      <c r="AL1903" s="9">
        <f>IF(AK1903="","",COUNTIFS(AK$1:AK1903,AK1903))</f>
        <v>1</v>
      </c>
      <c r="AM1903" s="10" t="str">
        <f t="shared" si="236"/>
        <v>是</v>
      </c>
      <c r="AN1903" s="12">
        <v>0</v>
      </c>
    </row>
    <row r="1904" spans="1:40">
      <c r="A1904" s="7" t="s">
        <v>1084</v>
      </c>
      <c r="B1904" s="7" t="s">
        <v>2093</v>
      </c>
      <c r="C1904" s="7" t="s">
        <v>55</v>
      </c>
      <c r="D1904" s="7" t="s">
        <v>2094</v>
      </c>
      <c r="E1904" s="7" t="s">
        <v>627</v>
      </c>
      <c r="F1904" s="7" t="s">
        <v>2095</v>
      </c>
      <c r="G1904" s="7" t="s">
        <v>331</v>
      </c>
      <c r="H1904" s="7"/>
      <c r="I1904" s="7"/>
      <c r="J1904" s="7"/>
      <c r="K1904" s="7"/>
      <c r="L1904" s="7"/>
      <c r="M1904" s="7" t="s">
        <v>2096</v>
      </c>
      <c r="N1904" s="7" t="s">
        <v>2097</v>
      </c>
      <c r="O1904" s="7"/>
      <c r="P1904" s="7"/>
      <c r="Q1904" s="7" t="s">
        <v>2099</v>
      </c>
      <c r="R1904" s="7"/>
      <c r="S1904" s="7"/>
      <c r="T1904" s="7"/>
      <c r="U1904" s="7"/>
      <c r="V1904" s="7"/>
      <c r="W1904" s="7" t="s">
        <v>65</v>
      </c>
      <c r="X1904" s="7" t="s">
        <v>2100</v>
      </c>
      <c r="Y1904" s="7">
        <v>2</v>
      </c>
      <c r="Z1904" s="7">
        <v>2</v>
      </c>
      <c r="AA1904" s="7">
        <v>2019</v>
      </c>
      <c r="AB1904" s="7" t="s">
        <v>68</v>
      </c>
      <c r="AC1904" s="7"/>
      <c r="AD1904" s="7"/>
      <c r="AE1904" s="7"/>
      <c r="AF1904" s="7"/>
      <c r="AG1904" s="7"/>
      <c r="AH1904" s="7"/>
      <c r="AI1904" s="8" t="str">
        <f t="shared" si="234"/>
        <v>441882-201901-2026-0001@录播</v>
      </c>
      <c r="AJ1904" s="8">
        <f>IF(AI1904="","",COUNTIFS(AI$1:AI1904,AI1904))</f>
        <v>1</v>
      </c>
      <c r="AK1904" s="8" t="str">
        <f t="shared" si="235"/>
        <v>连州市龙坪镇中心小学录播系统维修采购合同@录播</v>
      </c>
      <c r="AL1904" s="9">
        <f>IF(AK1904="","",COUNTIFS(AK$1:AK1904,AK1904))</f>
        <v>1</v>
      </c>
      <c r="AM1904" s="10" t="str">
        <f t="shared" si="236"/>
        <v>是</v>
      </c>
      <c r="AN1904" s="12">
        <v>0</v>
      </c>
    </row>
    <row r="1905" spans="1:40">
      <c r="A1905" s="14" t="s">
        <v>1084</v>
      </c>
      <c r="B1905" s="14" t="s">
        <v>2101</v>
      </c>
      <c r="C1905" s="14" t="s">
        <v>55</v>
      </c>
      <c r="D1905" s="14"/>
      <c r="E1905" s="14" t="s">
        <v>582</v>
      </c>
      <c r="F1905" s="14" t="s">
        <v>583</v>
      </c>
      <c r="G1905" s="14" t="s">
        <v>331</v>
      </c>
      <c r="H1905" s="14"/>
      <c r="I1905" s="14"/>
      <c r="J1905" s="14"/>
      <c r="K1905" s="14"/>
      <c r="L1905" s="14"/>
      <c r="M1905" s="14" t="s">
        <v>2102</v>
      </c>
      <c r="N1905" s="14" t="s">
        <v>2103</v>
      </c>
      <c r="O1905" s="14"/>
      <c r="P1905" s="14"/>
      <c r="Q1905" s="14" t="s">
        <v>2105</v>
      </c>
      <c r="R1905" s="14"/>
      <c r="S1905" s="14"/>
      <c r="T1905" s="14"/>
      <c r="U1905" s="14"/>
      <c r="V1905" s="14"/>
      <c r="W1905" s="14" t="s">
        <v>244</v>
      </c>
      <c r="X1905" s="14" t="s">
        <v>2106</v>
      </c>
      <c r="Y1905" s="14">
        <v>2</v>
      </c>
      <c r="Z1905" s="14">
        <v>14971</v>
      </c>
      <c r="AA1905" s="14">
        <v>2019</v>
      </c>
      <c r="AB1905" s="14" t="s">
        <v>68</v>
      </c>
      <c r="AC1905" s="14"/>
      <c r="AD1905" s="14"/>
      <c r="AE1905" s="14"/>
      <c r="AF1905" s="14"/>
      <c r="AG1905" s="14"/>
      <c r="AH1905" s="14"/>
      <c r="AI1905" s="8" t="str">
        <f t="shared" si="234"/>
        <v/>
      </c>
      <c r="AJ1905" s="8" t="str">
        <f>IF(AI1905="","",COUNTIFS(AI$1:AI1905,AI1905))</f>
        <v/>
      </c>
      <c r="AK1905" s="8" t="str">
        <f t="shared" si="235"/>
        <v>关于浙江商业职业技术学院录播云存储项目——中标候选人公示@录播</v>
      </c>
      <c r="AL1905" s="9">
        <f>IF(AK1905="","",COUNTIFS(AK$1:AK1905,AK1905))</f>
        <v>1</v>
      </c>
      <c r="AM1905" s="10" t="str">
        <f t="shared" si="236"/>
        <v>是</v>
      </c>
      <c r="AN1905" s="12">
        <v>0</v>
      </c>
    </row>
    <row r="1906" spans="1:40">
      <c r="A1906" s="7" t="s">
        <v>1084</v>
      </c>
      <c r="B1906" s="7" t="s">
        <v>2070</v>
      </c>
      <c r="C1906" s="7" t="s">
        <v>55</v>
      </c>
      <c r="D1906" s="7" t="s">
        <v>350</v>
      </c>
      <c r="E1906" s="7" t="s">
        <v>215</v>
      </c>
      <c r="F1906" s="7" t="s">
        <v>330</v>
      </c>
      <c r="G1906" s="7" t="s">
        <v>331</v>
      </c>
      <c r="H1906" s="7"/>
      <c r="I1906" s="7"/>
      <c r="J1906" s="7"/>
      <c r="K1906" s="7"/>
      <c r="L1906" s="7" t="s">
        <v>2071</v>
      </c>
      <c r="M1906" s="7" t="s">
        <v>2072</v>
      </c>
      <c r="N1906" s="7"/>
      <c r="O1906" s="7"/>
      <c r="P1906" s="7"/>
      <c r="Q1906" s="7"/>
      <c r="R1906" s="7"/>
      <c r="S1906" s="7"/>
      <c r="T1906" s="7"/>
      <c r="U1906" s="7"/>
      <c r="V1906" s="7"/>
      <c r="W1906" s="7" t="s">
        <v>79</v>
      </c>
      <c r="X1906" s="7" t="s">
        <v>2074</v>
      </c>
      <c r="Y1906" s="7">
        <v>2</v>
      </c>
      <c r="Z1906" s="7">
        <v>8</v>
      </c>
      <c r="AA1906" s="7">
        <v>2019</v>
      </c>
      <c r="AB1906" s="7" t="s">
        <v>68</v>
      </c>
      <c r="AC1906" s="7"/>
      <c r="AD1906" s="7"/>
      <c r="AE1906" s="7"/>
      <c r="AF1906" s="7"/>
      <c r="AG1906" s="7"/>
      <c r="AH1906" s="7"/>
      <c r="AI1906" s="8" t="str">
        <f t="shared" si="234"/>
        <v>SNCG2018000151@录播</v>
      </c>
      <c r="AJ1906" s="8">
        <f>IF(AI1906="","",COUNTIFS(AI$1:AI1906,AI1906))</f>
        <v>2</v>
      </c>
      <c r="AK1906" s="8" t="str">
        <f t="shared" si="235"/>
        <v>宁夏路第二小学设备采购项目（四）中标公告@录播</v>
      </c>
      <c r="AL1906" s="9">
        <f>IF(AK1906="","",COUNTIFS(AK$1:AK1906,AK1906))</f>
        <v>1</v>
      </c>
      <c r="AM1906" s="10" t="str">
        <f t="shared" si="236"/>
        <v/>
      </c>
      <c r="AN1906" s="12">
        <v>0</v>
      </c>
    </row>
    <row r="1907" spans="1:40">
      <c r="A1907" s="14" t="s">
        <v>1084</v>
      </c>
      <c r="B1907" s="14" t="s">
        <v>2075</v>
      </c>
      <c r="C1907" s="14" t="s">
        <v>55</v>
      </c>
      <c r="D1907" s="14" t="s">
        <v>2076</v>
      </c>
      <c r="E1907" s="14" t="s">
        <v>582</v>
      </c>
      <c r="F1907" s="14" t="s">
        <v>1936</v>
      </c>
      <c r="G1907" s="14" t="s">
        <v>331</v>
      </c>
      <c r="H1907" s="14"/>
      <c r="I1907" s="14"/>
      <c r="J1907" s="14"/>
      <c r="K1907" s="14"/>
      <c r="L1907" s="14"/>
      <c r="M1907" s="14" t="s">
        <v>2077</v>
      </c>
      <c r="N1907" s="14" t="s">
        <v>2078</v>
      </c>
      <c r="O1907" s="14"/>
      <c r="P1907" s="14"/>
      <c r="Q1907" s="14" t="s">
        <v>2080</v>
      </c>
      <c r="R1907" s="14"/>
      <c r="S1907" s="14"/>
      <c r="T1907" s="14"/>
      <c r="U1907" s="14"/>
      <c r="V1907" s="14"/>
      <c r="W1907" s="14" t="s">
        <v>79</v>
      </c>
      <c r="X1907" s="14" t="s">
        <v>2081</v>
      </c>
      <c r="Y1907" s="14">
        <v>2</v>
      </c>
      <c r="Z1907" s="14">
        <v>2</v>
      </c>
      <c r="AA1907" s="14">
        <v>2018</v>
      </c>
      <c r="AB1907" s="14" t="s">
        <v>643</v>
      </c>
      <c r="AC1907" s="14"/>
      <c r="AD1907" s="14"/>
      <c r="AE1907" s="14"/>
      <c r="AF1907" s="14"/>
      <c r="AG1907" s="14"/>
      <c r="AH1907" s="14"/>
      <c r="AI1907" s="8" t="str">
        <f t="shared" si="234"/>
        <v>2018122433754123@录播</v>
      </c>
      <c r="AJ1907" s="8">
        <f>IF(AI1907="","",COUNTIFS(AI$1:AI1907,AI1907))</f>
        <v>1</v>
      </c>
      <c r="AK1907" s="8" t="str">
        <f t="shared" si="235"/>
        <v>庆元县教育局关于录播教室的在线询价合同公告@录播</v>
      </c>
      <c r="AL1907" s="9">
        <f>IF(AK1907="","",COUNTIFS(AK$1:AK1907,AK1907))</f>
        <v>1</v>
      </c>
      <c r="AM1907" s="10" t="str">
        <f t="shared" si="236"/>
        <v>是</v>
      </c>
      <c r="AN1907" s="12">
        <v>0</v>
      </c>
    </row>
    <row r="1908" spans="1:40">
      <c r="A1908" s="7" t="s">
        <v>1084</v>
      </c>
      <c r="B1908" s="7" t="s">
        <v>2107</v>
      </c>
      <c r="C1908" s="7" t="s">
        <v>55</v>
      </c>
      <c r="D1908" s="7" t="s">
        <v>2108</v>
      </c>
      <c r="E1908" s="7" t="s">
        <v>1192</v>
      </c>
      <c r="F1908" s="7" t="s">
        <v>2109</v>
      </c>
      <c r="G1908" s="7" t="s">
        <v>369</v>
      </c>
      <c r="H1908" s="7"/>
      <c r="I1908" s="7"/>
      <c r="J1908" s="7"/>
      <c r="K1908" s="7"/>
      <c r="L1908" s="7" t="s">
        <v>2110</v>
      </c>
      <c r="M1908" s="7" t="s">
        <v>2111</v>
      </c>
      <c r="N1908" s="7" t="s">
        <v>2112</v>
      </c>
      <c r="O1908" s="7" t="s">
        <v>2113</v>
      </c>
      <c r="P1908" s="7"/>
      <c r="Q1908" s="7" t="s">
        <v>2115</v>
      </c>
      <c r="R1908" s="7"/>
      <c r="S1908" s="7"/>
      <c r="T1908" s="7"/>
      <c r="U1908" s="7"/>
      <c r="V1908" s="7"/>
      <c r="W1908" s="7" t="s">
        <v>315</v>
      </c>
      <c r="X1908" s="7" t="s">
        <v>2116</v>
      </c>
      <c r="Y1908" s="7">
        <v>2</v>
      </c>
      <c r="Z1908" s="7">
        <v>2</v>
      </c>
      <c r="AA1908" s="7">
        <v>2019</v>
      </c>
      <c r="AB1908" s="7" t="s">
        <v>68</v>
      </c>
      <c r="AC1908" s="7"/>
      <c r="AD1908" s="7"/>
      <c r="AE1908" s="7"/>
      <c r="AF1908" s="7"/>
      <c r="AG1908" s="7"/>
      <c r="AH1908" s="7"/>
      <c r="AI1908" s="8" t="str">
        <f t="shared" si="234"/>
        <v>2018-HJJHT-1005）@录播</v>
      </c>
      <c r="AJ1908" s="8">
        <f>IF(AI1908="","",COUNTIFS(AI$1:AI1908,AI1908))</f>
        <v>1</v>
      </c>
      <c r="AK1908" s="8" t="str">
        <f t="shared" si="235"/>
        <v>96733部队会议电视系统高清改造物资中标结果@录播</v>
      </c>
      <c r="AL1908" s="9">
        <f>IF(AK1908="","",COUNTIFS(AK$1:AK1908,AK1908))</f>
        <v>1</v>
      </c>
      <c r="AM1908" s="10" t="str">
        <f t="shared" si="236"/>
        <v>是</v>
      </c>
      <c r="AN1908" s="12">
        <v>863257</v>
      </c>
    </row>
    <row r="1909" spans="1:40">
      <c r="A1909" s="14" t="s">
        <v>1084</v>
      </c>
      <c r="B1909" s="14" t="s">
        <v>2117</v>
      </c>
      <c r="C1909" s="14" t="s">
        <v>55</v>
      </c>
      <c r="D1909" s="14"/>
      <c r="E1909" s="14" t="s">
        <v>311</v>
      </c>
      <c r="F1909" s="14" t="s">
        <v>2118</v>
      </c>
      <c r="G1909" s="14" t="s">
        <v>369</v>
      </c>
      <c r="H1909" s="14"/>
      <c r="I1909" s="14"/>
      <c r="J1909" s="14"/>
      <c r="K1909" s="14"/>
      <c r="L1909" s="14" t="s">
        <v>2119</v>
      </c>
      <c r="M1909" s="14" t="s">
        <v>2120</v>
      </c>
      <c r="N1909" s="14" t="s">
        <v>2121</v>
      </c>
      <c r="O1909" s="14" t="s">
        <v>2122</v>
      </c>
      <c r="P1909" s="14"/>
      <c r="Q1909" s="14" t="s">
        <v>2124</v>
      </c>
      <c r="R1909" s="14"/>
      <c r="S1909" s="14"/>
      <c r="T1909" s="14"/>
      <c r="U1909" s="14"/>
      <c r="V1909" s="14"/>
      <c r="W1909" s="14" t="s">
        <v>65</v>
      </c>
      <c r="X1909" s="14" t="s">
        <v>2125</v>
      </c>
      <c r="Y1909" s="14">
        <v>2</v>
      </c>
      <c r="Z1909" s="14">
        <v>14971</v>
      </c>
      <c r="AA1909" s="14">
        <v>2019</v>
      </c>
      <c r="AB1909" s="14" t="s">
        <v>68</v>
      </c>
      <c r="AC1909" s="14" t="s">
        <v>128</v>
      </c>
      <c r="AD1909" s="14" t="s">
        <v>129</v>
      </c>
      <c r="AE1909" s="14"/>
      <c r="AF1909" s="14"/>
      <c r="AG1909" s="14"/>
      <c r="AH1909" s="14"/>
      <c r="AI1909" s="8" t="str">
        <f t="shared" si="234"/>
        <v/>
      </c>
      <c r="AJ1909" s="8" t="str">
        <f>IF(AI1909="","",COUNTIFS(AI$1:AI1909,AI1909))</f>
        <v/>
      </c>
      <c r="AK1909" s="8" t="str">
        <f t="shared" si="235"/>
        <v>E6229000613000178001001东乡族自治县第六中学录播教室设备采购项目@录播</v>
      </c>
      <c r="AL1909" s="9">
        <f>IF(AK1909="","",COUNTIFS(AK$1:AK1909,AK1909))</f>
        <v>1</v>
      </c>
      <c r="AM1909" s="10" t="str">
        <f t="shared" si="236"/>
        <v>是</v>
      </c>
      <c r="AN1909" s="12">
        <v>48</v>
      </c>
    </row>
    <row r="1910" spans="1:40">
      <c r="A1910" s="7" t="s">
        <v>1084</v>
      </c>
      <c r="B1910" s="7" t="s">
        <v>2126</v>
      </c>
      <c r="C1910" s="7" t="s">
        <v>55</v>
      </c>
      <c r="D1910" s="7"/>
      <c r="E1910" s="7" t="s">
        <v>627</v>
      </c>
      <c r="F1910" s="7" t="s">
        <v>1420</v>
      </c>
      <c r="G1910" s="7" t="s">
        <v>369</v>
      </c>
      <c r="H1910" s="7"/>
      <c r="I1910" s="7"/>
      <c r="J1910" s="7"/>
      <c r="K1910" s="7"/>
      <c r="L1910" s="7"/>
      <c r="M1910" s="7"/>
      <c r="N1910" s="7" t="s">
        <v>2127</v>
      </c>
      <c r="O1910" s="7"/>
      <c r="P1910" s="7"/>
      <c r="Q1910" s="7" t="s">
        <v>2129</v>
      </c>
      <c r="R1910" s="7" t="s">
        <v>2130</v>
      </c>
      <c r="S1910" s="7"/>
      <c r="T1910" s="7"/>
      <c r="U1910" s="7"/>
      <c r="V1910" s="7"/>
      <c r="W1910" s="7" t="s">
        <v>65</v>
      </c>
      <c r="X1910" s="7" t="s">
        <v>2131</v>
      </c>
      <c r="Y1910" s="7">
        <v>4</v>
      </c>
      <c r="Z1910" s="7">
        <v>14971</v>
      </c>
      <c r="AA1910" s="7">
        <v>2019</v>
      </c>
      <c r="AB1910" s="7" t="s">
        <v>68</v>
      </c>
      <c r="AC1910" s="7"/>
      <c r="AD1910" s="7"/>
      <c r="AE1910" s="7"/>
      <c r="AF1910" s="7"/>
      <c r="AG1910" s="7"/>
      <c r="AH1910" s="7"/>
      <c r="AI1910" s="8" t="str">
        <f t="shared" si="234"/>
        <v/>
      </c>
      <c r="AJ1910" s="8" t="str">
        <f>IF(AI1910="","",COUNTIFS(AI$1:AI1910,AI1910))</f>
        <v/>
      </c>
      <c r="AK1910" s="8" t="str">
        <f t="shared" si="235"/>
        <v>新球中学高清教学录播室装修改造@录播</v>
      </c>
      <c r="AL1910" s="9">
        <f>IF(AK1910="","",COUNTIFS(AK$1:AK1910,AK1910))</f>
        <v>1</v>
      </c>
      <c r="AM1910" s="10" t="str">
        <f t="shared" si="236"/>
        <v>是</v>
      </c>
      <c r="AN1910" s="12">
        <v>0</v>
      </c>
    </row>
    <row r="1911" spans="1:40">
      <c r="A1911" s="14" t="s">
        <v>1084</v>
      </c>
      <c r="B1911" s="14" t="s">
        <v>2214</v>
      </c>
      <c r="C1911" s="14" t="s">
        <v>55</v>
      </c>
      <c r="D1911" s="14"/>
      <c r="E1911" s="14" t="s">
        <v>592</v>
      </c>
      <c r="F1911" s="14" t="s">
        <v>2215</v>
      </c>
      <c r="G1911" s="14" t="s">
        <v>369</v>
      </c>
      <c r="H1911" s="14"/>
      <c r="I1911" s="14"/>
      <c r="J1911" s="14"/>
      <c r="K1911" s="14"/>
      <c r="L1911" s="14"/>
      <c r="M1911" s="14"/>
      <c r="N1911" s="14"/>
      <c r="O1911" s="14" t="s">
        <v>2216</v>
      </c>
      <c r="P1911" s="14"/>
      <c r="Q1911" s="14"/>
      <c r="R1911" s="14"/>
      <c r="S1911" s="14"/>
      <c r="T1911" s="14"/>
      <c r="U1911" s="14"/>
      <c r="V1911" s="14"/>
      <c r="W1911" s="14" t="s">
        <v>65</v>
      </c>
      <c r="X1911" s="14" t="s">
        <v>2218</v>
      </c>
      <c r="Y1911" s="14">
        <v>2</v>
      </c>
      <c r="Z1911" s="14">
        <v>14971</v>
      </c>
      <c r="AA1911" s="14">
        <v>2018</v>
      </c>
      <c r="AB1911" s="14" t="s">
        <v>643</v>
      </c>
      <c r="AC1911" s="14"/>
      <c r="AD1911" s="14"/>
      <c r="AE1911" s="14"/>
      <c r="AF1911" s="14"/>
      <c r="AG1911" s="14"/>
      <c r="AH1911" s="14"/>
      <c r="AI1911" s="8" t="str">
        <f t="shared" si="234"/>
        <v/>
      </c>
      <c r="AJ1911" s="8" t="str">
        <f>IF(AI1911="","",COUNTIFS(AI$1:AI1911,AI1911))</f>
        <v/>
      </c>
      <c r="AK1911" s="8" t="str">
        <f t="shared" si="235"/>
        <v>长白山管委会“全面改薄”配套资金信息化类项目合同公示@录播</v>
      </c>
      <c r="AL1911" s="9">
        <f>IF(AK1911="","",COUNTIFS(AK$1:AK1911,AK1911))</f>
        <v>1</v>
      </c>
      <c r="AM1911" s="10" t="str">
        <f t="shared" si="236"/>
        <v>是</v>
      </c>
      <c r="AN1911" s="12">
        <v>2765000</v>
      </c>
    </row>
    <row r="1912" spans="1:40">
      <c r="A1912" s="7" t="s">
        <v>1084</v>
      </c>
      <c r="B1912" s="7" t="s">
        <v>2219</v>
      </c>
      <c r="C1912" s="7" t="s">
        <v>55</v>
      </c>
      <c r="D1912" s="7"/>
      <c r="E1912" s="7" t="s">
        <v>56</v>
      </c>
      <c r="F1912" s="7" t="s">
        <v>302</v>
      </c>
      <c r="G1912" s="7" t="s">
        <v>369</v>
      </c>
      <c r="H1912" s="7"/>
      <c r="I1912" s="7"/>
      <c r="J1912" s="7"/>
      <c r="K1912" s="7"/>
      <c r="L1912" s="7"/>
      <c r="M1912" s="7"/>
      <c r="N1912" s="7" t="s">
        <v>2016</v>
      </c>
      <c r="O1912" s="7"/>
      <c r="P1912" s="7"/>
      <c r="Q1912" s="7" t="s">
        <v>2018</v>
      </c>
      <c r="R1912" s="7"/>
      <c r="S1912" s="7"/>
      <c r="T1912" s="7"/>
      <c r="U1912" s="7"/>
      <c r="V1912" s="7"/>
      <c r="W1912" s="7" t="s">
        <v>65</v>
      </c>
      <c r="X1912" s="7" t="s">
        <v>2219</v>
      </c>
      <c r="Y1912" s="7">
        <v>4</v>
      </c>
      <c r="Z1912" s="7">
        <v>14971</v>
      </c>
      <c r="AA1912" s="7">
        <v>2019</v>
      </c>
      <c r="AB1912" s="7" t="s">
        <v>68</v>
      </c>
      <c r="AC1912" s="7"/>
      <c r="AD1912" s="7"/>
      <c r="AE1912" s="7"/>
      <c r="AF1912" s="7"/>
      <c r="AG1912" s="7"/>
      <c r="AH1912" s="7"/>
      <c r="AI1912" s="8" t="str">
        <f t="shared" si="234"/>
        <v/>
      </c>
      <c r="AJ1912" s="8" t="str">
        <f>IF(AI1912="","",COUNTIFS(AI$1:AI1912,AI1912))</f>
        <v/>
      </c>
      <c r="AK1912" s="8" t="str">
        <f t="shared" si="235"/>
        <v>高清录播教室设备合同公告@录播</v>
      </c>
      <c r="AL1912" s="9">
        <f>IF(AK1912="","",COUNTIFS(AK$1:AK1912,AK1912))</f>
        <v>1</v>
      </c>
      <c r="AM1912" s="10" t="str">
        <f t="shared" si="236"/>
        <v>是</v>
      </c>
      <c r="AN1912" s="12">
        <v>0</v>
      </c>
    </row>
    <row r="1913" spans="1:40">
      <c r="A1913" s="14" t="s">
        <v>1084</v>
      </c>
      <c r="B1913" s="14" t="s">
        <v>2221</v>
      </c>
      <c r="C1913" s="14" t="s">
        <v>55</v>
      </c>
      <c r="D1913" s="14" t="s">
        <v>2222</v>
      </c>
      <c r="E1913" s="14" t="s">
        <v>83</v>
      </c>
      <c r="F1913" s="14" t="s">
        <v>2223</v>
      </c>
      <c r="G1913" s="14" t="s">
        <v>369</v>
      </c>
      <c r="H1913" s="14"/>
      <c r="I1913" s="14"/>
      <c r="J1913" s="14"/>
      <c r="K1913" s="14"/>
      <c r="L1913" s="14" t="s">
        <v>2224</v>
      </c>
      <c r="M1913" s="14" t="s">
        <v>2225</v>
      </c>
      <c r="N1913" s="14" t="s">
        <v>2226</v>
      </c>
      <c r="O1913" s="14"/>
      <c r="P1913" s="14"/>
      <c r="Q1913" s="14" t="s">
        <v>2228</v>
      </c>
      <c r="R1913" s="14" t="s">
        <v>2229</v>
      </c>
      <c r="S1913" s="14"/>
      <c r="T1913" s="14"/>
      <c r="U1913" s="14"/>
      <c r="V1913" s="14"/>
      <c r="W1913" s="14" t="s">
        <v>65</v>
      </c>
      <c r="X1913" s="14" t="s">
        <v>2230</v>
      </c>
      <c r="Y1913" s="14">
        <v>2</v>
      </c>
      <c r="Z1913" s="14">
        <v>2</v>
      </c>
      <c r="AA1913" s="14">
        <v>2019</v>
      </c>
      <c r="AB1913" s="14" t="s">
        <v>68</v>
      </c>
      <c r="AC1913" s="14"/>
      <c r="AD1913" s="14"/>
      <c r="AE1913" s="14"/>
      <c r="AF1913" s="14"/>
      <c r="AG1913" s="14"/>
      <c r="AH1913" s="14"/>
      <c r="AI1913" s="8" t="str">
        <f t="shared" si="234"/>
        <v>RJJX-19610114001）@录播</v>
      </c>
      <c r="AJ1913" s="8">
        <f>IF(AI1913="","",COUNTIFS(AI$1:AI1913,AI1913))</f>
        <v>1</v>
      </c>
      <c r="AK1913" s="8" t="str">
        <f t="shared" si="235"/>
        <v>[九江市本级]九江市教育技术装备站2018年度三年行动计划录播室采购项目结果公示@录播</v>
      </c>
      <c r="AL1913" s="9">
        <f>IF(AK1913="","",COUNTIFS(AK$1:AK1913,AK1913))</f>
        <v>1</v>
      </c>
      <c r="AM1913" s="10" t="str">
        <f t="shared" si="236"/>
        <v>是</v>
      </c>
      <c r="AN1913" s="12">
        <v>0</v>
      </c>
    </row>
    <row r="1914" spans="1:40">
      <c r="A1914" s="7" t="s">
        <v>1084</v>
      </c>
      <c r="B1914" s="7" t="s">
        <v>2231</v>
      </c>
      <c r="C1914" s="7" t="s">
        <v>55</v>
      </c>
      <c r="D1914" s="7" t="s">
        <v>2232</v>
      </c>
      <c r="E1914" s="7" t="s">
        <v>696</v>
      </c>
      <c r="F1914" s="7" t="s">
        <v>2233</v>
      </c>
      <c r="G1914" s="7" t="s">
        <v>369</v>
      </c>
      <c r="H1914" s="7"/>
      <c r="I1914" s="7"/>
      <c r="J1914" s="7"/>
      <c r="K1914" s="7"/>
      <c r="L1914" s="7" t="s">
        <v>2234</v>
      </c>
      <c r="M1914" s="7" t="s">
        <v>2235</v>
      </c>
      <c r="N1914" s="7" t="s">
        <v>2236</v>
      </c>
      <c r="O1914" s="7" t="s">
        <v>2237</v>
      </c>
      <c r="P1914" s="7"/>
      <c r="Q1914" s="7" t="s">
        <v>2239</v>
      </c>
      <c r="R1914" s="7" t="s">
        <v>2240</v>
      </c>
      <c r="S1914" s="7" t="s">
        <v>2235</v>
      </c>
      <c r="T1914" s="7" t="s">
        <v>2241</v>
      </c>
      <c r="U1914" s="7"/>
      <c r="V1914" s="7"/>
      <c r="W1914" s="7" t="s">
        <v>65</v>
      </c>
      <c r="X1914" s="7" t="s">
        <v>2242</v>
      </c>
      <c r="Y1914" s="7">
        <v>8</v>
      </c>
      <c r="Z1914" s="7">
        <v>4</v>
      </c>
      <c r="AA1914" s="7">
        <v>2019</v>
      </c>
      <c r="AB1914" s="7" t="s">
        <v>68</v>
      </c>
      <c r="AC1914" s="7"/>
      <c r="AD1914" s="7"/>
      <c r="AE1914" s="7"/>
      <c r="AF1914" s="7"/>
      <c r="AG1914" s="7"/>
      <c r="AH1914" s="7"/>
      <c r="AI1914" s="8" t="str">
        <f t="shared" si="234"/>
        <v>THCG[2019]0003@录播</v>
      </c>
      <c r="AJ1914" s="8">
        <f>IF(AI1914="","",COUNTIFS(AI$1:AI1914,AI1914))</f>
        <v>1</v>
      </c>
      <c r="AK1914" s="8" t="str">
        <f t="shared" si="235"/>
        <v>巴彦县第三高级中学录播会议大厅设备采购项目中标公告@录播</v>
      </c>
      <c r="AL1914" s="9">
        <f>IF(AK1914="","",COUNTIFS(AK$1:AK1914,AK1914))</f>
        <v>1</v>
      </c>
      <c r="AM1914" s="10" t="str">
        <f t="shared" si="236"/>
        <v>是</v>
      </c>
      <c r="AN1914" s="12">
        <v>875818</v>
      </c>
    </row>
    <row r="1915" spans="1:40">
      <c r="A1915" s="14" t="s">
        <v>1084</v>
      </c>
      <c r="B1915" s="14" t="s">
        <v>1661</v>
      </c>
      <c r="C1915" s="14" t="s">
        <v>55</v>
      </c>
      <c r="D1915" s="14" t="s">
        <v>2243</v>
      </c>
      <c r="E1915" s="14" t="s">
        <v>276</v>
      </c>
      <c r="F1915" s="14" t="s">
        <v>1663</v>
      </c>
      <c r="G1915" s="14" t="s">
        <v>369</v>
      </c>
      <c r="H1915" s="14"/>
      <c r="I1915" s="14" t="s">
        <v>2244</v>
      </c>
      <c r="J1915" s="14"/>
      <c r="K1915" s="14" t="s">
        <v>1665</v>
      </c>
      <c r="L1915" s="14"/>
      <c r="M1915" s="14"/>
      <c r="N1915" s="14"/>
      <c r="O1915" s="14"/>
      <c r="P1915" s="14"/>
      <c r="Q1915" s="14"/>
      <c r="R1915" s="14"/>
      <c r="S1915" s="14"/>
      <c r="T1915" s="14"/>
      <c r="U1915" s="14"/>
      <c r="V1915" s="14"/>
      <c r="W1915" s="14" t="s">
        <v>65</v>
      </c>
      <c r="X1915" s="14" t="s">
        <v>1667</v>
      </c>
      <c r="Y1915" s="14">
        <v>13</v>
      </c>
      <c r="Z1915" s="14">
        <v>14</v>
      </c>
      <c r="AA1915" s="14">
        <v>2019</v>
      </c>
      <c r="AB1915" s="14" t="s">
        <v>68</v>
      </c>
      <c r="AC1915" s="14"/>
      <c r="AD1915" s="14"/>
      <c r="AE1915" s="14"/>
      <c r="AF1915" s="14"/>
      <c r="AG1915" s="14"/>
      <c r="AH1915" s="14"/>
      <c r="AI1915" s="8" t="str">
        <f t="shared" si="234"/>
        <v>CG18-06-0179@录播</v>
      </c>
      <c r="AJ1915" s="8">
        <f>IF(AI1915="","",COUNTIFS(AI$1:AI1915,AI1915))</f>
        <v>1</v>
      </c>
      <c r="AK1915" s="8" t="str">
        <f t="shared" si="235"/>
        <v>购置数字化幼儿园移动录播及创客玩具设备@录播</v>
      </c>
      <c r="AL1915" s="9">
        <f>IF(AK1915="","",COUNTIFS(AK$1:AK1915,AK1915))</f>
        <v>2</v>
      </c>
      <c r="AM1915" s="10" t="str">
        <f t="shared" si="236"/>
        <v>是</v>
      </c>
      <c r="AN1915" s="12">
        <v>0</v>
      </c>
    </row>
    <row r="1916" spans="1:40">
      <c r="A1916" s="7" t="s">
        <v>1084</v>
      </c>
      <c r="B1916" s="7" t="s">
        <v>2246</v>
      </c>
      <c r="C1916" s="7" t="s">
        <v>55</v>
      </c>
      <c r="D1916" s="7" t="s">
        <v>2247</v>
      </c>
      <c r="E1916" s="7" t="s">
        <v>1308</v>
      </c>
      <c r="F1916" s="7" t="s">
        <v>2248</v>
      </c>
      <c r="G1916" s="7" t="s">
        <v>369</v>
      </c>
      <c r="H1916" s="7"/>
      <c r="I1916" s="7"/>
      <c r="J1916" s="7"/>
      <c r="K1916" s="7"/>
      <c r="L1916" s="7" t="s">
        <v>2249</v>
      </c>
      <c r="M1916" s="7" t="s">
        <v>2250</v>
      </c>
      <c r="N1916" s="7" t="s">
        <v>1889</v>
      </c>
      <c r="O1916" s="7" t="s">
        <v>2251</v>
      </c>
      <c r="P1916" s="7"/>
      <c r="Q1916" s="7" t="s">
        <v>1891</v>
      </c>
      <c r="R1916" s="7"/>
      <c r="S1916" s="7"/>
      <c r="T1916" s="7"/>
      <c r="U1916" s="7"/>
      <c r="V1916" s="7"/>
      <c r="W1916" s="7" t="s">
        <v>79</v>
      </c>
      <c r="X1916" s="7" t="s">
        <v>2253</v>
      </c>
      <c r="Y1916" s="7">
        <v>2</v>
      </c>
      <c r="Z1916" s="7">
        <v>2</v>
      </c>
      <c r="AA1916" s="7">
        <v>2019</v>
      </c>
      <c r="AB1916" s="7" t="s">
        <v>68</v>
      </c>
      <c r="AC1916" s="7"/>
      <c r="AD1916" s="7"/>
      <c r="AE1916" s="7"/>
      <c r="AF1916" s="7"/>
      <c r="AG1916" s="7"/>
      <c r="AH1916" s="7"/>
      <c r="AI1916" s="8" t="str">
        <f t="shared" si="234"/>
        <v>MCZBC【2018】428）@录播</v>
      </c>
      <c r="AJ1916" s="8">
        <f>IF(AI1916="","",COUNTIFS(AI$1:AI1916,AI1916))</f>
        <v>1</v>
      </c>
      <c r="AK1916" s="8" t="str">
        <f t="shared" si="235"/>
        <v>第二批2018年新建校设备录播室建设采购项目（标段编号：MCZBC[2018]428）中标公示@录播</v>
      </c>
      <c r="AL1916" s="9">
        <f>IF(AK1916="","",COUNTIFS(AK$1:AK1916,AK1916))</f>
        <v>1</v>
      </c>
      <c r="AM1916" s="10" t="str">
        <f t="shared" si="236"/>
        <v>是</v>
      </c>
      <c r="AN1916" s="12">
        <v>1115000</v>
      </c>
    </row>
    <row r="1917" spans="1:40">
      <c r="A1917" s="14" t="s">
        <v>1084</v>
      </c>
      <c r="B1917" s="14" t="s">
        <v>2254</v>
      </c>
      <c r="C1917" s="14" t="s">
        <v>55</v>
      </c>
      <c r="D1917" s="14"/>
      <c r="E1917" s="14" t="s">
        <v>215</v>
      </c>
      <c r="F1917" s="14" t="s">
        <v>2255</v>
      </c>
      <c r="G1917" s="14" t="s">
        <v>369</v>
      </c>
      <c r="H1917" s="14"/>
      <c r="I1917" s="14"/>
      <c r="J1917" s="14"/>
      <c r="K1917" s="14"/>
      <c r="L1917" s="14"/>
      <c r="M1917" s="14" t="s">
        <v>2256</v>
      </c>
      <c r="N1917" s="14"/>
      <c r="O1917" s="14" t="s">
        <v>2257</v>
      </c>
      <c r="P1917" s="14"/>
      <c r="Q1917" s="14"/>
      <c r="R1917" s="14"/>
      <c r="S1917" s="14"/>
      <c r="T1917" s="14"/>
      <c r="U1917" s="14"/>
      <c r="V1917" s="14"/>
      <c r="W1917" s="14" t="s">
        <v>65</v>
      </c>
      <c r="X1917" s="14" t="s">
        <v>2259</v>
      </c>
      <c r="Y1917" s="14">
        <v>2</v>
      </c>
      <c r="Z1917" s="14">
        <v>14971</v>
      </c>
      <c r="AA1917" s="14">
        <v>2019</v>
      </c>
      <c r="AB1917" s="14" t="s">
        <v>68</v>
      </c>
      <c r="AC1917" s="14"/>
      <c r="AD1917" s="14"/>
      <c r="AE1917" s="14"/>
      <c r="AF1917" s="14"/>
      <c r="AG1917" s="14"/>
      <c r="AH1917" s="14"/>
      <c r="AI1917" s="8" t="str">
        <f t="shared" si="234"/>
        <v/>
      </c>
      <c r="AJ1917" s="8" t="str">
        <f>IF(AI1917="","",COUNTIFS(AI$1:AI1917,AI1917))</f>
        <v/>
      </c>
      <c r="AK1917" s="8" t="str">
        <f t="shared" si="235"/>
        <v>东平县佛山中学录播教室设备及班班通设备采购验收报告公告@录播</v>
      </c>
      <c r="AL1917" s="9">
        <f>IF(AK1917="","",COUNTIFS(AK$1:AK1917,AK1917))</f>
        <v>1</v>
      </c>
      <c r="AM1917" s="10" t="str">
        <f t="shared" si="236"/>
        <v>是</v>
      </c>
      <c r="AN1917" s="12">
        <v>612800</v>
      </c>
    </row>
    <row r="1918" spans="1:40">
      <c r="A1918" s="7" t="s">
        <v>1084</v>
      </c>
      <c r="B1918" s="7" t="s">
        <v>2268</v>
      </c>
      <c r="C1918" s="7" t="s">
        <v>55</v>
      </c>
      <c r="D1918" s="7"/>
      <c r="E1918" s="7" t="s">
        <v>311</v>
      </c>
      <c r="F1918" s="7" t="s">
        <v>2118</v>
      </c>
      <c r="G1918" s="7" t="s">
        <v>369</v>
      </c>
      <c r="H1918" s="7"/>
      <c r="I1918" s="7"/>
      <c r="J1918" s="7"/>
      <c r="K1918" s="7"/>
      <c r="L1918" s="7"/>
      <c r="M1918" s="7"/>
      <c r="N1918" s="7" t="s">
        <v>2269</v>
      </c>
      <c r="O1918" s="7" t="s">
        <v>2270</v>
      </c>
      <c r="P1918" s="7"/>
      <c r="Q1918" s="7" t="s">
        <v>2272</v>
      </c>
      <c r="R1918" s="7"/>
      <c r="S1918" s="7"/>
      <c r="T1918" s="7"/>
      <c r="U1918" s="7"/>
      <c r="V1918" s="7"/>
      <c r="W1918" s="7" t="s">
        <v>315</v>
      </c>
      <c r="X1918" s="7" t="s">
        <v>2273</v>
      </c>
      <c r="Y1918" s="7">
        <v>2</v>
      </c>
      <c r="Z1918" s="7">
        <v>14971</v>
      </c>
      <c r="AA1918" s="7">
        <v>2018</v>
      </c>
      <c r="AB1918" s="7" t="s">
        <v>643</v>
      </c>
      <c r="AC1918" s="7"/>
      <c r="AD1918" s="7"/>
      <c r="AE1918" s="7"/>
      <c r="AF1918" s="7"/>
      <c r="AG1918" s="7"/>
      <c r="AH1918" s="7"/>
      <c r="AI1918" s="8" t="str">
        <f t="shared" si="234"/>
        <v/>
      </c>
      <c r="AJ1918" s="8" t="str">
        <f>IF(AI1918="","",COUNTIFS(AI$1:AI1918,AI1918))</f>
        <v/>
      </c>
      <c r="AK1918" s="8" t="str">
        <f t="shared" si="235"/>
        <v>录播室升级改造-供应商湖北楚讯信息技术有限责任公司@录播</v>
      </c>
      <c r="AL1918" s="9">
        <f>IF(AK1918="","",COUNTIFS(AK$1:AK1918,AK1918))</f>
        <v>1</v>
      </c>
      <c r="AM1918" s="10" t="str">
        <f t="shared" si="236"/>
        <v>是</v>
      </c>
      <c r="AN1918" s="12">
        <v>263180</v>
      </c>
    </row>
    <row r="1919" spans="1:40">
      <c r="A1919" s="14" t="s">
        <v>1084</v>
      </c>
      <c r="B1919" s="14" t="s">
        <v>2274</v>
      </c>
      <c r="C1919" s="14" t="s">
        <v>55</v>
      </c>
      <c r="D1919" s="14"/>
      <c r="E1919" s="14" t="s">
        <v>94</v>
      </c>
      <c r="F1919" s="14" t="s">
        <v>2275</v>
      </c>
      <c r="G1919" s="14" t="s">
        <v>369</v>
      </c>
      <c r="H1919" s="14"/>
      <c r="I1919" s="14"/>
      <c r="J1919" s="14"/>
      <c r="K1919" s="14"/>
      <c r="L1919" s="14" t="s">
        <v>2276</v>
      </c>
      <c r="M1919" s="14" t="s">
        <v>2277</v>
      </c>
      <c r="N1919" s="14" t="s">
        <v>2278</v>
      </c>
      <c r="O1919" s="14"/>
      <c r="P1919" s="14"/>
      <c r="Q1919" s="14" t="s">
        <v>2280</v>
      </c>
      <c r="R1919" s="14"/>
      <c r="S1919" s="14"/>
      <c r="T1919" s="14"/>
      <c r="U1919" s="14"/>
      <c r="V1919" s="14"/>
      <c r="W1919" s="14" t="s">
        <v>65</v>
      </c>
      <c r="X1919" s="14" t="s">
        <v>2281</v>
      </c>
      <c r="Y1919" s="14">
        <v>8</v>
      </c>
      <c r="Z1919" s="14">
        <v>14971</v>
      </c>
      <c r="AA1919" s="14">
        <v>2019</v>
      </c>
      <c r="AB1919" s="14" t="s">
        <v>68</v>
      </c>
      <c r="AC1919" s="14" t="s">
        <v>128</v>
      </c>
      <c r="AD1919" s="14"/>
      <c r="AE1919" s="14"/>
      <c r="AF1919" s="14"/>
      <c r="AG1919" s="14"/>
      <c r="AH1919" s="14"/>
      <c r="AI1919" s="8" t="str">
        <f t="shared" si="234"/>
        <v/>
      </c>
      <c r="AJ1919" s="8" t="str">
        <f>IF(AI1919="","",COUNTIFS(AI$1:AI1919,AI1919))</f>
        <v/>
      </c>
      <c r="AK1919" s="8" t="str">
        <f t="shared" si="235"/>
        <v>平定县第二中学校移动录播教室设备、智能录播教室设备项目中标公告@录播</v>
      </c>
      <c r="AL1919" s="9">
        <f>IF(AK1919="","",COUNTIFS(AK$1:AK1919,AK1919))</f>
        <v>1</v>
      </c>
      <c r="AM1919" s="10" t="str">
        <f t="shared" si="236"/>
        <v>是</v>
      </c>
      <c r="AN1919" s="12">
        <v>0</v>
      </c>
    </row>
    <row r="1920" spans="1:40">
      <c r="A1920" s="7" t="s">
        <v>1084</v>
      </c>
      <c r="B1920" s="7" t="s">
        <v>2282</v>
      </c>
      <c r="C1920" s="7" t="s">
        <v>55</v>
      </c>
      <c r="D1920" s="7"/>
      <c r="E1920" s="7" t="s">
        <v>696</v>
      </c>
      <c r="F1920" s="7" t="s">
        <v>2283</v>
      </c>
      <c r="G1920" s="7" t="s">
        <v>369</v>
      </c>
      <c r="H1920" s="7"/>
      <c r="I1920" s="7"/>
      <c r="J1920" s="7"/>
      <c r="K1920" s="7"/>
      <c r="L1920" s="7"/>
      <c r="M1920" s="7"/>
      <c r="N1920" s="7"/>
      <c r="O1920" s="7"/>
      <c r="P1920" s="7"/>
      <c r="Q1920" s="7"/>
      <c r="R1920" s="7"/>
      <c r="S1920" s="7"/>
      <c r="T1920" s="7"/>
      <c r="U1920" s="7"/>
      <c r="V1920" s="7"/>
      <c r="W1920" s="7" t="s">
        <v>315</v>
      </c>
      <c r="X1920" s="7" t="s">
        <v>2285</v>
      </c>
      <c r="Y1920" s="7">
        <v>4</v>
      </c>
      <c r="Z1920" s="7">
        <v>14971</v>
      </c>
      <c r="AA1920" s="7">
        <v>2019</v>
      </c>
      <c r="AB1920" s="7" t="s">
        <v>68</v>
      </c>
      <c r="AC1920" s="7"/>
      <c r="AD1920" s="7"/>
      <c r="AE1920" s="7"/>
      <c r="AF1920" s="7"/>
      <c r="AG1920" s="7"/>
      <c r="AH1920" s="7"/>
      <c r="AI1920" s="8" t="str">
        <f t="shared" si="234"/>
        <v/>
      </c>
      <c r="AJ1920" s="8" t="str">
        <f>IF(AI1920="","",COUNTIFS(AI$1:AI1920,AI1920))</f>
        <v/>
      </c>
      <c r="AK1920" s="8" t="str">
        <f t="shared" si="235"/>
        <v>黑龙江巴彦县第三高级中学录播会议大厅设备采购项目@录播</v>
      </c>
      <c r="AL1920" s="9">
        <f>IF(AK1920="","",COUNTIFS(AK$1:AK1920,AK1920))</f>
        <v>1</v>
      </c>
      <c r="AM1920" s="10" t="str">
        <f t="shared" si="236"/>
        <v>是</v>
      </c>
      <c r="AN1920" s="12">
        <v>0</v>
      </c>
    </row>
    <row r="1921" spans="1:40">
      <c r="A1921" s="14" t="s">
        <v>1084</v>
      </c>
      <c r="B1921" s="14" t="s">
        <v>2132</v>
      </c>
      <c r="C1921" s="14" t="s">
        <v>55</v>
      </c>
      <c r="D1921" s="14" t="s">
        <v>2133</v>
      </c>
      <c r="E1921" s="14" t="s">
        <v>276</v>
      </c>
      <c r="F1921" s="14" t="s">
        <v>1663</v>
      </c>
      <c r="G1921" s="14" t="s">
        <v>369</v>
      </c>
      <c r="H1921" s="14"/>
      <c r="I1921" s="14"/>
      <c r="J1921" s="14"/>
      <c r="K1921" s="14"/>
      <c r="L1921" s="14" t="s">
        <v>2134</v>
      </c>
      <c r="M1921" s="14" t="s">
        <v>2135</v>
      </c>
      <c r="N1921" s="14" t="s">
        <v>2136</v>
      </c>
      <c r="O1921" s="14" t="s">
        <v>2137</v>
      </c>
      <c r="P1921" s="14"/>
      <c r="Q1921" s="14" t="s">
        <v>2139</v>
      </c>
      <c r="R1921" s="14"/>
      <c r="S1921" s="14"/>
      <c r="T1921" s="14"/>
      <c r="U1921" s="14"/>
      <c r="V1921" s="14"/>
      <c r="W1921" s="14" t="s">
        <v>315</v>
      </c>
      <c r="X1921" s="14" t="s">
        <v>2140</v>
      </c>
      <c r="Y1921" s="14">
        <v>2</v>
      </c>
      <c r="Z1921" s="14">
        <v>2</v>
      </c>
      <c r="AA1921" s="14">
        <v>2019</v>
      </c>
      <c r="AB1921" s="14" t="s">
        <v>68</v>
      </c>
      <c r="AC1921" s="14"/>
      <c r="AD1921" s="14"/>
      <c r="AE1921" s="14"/>
      <c r="AF1921" s="14"/>
      <c r="AG1921" s="14"/>
      <c r="AH1921" s="14"/>
      <c r="AI1921" s="8" t="str">
        <f t="shared" si="234"/>
        <v>HXZX-LN2018017@录播</v>
      </c>
      <c r="AJ1921" s="8">
        <f>IF(AI1921="","",COUNTIFS(AI$1:AI1921,AI1921))</f>
        <v>1</v>
      </c>
      <c r="AK1921" s="8" t="str">
        <f t="shared" si="235"/>
        <v>【中标公告】西岗区财政事务服务中心智能会议系统采购项目中标公告@录播</v>
      </c>
      <c r="AL1921" s="9">
        <f>IF(AK1921="","",COUNTIFS(AK$1:AK1921,AK1921))</f>
        <v>1</v>
      </c>
      <c r="AM1921" s="10" t="str">
        <f t="shared" si="236"/>
        <v>是</v>
      </c>
      <c r="AN1921" s="12">
        <v>365000</v>
      </c>
    </row>
    <row r="1922" spans="1:40">
      <c r="A1922" s="7" t="s">
        <v>1084</v>
      </c>
      <c r="B1922" s="7" t="s">
        <v>2141</v>
      </c>
      <c r="C1922" s="7" t="s">
        <v>55</v>
      </c>
      <c r="D1922" s="7">
        <v>350001</v>
      </c>
      <c r="E1922" s="7" t="s">
        <v>168</v>
      </c>
      <c r="F1922" s="7" t="s">
        <v>169</v>
      </c>
      <c r="G1922" s="7" t="s">
        <v>369</v>
      </c>
      <c r="H1922" s="7"/>
      <c r="I1922" s="7"/>
      <c r="J1922" s="7"/>
      <c r="K1922" s="7"/>
      <c r="L1922" s="7" t="s">
        <v>1728</v>
      </c>
      <c r="M1922" s="7" t="s">
        <v>1729</v>
      </c>
      <c r="N1922" s="7" t="s">
        <v>1730</v>
      </c>
      <c r="O1922" s="7"/>
      <c r="P1922" s="7"/>
      <c r="Q1922" s="7" t="s">
        <v>1733</v>
      </c>
      <c r="R1922" s="7"/>
      <c r="S1922" s="7"/>
      <c r="T1922" s="7"/>
      <c r="U1922" s="7"/>
      <c r="V1922" s="7"/>
      <c r="W1922" s="7" t="s">
        <v>79</v>
      </c>
      <c r="X1922" s="7" t="s">
        <v>2143</v>
      </c>
      <c r="Y1922" s="7">
        <v>4</v>
      </c>
      <c r="Z1922" s="7">
        <v>6</v>
      </c>
      <c r="AA1922" s="7">
        <v>2019</v>
      </c>
      <c r="AB1922" s="7" t="s">
        <v>68</v>
      </c>
      <c r="AC1922" s="7"/>
      <c r="AD1922" s="7"/>
      <c r="AE1922" s="7"/>
      <c r="AF1922" s="7"/>
      <c r="AG1922" s="7"/>
      <c r="AH1922" s="7"/>
      <c r="AI1922" s="8" t="str">
        <f t="shared" si="234"/>
        <v>350001@录播</v>
      </c>
      <c r="AJ1922" s="8">
        <f>IF(AI1922="","",COUNTIFS(AI$1:AI1922,AI1922))</f>
        <v>2</v>
      </c>
      <c r="AK1922" s="8" t="str">
        <f t="shared" si="235"/>
        <v>连江县广播电视中心项目（初步设计带方案）的中标候选人公示@录播</v>
      </c>
      <c r="AL1922" s="9">
        <f>IF(AK1922="","",COUNTIFS(AK$1:AK1922,AK1922))</f>
        <v>1</v>
      </c>
      <c r="AM1922" s="10" t="str">
        <f t="shared" si="236"/>
        <v/>
      </c>
      <c r="AN1922" s="12">
        <v>0</v>
      </c>
    </row>
    <row r="1923" spans="1:40">
      <c r="A1923" s="14" t="s">
        <v>1084</v>
      </c>
      <c r="B1923" s="14" t="s">
        <v>2144</v>
      </c>
      <c r="C1923" s="14" t="s">
        <v>55</v>
      </c>
      <c r="D1923" s="14"/>
      <c r="E1923" s="14" t="s">
        <v>627</v>
      </c>
      <c r="F1923" s="14" t="s">
        <v>762</v>
      </c>
      <c r="G1923" s="14" t="s">
        <v>369</v>
      </c>
      <c r="H1923" s="14"/>
      <c r="I1923" s="14"/>
      <c r="J1923" s="14"/>
      <c r="K1923" s="14"/>
      <c r="L1923" s="14"/>
      <c r="M1923" s="14"/>
      <c r="N1923" s="14" t="s">
        <v>2145</v>
      </c>
      <c r="O1923" s="14"/>
      <c r="P1923" s="14"/>
      <c r="Q1923" s="14" t="s">
        <v>2147</v>
      </c>
      <c r="R1923" s="14"/>
      <c r="S1923" s="14"/>
      <c r="T1923" s="14"/>
      <c r="U1923" s="14"/>
      <c r="V1923" s="14"/>
      <c r="W1923" s="14" t="s">
        <v>326</v>
      </c>
      <c r="X1923" s="14" t="s">
        <v>2148</v>
      </c>
      <c r="Y1923" s="14">
        <v>2</v>
      </c>
      <c r="Z1923" s="14">
        <v>14971</v>
      </c>
      <c r="AA1923" s="14" t="s">
        <v>1746</v>
      </c>
      <c r="AB1923" s="14"/>
      <c r="AC1923" s="14"/>
      <c r="AD1923" s="14"/>
      <c r="AE1923" s="14"/>
      <c r="AF1923" s="14"/>
      <c r="AG1923" s="14"/>
      <c r="AH1923" s="14"/>
      <c r="AI1923" s="8" t="str">
        <f t="shared" si="234"/>
        <v/>
      </c>
      <c r="AJ1923" s="8" t="str">
        <f>IF(AI1923="","",COUNTIFS(AI$1:AI1923,AI1923))</f>
        <v/>
      </c>
      <c r="AK1923" s="8" t="str">
        <f t="shared" si="235"/>
        <v>(440000-201708-156007-0347)广东海洋大学教育信息中心虚拟录播平台设备采购合同采购合同@录播</v>
      </c>
      <c r="AL1923" s="9">
        <f>IF(AK1923="","",COUNTIFS(AK$1:AK1923,AK1923))</f>
        <v>1</v>
      </c>
      <c r="AM1923" s="10" t="str">
        <f t="shared" si="236"/>
        <v>是</v>
      </c>
      <c r="AN1923" s="12">
        <v>0</v>
      </c>
    </row>
    <row r="1924" spans="1:40">
      <c r="A1924" s="7" t="s">
        <v>1084</v>
      </c>
      <c r="B1924" s="7" t="s">
        <v>2149</v>
      </c>
      <c r="C1924" s="7" t="s">
        <v>55</v>
      </c>
      <c r="D1924" s="7" t="s">
        <v>2150</v>
      </c>
      <c r="E1924" s="7" t="s">
        <v>236</v>
      </c>
      <c r="F1924" s="7" t="s">
        <v>2151</v>
      </c>
      <c r="G1924" s="7" t="s">
        <v>369</v>
      </c>
      <c r="H1924" s="7"/>
      <c r="I1924" s="7"/>
      <c r="J1924" s="7"/>
      <c r="K1924" s="7"/>
      <c r="L1924" s="7" t="s">
        <v>1867</v>
      </c>
      <c r="M1924" s="7"/>
      <c r="N1924" s="7" t="s">
        <v>2152</v>
      </c>
      <c r="O1924" s="7" t="s">
        <v>2153</v>
      </c>
      <c r="P1924" s="7"/>
      <c r="Q1924" s="7" t="s">
        <v>2155</v>
      </c>
      <c r="R1924" s="7" t="s">
        <v>2156</v>
      </c>
      <c r="S1924" s="7" t="s">
        <v>2157</v>
      </c>
      <c r="T1924" s="7" t="s">
        <v>2158</v>
      </c>
      <c r="U1924" s="7" t="s">
        <v>2159</v>
      </c>
      <c r="V1924" s="7"/>
      <c r="W1924" s="7" t="s">
        <v>65</v>
      </c>
      <c r="X1924" s="7" t="s">
        <v>2160</v>
      </c>
      <c r="Y1924" s="7">
        <v>2</v>
      </c>
      <c r="Z1924" s="7">
        <v>2</v>
      </c>
      <c r="AA1924" s="7">
        <v>2019</v>
      </c>
      <c r="AB1924" s="7" t="s">
        <v>68</v>
      </c>
      <c r="AC1924" s="7"/>
      <c r="AD1924" s="7"/>
      <c r="AE1924" s="7"/>
      <c r="AF1924" s="7"/>
      <c r="AG1924" s="7"/>
      <c r="AH1924" s="7"/>
      <c r="AI1924" s="8" t="str">
        <f t="shared" si="234"/>
        <v>CEITCL-BJ10-1812065）@录播</v>
      </c>
      <c r="AJ1924" s="8">
        <f>IF(AI1924="","",COUNTIFS(AI$1:AI1924,AI1924))</f>
        <v>1</v>
      </c>
      <c r="AK1924" s="8" t="str">
        <f t="shared" si="235"/>
        <v>北京市通州区教育委员会下属5个单位北京市通州区教育委员会下属北京市育才学校通州分校等5家单位设备购置项目中标公告@录播</v>
      </c>
      <c r="AL1924" s="9">
        <f>IF(AK1924="","",COUNTIFS(AK$1:AK1924,AK1924))</f>
        <v>1</v>
      </c>
      <c r="AM1924" s="10" t="str">
        <f t="shared" si="236"/>
        <v>是</v>
      </c>
      <c r="AN1924" s="12">
        <v>10090035</v>
      </c>
    </row>
    <row r="1925" spans="1:40">
      <c r="A1925" s="14" t="s">
        <v>1084</v>
      </c>
      <c r="B1925" s="14" t="s">
        <v>2168</v>
      </c>
      <c r="C1925" s="14" t="s">
        <v>55</v>
      </c>
      <c r="D1925" s="14"/>
      <c r="E1925" s="14" t="s">
        <v>56</v>
      </c>
      <c r="F1925" s="14" t="s">
        <v>2169</v>
      </c>
      <c r="G1925" s="14" t="s">
        <v>369</v>
      </c>
      <c r="H1925" s="14"/>
      <c r="I1925" s="14"/>
      <c r="J1925" s="14"/>
      <c r="K1925" s="14"/>
      <c r="L1925" s="14"/>
      <c r="M1925" s="14"/>
      <c r="N1925" s="14" t="s">
        <v>2170</v>
      </c>
      <c r="O1925" s="14" t="s">
        <v>2171</v>
      </c>
      <c r="P1925" s="14"/>
      <c r="Q1925" s="14" t="s">
        <v>2173</v>
      </c>
      <c r="R1925" s="14"/>
      <c r="S1925" s="14"/>
      <c r="T1925" s="14"/>
      <c r="U1925" s="14"/>
      <c r="V1925" s="14"/>
      <c r="W1925" s="14" t="s">
        <v>79</v>
      </c>
      <c r="X1925" s="14" t="s">
        <v>2174</v>
      </c>
      <c r="Y1925" s="14">
        <v>7</v>
      </c>
      <c r="Z1925" s="14">
        <v>14971</v>
      </c>
      <c r="AA1925" s="14">
        <v>2019</v>
      </c>
      <c r="AB1925" s="14" t="s">
        <v>68</v>
      </c>
      <c r="AC1925" s="14"/>
      <c r="AD1925" s="14"/>
      <c r="AE1925" s="14"/>
      <c r="AF1925" s="14"/>
      <c r="AG1925" s="14"/>
      <c r="AH1925" s="14"/>
      <c r="AI1925" s="8" t="str">
        <f t="shared" si="234"/>
        <v/>
      </c>
      <c r="AJ1925" s="8" t="str">
        <f>IF(AI1925="","",COUNTIFS(AI$1:AI1925,AI1925))</f>
        <v/>
      </c>
      <c r="AK1925" s="8" t="str">
        <f t="shared" si="235"/>
        <v>漯河市五高初中部计算机教室和录播教室项目B包中标公告@录播</v>
      </c>
      <c r="AL1925" s="9">
        <f>IF(AK1925="","",COUNTIFS(AK$1:AK1925,AK1925))</f>
        <v>1</v>
      </c>
      <c r="AM1925" s="10" t="str">
        <f t="shared" si="236"/>
        <v>是</v>
      </c>
      <c r="AN1925" s="12">
        <v>528960</v>
      </c>
    </row>
    <row r="1926" spans="1:40">
      <c r="A1926" s="7" t="s">
        <v>1084</v>
      </c>
      <c r="B1926" s="7" t="s">
        <v>377</v>
      </c>
      <c r="C1926" s="7" t="s">
        <v>55</v>
      </c>
      <c r="D1926" s="7" t="s">
        <v>378</v>
      </c>
      <c r="E1926" s="7" t="s">
        <v>94</v>
      </c>
      <c r="F1926" s="7" t="s">
        <v>379</v>
      </c>
      <c r="G1926" s="7" t="s">
        <v>369</v>
      </c>
      <c r="H1926" s="7"/>
      <c r="I1926" s="7"/>
      <c r="J1926" s="7"/>
      <c r="K1926" s="7"/>
      <c r="L1926" s="7"/>
      <c r="M1926" s="7" t="s">
        <v>380</v>
      </c>
      <c r="N1926" s="7" t="s">
        <v>381</v>
      </c>
      <c r="O1926" s="7" t="s">
        <v>382</v>
      </c>
      <c r="P1926" s="7"/>
      <c r="Q1926" s="7" t="s">
        <v>384</v>
      </c>
      <c r="R1926" s="7"/>
      <c r="S1926" s="7"/>
      <c r="T1926" s="7"/>
      <c r="U1926" s="7"/>
      <c r="V1926" s="7"/>
      <c r="W1926" s="7" t="s">
        <v>65</v>
      </c>
      <c r="X1926" s="7" t="s">
        <v>385</v>
      </c>
      <c r="Y1926" s="7">
        <v>5</v>
      </c>
      <c r="Z1926" s="7">
        <v>5</v>
      </c>
      <c r="AA1926" s="7">
        <v>2019</v>
      </c>
      <c r="AB1926" s="7" t="s">
        <v>68</v>
      </c>
      <c r="AC1926" s="7" t="s">
        <v>128</v>
      </c>
      <c r="AD1926" s="7" t="s">
        <v>328</v>
      </c>
      <c r="AE1926" s="7" t="s">
        <v>130</v>
      </c>
      <c r="AF1926" s="7"/>
      <c r="AG1926" s="7"/>
      <c r="AH1926" s="7"/>
      <c r="AI1926" s="8" t="str">
        <f t="shared" si="234"/>
        <v>DTZC-2018-0949@录播</v>
      </c>
      <c r="AJ1926" s="8">
        <f>IF(AI1926="","",COUNTIFS(AI$1:AI1926,AI1926))</f>
        <v>1</v>
      </c>
      <c r="AK1926" s="8" t="str">
        <f t="shared" si="235"/>
        <v>大同市实验小学绿地校区办公设备采购中标公告@录播</v>
      </c>
      <c r="AL1926" s="9">
        <f>IF(AK1926="","",COUNTIFS(AK$1:AK1926,AK1926))</f>
        <v>1</v>
      </c>
      <c r="AM1926" s="10" t="str">
        <f t="shared" si="236"/>
        <v>是</v>
      </c>
      <c r="AN1926" s="12">
        <v>7397250</v>
      </c>
    </row>
    <row r="1927" spans="1:40">
      <c r="A1927" s="14" t="s">
        <v>1084</v>
      </c>
      <c r="B1927" s="14" t="s">
        <v>2175</v>
      </c>
      <c r="C1927" s="14" t="s">
        <v>55</v>
      </c>
      <c r="D1927" s="14" t="s">
        <v>2162</v>
      </c>
      <c r="E1927" s="14" t="s">
        <v>1244</v>
      </c>
      <c r="F1927" s="14" t="s">
        <v>2163</v>
      </c>
      <c r="G1927" s="14" t="s">
        <v>369</v>
      </c>
      <c r="H1927" s="14"/>
      <c r="I1927" s="14"/>
      <c r="J1927" s="14"/>
      <c r="K1927" s="14"/>
      <c r="L1927" s="14" t="s">
        <v>2164</v>
      </c>
      <c r="M1927" s="14" t="s">
        <v>2165</v>
      </c>
      <c r="N1927" s="14" t="s">
        <v>2176</v>
      </c>
      <c r="O1927" s="14"/>
      <c r="P1927" s="14"/>
      <c r="Q1927" s="14" t="s">
        <v>2178</v>
      </c>
      <c r="R1927" s="14" t="s">
        <v>2179</v>
      </c>
      <c r="S1927" s="14"/>
      <c r="T1927" s="14"/>
      <c r="U1927" s="14"/>
      <c r="V1927" s="14"/>
      <c r="W1927" s="14" t="s">
        <v>65</v>
      </c>
      <c r="X1927" s="14" t="s">
        <v>2180</v>
      </c>
      <c r="Y1927" s="14">
        <v>8</v>
      </c>
      <c r="Z1927" s="14">
        <v>8</v>
      </c>
      <c r="AA1927" s="14">
        <v>2019</v>
      </c>
      <c r="AB1927" s="14" t="s">
        <v>68</v>
      </c>
      <c r="AC1927" s="14"/>
      <c r="AD1927" s="14"/>
      <c r="AE1927" s="14"/>
      <c r="AF1927" s="14"/>
      <c r="AG1927" s="14"/>
      <c r="AH1927" s="14"/>
      <c r="AI1927" s="8" t="str">
        <f t="shared" si="234"/>
        <v>18A0589@录播</v>
      </c>
      <c r="AJ1927" s="8">
        <f>IF(AI1927="","",COUNTIFS(AI$1:AI1927,AI1927))</f>
        <v>1</v>
      </c>
      <c r="AK1927" s="8" t="str">
        <f t="shared" si="235"/>
        <v>石柱县西沱中学校智慧（录播）教室采购结果公告@录播</v>
      </c>
      <c r="AL1927" s="9">
        <f>IF(AK1927="","",COUNTIFS(AK$1:AK1927,AK1927))</f>
        <v>1</v>
      </c>
      <c r="AM1927" s="10" t="str">
        <f t="shared" si="236"/>
        <v>是</v>
      </c>
      <c r="AN1927" s="12">
        <v>0</v>
      </c>
    </row>
    <row r="1928" spans="1:40">
      <c r="A1928" s="7" t="s">
        <v>1084</v>
      </c>
      <c r="B1928" s="7" t="s">
        <v>2181</v>
      </c>
      <c r="C1928" s="7" t="s">
        <v>55</v>
      </c>
      <c r="D1928" s="7" t="s">
        <v>2182</v>
      </c>
      <c r="E1928" s="7" t="s">
        <v>627</v>
      </c>
      <c r="F1928" s="7" t="s">
        <v>628</v>
      </c>
      <c r="G1928" s="7" t="s">
        <v>369</v>
      </c>
      <c r="H1928" s="7"/>
      <c r="I1928" s="7"/>
      <c r="J1928" s="7"/>
      <c r="K1928" s="7"/>
      <c r="L1928" s="7"/>
      <c r="M1928" s="7"/>
      <c r="N1928" s="7"/>
      <c r="O1928" s="7"/>
      <c r="P1928" s="7"/>
      <c r="Q1928" s="7"/>
      <c r="R1928" s="7"/>
      <c r="S1928" s="7"/>
      <c r="T1928" s="7"/>
      <c r="U1928" s="7"/>
      <c r="V1928" s="7"/>
      <c r="W1928" s="7" t="s">
        <v>65</v>
      </c>
      <c r="X1928" s="7" t="s">
        <v>2184</v>
      </c>
      <c r="Y1928" s="7">
        <v>2</v>
      </c>
      <c r="Z1928" s="7">
        <v>4</v>
      </c>
      <c r="AA1928" s="7">
        <v>2019</v>
      </c>
      <c r="AB1928" s="7" t="s">
        <v>68</v>
      </c>
      <c r="AC1928" s="7"/>
      <c r="AD1928" s="7"/>
      <c r="AE1928" s="7"/>
      <c r="AF1928" s="7"/>
      <c r="AG1928" s="7"/>
      <c r="AH1928" s="7"/>
      <c r="AI1928" s="8" t="str">
        <f t="shared" si="234"/>
        <v>ZSZJCS2019010611@录播</v>
      </c>
      <c r="AJ1928" s="8">
        <f>IF(AI1928="","",COUNTIFS(AI$1:AI1928,AI1928))</f>
        <v>1</v>
      </c>
      <c r="AK1928" s="8" t="str">
        <f t="shared" si="235"/>
        <v>关于【2019年启发中学校园修缮改造项目-中介预算审核服务】选取结果的公告@录播</v>
      </c>
      <c r="AL1928" s="9">
        <f>IF(AK1928="","",COUNTIFS(AK$1:AK1928,AK1928))</f>
        <v>1</v>
      </c>
      <c r="AM1928" s="10" t="str">
        <f t="shared" si="236"/>
        <v>是</v>
      </c>
      <c r="AN1928" s="12">
        <v>0</v>
      </c>
    </row>
    <row r="1929" spans="1:40">
      <c r="A1929" s="14" t="s">
        <v>1084</v>
      </c>
      <c r="B1929" s="14" t="s">
        <v>2185</v>
      </c>
      <c r="C1929" s="14" t="s">
        <v>55</v>
      </c>
      <c r="D1929" s="14" t="s">
        <v>2186</v>
      </c>
      <c r="E1929" s="14" t="s">
        <v>602</v>
      </c>
      <c r="F1929" s="14" t="s">
        <v>2187</v>
      </c>
      <c r="G1929" s="14" t="s">
        <v>369</v>
      </c>
      <c r="H1929" s="14"/>
      <c r="I1929" s="14"/>
      <c r="J1929" s="14"/>
      <c r="K1929" s="14"/>
      <c r="L1929" s="14"/>
      <c r="M1929" s="14"/>
      <c r="N1929" s="14"/>
      <c r="O1929" s="14" t="s">
        <v>2188</v>
      </c>
      <c r="P1929" s="14"/>
      <c r="Q1929" s="14"/>
      <c r="R1929" s="14"/>
      <c r="S1929" s="14"/>
      <c r="T1929" s="14"/>
      <c r="U1929" s="14"/>
      <c r="V1929" s="14"/>
      <c r="W1929" s="14" t="s">
        <v>65</v>
      </c>
      <c r="X1929" s="14" t="s">
        <v>2190</v>
      </c>
      <c r="Y1929" s="14">
        <v>2</v>
      </c>
      <c r="Z1929" s="14">
        <v>4</v>
      </c>
      <c r="AA1929" s="14">
        <v>2019</v>
      </c>
      <c r="AB1929" s="14" t="s">
        <v>68</v>
      </c>
      <c r="AC1929" s="14"/>
      <c r="AD1929" s="14"/>
      <c r="AE1929" s="14"/>
      <c r="AF1929" s="14"/>
      <c r="AG1929" s="14"/>
      <c r="AH1929" s="14"/>
      <c r="AI1929" s="8" t="str">
        <f t="shared" si="234"/>
        <v>mlzx[2019]002号@录播</v>
      </c>
      <c r="AJ1929" s="8">
        <f>IF(AI1929="","",COUNTIFS(AI$1:AI1929,AI1929))</f>
        <v>1</v>
      </c>
      <c r="AK1929" s="8" t="str">
        <f t="shared" si="235"/>
        <v>江苏省马陵中学学生食堂扩音系统采购项目成交公告@录播</v>
      </c>
      <c r="AL1929" s="9">
        <f>IF(AK1929="","",COUNTIFS(AK$1:AK1929,AK1929))</f>
        <v>1</v>
      </c>
      <c r="AM1929" s="10" t="str">
        <f t="shared" si="236"/>
        <v>是</v>
      </c>
      <c r="AN1929" s="12">
        <v>33960</v>
      </c>
    </row>
    <row r="1930" spans="1:40">
      <c r="A1930" s="7" t="s">
        <v>1084</v>
      </c>
      <c r="B1930" s="7" t="s">
        <v>2191</v>
      </c>
      <c r="C1930" s="7" t="s">
        <v>55</v>
      </c>
      <c r="D1930" s="7"/>
      <c r="E1930" s="7" t="s">
        <v>56</v>
      </c>
      <c r="F1930" s="7" t="s">
        <v>1443</v>
      </c>
      <c r="G1930" s="7" t="s">
        <v>369</v>
      </c>
      <c r="H1930" s="7"/>
      <c r="I1930" s="7"/>
      <c r="J1930" s="7"/>
      <c r="K1930" s="7"/>
      <c r="L1930" s="7"/>
      <c r="M1930" s="7"/>
      <c r="N1930" s="7" t="s">
        <v>1448</v>
      </c>
      <c r="O1930" s="7"/>
      <c r="P1930" s="7"/>
      <c r="Q1930" s="7" t="s">
        <v>1449</v>
      </c>
      <c r="R1930" s="7"/>
      <c r="S1930" s="7"/>
      <c r="T1930" s="7"/>
      <c r="U1930" s="7"/>
      <c r="V1930" s="7"/>
      <c r="W1930" s="7" t="s">
        <v>65</v>
      </c>
      <c r="X1930" s="7" t="s">
        <v>2193</v>
      </c>
      <c r="Y1930" s="7">
        <v>2</v>
      </c>
      <c r="Z1930" s="7">
        <v>14971</v>
      </c>
      <c r="AA1930" s="7">
        <v>2019</v>
      </c>
      <c r="AB1930" s="7" t="s">
        <v>68</v>
      </c>
      <c r="AC1930" s="7"/>
      <c r="AD1930" s="7"/>
      <c r="AE1930" s="7"/>
      <c r="AF1930" s="7"/>
      <c r="AG1930" s="7"/>
      <c r="AH1930" s="7"/>
      <c r="AI1930" s="8" t="str">
        <f t="shared" si="234"/>
        <v/>
      </c>
      <c r="AJ1930" s="8" t="str">
        <f>IF(AI1930="","",COUNTIFS(AI$1:AI1930,AI1930))</f>
        <v/>
      </c>
      <c r="AK1930" s="8" t="str">
        <f t="shared" si="235"/>
        <v>新乡市铁路第二中学录播教室录播设备合同公告@录播</v>
      </c>
      <c r="AL1930" s="9">
        <f>IF(AK1930="","",COUNTIFS(AK$1:AK1930,AK1930))</f>
        <v>1</v>
      </c>
      <c r="AM1930" s="10" t="str">
        <f t="shared" si="236"/>
        <v>是</v>
      </c>
      <c r="AN1930" s="12">
        <v>0</v>
      </c>
    </row>
    <row r="1931" spans="1:40">
      <c r="A1931" s="14" t="s">
        <v>1084</v>
      </c>
      <c r="B1931" s="14" t="s">
        <v>2194</v>
      </c>
      <c r="C1931" s="14" t="s">
        <v>55</v>
      </c>
      <c r="D1931" s="14"/>
      <c r="E1931" s="14" t="s">
        <v>56</v>
      </c>
      <c r="F1931" s="14" t="s">
        <v>1443</v>
      </c>
      <c r="G1931" s="14" t="s">
        <v>369</v>
      </c>
      <c r="H1931" s="14"/>
      <c r="I1931" s="14"/>
      <c r="J1931" s="14"/>
      <c r="K1931" s="14"/>
      <c r="L1931" s="14"/>
      <c r="M1931" s="14"/>
      <c r="N1931" s="14" t="s">
        <v>1452</v>
      </c>
      <c r="O1931" s="14"/>
      <c r="P1931" s="14"/>
      <c r="Q1931" s="14" t="s">
        <v>1454</v>
      </c>
      <c r="R1931" s="14"/>
      <c r="S1931" s="14"/>
      <c r="T1931" s="14"/>
      <c r="U1931" s="14"/>
      <c r="V1931" s="14"/>
      <c r="W1931" s="14" t="s">
        <v>65</v>
      </c>
      <c r="X1931" s="14" t="s">
        <v>2196</v>
      </c>
      <c r="Y1931" s="14">
        <v>2</v>
      </c>
      <c r="Z1931" s="14">
        <v>14971</v>
      </c>
      <c r="AA1931" s="14">
        <v>2019</v>
      </c>
      <c r="AB1931" s="14" t="s">
        <v>68</v>
      </c>
      <c r="AC1931" s="14"/>
      <c r="AD1931" s="14"/>
      <c r="AE1931" s="14"/>
      <c r="AF1931" s="14"/>
      <c r="AG1931" s="14"/>
      <c r="AH1931" s="14"/>
      <c r="AI1931" s="8" t="str">
        <f t="shared" si="234"/>
        <v/>
      </c>
      <c r="AJ1931" s="8" t="str">
        <f>IF(AI1931="","",COUNTIFS(AI$1:AI1931,AI1931))</f>
        <v/>
      </c>
      <c r="AK1931" s="8" t="str">
        <f t="shared" si="235"/>
        <v>新乡市铁路第二中学录播教室触碰一体机项目合同公告@录播</v>
      </c>
      <c r="AL1931" s="9">
        <f>IF(AK1931="","",COUNTIFS(AK$1:AK1931,AK1931))</f>
        <v>1</v>
      </c>
      <c r="AM1931" s="10" t="str">
        <f t="shared" si="236"/>
        <v>是</v>
      </c>
      <c r="AN1931" s="12">
        <v>0</v>
      </c>
    </row>
    <row r="1932" spans="1:40">
      <c r="A1932" s="7" t="s">
        <v>1084</v>
      </c>
      <c r="B1932" s="7" t="s">
        <v>2203</v>
      </c>
      <c r="C1932" s="7" t="s">
        <v>55</v>
      </c>
      <c r="D1932" s="7" t="s">
        <v>2204</v>
      </c>
      <c r="E1932" s="7" t="s">
        <v>1192</v>
      </c>
      <c r="F1932" s="7" t="s">
        <v>2205</v>
      </c>
      <c r="G1932" s="7" t="s">
        <v>369</v>
      </c>
      <c r="H1932" s="7"/>
      <c r="I1932" s="7"/>
      <c r="J1932" s="7"/>
      <c r="K1932" s="7"/>
      <c r="L1932" s="7" t="s">
        <v>1253</v>
      </c>
      <c r="M1932" s="7" t="s">
        <v>2206</v>
      </c>
      <c r="N1932" s="7" t="s">
        <v>2207</v>
      </c>
      <c r="O1932" s="7"/>
      <c r="P1932" s="7"/>
      <c r="Q1932" s="7" t="s">
        <v>2209</v>
      </c>
      <c r="R1932" s="7" t="s">
        <v>2210</v>
      </c>
      <c r="S1932" s="7" t="s">
        <v>2211</v>
      </c>
      <c r="T1932" s="7" t="s">
        <v>2212</v>
      </c>
      <c r="U1932" s="7"/>
      <c r="V1932" s="7"/>
      <c r="W1932" s="7" t="s">
        <v>79</v>
      </c>
      <c r="X1932" s="7" t="s">
        <v>2213</v>
      </c>
      <c r="Y1932" s="7">
        <v>2</v>
      </c>
      <c r="Z1932" s="7">
        <v>2</v>
      </c>
      <c r="AA1932" s="7">
        <v>2018</v>
      </c>
      <c r="AB1932" s="7" t="s">
        <v>643</v>
      </c>
      <c r="AC1932" s="7"/>
      <c r="AD1932" s="7"/>
      <c r="AE1932" s="7"/>
      <c r="AF1932" s="7"/>
      <c r="AG1932" s="7"/>
      <c r="AH1932" s="7"/>
      <c r="AI1932" s="8" t="str">
        <f t="shared" si="234"/>
        <v>ZZHXGCZB-2018-0024@录播</v>
      </c>
      <c r="AJ1932" s="8">
        <f>IF(AI1932="","",COUNTIFS(AI$1:AI1932,AI1932))</f>
        <v>1</v>
      </c>
      <c r="AK1932" s="8" t="str">
        <f t="shared" si="235"/>
        <v>武溪镇第二小学班班通、录播室等设备采购项目（第二次）中标公示@录播</v>
      </c>
      <c r="AL1932" s="9">
        <f>IF(AK1932="","",COUNTIFS(AK$1:AK1932,AK1932))</f>
        <v>1</v>
      </c>
      <c r="AM1932" s="10" t="str">
        <f t="shared" si="236"/>
        <v>是</v>
      </c>
      <c r="AN1932" s="12">
        <v>0</v>
      </c>
    </row>
    <row r="1933" spans="1:40">
      <c r="A1933" s="14" t="s">
        <v>1084</v>
      </c>
      <c r="B1933" s="14" t="s">
        <v>2260</v>
      </c>
      <c r="C1933" s="14" t="s">
        <v>55</v>
      </c>
      <c r="D1933" s="14"/>
      <c r="E1933" s="14" t="s">
        <v>425</v>
      </c>
      <c r="F1933" s="14" t="s">
        <v>486</v>
      </c>
      <c r="G1933" s="14" t="s">
        <v>369</v>
      </c>
      <c r="H1933" s="14"/>
      <c r="I1933" s="14"/>
      <c r="J1933" s="14"/>
      <c r="K1933" s="14"/>
      <c r="L1933" s="14" t="s">
        <v>2261</v>
      </c>
      <c r="M1933" s="14" t="s">
        <v>2262</v>
      </c>
      <c r="N1933" s="14" t="s">
        <v>2263</v>
      </c>
      <c r="O1933" s="14" t="s">
        <v>2264</v>
      </c>
      <c r="P1933" s="14"/>
      <c r="Q1933" s="14" t="s">
        <v>2266</v>
      </c>
      <c r="R1933" s="14"/>
      <c r="S1933" s="14"/>
      <c r="T1933" s="14"/>
      <c r="U1933" s="14"/>
      <c r="V1933" s="14"/>
      <c r="W1933" s="14" t="s">
        <v>65</v>
      </c>
      <c r="X1933" s="14" t="s">
        <v>2267</v>
      </c>
      <c r="Y1933" s="14">
        <v>4</v>
      </c>
      <c r="Z1933" s="14">
        <v>14971</v>
      </c>
      <c r="AA1933" s="14">
        <v>2019</v>
      </c>
      <c r="AB1933" s="14" t="s">
        <v>68</v>
      </c>
      <c r="AC1933" s="14"/>
      <c r="AD1933" s="14"/>
      <c r="AE1933" s="14"/>
      <c r="AF1933" s="14"/>
      <c r="AG1933" s="14"/>
      <c r="AH1933" s="14"/>
      <c r="AI1933" s="8" t="str">
        <f t="shared" si="234"/>
        <v/>
      </c>
      <c r="AJ1933" s="8" t="str">
        <f>IF(AI1933="","",COUNTIFS(AI$1:AI1933,AI1933))</f>
        <v/>
      </c>
      <c r="AK1933" s="8" t="str">
        <f t="shared" si="235"/>
        <v>夏河县拉卜楞小学建设直录播互动终端系统项目中标公告@录播</v>
      </c>
      <c r="AL1933" s="9">
        <f>IF(AK1933="","",COUNTIFS(AK$1:AK1933,AK1933))</f>
        <v>1</v>
      </c>
      <c r="AM1933" s="10" t="str">
        <f t="shared" si="236"/>
        <v>是</v>
      </c>
      <c r="AN1933" s="12">
        <v>294800</v>
      </c>
    </row>
    <row r="1934" spans="1:40">
      <c r="A1934" s="7" t="s">
        <v>1084</v>
      </c>
      <c r="B1934" s="7" t="s">
        <v>2161</v>
      </c>
      <c r="C1934" s="7" t="s">
        <v>55</v>
      </c>
      <c r="D1934" s="7" t="s">
        <v>2162</v>
      </c>
      <c r="E1934" s="7" t="s">
        <v>1244</v>
      </c>
      <c r="F1934" s="7" t="s">
        <v>2163</v>
      </c>
      <c r="G1934" s="7" t="s">
        <v>369</v>
      </c>
      <c r="H1934" s="7"/>
      <c r="I1934" s="7"/>
      <c r="J1934" s="7"/>
      <c r="K1934" s="7"/>
      <c r="L1934" s="7" t="s">
        <v>2164</v>
      </c>
      <c r="M1934" s="7" t="s">
        <v>2165</v>
      </c>
      <c r="N1934" s="7"/>
      <c r="O1934" s="7"/>
      <c r="P1934" s="7"/>
      <c r="Q1934" s="7"/>
      <c r="R1934" s="7"/>
      <c r="S1934" s="7"/>
      <c r="T1934" s="7"/>
      <c r="U1934" s="7"/>
      <c r="V1934" s="7"/>
      <c r="W1934" s="7" t="s">
        <v>65</v>
      </c>
      <c r="X1934" s="7" t="s">
        <v>2167</v>
      </c>
      <c r="Y1934" s="7">
        <v>4</v>
      </c>
      <c r="Z1934" s="7">
        <v>8</v>
      </c>
      <c r="AA1934" s="7">
        <v>2019</v>
      </c>
      <c r="AB1934" s="7" t="s">
        <v>68</v>
      </c>
      <c r="AC1934" s="7"/>
      <c r="AD1934" s="7"/>
      <c r="AE1934" s="7"/>
      <c r="AF1934" s="7"/>
      <c r="AG1934" s="7"/>
      <c r="AH1934" s="7"/>
      <c r="AI1934" s="8" t="str">
        <f t="shared" si="234"/>
        <v>18A0589@录播</v>
      </c>
      <c r="AJ1934" s="8">
        <f>IF(AI1934="","",COUNTIFS(AI$1:AI1934,AI1934))</f>
        <v>2</v>
      </c>
      <c r="AK1934" s="8" t="str">
        <f t="shared" si="235"/>
        <v>石柱县西沱中学校智慧（录播）教室采购(18A0589)结果公告@录播</v>
      </c>
      <c r="AL1934" s="9">
        <f>IF(AK1934="","",COUNTIFS(AK$1:AK1934,AK1934))</f>
        <v>1</v>
      </c>
      <c r="AM1934" s="10" t="str">
        <f t="shared" si="236"/>
        <v/>
      </c>
      <c r="AN1934" s="12">
        <v>0</v>
      </c>
    </row>
    <row r="1935" spans="1:40">
      <c r="A1935" s="14" t="s">
        <v>1084</v>
      </c>
      <c r="B1935" s="14" t="s">
        <v>2197</v>
      </c>
      <c r="C1935" s="14" t="s">
        <v>55</v>
      </c>
      <c r="D1935" s="14"/>
      <c r="E1935" s="14" t="s">
        <v>83</v>
      </c>
      <c r="F1935" s="14" t="s">
        <v>2198</v>
      </c>
      <c r="G1935" s="14" t="s">
        <v>369</v>
      </c>
      <c r="H1935" s="14"/>
      <c r="I1935" s="14"/>
      <c r="J1935" s="14"/>
      <c r="K1935" s="14"/>
      <c r="L1935" s="14"/>
      <c r="M1935" s="14"/>
      <c r="N1935" s="14" t="s">
        <v>2199</v>
      </c>
      <c r="O1935" s="14"/>
      <c r="P1935" s="14"/>
      <c r="Q1935" s="14" t="s">
        <v>2201</v>
      </c>
      <c r="R1935" s="14" t="s">
        <v>985</v>
      </c>
      <c r="S1935" s="14"/>
      <c r="T1935" s="14"/>
      <c r="U1935" s="14"/>
      <c r="V1935" s="14"/>
      <c r="W1935" s="14" t="s">
        <v>65</v>
      </c>
      <c r="X1935" s="14" t="s">
        <v>2202</v>
      </c>
      <c r="Y1935" s="14">
        <v>2</v>
      </c>
      <c r="Z1935" s="14">
        <v>14971</v>
      </c>
      <c r="AA1935" s="14">
        <v>2019</v>
      </c>
      <c r="AB1935" s="14" t="s">
        <v>68</v>
      </c>
      <c r="AC1935" s="14"/>
      <c r="AD1935" s="14"/>
      <c r="AE1935" s="14"/>
      <c r="AF1935" s="14"/>
      <c r="AG1935" s="14"/>
      <c r="AH1935" s="14"/>
      <c r="AI1935" s="8" t="str">
        <f t="shared" si="234"/>
        <v/>
      </c>
      <c r="AJ1935" s="8" t="str">
        <f>IF(AI1935="","",COUNTIFS(AI$1:AI1935,AI1935))</f>
        <v/>
      </c>
      <c r="AK1935" s="8" t="str">
        <f t="shared" si="235"/>
        <v>广昌县教育体育局2016—2017年高中远程直播和初中录播教室建设项目采购第二次【合同】@录播</v>
      </c>
      <c r="AL1935" s="9">
        <f>IF(AK1935="","",COUNTIFS(AK$1:AK1935,AK1935))</f>
        <v>1</v>
      </c>
      <c r="AM1935" s="10" t="str">
        <f t="shared" si="236"/>
        <v>是</v>
      </c>
      <c r="AN1935" s="12">
        <v>0</v>
      </c>
    </row>
    <row r="1936" spans="1:40">
      <c r="A1936" s="7" t="s">
        <v>1084</v>
      </c>
      <c r="B1936" s="7" t="s">
        <v>2286</v>
      </c>
      <c r="C1936" s="7" t="s">
        <v>55</v>
      </c>
      <c r="D1936" s="7"/>
      <c r="E1936" s="7" t="s">
        <v>94</v>
      </c>
      <c r="F1936" s="7" t="s">
        <v>95</v>
      </c>
      <c r="G1936" s="7" t="s">
        <v>2287</v>
      </c>
      <c r="H1936" s="7"/>
      <c r="I1936" s="7"/>
      <c r="J1936" s="7"/>
      <c r="K1936" s="7"/>
      <c r="L1936" s="7" t="s">
        <v>2288</v>
      </c>
      <c r="M1936" s="7" t="s">
        <v>2289</v>
      </c>
      <c r="N1936" s="7" t="s">
        <v>2290</v>
      </c>
      <c r="O1936" s="7"/>
      <c r="P1936" s="7"/>
      <c r="Q1936" s="7" t="s">
        <v>2292</v>
      </c>
      <c r="R1936" s="7"/>
      <c r="S1936" s="7"/>
      <c r="T1936" s="7"/>
      <c r="U1936" s="7"/>
      <c r="V1936" s="7"/>
      <c r="W1936" s="7" t="s">
        <v>65</v>
      </c>
      <c r="X1936" s="7" t="s">
        <v>2293</v>
      </c>
      <c r="Y1936" s="7">
        <v>3</v>
      </c>
      <c r="Z1936" s="7">
        <v>14971</v>
      </c>
      <c r="AA1936" s="7">
        <v>2019</v>
      </c>
      <c r="AB1936" s="7" t="s">
        <v>68</v>
      </c>
      <c r="AC1936" s="7"/>
      <c r="AD1936" s="7"/>
      <c r="AE1936" s="7"/>
      <c r="AF1936" s="7"/>
      <c r="AG1936" s="7"/>
      <c r="AH1936" s="7"/>
      <c r="AI1936" s="8" t="str">
        <f t="shared" si="234"/>
        <v/>
      </c>
      <c r="AJ1936" s="8" t="str">
        <f>IF(AI1936="","",COUNTIFS(AI$1:AI1936,AI1936))</f>
        <v/>
      </c>
      <c r="AK1936" s="8" t="str">
        <f t="shared" si="235"/>
        <v>潞城市辛安泉小学录播教室设备采购项目成交公告@录播</v>
      </c>
      <c r="AL1936" s="9">
        <f>IF(AK1936="","",COUNTIFS(AK$1:AK1936,AK1936))</f>
        <v>1</v>
      </c>
      <c r="AM1936" s="10" t="str">
        <f t="shared" si="236"/>
        <v>是</v>
      </c>
      <c r="AN1936" s="12">
        <v>0</v>
      </c>
    </row>
    <row r="1937" spans="1:40">
      <c r="A1937" s="14" t="s">
        <v>1084</v>
      </c>
      <c r="B1937" s="14" t="s">
        <v>2294</v>
      </c>
      <c r="C1937" s="14" t="s">
        <v>55</v>
      </c>
      <c r="D1937" s="14">
        <v>510201201813751</v>
      </c>
      <c r="E1937" s="14" t="s">
        <v>1427</v>
      </c>
      <c r="F1937" s="14" t="s">
        <v>2295</v>
      </c>
      <c r="G1937" s="14" t="s">
        <v>887</v>
      </c>
      <c r="H1937" s="14"/>
      <c r="I1937" s="14"/>
      <c r="J1937" s="14"/>
      <c r="K1937" s="14"/>
      <c r="L1937" s="14" t="s">
        <v>2296</v>
      </c>
      <c r="M1937" s="14" t="s">
        <v>2297</v>
      </c>
      <c r="N1937" s="14" t="s">
        <v>2298</v>
      </c>
      <c r="O1937" s="14"/>
      <c r="P1937" s="14"/>
      <c r="Q1937" s="14" t="s">
        <v>2300</v>
      </c>
      <c r="R1937" s="14" t="s">
        <v>2301</v>
      </c>
      <c r="S1937" s="14"/>
      <c r="T1937" s="14"/>
      <c r="U1937" s="14"/>
      <c r="V1937" s="14"/>
      <c r="W1937" s="14" t="s">
        <v>65</v>
      </c>
      <c r="X1937" s="14" t="s">
        <v>2302</v>
      </c>
      <c r="Y1937" s="14">
        <v>2</v>
      </c>
      <c r="Z1937" s="14">
        <v>2</v>
      </c>
      <c r="AA1937" s="14">
        <v>2019</v>
      </c>
      <c r="AB1937" s="14" t="s">
        <v>68</v>
      </c>
      <c r="AC1937" s="14"/>
      <c r="AD1937" s="14"/>
      <c r="AE1937" s="14"/>
      <c r="AF1937" s="14"/>
      <c r="AG1937" s="14"/>
      <c r="AH1937" s="14"/>
      <c r="AI1937" s="8" t="str">
        <f t="shared" si="234"/>
        <v>510201201813751@录播</v>
      </c>
      <c r="AJ1937" s="8">
        <f>IF(AI1937="","",COUNTIFS(AI$1:AI1937,AI1937))</f>
        <v>1</v>
      </c>
      <c r="AK1937" s="8" t="str">
        <f t="shared" si="235"/>
        <v>四川省粮食经济学校学生宿舍空调和安防监控系统集成政府采购项目(川政采招〔2018〕332号)公开招标结果公告@录播</v>
      </c>
      <c r="AL1937" s="9">
        <f>IF(AK1937="","",COUNTIFS(AK$1:AK1937,AK1937))</f>
        <v>1</v>
      </c>
      <c r="AM1937" s="10" t="str">
        <f t="shared" si="236"/>
        <v>是</v>
      </c>
      <c r="AN1937" s="12">
        <v>0</v>
      </c>
    </row>
    <row r="1938" spans="1:40">
      <c r="A1938" s="7" t="s">
        <v>1084</v>
      </c>
      <c r="B1938" s="7" t="s">
        <v>2303</v>
      </c>
      <c r="C1938" s="7" t="s">
        <v>55</v>
      </c>
      <c r="D1938" s="7"/>
      <c r="E1938" s="7" t="s">
        <v>1308</v>
      </c>
      <c r="F1938" s="7" t="s">
        <v>2304</v>
      </c>
      <c r="G1938" s="7" t="s">
        <v>427</v>
      </c>
      <c r="H1938" s="7"/>
      <c r="I1938" s="7"/>
      <c r="J1938" s="7"/>
      <c r="K1938" s="7"/>
      <c r="L1938" s="7"/>
      <c r="M1938" s="7"/>
      <c r="N1938" s="7" t="s">
        <v>2305</v>
      </c>
      <c r="O1938" s="7"/>
      <c r="P1938" s="7"/>
      <c r="Q1938" s="7" t="s">
        <v>2307</v>
      </c>
      <c r="R1938" s="7"/>
      <c r="S1938" s="7"/>
      <c r="T1938" s="7"/>
      <c r="U1938" s="7"/>
      <c r="V1938" s="7"/>
      <c r="W1938" s="7" t="s">
        <v>65</v>
      </c>
      <c r="X1938" s="7" t="s">
        <v>2308</v>
      </c>
      <c r="Y1938" s="7">
        <v>16</v>
      </c>
      <c r="Z1938" s="7">
        <v>14971</v>
      </c>
      <c r="AA1938" s="7">
        <v>2019</v>
      </c>
      <c r="AB1938" s="7" t="s">
        <v>68</v>
      </c>
      <c r="AC1938" s="7"/>
      <c r="AD1938" s="7"/>
      <c r="AE1938" s="7"/>
      <c r="AF1938" s="7"/>
      <c r="AG1938" s="7"/>
      <c r="AH1938" s="7"/>
      <c r="AI1938" s="8" t="str">
        <f t="shared" si="234"/>
        <v/>
      </c>
      <c r="AJ1938" s="8" t="str">
        <f>IF(AI1938="","",COUNTIFS(AI$1:AI1938,AI1938))</f>
        <v/>
      </c>
      <c r="AK1938" s="8" t="str">
        <f t="shared" si="235"/>
        <v>临泉县新建学校教育装备（录播教室书法教室）采购项目第四标包@录播</v>
      </c>
      <c r="AL1938" s="9">
        <f>IF(AK1938="","",COUNTIFS(AK$1:AK1938,AK1938))</f>
        <v>1</v>
      </c>
      <c r="AM1938" s="10" t="str">
        <f t="shared" si="236"/>
        <v>是</v>
      </c>
      <c r="AN1938" s="12">
        <v>0</v>
      </c>
    </row>
    <row r="1939" spans="1:40">
      <c r="A1939" s="14" t="s">
        <v>1084</v>
      </c>
      <c r="B1939" s="14" t="s">
        <v>2309</v>
      </c>
      <c r="C1939" s="14" t="s">
        <v>55</v>
      </c>
      <c r="D1939" s="14"/>
      <c r="E1939" s="14" t="s">
        <v>1308</v>
      </c>
      <c r="F1939" s="14" t="s">
        <v>2304</v>
      </c>
      <c r="G1939" s="14" t="s">
        <v>427</v>
      </c>
      <c r="H1939" s="14"/>
      <c r="I1939" s="14"/>
      <c r="J1939" s="14"/>
      <c r="K1939" s="14"/>
      <c r="L1939" s="14"/>
      <c r="M1939" s="14"/>
      <c r="N1939" s="14" t="s">
        <v>2310</v>
      </c>
      <c r="O1939" s="14"/>
      <c r="P1939" s="14"/>
      <c r="Q1939" s="14" t="s">
        <v>2312</v>
      </c>
      <c r="R1939" s="14"/>
      <c r="S1939" s="14"/>
      <c r="T1939" s="14"/>
      <c r="U1939" s="14"/>
      <c r="V1939" s="14"/>
      <c r="W1939" s="14" t="s">
        <v>65</v>
      </c>
      <c r="X1939" s="14" t="s">
        <v>2308</v>
      </c>
      <c r="Y1939" s="14">
        <v>16</v>
      </c>
      <c r="Z1939" s="14">
        <v>14971</v>
      </c>
      <c r="AA1939" s="14">
        <v>2019</v>
      </c>
      <c r="AB1939" s="14" t="s">
        <v>68</v>
      </c>
      <c r="AC1939" s="14"/>
      <c r="AD1939" s="14"/>
      <c r="AE1939" s="14"/>
      <c r="AF1939" s="14"/>
      <c r="AG1939" s="14"/>
      <c r="AH1939" s="14"/>
      <c r="AI1939" s="8" t="str">
        <f t="shared" si="234"/>
        <v/>
      </c>
      <c r="AJ1939" s="8" t="str">
        <f>IF(AI1939="","",COUNTIFS(AI$1:AI1939,AI1939))</f>
        <v/>
      </c>
      <c r="AK1939" s="8" t="str">
        <f t="shared" si="235"/>
        <v>临泉县新建学校教育装备（录播教室书法教室）采购项目第二标包@录播</v>
      </c>
      <c r="AL1939" s="9">
        <f>IF(AK1939="","",COUNTIFS(AK$1:AK1939,AK1939))</f>
        <v>1</v>
      </c>
      <c r="AM1939" s="10" t="str">
        <f t="shared" si="236"/>
        <v>是</v>
      </c>
      <c r="AN1939" s="12">
        <v>0</v>
      </c>
    </row>
    <row r="1940" spans="1:40">
      <c r="A1940" s="7" t="s">
        <v>1084</v>
      </c>
      <c r="B1940" s="7" t="s">
        <v>2313</v>
      </c>
      <c r="C1940" s="7" t="s">
        <v>55</v>
      </c>
      <c r="D1940" s="7"/>
      <c r="E1940" s="7" t="s">
        <v>1308</v>
      </c>
      <c r="F1940" s="7" t="s">
        <v>2314</v>
      </c>
      <c r="G1940" s="7" t="s">
        <v>427</v>
      </c>
      <c r="H1940" s="7"/>
      <c r="I1940" s="7"/>
      <c r="J1940" s="7"/>
      <c r="K1940" s="7"/>
      <c r="L1940" s="7"/>
      <c r="M1940" s="7"/>
      <c r="N1940" s="7" t="s">
        <v>2315</v>
      </c>
      <c r="O1940" s="7"/>
      <c r="P1940" s="7"/>
      <c r="Q1940" s="7" t="s">
        <v>2317</v>
      </c>
      <c r="R1940" s="7"/>
      <c r="S1940" s="7"/>
      <c r="T1940" s="7"/>
      <c r="U1940" s="7"/>
      <c r="V1940" s="7"/>
      <c r="W1940" s="7" t="s">
        <v>65</v>
      </c>
      <c r="X1940" s="7" t="s">
        <v>2308</v>
      </c>
      <c r="Y1940" s="7">
        <v>16</v>
      </c>
      <c r="Z1940" s="7">
        <v>14971</v>
      </c>
      <c r="AA1940" s="7">
        <v>2019</v>
      </c>
      <c r="AB1940" s="7" t="s">
        <v>68</v>
      </c>
      <c r="AC1940" s="7"/>
      <c r="AD1940" s="7"/>
      <c r="AE1940" s="7"/>
      <c r="AF1940" s="7"/>
      <c r="AG1940" s="7"/>
      <c r="AH1940" s="7"/>
      <c r="AI1940" s="8" t="str">
        <f t="shared" si="234"/>
        <v/>
      </c>
      <c r="AJ1940" s="8" t="str">
        <f>IF(AI1940="","",COUNTIFS(AI$1:AI1940,AI1940))</f>
        <v/>
      </c>
      <c r="AK1940" s="8" t="str">
        <f t="shared" si="235"/>
        <v>临泉县新建学校教育装备（录播教室书法教室）采购项目第三标包@录播</v>
      </c>
      <c r="AL1940" s="9">
        <f>IF(AK1940="","",COUNTIFS(AK$1:AK1940,AK1940))</f>
        <v>1</v>
      </c>
      <c r="AM1940" s="10" t="str">
        <f t="shared" si="236"/>
        <v>是</v>
      </c>
      <c r="AN1940" s="12">
        <v>0</v>
      </c>
    </row>
    <row r="1941" spans="1:40">
      <c r="A1941" s="14" t="s">
        <v>1084</v>
      </c>
      <c r="B1941" s="14" t="s">
        <v>2318</v>
      </c>
      <c r="C1941" s="14" t="s">
        <v>55</v>
      </c>
      <c r="D1941" s="14"/>
      <c r="E1941" s="14" t="s">
        <v>1308</v>
      </c>
      <c r="F1941" s="14" t="s">
        <v>2304</v>
      </c>
      <c r="G1941" s="14" t="s">
        <v>427</v>
      </c>
      <c r="H1941" s="14"/>
      <c r="I1941" s="14"/>
      <c r="J1941" s="14"/>
      <c r="K1941" s="14"/>
      <c r="L1941" s="14"/>
      <c r="M1941" s="14"/>
      <c r="N1941" s="14" t="s">
        <v>2319</v>
      </c>
      <c r="O1941" s="14"/>
      <c r="P1941" s="14"/>
      <c r="Q1941" s="14" t="s">
        <v>2321</v>
      </c>
      <c r="R1941" s="14"/>
      <c r="S1941" s="14"/>
      <c r="T1941" s="14"/>
      <c r="U1941" s="14"/>
      <c r="V1941" s="14"/>
      <c r="W1941" s="14" t="s">
        <v>65</v>
      </c>
      <c r="X1941" s="14" t="s">
        <v>2308</v>
      </c>
      <c r="Y1941" s="14">
        <v>16</v>
      </c>
      <c r="Z1941" s="14">
        <v>14971</v>
      </c>
      <c r="AA1941" s="14">
        <v>2019</v>
      </c>
      <c r="AB1941" s="14" t="s">
        <v>68</v>
      </c>
      <c r="AC1941" s="14"/>
      <c r="AD1941" s="14"/>
      <c r="AE1941" s="14"/>
      <c r="AF1941" s="14"/>
      <c r="AG1941" s="14"/>
      <c r="AH1941" s="14"/>
      <c r="AI1941" s="8" t="str">
        <f t="shared" si="234"/>
        <v/>
      </c>
      <c r="AJ1941" s="8" t="str">
        <f>IF(AI1941="","",COUNTIFS(AI$1:AI1941,AI1941))</f>
        <v/>
      </c>
      <c r="AK1941" s="8" t="str">
        <f t="shared" si="235"/>
        <v>临泉县新建学校教育装备（录播教室书法教室）采购项目第一标包@录播</v>
      </c>
      <c r="AL1941" s="9">
        <f>IF(AK1941="","",COUNTIFS(AK$1:AK1941,AK1941))</f>
        <v>1</v>
      </c>
      <c r="AM1941" s="10" t="str">
        <f t="shared" si="236"/>
        <v>是</v>
      </c>
      <c r="AN1941" s="12">
        <v>0</v>
      </c>
    </row>
    <row r="1942" spans="1:40">
      <c r="A1942" s="7" t="s">
        <v>1084</v>
      </c>
      <c r="B1942" s="7" t="s">
        <v>2322</v>
      </c>
      <c r="C1942" s="7" t="s">
        <v>55</v>
      </c>
      <c r="D1942" s="7"/>
      <c r="E1942" s="7" t="s">
        <v>215</v>
      </c>
      <c r="F1942" s="7" t="s">
        <v>2323</v>
      </c>
      <c r="G1942" s="7" t="s">
        <v>427</v>
      </c>
      <c r="H1942" s="7"/>
      <c r="I1942" s="7"/>
      <c r="J1942" s="7"/>
      <c r="K1942" s="7"/>
      <c r="L1942" s="7" t="s">
        <v>2324</v>
      </c>
      <c r="M1942" s="7" t="s">
        <v>2325</v>
      </c>
      <c r="N1942" s="7" t="s">
        <v>2326</v>
      </c>
      <c r="O1942" s="7"/>
      <c r="P1942" s="7"/>
      <c r="Q1942" s="7" t="s">
        <v>2328</v>
      </c>
      <c r="R1942" s="7" t="s">
        <v>2329</v>
      </c>
      <c r="S1942" s="7"/>
      <c r="T1942" s="7"/>
      <c r="U1942" s="7"/>
      <c r="V1942" s="7"/>
      <c r="W1942" s="7" t="s">
        <v>65</v>
      </c>
      <c r="X1942" s="7" t="s">
        <v>2330</v>
      </c>
      <c r="Y1942" s="7">
        <v>6</v>
      </c>
      <c r="Z1942" s="7">
        <v>14971</v>
      </c>
      <c r="AA1942" s="7">
        <v>2019</v>
      </c>
      <c r="AB1942" s="7" t="s">
        <v>68</v>
      </c>
      <c r="AC1942" s="7"/>
      <c r="AD1942" s="7"/>
      <c r="AE1942" s="7"/>
      <c r="AF1942" s="7"/>
      <c r="AG1942" s="7"/>
      <c r="AH1942" s="7"/>
      <c r="AI1942" s="8" t="str">
        <f t="shared" si="234"/>
        <v/>
      </c>
      <c r="AJ1942" s="8" t="str">
        <f>IF(AI1942="","",COUNTIFS(AI$1:AI1942,AI1942))</f>
        <v/>
      </c>
      <c r="AK1942" s="8" t="str">
        <f t="shared" si="235"/>
        <v>峻青初中录播改直播教室设备项目中标公告@录播</v>
      </c>
      <c r="AL1942" s="9">
        <f>IF(AK1942="","",COUNTIFS(AK$1:AK1942,AK1942))</f>
        <v>1</v>
      </c>
      <c r="AM1942" s="10" t="str">
        <f t="shared" si="236"/>
        <v>是</v>
      </c>
      <c r="AN1942" s="12">
        <v>0</v>
      </c>
    </row>
    <row r="1943" spans="1:40">
      <c r="A1943" s="14" t="s">
        <v>1084</v>
      </c>
      <c r="B1943" s="14" t="s">
        <v>2337</v>
      </c>
      <c r="C1943" s="14" t="s">
        <v>55</v>
      </c>
      <c r="D1943" s="14" t="s">
        <v>2338</v>
      </c>
      <c r="E1943" s="14" t="s">
        <v>582</v>
      </c>
      <c r="F1943" s="14" t="s">
        <v>2046</v>
      </c>
      <c r="G1943" s="14" t="s">
        <v>427</v>
      </c>
      <c r="H1943" s="14"/>
      <c r="I1943" s="14"/>
      <c r="J1943" s="14"/>
      <c r="K1943" s="14"/>
      <c r="L1943" s="14" t="s">
        <v>2339</v>
      </c>
      <c r="M1943" s="14" t="s">
        <v>2340</v>
      </c>
      <c r="N1943" s="14" t="s">
        <v>2341</v>
      </c>
      <c r="O1943" s="14"/>
      <c r="P1943" s="14"/>
      <c r="Q1943" s="14" t="s">
        <v>2343</v>
      </c>
      <c r="R1943" s="14"/>
      <c r="S1943" s="14"/>
      <c r="T1943" s="14"/>
      <c r="U1943" s="14"/>
      <c r="V1943" s="14"/>
      <c r="W1943" s="14" t="s">
        <v>65</v>
      </c>
      <c r="X1943" s="14" t="s">
        <v>2344</v>
      </c>
      <c r="Y1943" s="14">
        <v>2</v>
      </c>
      <c r="Z1943" s="14">
        <v>2</v>
      </c>
      <c r="AA1943" s="14">
        <v>2019</v>
      </c>
      <c r="AB1943" s="14" t="s">
        <v>68</v>
      </c>
      <c r="AC1943" s="14"/>
      <c r="AD1943" s="14"/>
      <c r="AE1943" s="14"/>
      <c r="AF1943" s="14"/>
      <c r="AG1943" s="14"/>
      <c r="AH1943" s="14"/>
      <c r="AI1943" s="8" t="str">
        <f t="shared" si="234"/>
        <v>JAXJ20180528001@录播</v>
      </c>
      <c r="AJ1943" s="8">
        <f>IF(AI1943="","",COUNTIFS(AI$1:AI1943,AI1943))</f>
        <v>1</v>
      </c>
      <c r="AK1943" s="8" t="str">
        <f t="shared" si="235"/>
        <v>安吉县教育保障中心无线便携式录播设备项目的合同公示@录播</v>
      </c>
      <c r="AL1943" s="9">
        <f>IF(AK1943="","",COUNTIFS(AK$1:AK1943,AK1943))</f>
        <v>1</v>
      </c>
      <c r="AM1943" s="10" t="str">
        <f t="shared" si="236"/>
        <v>是</v>
      </c>
      <c r="AN1943" s="12">
        <v>0</v>
      </c>
    </row>
    <row r="1944" spans="1:40">
      <c r="A1944" s="7" t="s">
        <v>1084</v>
      </c>
      <c r="B1944" s="7" t="s">
        <v>2345</v>
      </c>
      <c r="C1944" s="7" t="s">
        <v>55</v>
      </c>
      <c r="D1944" s="7" t="s">
        <v>2346</v>
      </c>
      <c r="E1944" s="7" t="s">
        <v>602</v>
      </c>
      <c r="F1944" s="7" t="s">
        <v>1686</v>
      </c>
      <c r="G1944" s="7" t="s">
        <v>427</v>
      </c>
      <c r="H1944" s="7"/>
      <c r="I1944" s="7"/>
      <c r="J1944" s="7"/>
      <c r="K1944" s="7"/>
      <c r="L1944" s="7" t="s">
        <v>2347</v>
      </c>
      <c r="M1944" s="7" t="s">
        <v>2348</v>
      </c>
      <c r="N1944" s="7" t="s">
        <v>2349</v>
      </c>
      <c r="O1944" s="7" t="s">
        <v>2350</v>
      </c>
      <c r="P1944" s="7"/>
      <c r="Q1944" s="7" t="s">
        <v>2352</v>
      </c>
      <c r="R1944" s="7"/>
      <c r="S1944" s="7"/>
      <c r="T1944" s="7"/>
      <c r="U1944" s="7"/>
      <c r="V1944" s="7"/>
      <c r="W1944" s="7" t="s">
        <v>65</v>
      </c>
      <c r="X1944" s="7" t="s">
        <v>2353</v>
      </c>
      <c r="Y1944" s="7">
        <v>4</v>
      </c>
      <c r="Z1944" s="7">
        <v>4</v>
      </c>
      <c r="AA1944" s="7">
        <v>2019</v>
      </c>
      <c r="AB1944" s="7" t="s">
        <v>68</v>
      </c>
      <c r="AC1944" s="7"/>
      <c r="AD1944" s="7"/>
      <c r="AE1944" s="7"/>
      <c r="AF1944" s="7"/>
      <c r="AG1944" s="7"/>
      <c r="AH1944" s="7"/>
      <c r="AI1944" s="8" t="str">
        <f t="shared" si="234"/>
        <v>SZCD2019-T-001号@录播</v>
      </c>
      <c r="AJ1944" s="8">
        <f>IF(AI1944="","",COUNTIFS(AI$1:AI1944,AI1944))</f>
        <v>1</v>
      </c>
      <c r="AK1944" s="8" t="str">
        <f t="shared" si="235"/>
        <v>苏州市电子信息技师学院关于多媒体远程互动录播系统的成交公告@录播</v>
      </c>
      <c r="AL1944" s="9">
        <f>IF(AK1944="","",COUNTIFS(AK$1:AK1944,AK1944))</f>
        <v>1</v>
      </c>
      <c r="AM1944" s="10" t="str">
        <f t="shared" si="236"/>
        <v>是</v>
      </c>
      <c r="AN1944" s="12">
        <v>156600</v>
      </c>
    </row>
    <row r="1945" spans="1:40">
      <c r="A1945" s="14" t="s">
        <v>1084</v>
      </c>
      <c r="B1945" s="14" t="s">
        <v>424</v>
      </c>
      <c r="C1945" s="14" t="s">
        <v>55</v>
      </c>
      <c r="D1945" s="14"/>
      <c r="E1945" s="14" t="s">
        <v>425</v>
      </c>
      <c r="F1945" s="14" t="s">
        <v>426</v>
      </c>
      <c r="G1945" s="14" t="s">
        <v>427</v>
      </c>
      <c r="H1945" s="14"/>
      <c r="I1945" s="14"/>
      <c r="J1945" s="14"/>
      <c r="K1945" s="14"/>
      <c r="L1945" s="14" t="s">
        <v>428</v>
      </c>
      <c r="M1945" s="14"/>
      <c r="N1945" s="14" t="s">
        <v>429</v>
      </c>
      <c r="O1945" s="14" t="s">
        <v>430</v>
      </c>
      <c r="P1945" s="14"/>
      <c r="Q1945" s="14" t="s">
        <v>432</v>
      </c>
      <c r="R1945" s="14"/>
      <c r="S1945" s="14"/>
      <c r="T1945" s="14"/>
      <c r="U1945" s="14"/>
      <c r="V1945" s="14"/>
      <c r="W1945" s="14" t="s">
        <v>194</v>
      </c>
      <c r="X1945" s="14" t="s">
        <v>433</v>
      </c>
      <c r="Y1945" s="14">
        <v>5</v>
      </c>
      <c r="Z1945" s="14">
        <v>14971</v>
      </c>
      <c r="AA1945" s="14">
        <v>2019</v>
      </c>
      <c r="AB1945" s="14" t="s">
        <v>68</v>
      </c>
      <c r="AC1945" s="14"/>
      <c r="AD1945" s="14"/>
      <c r="AE1945" s="14"/>
      <c r="AF1945" s="14"/>
      <c r="AG1945" s="14"/>
      <c r="AH1945" s="14"/>
      <c r="AI1945" s="8" t="str">
        <f t="shared" si="234"/>
        <v/>
      </c>
      <c r="AJ1945" s="8" t="str">
        <f>IF(AI1945="","",COUNTIFS(AI$1:AI1945,AI1945))</f>
        <v/>
      </c>
      <c r="AK1945" s="8" t="str">
        <f t="shared" si="235"/>
        <v>临夏回族自治州广播电视台临夏州广播电视高清数字化设备采购项目（四次）中标公告@录播</v>
      </c>
      <c r="AL1945" s="9">
        <f>IF(AK1945="","",COUNTIFS(AK$1:AK1945,AK1945))</f>
        <v>1</v>
      </c>
      <c r="AM1945" s="10" t="str">
        <f t="shared" si="236"/>
        <v>是</v>
      </c>
      <c r="AN1945" s="12">
        <v>678520</v>
      </c>
    </row>
    <row r="1946" spans="1:40">
      <c r="A1946" s="7" t="s">
        <v>1084</v>
      </c>
      <c r="B1946" s="7" t="s">
        <v>2354</v>
      </c>
      <c r="C1946" s="7" t="s">
        <v>55</v>
      </c>
      <c r="D1946" s="7"/>
      <c r="E1946" s="7" t="s">
        <v>425</v>
      </c>
      <c r="F1946" s="7" t="s">
        <v>2355</v>
      </c>
      <c r="G1946" s="7" t="s">
        <v>427</v>
      </c>
      <c r="H1946" s="7"/>
      <c r="I1946" s="7"/>
      <c r="J1946" s="7"/>
      <c r="K1946" s="7"/>
      <c r="L1946" s="7" t="s">
        <v>2356</v>
      </c>
      <c r="M1946" s="7"/>
      <c r="N1946" s="7" t="s">
        <v>2357</v>
      </c>
      <c r="O1946" s="7" t="s">
        <v>2358</v>
      </c>
      <c r="P1946" s="7"/>
      <c r="Q1946" s="7" t="s">
        <v>2360</v>
      </c>
      <c r="R1946" s="7"/>
      <c r="S1946" s="7"/>
      <c r="T1946" s="7"/>
      <c r="U1946" s="7"/>
      <c r="V1946" s="7"/>
      <c r="W1946" s="7" t="s">
        <v>79</v>
      </c>
      <c r="X1946" s="7" t="s">
        <v>2361</v>
      </c>
      <c r="Y1946" s="7">
        <v>2</v>
      </c>
      <c r="Z1946" s="7">
        <v>14971</v>
      </c>
      <c r="AA1946" s="7">
        <v>2019</v>
      </c>
      <c r="AB1946" s="7" t="s">
        <v>68</v>
      </c>
      <c r="AC1946" s="7"/>
      <c r="AD1946" s="7"/>
      <c r="AE1946" s="7"/>
      <c r="AF1946" s="7"/>
      <c r="AG1946" s="7"/>
      <c r="AH1946" s="7"/>
      <c r="AI1946" s="8" t="str">
        <f t="shared" si="234"/>
        <v/>
      </c>
      <c r="AJ1946" s="8" t="str">
        <f>IF(AI1946="","",COUNTIFS(AI$1:AI1946,AI1946))</f>
        <v/>
      </c>
      <c r="AK1946" s="8" t="str">
        <f t="shared" si="235"/>
        <v>中国共产党景泰县纪律检查委员会案件分析室项目成交公告@录播</v>
      </c>
      <c r="AL1946" s="9">
        <f>IF(AK1946="","",COUNTIFS(AK$1:AK1946,AK1946))</f>
        <v>1</v>
      </c>
      <c r="AM1946" s="10" t="str">
        <f t="shared" si="236"/>
        <v>是</v>
      </c>
      <c r="AN1946" s="12">
        <v>398800</v>
      </c>
    </row>
    <row r="1947" spans="1:40">
      <c r="A1947" s="14" t="s">
        <v>1084</v>
      </c>
      <c r="B1947" s="14" t="s">
        <v>2362</v>
      </c>
      <c r="C1947" s="14" t="s">
        <v>55</v>
      </c>
      <c r="D1947" s="14" t="s">
        <v>2363</v>
      </c>
      <c r="E1947" s="14" t="s">
        <v>168</v>
      </c>
      <c r="F1947" s="14" t="s">
        <v>225</v>
      </c>
      <c r="G1947" s="14" t="s">
        <v>427</v>
      </c>
      <c r="H1947" s="14"/>
      <c r="I1947" s="14"/>
      <c r="J1947" s="14"/>
      <c r="K1947" s="14"/>
      <c r="L1947" s="14" t="s">
        <v>2364</v>
      </c>
      <c r="M1947" s="14" t="s">
        <v>2365</v>
      </c>
      <c r="N1947" s="14" t="s">
        <v>2366</v>
      </c>
      <c r="O1947" s="14" t="s">
        <v>2367</v>
      </c>
      <c r="P1947" s="14"/>
      <c r="Q1947" s="14" t="s">
        <v>2369</v>
      </c>
      <c r="R1947" s="14"/>
      <c r="S1947" s="14"/>
      <c r="T1947" s="14"/>
      <c r="U1947" s="14"/>
      <c r="V1947" s="14"/>
      <c r="W1947" s="14" t="s">
        <v>65</v>
      </c>
      <c r="X1947" s="14" t="s">
        <v>2370</v>
      </c>
      <c r="Y1947" s="14">
        <v>4</v>
      </c>
      <c r="Z1947" s="14">
        <v>4</v>
      </c>
      <c r="AA1947" s="14">
        <v>2019</v>
      </c>
      <c r="AB1947" s="14" t="s">
        <v>68</v>
      </c>
      <c r="AC1947" s="14"/>
      <c r="AD1947" s="14"/>
      <c r="AE1947" s="14"/>
      <c r="AF1947" s="14"/>
      <c r="AG1947" s="14"/>
      <c r="AH1947" s="14"/>
      <c r="AI1947" s="8" t="str">
        <f t="shared" si="234"/>
        <v>[350104]YZG[GK]2018009-2@录播</v>
      </c>
      <c r="AJ1947" s="8">
        <f>IF(AI1947="","",COUNTIFS(AI$1:AI1947,AI1947))</f>
        <v>1</v>
      </c>
      <c r="AK1947" s="8" t="str">
        <f t="shared" si="235"/>
        <v>福州市东升小学福州市东升小学录播室教学设备及新建网络中心机房设备货物类采购项目结果公告@录播</v>
      </c>
      <c r="AL1947" s="9">
        <f>IF(AK1947="","",COUNTIFS(AK$1:AK1947,AK1947))</f>
        <v>1</v>
      </c>
      <c r="AM1947" s="10" t="str">
        <f t="shared" si="236"/>
        <v>是</v>
      </c>
      <c r="AN1947" s="12">
        <v>335381</v>
      </c>
    </row>
    <row r="1948" spans="1:40">
      <c r="A1948" s="7" t="s">
        <v>1084</v>
      </c>
      <c r="B1948" s="7" t="s">
        <v>2331</v>
      </c>
      <c r="C1948" s="7" t="s">
        <v>55</v>
      </c>
      <c r="D1948" s="7"/>
      <c r="E1948" s="7" t="s">
        <v>830</v>
      </c>
      <c r="F1948" s="7" t="s">
        <v>1475</v>
      </c>
      <c r="G1948" s="7" t="s">
        <v>427</v>
      </c>
      <c r="H1948" s="7"/>
      <c r="I1948" s="7"/>
      <c r="J1948" s="7"/>
      <c r="K1948" s="7"/>
      <c r="L1948" s="7" t="s">
        <v>1582</v>
      </c>
      <c r="M1948" s="7" t="s">
        <v>1583</v>
      </c>
      <c r="N1948" s="7" t="s">
        <v>2332</v>
      </c>
      <c r="O1948" s="7"/>
      <c r="P1948" s="7"/>
      <c r="Q1948" s="7" t="s">
        <v>2334</v>
      </c>
      <c r="R1948" s="7" t="s">
        <v>2335</v>
      </c>
      <c r="S1948" s="7"/>
      <c r="T1948" s="7"/>
      <c r="U1948" s="7"/>
      <c r="V1948" s="7"/>
      <c r="W1948" s="7" t="s">
        <v>65</v>
      </c>
      <c r="X1948" s="7" t="s">
        <v>2336</v>
      </c>
      <c r="Y1948" s="7">
        <v>2</v>
      </c>
      <c r="Z1948" s="7">
        <v>14971</v>
      </c>
      <c r="AA1948" s="7">
        <v>2019</v>
      </c>
      <c r="AB1948" s="7" t="s">
        <v>68</v>
      </c>
      <c r="AC1948" s="7"/>
      <c r="AD1948" s="7"/>
      <c r="AE1948" s="7"/>
      <c r="AF1948" s="7"/>
      <c r="AG1948" s="7"/>
      <c r="AH1948" s="7"/>
      <c r="AI1948" s="8" t="str">
        <f t="shared" si="234"/>
        <v/>
      </c>
      <c r="AJ1948" s="8" t="str">
        <f>IF(AI1948="","",COUNTIFS(AI$1:AI1948,AI1948))</f>
        <v/>
      </c>
      <c r="AK1948" s="8" t="str">
        <f t="shared" si="235"/>
        <v>贵阳市盲聋哑学校录播教室会议室装修工程中标（成交）公示@录播</v>
      </c>
      <c r="AL1948" s="9">
        <f>IF(AK1948="","",COUNTIFS(AK$1:AK1948,AK1948))</f>
        <v>1</v>
      </c>
      <c r="AM1948" s="10" t="str">
        <f t="shared" si="236"/>
        <v>是</v>
      </c>
      <c r="AN1948" s="12">
        <v>0</v>
      </c>
    </row>
    <row r="1949" spans="1:40">
      <c r="A1949" s="14" t="s">
        <v>1084</v>
      </c>
      <c r="B1949" s="14" t="s">
        <v>434</v>
      </c>
      <c r="C1949" s="14" t="s">
        <v>55</v>
      </c>
      <c r="D1949" s="14" t="s">
        <v>435</v>
      </c>
      <c r="E1949" s="14" t="s">
        <v>83</v>
      </c>
      <c r="F1949" s="14" t="s">
        <v>141</v>
      </c>
      <c r="G1949" s="14" t="s">
        <v>427</v>
      </c>
      <c r="H1949" s="14"/>
      <c r="I1949" s="14"/>
      <c r="J1949" s="14"/>
      <c r="K1949" s="14"/>
      <c r="L1949" s="14" t="s">
        <v>142</v>
      </c>
      <c r="M1949" s="14"/>
      <c r="N1949" s="14"/>
      <c r="O1949" s="14"/>
      <c r="P1949" s="14"/>
      <c r="Q1949" s="14"/>
      <c r="R1949" s="14"/>
      <c r="S1949" s="14"/>
      <c r="T1949" s="14"/>
      <c r="U1949" s="14"/>
      <c r="V1949" s="14"/>
      <c r="W1949" s="14" t="s">
        <v>65</v>
      </c>
      <c r="X1949" s="14" t="s">
        <v>437</v>
      </c>
      <c r="Y1949" s="14">
        <v>4</v>
      </c>
      <c r="Z1949" s="14">
        <v>4</v>
      </c>
      <c r="AA1949" s="14">
        <v>2019</v>
      </c>
      <c r="AB1949" s="14" t="s">
        <v>68</v>
      </c>
      <c r="AC1949" s="14" t="s">
        <v>128</v>
      </c>
      <c r="AD1949" s="14" t="s">
        <v>130</v>
      </c>
      <c r="AE1949" s="14"/>
      <c r="AF1949" s="14"/>
      <c r="AG1949" s="14"/>
      <c r="AH1949" s="14"/>
      <c r="AI1949" s="8" t="str">
        <f t="shared" si="234"/>
        <v>JXYX2018-ZG-J0018-3）@录播</v>
      </c>
      <c r="AJ1949" s="8">
        <f>IF(AI1949="","",COUNTIFS(AI$1:AI1949,AI1949))</f>
        <v>1</v>
      </c>
      <c r="AK1949" s="8" t="str">
        <f t="shared" si="235"/>
        <v>[章贡区]江西银兴招标代理有限公司关于江西省赣州市章贡区电化教学仪器室班班通一体机、办公电脑、打印机等项目（项目编号：JXYX2018-ZG-J018-3）竞争性谈判的成交结果公告@录播</v>
      </c>
      <c r="AL1949" s="9">
        <f>IF(AK1949="","",COUNTIFS(AK$1:AK1949,AK1949))</f>
        <v>1</v>
      </c>
      <c r="AM1949" s="10" t="str">
        <f t="shared" si="236"/>
        <v>是</v>
      </c>
      <c r="AN1949" s="12">
        <v>0</v>
      </c>
    </row>
    <row r="1950" spans="1:40">
      <c r="A1950" s="7" t="s">
        <v>1084</v>
      </c>
      <c r="B1950" s="7" t="s">
        <v>2371</v>
      </c>
      <c r="C1950" s="7" t="s">
        <v>55</v>
      </c>
      <c r="D1950" s="7" t="s">
        <v>2372</v>
      </c>
      <c r="E1950" s="7" t="s">
        <v>627</v>
      </c>
      <c r="F1950" s="7" t="s">
        <v>762</v>
      </c>
      <c r="G1950" s="7" t="s">
        <v>427</v>
      </c>
      <c r="H1950" s="7"/>
      <c r="I1950" s="7"/>
      <c r="J1950" s="7"/>
      <c r="K1950" s="7"/>
      <c r="L1950" s="7" t="s">
        <v>2373</v>
      </c>
      <c r="M1950" s="7" t="s">
        <v>2374</v>
      </c>
      <c r="N1950" s="7" t="s">
        <v>2375</v>
      </c>
      <c r="O1950" s="7"/>
      <c r="P1950" s="7"/>
      <c r="Q1950" s="7" t="s">
        <v>2377</v>
      </c>
      <c r="R1950" s="7"/>
      <c r="S1950" s="7"/>
      <c r="T1950" s="7"/>
      <c r="U1950" s="7"/>
      <c r="V1950" s="7"/>
      <c r="W1950" s="7" t="s">
        <v>65</v>
      </c>
      <c r="X1950" s="7" t="s">
        <v>2378</v>
      </c>
      <c r="Y1950" s="7">
        <v>2</v>
      </c>
      <c r="Z1950" s="7">
        <v>2</v>
      </c>
      <c r="AA1950" s="7">
        <v>2019</v>
      </c>
      <c r="AB1950" s="7" t="s">
        <v>68</v>
      </c>
      <c r="AC1950" s="7"/>
      <c r="AD1950" s="7"/>
      <c r="AE1950" s="7"/>
      <c r="AF1950" s="7"/>
      <c r="AG1950" s="7"/>
      <c r="AH1950" s="7"/>
      <c r="AI1950" s="8" t="str">
        <f t="shared" si="234"/>
        <v>440000-201809-156008-0393@录播</v>
      </c>
      <c r="AJ1950" s="8">
        <f>IF(AI1950="","",COUNTIFS(AI$1:AI1950,AI1950))</f>
        <v>1</v>
      </c>
      <c r="AK1950" s="8" t="str">
        <f t="shared" si="235"/>
        <v>岭南师范学院微格教室设备更新及升级改造二期项目（重招）（项目编号：0724-1801D69N5434）的中标公告@录播</v>
      </c>
      <c r="AL1950" s="9">
        <f>IF(AK1950="","",COUNTIFS(AK$1:AK1950,AK1950))</f>
        <v>1</v>
      </c>
      <c r="AM1950" s="10" t="str">
        <f t="shared" si="236"/>
        <v>是</v>
      </c>
      <c r="AN1950" s="12">
        <v>0</v>
      </c>
    </row>
    <row r="1951" spans="1:40">
      <c r="A1951" s="14" t="s">
        <v>1084</v>
      </c>
      <c r="B1951" s="14" t="s">
        <v>2379</v>
      </c>
      <c r="C1951" s="14" t="s">
        <v>55</v>
      </c>
      <c r="D1951" s="14" t="s">
        <v>2380</v>
      </c>
      <c r="E1951" s="14" t="s">
        <v>809</v>
      </c>
      <c r="F1951" s="14" t="s">
        <v>1541</v>
      </c>
      <c r="G1951" s="14" t="s">
        <v>427</v>
      </c>
      <c r="H1951" s="14"/>
      <c r="I1951" s="14"/>
      <c r="J1951" s="14"/>
      <c r="K1951" s="14"/>
      <c r="L1951" s="14" t="s">
        <v>2381</v>
      </c>
      <c r="M1951" s="14" t="s">
        <v>2382</v>
      </c>
      <c r="N1951" s="14" t="s">
        <v>2383</v>
      </c>
      <c r="O1951" s="14"/>
      <c r="P1951" s="14"/>
      <c r="Q1951" s="14" t="s">
        <v>2385</v>
      </c>
      <c r="R1951" s="14"/>
      <c r="S1951" s="14"/>
      <c r="T1951" s="14"/>
      <c r="U1951" s="14"/>
      <c r="V1951" s="14"/>
      <c r="W1951" s="14" t="s">
        <v>79</v>
      </c>
      <c r="X1951" s="14" t="s">
        <v>2386</v>
      </c>
      <c r="Y1951" s="14">
        <v>2</v>
      </c>
      <c r="Z1951" s="14">
        <v>2</v>
      </c>
      <c r="AA1951" s="14">
        <v>2019</v>
      </c>
      <c r="AB1951" s="14" t="s">
        <v>68</v>
      </c>
      <c r="AC1951" s="14"/>
      <c r="AD1951" s="14"/>
      <c r="AE1951" s="14"/>
      <c r="AF1951" s="14"/>
      <c r="AG1951" s="14"/>
      <c r="AH1951" s="14"/>
      <c r="AI1951" s="8" t="str">
        <f t="shared" si="234"/>
        <v>Z130900182803@录播</v>
      </c>
      <c r="AJ1951" s="8">
        <f>IF(AI1951="","",COUNTIFS(AI$1:AI1951,AI1951))</f>
        <v>1</v>
      </c>
      <c r="AK1951" s="8" t="str">
        <f t="shared" si="235"/>
        <v>吴桥县教育体育局吴桥教育体育局录播教室采购项目公开招标中标结果公示@录播</v>
      </c>
      <c r="AL1951" s="9">
        <f>IF(AK1951="","",COUNTIFS(AK$1:AK1951,AK1951))</f>
        <v>1</v>
      </c>
      <c r="AM1951" s="10" t="str">
        <f t="shared" si="236"/>
        <v>是</v>
      </c>
      <c r="AN1951" s="12">
        <v>0</v>
      </c>
    </row>
    <row r="1952" spans="1:40">
      <c r="A1952" s="7" t="s">
        <v>1084</v>
      </c>
      <c r="B1952" s="7" t="s">
        <v>2387</v>
      </c>
      <c r="C1952" s="7" t="s">
        <v>55</v>
      </c>
      <c r="D1952" s="7" t="s">
        <v>2388</v>
      </c>
      <c r="E1952" s="7" t="s">
        <v>551</v>
      </c>
      <c r="F1952" s="7" t="s">
        <v>2389</v>
      </c>
      <c r="G1952" s="7" t="s">
        <v>427</v>
      </c>
      <c r="H1952" s="7"/>
      <c r="I1952" s="7"/>
      <c r="J1952" s="7"/>
      <c r="K1952" s="7"/>
      <c r="L1952" s="7" t="s">
        <v>2390</v>
      </c>
      <c r="M1952" s="7" t="s">
        <v>2391</v>
      </c>
      <c r="N1952" s="7"/>
      <c r="O1952" s="7"/>
      <c r="P1952" s="7"/>
      <c r="Q1952" s="7"/>
      <c r="R1952" s="7"/>
      <c r="S1952" s="7"/>
      <c r="T1952" s="7"/>
      <c r="U1952" s="7"/>
      <c r="V1952" s="7"/>
      <c r="W1952" s="7" t="s">
        <v>65</v>
      </c>
      <c r="X1952" s="7" t="s">
        <v>2393</v>
      </c>
      <c r="Y1952" s="7">
        <v>4</v>
      </c>
      <c r="Z1952" s="7">
        <v>5</v>
      </c>
      <c r="AA1952" s="7">
        <v>2019</v>
      </c>
      <c r="AB1952" s="7" t="s">
        <v>68</v>
      </c>
      <c r="AC1952" s="7"/>
      <c r="AD1952" s="7"/>
      <c r="AE1952" s="7"/>
      <c r="AF1952" s="7"/>
      <c r="AG1952" s="7"/>
      <c r="AH1952" s="7"/>
      <c r="AI1952" s="8" t="str">
        <f t="shared" si="234"/>
        <v>52961997436）@录播</v>
      </c>
      <c r="AJ1952" s="8">
        <f>IF(AI1952="","",COUNTIFS(AI$1:AI1952,AI1952))</f>
        <v>1</v>
      </c>
      <c r="AK1952" s="8" t="str">
        <f t="shared" si="235"/>
        <v>天津市西青区张家窝镇华旭小学华旭小学精品录播建设项目(项目编号:52961997436)中标公告@录播</v>
      </c>
      <c r="AL1952" s="9">
        <f>IF(AK1952="","",COUNTIFS(AK$1:AK1952,AK1952))</f>
        <v>1</v>
      </c>
      <c r="AM1952" s="10" t="str">
        <f t="shared" si="236"/>
        <v>是</v>
      </c>
      <c r="AN1952" s="12">
        <v>0</v>
      </c>
    </row>
    <row r="1953" spans="1:40">
      <c r="A1953" s="14" t="s">
        <v>1084</v>
      </c>
      <c r="B1953" s="14" t="s">
        <v>2394</v>
      </c>
      <c r="C1953" s="14" t="s">
        <v>55</v>
      </c>
      <c r="D1953" s="14">
        <v>33200</v>
      </c>
      <c r="E1953" s="14" t="s">
        <v>94</v>
      </c>
      <c r="F1953" s="14" t="s">
        <v>2395</v>
      </c>
      <c r="G1953" s="14" t="s">
        <v>427</v>
      </c>
      <c r="H1953" s="14"/>
      <c r="I1953" s="14"/>
      <c r="J1953" s="14"/>
      <c r="K1953" s="14"/>
      <c r="L1953" s="14"/>
      <c r="M1953" s="14" t="s">
        <v>2396</v>
      </c>
      <c r="N1953" s="14" t="s">
        <v>2397</v>
      </c>
      <c r="O1953" s="14"/>
      <c r="P1953" s="14"/>
      <c r="Q1953" s="14" t="s">
        <v>2399</v>
      </c>
      <c r="R1953" s="14" t="s">
        <v>2400</v>
      </c>
      <c r="S1953" s="14"/>
      <c r="T1953" s="14"/>
      <c r="U1953" s="14"/>
      <c r="V1953" s="14"/>
      <c r="W1953" s="14" t="s">
        <v>79</v>
      </c>
      <c r="X1953" s="14" t="s">
        <v>2401</v>
      </c>
      <c r="Y1953" s="14">
        <v>4</v>
      </c>
      <c r="Z1953" s="14">
        <v>4</v>
      </c>
      <c r="AA1953" s="14">
        <v>2019</v>
      </c>
      <c r="AB1953" s="14" t="s">
        <v>68</v>
      </c>
      <c r="AC1953" s="14"/>
      <c r="AD1953" s="14"/>
      <c r="AE1953" s="14"/>
      <c r="AF1953" s="14"/>
      <c r="AG1953" s="14"/>
      <c r="AH1953" s="14"/>
      <c r="AI1953" s="8" t="str">
        <f t="shared" si="234"/>
        <v>33200@录播</v>
      </c>
      <c r="AJ1953" s="8">
        <f>IF(AI1953="","",COUNTIFS(AI$1:AI1953,AI1953))</f>
        <v>1</v>
      </c>
      <c r="AK1953" s="8" t="str">
        <f t="shared" si="235"/>
        <v>临县财政局等七单位办公设备项目询价成交公告@录播</v>
      </c>
      <c r="AL1953" s="9">
        <f>IF(AK1953="","",COUNTIFS(AK$1:AK1953,AK1953))</f>
        <v>1</v>
      </c>
      <c r="AM1953" s="10" t="str">
        <f t="shared" si="236"/>
        <v>是</v>
      </c>
      <c r="AN1953" s="12">
        <v>0</v>
      </c>
    </row>
    <row r="1954" spans="1:40">
      <c r="A1954" s="7" t="s">
        <v>1084</v>
      </c>
      <c r="B1954" s="7" t="s">
        <v>2402</v>
      </c>
      <c r="C1954" s="7" t="s">
        <v>55</v>
      </c>
      <c r="D1954" s="7" t="s">
        <v>2403</v>
      </c>
      <c r="E1954" s="7" t="s">
        <v>1308</v>
      </c>
      <c r="F1954" s="7" t="s">
        <v>2304</v>
      </c>
      <c r="G1954" s="7" t="s">
        <v>427</v>
      </c>
      <c r="H1954" s="7"/>
      <c r="I1954" s="7"/>
      <c r="J1954" s="7"/>
      <c r="K1954" s="7"/>
      <c r="L1954" s="7" t="s">
        <v>2404</v>
      </c>
      <c r="M1954" s="7" t="s">
        <v>2405</v>
      </c>
      <c r="N1954" s="7" t="s">
        <v>2310</v>
      </c>
      <c r="O1954" s="7" t="s">
        <v>2406</v>
      </c>
      <c r="P1954" s="7"/>
      <c r="Q1954" s="7" t="s">
        <v>2312</v>
      </c>
      <c r="R1954" s="7"/>
      <c r="S1954" s="7"/>
      <c r="T1954" s="7"/>
      <c r="U1954" s="7"/>
      <c r="V1954" s="7"/>
      <c r="W1954" s="7" t="s">
        <v>244</v>
      </c>
      <c r="X1954" s="7" t="s">
        <v>2408</v>
      </c>
      <c r="Y1954" s="7">
        <v>4</v>
      </c>
      <c r="Z1954" s="7">
        <v>8</v>
      </c>
      <c r="AA1954" s="7">
        <v>2019</v>
      </c>
      <c r="AB1954" s="7" t="s">
        <v>68</v>
      </c>
      <c r="AC1954" s="7"/>
      <c r="AD1954" s="7"/>
      <c r="AE1954" s="7"/>
      <c r="AF1954" s="7"/>
      <c r="AG1954" s="7"/>
      <c r="AH1954" s="7"/>
      <c r="AI1954" s="8" t="str">
        <f t="shared" si="234"/>
        <v>LQCG20180215@录播</v>
      </c>
      <c r="AJ1954" s="8">
        <f>IF(AI1954="","",COUNTIFS(AI$1:AI1954,AI1954))</f>
        <v>1</v>
      </c>
      <c r="AK1954" s="8" t="str">
        <f t="shared" si="235"/>
        <v>临泉县新建学校教育装备（录播教室书法教室）采购项目第二标包合同公告@录播</v>
      </c>
      <c r="AL1954" s="9">
        <f>IF(AK1954="","",COUNTIFS(AK$1:AK1954,AK1954))</f>
        <v>1</v>
      </c>
      <c r="AM1954" s="10" t="str">
        <f t="shared" si="236"/>
        <v>是</v>
      </c>
      <c r="AN1954" s="12">
        <v>586128</v>
      </c>
    </row>
    <row r="1955" spans="1:40">
      <c r="A1955" s="14" t="s">
        <v>1084</v>
      </c>
      <c r="B1955" s="14" t="s">
        <v>2409</v>
      </c>
      <c r="C1955" s="14" t="s">
        <v>55</v>
      </c>
      <c r="D1955" s="14" t="s">
        <v>2403</v>
      </c>
      <c r="E1955" s="14" t="s">
        <v>1308</v>
      </c>
      <c r="F1955" s="14" t="s">
        <v>2304</v>
      </c>
      <c r="G1955" s="14" t="s">
        <v>427</v>
      </c>
      <c r="H1955" s="14"/>
      <c r="I1955" s="14"/>
      <c r="J1955" s="14"/>
      <c r="K1955" s="14"/>
      <c r="L1955" s="14" t="s">
        <v>2404</v>
      </c>
      <c r="M1955" s="14" t="s">
        <v>2405</v>
      </c>
      <c r="N1955" s="14" t="s">
        <v>2319</v>
      </c>
      <c r="O1955" s="14" t="s">
        <v>2410</v>
      </c>
      <c r="P1955" s="14"/>
      <c r="Q1955" s="14" t="s">
        <v>2321</v>
      </c>
      <c r="R1955" s="14"/>
      <c r="S1955" s="14"/>
      <c r="T1955" s="14"/>
      <c r="U1955" s="14"/>
      <c r="V1955" s="14"/>
      <c r="W1955" s="14" t="s">
        <v>244</v>
      </c>
      <c r="X1955" s="14" t="s">
        <v>2412</v>
      </c>
      <c r="Y1955" s="14">
        <v>4</v>
      </c>
      <c r="Z1955" s="14">
        <v>8</v>
      </c>
      <c r="AA1955" s="14">
        <v>2019</v>
      </c>
      <c r="AB1955" s="14" t="s">
        <v>68</v>
      </c>
      <c r="AC1955" s="14"/>
      <c r="AD1955" s="14"/>
      <c r="AE1955" s="14"/>
      <c r="AF1955" s="14"/>
      <c r="AG1955" s="14"/>
      <c r="AH1955" s="14"/>
      <c r="AI1955" s="8" t="str">
        <f t="shared" si="234"/>
        <v>LQCG20180215@录播</v>
      </c>
      <c r="AJ1955" s="8">
        <f>IF(AI1955="","",COUNTIFS(AI$1:AI1955,AI1955))</f>
        <v>2</v>
      </c>
      <c r="AK1955" s="8" t="str">
        <f t="shared" si="235"/>
        <v>临泉县新建学校教育装备（录播教室书法教室）采购项目第一标包合同公告@录播</v>
      </c>
      <c r="AL1955" s="9">
        <f>IF(AK1955="","",COUNTIFS(AK$1:AK1955,AK1955))</f>
        <v>1</v>
      </c>
      <c r="AM1955" s="10" t="str">
        <f t="shared" si="236"/>
        <v/>
      </c>
      <c r="AN1955" s="12">
        <v>570420</v>
      </c>
    </row>
    <row r="1956" spans="1:40">
      <c r="A1956" s="7" t="s">
        <v>1084</v>
      </c>
      <c r="B1956" s="7" t="s">
        <v>2413</v>
      </c>
      <c r="C1956" s="7" t="s">
        <v>55</v>
      </c>
      <c r="D1956" s="7" t="s">
        <v>2403</v>
      </c>
      <c r="E1956" s="7" t="s">
        <v>1308</v>
      </c>
      <c r="F1956" s="7" t="s">
        <v>2304</v>
      </c>
      <c r="G1956" s="7" t="s">
        <v>427</v>
      </c>
      <c r="H1956" s="7"/>
      <c r="I1956" s="7"/>
      <c r="J1956" s="7"/>
      <c r="K1956" s="7"/>
      <c r="L1956" s="7" t="s">
        <v>2404</v>
      </c>
      <c r="M1956" s="7" t="s">
        <v>2405</v>
      </c>
      <c r="N1956" s="7" t="s">
        <v>2305</v>
      </c>
      <c r="O1956" s="7" t="s">
        <v>2414</v>
      </c>
      <c r="P1956" s="7"/>
      <c r="Q1956" s="7" t="s">
        <v>2307</v>
      </c>
      <c r="R1956" s="7"/>
      <c r="S1956" s="7"/>
      <c r="T1956" s="7"/>
      <c r="U1956" s="7"/>
      <c r="V1956" s="7"/>
      <c r="W1956" s="7" t="s">
        <v>244</v>
      </c>
      <c r="X1956" s="7" t="s">
        <v>2416</v>
      </c>
      <c r="Y1956" s="7">
        <v>4</v>
      </c>
      <c r="Z1956" s="7">
        <v>8</v>
      </c>
      <c r="AA1956" s="7">
        <v>2019</v>
      </c>
      <c r="AB1956" s="7" t="s">
        <v>68</v>
      </c>
      <c r="AC1956" s="7"/>
      <c r="AD1956" s="7"/>
      <c r="AE1956" s="7"/>
      <c r="AF1956" s="7"/>
      <c r="AG1956" s="7"/>
      <c r="AH1956" s="7"/>
      <c r="AI1956" s="8" t="str">
        <f t="shared" si="234"/>
        <v>LQCG20180215@录播</v>
      </c>
      <c r="AJ1956" s="8">
        <f>IF(AI1956="","",COUNTIFS(AI$1:AI1956,AI1956))</f>
        <v>3</v>
      </c>
      <c r="AK1956" s="8" t="str">
        <f t="shared" si="235"/>
        <v>临泉县新建学校教育装备（录播教室书法教室）采购项目第四标包合同公告@录播</v>
      </c>
      <c r="AL1956" s="9">
        <f>IF(AK1956="","",COUNTIFS(AK$1:AK1956,AK1956))</f>
        <v>1</v>
      </c>
      <c r="AM1956" s="10" t="str">
        <f t="shared" si="236"/>
        <v/>
      </c>
      <c r="AN1956" s="12">
        <v>261680</v>
      </c>
    </row>
    <row r="1957" spans="1:40">
      <c r="A1957" s="14" t="s">
        <v>1084</v>
      </c>
      <c r="B1957" s="14" t="s">
        <v>2417</v>
      </c>
      <c r="C1957" s="14" t="s">
        <v>55</v>
      </c>
      <c r="D1957" s="14" t="s">
        <v>2403</v>
      </c>
      <c r="E1957" s="14" t="s">
        <v>1308</v>
      </c>
      <c r="F1957" s="14" t="s">
        <v>2314</v>
      </c>
      <c r="G1957" s="14" t="s">
        <v>427</v>
      </c>
      <c r="H1957" s="14"/>
      <c r="I1957" s="14"/>
      <c r="J1957" s="14"/>
      <c r="K1957" s="14"/>
      <c r="L1957" s="14" t="s">
        <v>2404</v>
      </c>
      <c r="M1957" s="14" t="s">
        <v>2405</v>
      </c>
      <c r="N1957" s="14" t="s">
        <v>2315</v>
      </c>
      <c r="O1957" s="14" t="s">
        <v>2418</v>
      </c>
      <c r="P1957" s="14"/>
      <c r="Q1957" s="14" t="s">
        <v>2317</v>
      </c>
      <c r="R1957" s="14"/>
      <c r="S1957" s="14"/>
      <c r="T1957" s="14"/>
      <c r="U1957" s="14"/>
      <c r="V1957" s="14"/>
      <c r="W1957" s="14" t="s">
        <v>244</v>
      </c>
      <c r="X1957" s="14" t="s">
        <v>2420</v>
      </c>
      <c r="Y1957" s="14">
        <v>4</v>
      </c>
      <c r="Z1957" s="14">
        <v>8</v>
      </c>
      <c r="AA1957" s="14">
        <v>2019</v>
      </c>
      <c r="AB1957" s="14" t="s">
        <v>68</v>
      </c>
      <c r="AC1957" s="14"/>
      <c r="AD1957" s="14"/>
      <c r="AE1957" s="14"/>
      <c r="AF1957" s="14"/>
      <c r="AG1957" s="14"/>
      <c r="AH1957" s="14"/>
      <c r="AI1957" s="8" t="str">
        <f t="shared" si="234"/>
        <v>LQCG20180215@录播</v>
      </c>
      <c r="AJ1957" s="8">
        <f>IF(AI1957="","",COUNTIFS(AI$1:AI1957,AI1957))</f>
        <v>4</v>
      </c>
      <c r="AK1957" s="8" t="str">
        <f t="shared" si="235"/>
        <v>临泉县新建学校教育装备（录播教室书法教室）采购项目第三标包合同公告@录播</v>
      </c>
      <c r="AL1957" s="9">
        <f>IF(AK1957="","",COUNTIFS(AK$1:AK1957,AK1957))</f>
        <v>1</v>
      </c>
      <c r="AM1957" s="10" t="str">
        <f t="shared" si="236"/>
        <v/>
      </c>
      <c r="AN1957" s="12">
        <v>286820</v>
      </c>
    </row>
    <row r="1958" spans="1:40">
      <c r="A1958" s="7" t="s">
        <v>1084</v>
      </c>
      <c r="B1958" s="7" t="s">
        <v>2387</v>
      </c>
      <c r="C1958" s="7" t="s">
        <v>55</v>
      </c>
      <c r="D1958" s="7" t="s">
        <v>2388</v>
      </c>
      <c r="E1958" s="7" t="s">
        <v>551</v>
      </c>
      <c r="F1958" s="7" t="s">
        <v>2389</v>
      </c>
      <c r="G1958" s="7" t="s">
        <v>427</v>
      </c>
      <c r="H1958" s="7"/>
      <c r="I1958" s="7"/>
      <c r="J1958" s="7"/>
      <c r="K1958" s="7"/>
      <c r="L1958" s="7" t="s">
        <v>2390</v>
      </c>
      <c r="M1958" s="7" t="s">
        <v>2391</v>
      </c>
      <c r="N1958" s="7" t="s">
        <v>2421</v>
      </c>
      <c r="O1958" s="7"/>
      <c r="P1958" s="7"/>
      <c r="Q1958" s="7" t="s">
        <v>2423</v>
      </c>
      <c r="R1958" s="7" t="s">
        <v>2424</v>
      </c>
      <c r="S1958" s="7"/>
      <c r="T1958" s="7"/>
      <c r="U1958" s="7"/>
      <c r="V1958" s="7"/>
      <c r="W1958" s="7" t="s">
        <v>65</v>
      </c>
      <c r="X1958" s="7" t="s">
        <v>2393</v>
      </c>
      <c r="Y1958" s="7">
        <v>4</v>
      </c>
      <c r="Z1958" s="7">
        <v>5</v>
      </c>
      <c r="AA1958" s="7">
        <v>2019</v>
      </c>
      <c r="AB1958" s="7" t="s">
        <v>68</v>
      </c>
      <c r="AC1958" s="7"/>
      <c r="AD1958" s="7"/>
      <c r="AE1958" s="7"/>
      <c r="AF1958" s="7"/>
      <c r="AG1958" s="7"/>
      <c r="AH1958" s="7"/>
      <c r="AI1958" s="8" t="str">
        <f t="shared" si="234"/>
        <v>52961997436）@录播</v>
      </c>
      <c r="AJ1958" s="8">
        <f>IF(AI1958="","",COUNTIFS(AI$1:AI1958,AI1958))</f>
        <v>2</v>
      </c>
      <c r="AK1958" s="8" t="str">
        <f t="shared" si="235"/>
        <v>天津市西青区张家窝镇华旭小学华旭小学精品录播建设项目(项目编号:52961997436)中标公告@录播</v>
      </c>
      <c r="AL1958" s="9">
        <f>IF(AK1958="","",COUNTIFS(AK$1:AK1958,AK1958))</f>
        <v>2</v>
      </c>
      <c r="AM1958" s="10" t="str">
        <f t="shared" si="236"/>
        <v/>
      </c>
      <c r="AN1958" s="12">
        <v>0</v>
      </c>
    </row>
    <row r="1959" spans="1:40">
      <c r="A1959" s="14" t="s">
        <v>1084</v>
      </c>
      <c r="B1959" s="14" t="s">
        <v>2425</v>
      </c>
      <c r="C1959" s="14" t="s">
        <v>55</v>
      </c>
      <c r="D1959" s="14" t="s">
        <v>2426</v>
      </c>
      <c r="E1959" s="14" t="s">
        <v>276</v>
      </c>
      <c r="F1959" s="14" t="s">
        <v>1709</v>
      </c>
      <c r="G1959" s="14" t="s">
        <v>444</v>
      </c>
      <c r="H1959" s="14"/>
      <c r="I1959" s="14"/>
      <c r="J1959" s="14"/>
      <c r="K1959" s="14"/>
      <c r="L1959" s="14" t="s">
        <v>2427</v>
      </c>
      <c r="M1959" s="14" t="s">
        <v>2428</v>
      </c>
      <c r="N1959" s="14" t="s">
        <v>2429</v>
      </c>
      <c r="O1959" s="14"/>
      <c r="P1959" s="14"/>
      <c r="Q1959" s="14" t="s">
        <v>2431</v>
      </c>
      <c r="R1959" s="14"/>
      <c r="S1959" s="14"/>
      <c r="T1959" s="14"/>
      <c r="U1959" s="14"/>
      <c r="V1959" s="14"/>
      <c r="W1959" s="14" t="s">
        <v>65</v>
      </c>
      <c r="X1959" s="14" t="s">
        <v>2432</v>
      </c>
      <c r="Y1959" s="14">
        <v>2</v>
      </c>
      <c r="Z1959" s="14">
        <v>2</v>
      </c>
      <c r="AA1959" s="14">
        <v>2019</v>
      </c>
      <c r="AB1959" s="14" t="s">
        <v>68</v>
      </c>
      <c r="AC1959" s="14" t="s">
        <v>2433</v>
      </c>
      <c r="AD1959" s="14"/>
      <c r="AE1959" s="14"/>
      <c r="AF1959" s="14"/>
      <c r="AG1959" s="14"/>
      <c r="AH1959" s="14"/>
      <c r="AI1959" s="8" t="str">
        <f t="shared" si="234"/>
        <v>LNZC20190100211）@录播</v>
      </c>
      <c r="AJ1959" s="8">
        <f>IF(AI1959="","",COUNTIFS(AI$1:AI1959,AI1959))</f>
        <v>1</v>
      </c>
      <c r="AK1959" s="8" t="str">
        <f t="shared" si="235"/>
        <v>鲁迅美术学院工业设计教学演示平台建设项目@录播</v>
      </c>
      <c r="AL1959" s="9">
        <f>IF(AK1959="","",COUNTIFS(AK$1:AK1959,AK1959))</f>
        <v>1</v>
      </c>
      <c r="AM1959" s="10" t="str">
        <f t="shared" si="236"/>
        <v>是</v>
      </c>
      <c r="AN1959" s="12">
        <v>0</v>
      </c>
    </row>
    <row r="1960" spans="1:40">
      <c r="A1960" s="7" t="s">
        <v>1084</v>
      </c>
      <c r="B1960" s="7" t="s">
        <v>2434</v>
      </c>
      <c r="C1960" s="7" t="s">
        <v>55</v>
      </c>
      <c r="D1960" s="7" t="s">
        <v>2435</v>
      </c>
      <c r="E1960" s="7" t="s">
        <v>1192</v>
      </c>
      <c r="F1960" s="7" t="s">
        <v>1193</v>
      </c>
      <c r="G1960" s="7" t="s">
        <v>444</v>
      </c>
      <c r="H1960" s="7"/>
      <c r="I1960" s="7"/>
      <c r="J1960" s="7"/>
      <c r="K1960" s="7"/>
      <c r="L1960" s="7"/>
      <c r="M1960" s="7"/>
      <c r="N1960" s="7" t="s">
        <v>2436</v>
      </c>
      <c r="O1960" s="7">
        <v>269300</v>
      </c>
      <c r="P1960" s="7"/>
      <c r="Q1960" s="7" t="s">
        <v>2438</v>
      </c>
      <c r="R1960" s="7"/>
      <c r="S1960" s="7"/>
      <c r="T1960" s="7"/>
      <c r="U1960" s="7"/>
      <c r="V1960" s="7"/>
      <c r="W1960" s="7" t="s">
        <v>65</v>
      </c>
      <c r="X1960" s="7" t="s">
        <v>2439</v>
      </c>
      <c r="Y1960" s="7">
        <v>2</v>
      </c>
      <c r="Z1960" s="7">
        <v>2</v>
      </c>
      <c r="AA1960" s="7">
        <v>2018</v>
      </c>
      <c r="AB1960" s="7" t="s">
        <v>643</v>
      </c>
      <c r="AC1960" s="7"/>
      <c r="AD1960" s="7"/>
      <c r="AE1960" s="7"/>
      <c r="AF1960" s="7"/>
      <c r="AG1960" s="7"/>
      <c r="AH1960" s="7"/>
      <c r="AI1960" s="8" t="str">
        <f t="shared" si="234"/>
        <v>YLCG-201812240001@录播</v>
      </c>
      <c r="AJ1960" s="8">
        <f>IF(AI1960="","",COUNTIFS(AI$1:AI1960,AI1960))</f>
        <v>1</v>
      </c>
      <c r="AK1960" s="8" t="str">
        <f t="shared" si="235"/>
        <v>2018年西雅中学录播教室设备中标结果@录播</v>
      </c>
      <c r="AL1960" s="9">
        <f>IF(AK1960="","",COUNTIFS(AK$1:AK1960,AK1960))</f>
        <v>1</v>
      </c>
      <c r="AM1960" s="10" t="str">
        <f t="shared" si="236"/>
        <v>是</v>
      </c>
      <c r="AN1960" s="12">
        <v>269300</v>
      </c>
    </row>
    <row r="1961" spans="1:40">
      <c r="A1961" s="14" t="s">
        <v>1084</v>
      </c>
      <c r="B1961" s="14" t="s">
        <v>2440</v>
      </c>
      <c r="C1961" s="14" t="s">
        <v>55</v>
      </c>
      <c r="D1961" s="14" t="s">
        <v>2441</v>
      </c>
      <c r="E1961" s="14" t="s">
        <v>425</v>
      </c>
      <c r="F1961" s="14" t="s">
        <v>2442</v>
      </c>
      <c r="G1961" s="14" t="s">
        <v>444</v>
      </c>
      <c r="H1961" s="14"/>
      <c r="I1961" s="14"/>
      <c r="J1961" s="14"/>
      <c r="K1961" s="14"/>
      <c r="L1961" s="14" t="s">
        <v>2443</v>
      </c>
      <c r="M1961" s="14" t="s">
        <v>2444</v>
      </c>
      <c r="N1961" s="14" t="s">
        <v>2445</v>
      </c>
      <c r="O1961" s="14" t="s">
        <v>2446</v>
      </c>
      <c r="P1961" s="14"/>
      <c r="Q1961" s="14" t="s">
        <v>2448</v>
      </c>
      <c r="R1961" s="14"/>
      <c r="S1961" s="14"/>
      <c r="T1961" s="14"/>
      <c r="U1961" s="14"/>
      <c r="V1961" s="14"/>
      <c r="W1961" s="14" t="s">
        <v>79</v>
      </c>
      <c r="X1961" s="14" t="s">
        <v>2449</v>
      </c>
      <c r="Y1961" s="14">
        <v>6</v>
      </c>
      <c r="Z1961" s="14">
        <v>6</v>
      </c>
      <c r="AA1961" s="14">
        <v>2019</v>
      </c>
      <c r="AB1961" s="14" t="s">
        <v>68</v>
      </c>
      <c r="AC1961" s="14"/>
      <c r="AD1961" s="14"/>
      <c r="AE1961" s="14"/>
      <c r="AF1961" s="14"/>
      <c r="AG1961" s="14"/>
      <c r="AH1961" s="14"/>
      <c r="AI1961" s="8" t="str">
        <f t="shared" ref="AI1961:AI2000" si="237">IF(D1961="NA","",IF(D1961="","",D1961&amp;"@"&amp;A1961))</f>
        <v>1019-18012@录播</v>
      </c>
      <c r="AJ1961" s="8">
        <f>IF(AI1961="","",COUNTIFS(AI$1:AI1961,AI1961))</f>
        <v>1</v>
      </c>
      <c r="AK1961" s="8" t="str">
        <f t="shared" ref="AK1961:AK2000" si="238">IF(B1961="NA","",B1961&amp;"@"&amp;A1961)</f>
        <v>民勤县机关事务管理局对统办3号楼6楼会议室维修改造项目中标公告@录播</v>
      </c>
      <c r="AL1961" s="9">
        <f>IF(AK1961="","",COUNTIFS(AK$1:AK1961,AK1961))</f>
        <v>1</v>
      </c>
      <c r="AM1961" s="10" t="str">
        <f t="shared" ref="AM1961:AM2000" si="239">IF(AJ1961="",IF(AL1961=1,"是",""),IF(AJ1961=1,"是",""))</f>
        <v>是</v>
      </c>
      <c r="AN1961" s="12">
        <v>1179360</v>
      </c>
    </row>
    <row r="1962" spans="1:40">
      <c r="A1962" s="7" t="s">
        <v>1084</v>
      </c>
      <c r="B1962" s="7" t="s">
        <v>2450</v>
      </c>
      <c r="C1962" s="7" t="s">
        <v>55</v>
      </c>
      <c r="D1962" s="7"/>
      <c r="E1962" s="7" t="s">
        <v>425</v>
      </c>
      <c r="F1962" s="7" t="s">
        <v>459</v>
      </c>
      <c r="G1962" s="7" t="s">
        <v>444</v>
      </c>
      <c r="H1962" s="7"/>
      <c r="I1962" s="7"/>
      <c r="J1962" s="7"/>
      <c r="K1962" s="7"/>
      <c r="L1962" s="7" t="s">
        <v>858</v>
      </c>
      <c r="M1962" s="7" t="s">
        <v>2451</v>
      </c>
      <c r="N1962" s="7" t="s">
        <v>2452</v>
      </c>
      <c r="O1962" s="7" t="s">
        <v>2453</v>
      </c>
      <c r="P1962" s="7"/>
      <c r="Q1962" s="7" t="s">
        <v>2455</v>
      </c>
      <c r="R1962" s="7"/>
      <c r="S1962" s="7"/>
      <c r="T1962" s="7"/>
      <c r="U1962" s="7"/>
      <c r="V1962" s="7"/>
      <c r="W1962" s="7" t="s">
        <v>326</v>
      </c>
      <c r="X1962" s="7" t="s">
        <v>2456</v>
      </c>
      <c r="Y1962" s="7">
        <v>2</v>
      </c>
      <c r="Z1962" s="7">
        <v>14971</v>
      </c>
      <c r="AA1962" s="7">
        <v>2019</v>
      </c>
      <c r="AB1962" s="7" t="s">
        <v>68</v>
      </c>
      <c r="AC1962" s="7"/>
      <c r="AD1962" s="7"/>
      <c r="AE1962" s="7"/>
      <c r="AF1962" s="7"/>
      <c r="AG1962" s="7"/>
      <c r="AH1962" s="7"/>
      <c r="AI1962" s="8" t="str">
        <f t="shared" si="237"/>
        <v/>
      </c>
      <c r="AJ1962" s="8" t="str">
        <f>IF(AI1962="","",COUNTIFS(AI$1:AI1962,AI1962))</f>
        <v/>
      </c>
      <c r="AK1962" s="8" t="str">
        <f t="shared" si="238"/>
        <v>E6200000600018875001001甘肃中医药大学八力镇智能化中医诊疗精准扶贫建设项目第二次招标@录播</v>
      </c>
      <c r="AL1962" s="9">
        <f>IF(AK1962="","",COUNTIFS(AK$1:AK1962,AK1962))</f>
        <v>1</v>
      </c>
      <c r="AM1962" s="10" t="str">
        <f t="shared" si="239"/>
        <v>是</v>
      </c>
      <c r="AN1962" s="12">
        <v>1279700</v>
      </c>
    </row>
    <row r="1963" spans="1:40">
      <c r="A1963" s="14" t="s">
        <v>1084</v>
      </c>
      <c r="B1963" s="14" t="s">
        <v>2457</v>
      </c>
      <c r="C1963" s="14" t="s">
        <v>55</v>
      </c>
      <c r="D1963" s="14" t="s">
        <v>2458</v>
      </c>
      <c r="E1963" s="14" t="s">
        <v>215</v>
      </c>
      <c r="F1963" s="14" t="s">
        <v>2255</v>
      </c>
      <c r="G1963" s="14" t="s">
        <v>444</v>
      </c>
      <c r="H1963" s="14"/>
      <c r="I1963" s="14"/>
      <c r="J1963" s="14"/>
      <c r="K1963" s="14"/>
      <c r="L1963" s="14" t="s">
        <v>2459</v>
      </c>
      <c r="M1963" s="14" t="s">
        <v>2460</v>
      </c>
      <c r="N1963" s="14" t="s">
        <v>2461</v>
      </c>
      <c r="O1963" s="14"/>
      <c r="P1963" s="14"/>
      <c r="Q1963" s="14" t="s">
        <v>2463</v>
      </c>
      <c r="R1963" s="14" t="s">
        <v>2464</v>
      </c>
      <c r="S1963" s="14"/>
      <c r="T1963" s="14"/>
      <c r="U1963" s="14"/>
      <c r="V1963" s="14"/>
      <c r="W1963" s="14" t="s">
        <v>65</v>
      </c>
      <c r="X1963" s="14" t="s">
        <v>2465</v>
      </c>
      <c r="Y1963" s="14">
        <v>5</v>
      </c>
      <c r="Z1963" s="14">
        <v>7</v>
      </c>
      <c r="AA1963" s="14">
        <v>2019</v>
      </c>
      <c r="AB1963" s="14" t="s">
        <v>68</v>
      </c>
      <c r="AC1963" s="14"/>
      <c r="AD1963" s="14"/>
      <c r="AE1963" s="14"/>
      <c r="AF1963" s="14"/>
      <c r="AG1963" s="14"/>
      <c r="AH1963" s="14"/>
      <c r="AI1963" s="8" t="str">
        <f t="shared" si="237"/>
        <v>SDGP370900201802000202@录播</v>
      </c>
      <c r="AJ1963" s="8">
        <f>IF(AI1963="","",COUNTIFS(AI$1:AI1963,AI1963))</f>
        <v>1</v>
      </c>
      <c r="AK1963" s="8" t="str">
        <f t="shared" si="238"/>
        <v>山东省泰安第二中学录播室设备采购项目中标公示@录播</v>
      </c>
      <c r="AL1963" s="9">
        <f>IF(AK1963="","",COUNTIFS(AK$1:AK1963,AK1963))</f>
        <v>1</v>
      </c>
      <c r="AM1963" s="10" t="str">
        <f t="shared" si="239"/>
        <v>是</v>
      </c>
      <c r="AN1963" s="12">
        <v>0</v>
      </c>
    </row>
    <row r="1964" spans="1:40">
      <c r="A1964" s="7" t="s">
        <v>1084</v>
      </c>
      <c r="B1964" s="7" t="s">
        <v>2466</v>
      </c>
      <c r="C1964" s="7" t="s">
        <v>55</v>
      </c>
      <c r="D1964" s="7" t="s">
        <v>2467</v>
      </c>
      <c r="E1964" s="7" t="s">
        <v>696</v>
      </c>
      <c r="F1964" s="7" t="s">
        <v>697</v>
      </c>
      <c r="G1964" s="7" t="s">
        <v>444</v>
      </c>
      <c r="H1964" s="7"/>
      <c r="I1964" s="7"/>
      <c r="J1964" s="7"/>
      <c r="K1964" s="7"/>
      <c r="L1964" s="7" t="s">
        <v>2468</v>
      </c>
      <c r="M1964" s="7" t="s">
        <v>2469</v>
      </c>
      <c r="N1964" s="7" t="s">
        <v>2470</v>
      </c>
      <c r="O1964" s="7" t="s">
        <v>2471</v>
      </c>
      <c r="P1964" s="7"/>
      <c r="Q1964" s="7" t="s">
        <v>2473</v>
      </c>
      <c r="R1964" s="7" t="s">
        <v>2474</v>
      </c>
      <c r="S1964" s="7" t="s">
        <v>2475</v>
      </c>
      <c r="T1964" s="7" t="s">
        <v>2476</v>
      </c>
      <c r="U1964" s="7"/>
      <c r="V1964" s="7"/>
      <c r="W1964" s="7" t="s">
        <v>326</v>
      </c>
      <c r="X1964" s="7" t="s">
        <v>2477</v>
      </c>
      <c r="Y1964" s="7">
        <v>2</v>
      </c>
      <c r="Z1964" s="7">
        <v>2</v>
      </c>
      <c r="AA1964" s="7">
        <v>2019</v>
      </c>
      <c r="AB1964" s="7" t="s">
        <v>68</v>
      </c>
      <c r="AC1964" s="7"/>
      <c r="AD1964" s="7"/>
      <c r="AE1964" s="7"/>
      <c r="AF1964" s="7"/>
      <c r="AG1964" s="7"/>
      <c r="AH1964" s="7"/>
      <c r="AI1964" s="8" t="str">
        <f t="shared" si="237"/>
        <v>2259-184BPGCGJ005@录播</v>
      </c>
      <c r="AJ1964" s="8">
        <f>IF(AI1964="","",COUNTIFS(AI$1:AI1964,AI1964))</f>
        <v>1</v>
      </c>
      <c r="AK1964" s="8" t="str">
        <f t="shared" si="238"/>
        <v>黑龙江省哈尔滨医科大学移液器等设备采购项目中标公示@录播</v>
      </c>
      <c r="AL1964" s="9">
        <f>IF(AK1964="","",COUNTIFS(AK$1:AK1964,AK1964))</f>
        <v>1</v>
      </c>
      <c r="AM1964" s="10" t="str">
        <f t="shared" si="239"/>
        <v>是</v>
      </c>
      <c r="AN1964" s="12">
        <v>989850</v>
      </c>
    </row>
    <row r="1965" spans="1:40">
      <c r="A1965" s="14" t="s">
        <v>1084</v>
      </c>
      <c r="B1965" s="14" t="s">
        <v>2478</v>
      </c>
      <c r="C1965" s="14" t="s">
        <v>55</v>
      </c>
      <c r="D1965" s="14" t="s">
        <v>2479</v>
      </c>
      <c r="E1965" s="14" t="s">
        <v>582</v>
      </c>
      <c r="F1965" s="14" t="s">
        <v>2046</v>
      </c>
      <c r="G1965" s="14" t="s">
        <v>444</v>
      </c>
      <c r="H1965" s="14"/>
      <c r="I1965" s="14"/>
      <c r="J1965" s="14"/>
      <c r="K1965" s="14"/>
      <c r="L1965" s="14" t="s">
        <v>2480</v>
      </c>
      <c r="M1965" s="14" t="s">
        <v>2481</v>
      </c>
      <c r="N1965" s="14" t="s">
        <v>2482</v>
      </c>
      <c r="O1965" s="14" t="s">
        <v>2483</v>
      </c>
      <c r="P1965" s="14"/>
      <c r="Q1965" s="14" t="s">
        <v>2485</v>
      </c>
      <c r="R1965" s="14"/>
      <c r="S1965" s="14"/>
      <c r="T1965" s="14"/>
      <c r="U1965" s="14"/>
      <c r="V1965" s="14"/>
      <c r="W1965" s="14" t="s">
        <v>65</v>
      </c>
      <c r="X1965" s="14" t="s">
        <v>2486</v>
      </c>
      <c r="Y1965" s="14">
        <v>2</v>
      </c>
      <c r="Z1965" s="14">
        <v>7</v>
      </c>
      <c r="AA1965" s="14">
        <v>2019</v>
      </c>
      <c r="AB1965" s="14" t="s">
        <v>68</v>
      </c>
      <c r="AC1965" s="14"/>
      <c r="AD1965" s="14"/>
      <c r="AE1965" s="14"/>
      <c r="AF1965" s="14"/>
      <c r="AG1965" s="14"/>
      <c r="AH1965" s="14"/>
      <c r="AI1965" s="8" t="str">
        <f t="shared" si="237"/>
        <v>HZGZ2018-073@录播</v>
      </c>
      <c r="AJ1965" s="8">
        <f>IF(AI1965="","",COUNTIFS(AI$1:AI1965,AI1965))</f>
        <v>1</v>
      </c>
      <c r="AK1965" s="8" t="str">
        <f t="shared" si="238"/>
        <v>关于湖州市埭溪镇上强中学多媒体教室设备及PAD录播设备采购安装项目的结果公告@录播</v>
      </c>
      <c r="AL1965" s="9">
        <f>IF(AK1965="","",COUNTIFS(AK$1:AK1965,AK1965))</f>
        <v>1</v>
      </c>
      <c r="AM1965" s="10" t="str">
        <f t="shared" si="239"/>
        <v>是</v>
      </c>
      <c r="AN1965" s="12">
        <v>778000</v>
      </c>
    </row>
    <row r="1966" spans="1:40">
      <c r="A1966" s="7" t="s">
        <v>1084</v>
      </c>
      <c r="B1966" s="7" t="s">
        <v>2487</v>
      </c>
      <c r="C1966" s="7" t="s">
        <v>55</v>
      </c>
      <c r="D1966" s="7" t="s">
        <v>2488</v>
      </c>
      <c r="E1966" s="7" t="s">
        <v>1125</v>
      </c>
      <c r="F1966" s="7" t="s">
        <v>1126</v>
      </c>
      <c r="G1966" s="7" t="s">
        <v>444</v>
      </c>
      <c r="H1966" s="7"/>
      <c r="I1966" s="7"/>
      <c r="J1966" s="7"/>
      <c r="K1966" s="7"/>
      <c r="L1966" s="7" t="s">
        <v>2489</v>
      </c>
      <c r="M1966" s="7" t="s">
        <v>2490</v>
      </c>
      <c r="N1966" s="7" t="s">
        <v>2491</v>
      </c>
      <c r="O1966" s="7"/>
      <c r="P1966" s="7"/>
      <c r="Q1966" s="7" t="s">
        <v>2493</v>
      </c>
      <c r="R1966" s="7"/>
      <c r="S1966" s="7"/>
      <c r="T1966" s="7"/>
      <c r="U1966" s="7"/>
      <c r="V1966" s="7"/>
      <c r="W1966" s="7" t="s">
        <v>79</v>
      </c>
      <c r="X1966" s="7" t="s">
        <v>2494</v>
      </c>
      <c r="Y1966" s="7">
        <v>2</v>
      </c>
      <c r="Z1966" s="7">
        <v>2</v>
      </c>
      <c r="AA1966" s="7">
        <v>2019</v>
      </c>
      <c r="AB1966" s="7" t="s">
        <v>68</v>
      </c>
      <c r="AC1966" s="7"/>
      <c r="AD1966" s="7"/>
      <c r="AE1966" s="7"/>
      <c r="AF1966" s="7"/>
      <c r="AG1966" s="7"/>
      <c r="AH1966" s="7"/>
      <c r="AI1966" s="8" t="str">
        <f t="shared" si="237"/>
        <v>ZTC2018HW034@录播</v>
      </c>
      <c r="AJ1966" s="8">
        <f>IF(AI1966="","",COUNTIFS(AI$1:AI1966,AI1966))</f>
        <v>1</v>
      </c>
      <c r="AK1966" s="8" t="str">
        <f t="shared" si="238"/>
        <v>关于西安市灞桥区教育局录播教室设备采购的采购结果公告@录播</v>
      </c>
      <c r="AL1966" s="9">
        <f>IF(AK1966="","",COUNTIFS(AK$1:AK1966,AK1966))</f>
        <v>1</v>
      </c>
      <c r="AM1966" s="10" t="str">
        <f t="shared" si="239"/>
        <v>是</v>
      </c>
      <c r="AN1966" s="12">
        <v>0</v>
      </c>
    </row>
    <row r="1967" spans="1:40">
      <c r="A1967" s="14" t="s">
        <v>1084</v>
      </c>
      <c r="B1967" s="14" t="s">
        <v>2495</v>
      </c>
      <c r="C1967" s="14" t="s">
        <v>55</v>
      </c>
      <c r="D1967" s="14" t="s">
        <v>2479</v>
      </c>
      <c r="E1967" s="14" t="s">
        <v>582</v>
      </c>
      <c r="F1967" s="14" t="s">
        <v>2046</v>
      </c>
      <c r="G1967" s="14" t="s">
        <v>444</v>
      </c>
      <c r="H1967" s="14"/>
      <c r="I1967" s="14"/>
      <c r="J1967" s="14"/>
      <c r="K1967" s="14"/>
      <c r="L1967" s="14" t="s">
        <v>2480</v>
      </c>
      <c r="M1967" s="14" t="s">
        <v>2481</v>
      </c>
      <c r="N1967" s="14" t="s">
        <v>2482</v>
      </c>
      <c r="O1967" s="14" t="s">
        <v>2483</v>
      </c>
      <c r="P1967" s="14"/>
      <c r="Q1967" s="14" t="s">
        <v>2485</v>
      </c>
      <c r="R1967" s="14"/>
      <c r="S1967" s="14"/>
      <c r="T1967" s="14"/>
      <c r="U1967" s="14"/>
      <c r="V1967" s="14"/>
      <c r="W1967" s="14" t="s">
        <v>65</v>
      </c>
      <c r="X1967" s="14" t="s">
        <v>2497</v>
      </c>
      <c r="Y1967" s="14">
        <v>4</v>
      </c>
      <c r="Z1967" s="14">
        <v>7</v>
      </c>
      <c r="AA1967" s="14">
        <v>2019</v>
      </c>
      <c r="AB1967" s="14" t="s">
        <v>68</v>
      </c>
      <c r="AC1967" s="14"/>
      <c r="AD1967" s="14"/>
      <c r="AE1967" s="14"/>
      <c r="AF1967" s="14"/>
      <c r="AG1967" s="14"/>
      <c r="AH1967" s="14"/>
      <c r="AI1967" s="8" t="str">
        <f t="shared" si="237"/>
        <v>HZGZ2018-073@录播</v>
      </c>
      <c r="AJ1967" s="8">
        <f>IF(AI1967="","",COUNTIFS(AI$1:AI1967,AI1967))</f>
        <v>2</v>
      </c>
      <c r="AK1967" s="8" t="str">
        <f t="shared" si="238"/>
        <v>湖州市吴兴区埭溪镇上强中学多媒体教室设备及PAD录播设备采购项目的中标公告@录播</v>
      </c>
      <c r="AL1967" s="9">
        <f>IF(AK1967="","",COUNTIFS(AK$1:AK1967,AK1967))</f>
        <v>1</v>
      </c>
      <c r="AM1967" s="10" t="str">
        <f t="shared" si="239"/>
        <v/>
      </c>
      <c r="AN1967" s="12">
        <v>778000</v>
      </c>
    </row>
    <row r="1968" spans="1:40">
      <c r="A1968" s="7" t="s">
        <v>1084</v>
      </c>
      <c r="B1968" s="7" t="s">
        <v>2498</v>
      </c>
      <c r="C1968" s="7" t="s">
        <v>55</v>
      </c>
      <c r="D1968" s="7" t="s">
        <v>2499</v>
      </c>
      <c r="E1968" s="7" t="s">
        <v>1427</v>
      </c>
      <c r="F1968" s="7" t="s">
        <v>2500</v>
      </c>
      <c r="G1968" s="7" t="s">
        <v>444</v>
      </c>
      <c r="H1968" s="7"/>
      <c r="I1968" s="7"/>
      <c r="J1968" s="7"/>
      <c r="K1968" s="7"/>
      <c r="L1968" s="7"/>
      <c r="M1968" s="7"/>
      <c r="N1968" s="7" t="s">
        <v>2501</v>
      </c>
      <c r="O1968" s="7" t="s">
        <v>2502</v>
      </c>
      <c r="P1968" s="7"/>
      <c r="Q1968" s="7" t="s">
        <v>2504</v>
      </c>
      <c r="R1968" s="7"/>
      <c r="S1968" s="7"/>
      <c r="T1968" s="7"/>
      <c r="U1968" s="7"/>
      <c r="V1968" s="7"/>
      <c r="W1968" s="7" t="s">
        <v>65</v>
      </c>
      <c r="X1968" s="7" t="s">
        <v>2505</v>
      </c>
      <c r="Y1968" s="7">
        <v>8</v>
      </c>
      <c r="Z1968" s="7">
        <v>8</v>
      </c>
      <c r="AA1968" s="7">
        <v>2019</v>
      </c>
      <c r="AB1968" s="7" t="s">
        <v>68</v>
      </c>
      <c r="AC1968" s="7"/>
      <c r="AD1968" s="7"/>
      <c r="AE1968" s="7"/>
      <c r="AF1968" s="7"/>
      <c r="AG1968" s="7"/>
      <c r="AH1968" s="7"/>
      <c r="AI1968" s="8" t="str">
        <f t="shared" si="237"/>
        <v>5118222019000001@录播</v>
      </c>
      <c r="AJ1968" s="8">
        <f>IF(AI1968="","",COUNTIFS(AI$1:AI1968,AI1968))</f>
        <v>1</v>
      </c>
      <c r="AK1968" s="8" t="str">
        <f t="shared" si="238"/>
        <v>四川省雅安市荥经县教育局严道第一初级中学录播系统采购项目竞争性磋商成交公告@录播</v>
      </c>
      <c r="AL1968" s="9">
        <f>IF(AK1968="","",COUNTIFS(AK$1:AK1968,AK1968))</f>
        <v>1</v>
      </c>
      <c r="AM1968" s="10" t="str">
        <f t="shared" si="239"/>
        <v>是</v>
      </c>
      <c r="AN1968" s="12">
        <v>403800</v>
      </c>
    </row>
    <row r="1969" spans="1:40">
      <c r="A1969" s="14" t="s">
        <v>1084</v>
      </c>
      <c r="B1969" s="14" t="s">
        <v>2506</v>
      </c>
      <c r="C1969" s="14" t="s">
        <v>55</v>
      </c>
      <c r="D1969" s="14"/>
      <c r="E1969" s="14" t="s">
        <v>56</v>
      </c>
      <c r="F1969" s="14" t="s">
        <v>302</v>
      </c>
      <c r="G1969" s="14" t="s">
        <v>444</v>
      </c>
      <c r="H1969" s="14"/>
      <c r="I1969" s="14"/>
      <c r="J1969" s="14"/>
      <c r="K1969" s="14"/>
      <c r="L1969" s="14"/>
      <c r="M1969" s="14"/>
      <c r="N1969" s="14" t="s">
        <v>2507</v>
      </c>
      <c r="O1969" s="14"/>
      <c r="P1969" s="14"/>
      <c r="Q1969" s="14" t="s">
        <v>2509</v>
      </c>
      <c r="R1969" s="14"/>
      <c r="S1969" s="14"/>
      <c r="T1969" s="14"/>
      <c r="U1969" s="14"/>
      <c r="V1969" s="14"/>
      <c r="W1969" s="14" t="s">
        <v>65</v>
      </c>
      <c r="X1969" s="14" t="s">
        <v>2510</v>
      </c>
      <c r="Y1969" s="14">
        <v>2</v>
      </c>
      <c r="Z1969" s="14">
        <v>14971</v>
      </c>
      <c r="AA1969" s="14">
        <v>2019</v>
      </c>
      <c r="AB1969" s="14" t="s">
        <v>68</v>
      </c>
      <c r="AC1969" s="14"/>
      <c r="AD1969" s="14"/>
      <c r="AE1969" s="14"/>
      <c r="AF1969" s="14"/>
      <c r="AG1969" s="14"/>
      <c r="AH1969" s="14"/>
      <c r="AI1969" s="8" t="str">
        <f t="shared" si="237"/>
        <v/>
      </c>
      <c r="AJ1969" s="8" t="str">
        <f>IF(AI1969="","",COUNTIFS(AI$1:AI1969,AI1969))</f>
        <v/>
      </c>
      <c r="AK1969" s="8" t="str">
        <f t="shared" si="238"/>
        <v>老校区班班通投影及录播室项目合同公告@录播</v>
      </c>
      <c r="AL1969" s="9">
        <f>IF(AK1969="","",COUNTIFS(AK$1:AK1969,AK1969))</f>
        <v>1</v>
      </c>
      <c r="AM1969" s="10" t="str">
        <f t="shared" si="239"/>
        <v>是</v>
      </c>
      <c r="AN1969" s="12">
        <v>0</v>
      </c>
    </row>
    <row r="1970" spans="1:40">
      <c r="A1970" s="7" t="s">
        <v>1084</v>
      </c>
      <c r="B1970" s="7" t="s">
        <v>2511</v>
      </c>
      <c r="C1970" s="7" t="s">
        <v>55</v>
      </c>
      <c r="D1970" s="7" t="s">
        <v>2512</v>
      </c>
      <c r="E1970" s="7" t="s">
        <v>582</v>
      </c>
      <c r="F1970" s="7" t="s">
        <v>2513</v>
      </c>
      <c r="G1970" s="7" t="s">
        <v>444</v>
      </c>
      <c r="H1970" s="7"/>
      <c r="I1970" s="7"/>
      <c r="J1970" s="7"/>
      <c r="K1970" s="7"/>
      <c r="L1970" s="7" t="s">
        <v>2514</v>
      </c>
      <c r="M1970" s="7" t="s">
        <v>2515</v>
      </c>
      <c r="N1970" s="7" t="s">
        <v>2516</v>
      </c>
      <c r="O1970" s="7"/>
      <c r="P1970" s="7"/>
      <c r="Q1970" s="7" t="s">
        <v>2518</v>
      </c>
      <c r="R1970" s="7" t="s">
        <v>2519</v>
      </c>
      <c r="S1970" s="7"/>
      <c r="T1970" s="7"/>
      <c r="U1970" s="7"/>
      <c r="V1970" s="7"/>
      <c r="W1970" s="7" t="s">
        <v>79</v>
      </c>
      <c r="X1970" s="7" t="s">
        <v>2520</v>
      </c>
      <c r="Y1970" s="7">
        <v>2</v>
      </c>
      <c r="Z1970" s="7">
        <v>3</v>
      </c>
      <c r="AA1970" s="7">
        <v>2019</v>
      </c>
      <c r="AB1970" s="7" t="s">
        <v>68</v>
      </c>
      <c r="AC1970" s="7"/>
      <c r="AD1970" s="7"/>
      <c r="AE1970" s="7"/>
      <c r="AF1970" s="7"/>
      <c r="AG1970" s="7"/>
      <c r="AH1970" s="7"/>
      <c r="AI1970" s="8" t="str">
        <f t="shared" si="237"/>
        <v>JYZFCG（@录播</v>
      </c>
      <c r="AJ1970" s="8">
        <f>IF(AI1970="","",COUNTIFS(AI$1:AI1970,AI1970))</f>
        <v>1</v>
      </c>
      <c r="AK1970" s="8" t="str">
        <f t="shared" si="238"/>
        <v>浙江鼎峰工程咨询有限公司关于缙云县教育局会计核算中心录播教室设备及系统集成项目的结果公告@录播</v>
      </c>
      <c r="AL1970" s="9">
        <f>IF(AK1970="","",COUNTIFS(AK$1:AK1970,AK1970))</f>
        <v>1</v>
      </c>
      <c r="AM1970" s="10" t="str">
        <f t="shared" si="239"/>
        <v>是</v>
      </c>
      <c r="AN1970" s="12">
        <v>0</v>
      </c>
    </row>
    <row r="1971" spans="1:40">
      <c r="A1971" s="14" t="s">
        <v>1084</v>
      </c>
      <c r="B1971" s="14" t="s">
        <v>2521</v>
      </c>
      <c r="C1971" s="14" t="s">
        <v>55</v>
      </c>
      <c r="D1971" s="14" t="s">
        <v>2522</v>
      </c>
      <c r="E1971" s="14" t="s">
        <v>83</v>
      </c>
      <c r="F1971" s="14" t="s">
        <v>141</v>
      </c>
      <c r="G1971" s="14" t="s">
        <v>444</v>
      </c>
      <c r="H1971" s="14"/>
      <c r="I1971" s="14"/>
      <c r="J1971" s="14"/>
      <c r="K1971" s="14"/>
      <c r="L1971" s="14" t="s">
        <v>958</v>
      </c>
      <c r="M1971" s="14" t="s">
        <v>2523</v>
      </c>
      <c r="N1971" s="14"/>
      <c r="O1971" s="14"/>
      <c r="P1971" s="14"/>
      <c r="Q1971" s="14"/>
      <c r="R1971" s="14"/>
      <c r="S1971" s="14"/>
      <c r="T1971" s="14"/>
      <c r="U1971" s="14"/>
      <c r="V1971" s="14"/>
      <c r="W1971" s="14" t="s">
        <v>79</v>
      </c>
      <c r="X1971" s="14" t="s">
        <v>2525</v>
      </c>
      <c r="Y1971" s="14">
        <v>2</v>
      </c>
      <c r="Z1971" s="14">
        <v>2</v>
      </c>
      <c r="AA1971" s="14">
        <v>2019</v>
      </c>
      <c r="AB1971" s="14" t="s">
        <v>68</v>
      </c>
      <c r="AC1971" s="14" t="s">
        <v>693</v>
      </c>
      <c r="AD1971" s="14" t="s">
        <v>130</v>
      </c>
      <c r="AE1971" s="14"/>
      <c r="AF1971" s="14"/>
      <c r="AG1971" s="14"/>
      <c r="AH1971" s="14"/>
      <c r="AI1971" s="8" t="str">
        <f t="shared" si="237"/>
        <v>GZJD2018-LN-G016）@录播</v>
      </c>
      <c r="AJ1971" s="8">
        <f>IF(AI1971="","",COUNTIFS(AI$1:AI1971,AI1971))</f>
        <v>1</v>
      </c>
      <c r="AK1971" s="8" t="str">
        <f t="shared" si="238"/>
        <v>[龙南县]九鼎赣饶中介服务咨询有限公司关于江西省龙南县教育体育局龙南县中小学校“专递课堂”设备采购项目（项目编号：GZJD2018-LN-G016）电子化公开招标的中标结果公告@录播</v>
      </c>
      <c r="AL1971" s="9">
        <f>IF(AK1971="","",COUNTIFS(AK$1:AK1971,AK1971))</f>
        <v>1</v>
      </c>
      <c r="AM1971" s="10" t="str">
        <f t="shared" si="239"/>
        <v>是</v>
      </c>
      <c r="AN1971" s="12">
        <v>0</v>
      </c>
    </row>
    <row r="1972" spans="1:40">
      <c r="A1972" s="7" t="s">
        <v>1084</v>
      </c>
      <c r="B1972" s="7" t="s">
        <v>2526</v>
      </c>
      <c r="C1972" s="7" t="s">
        <v>55</v>
      </c>
      <c r="D1972" s="7" t="s">
        <v>2479</v>
      </c>
      <c r="E1972" s="7" t="s">
        <v>582</v>
      </c>
      <c r="F1972" s="7" t="s">
        <v>2046</v>
      </c>
      <c r="G1972" s="7" t="s">
        <v>444</v>
      </c>
      <c r="H1972" s="7"/>
      <c r="I1972" s="7"/>
      <c r="J1972" s="7"/>
      <c r="K1972" s="7"/>
      <c r="L1972" s="7" t="s">
        <v>2480</v>
      </c>
      <c r="M1972" s="7" t="s">
        <v>2481</v>
      </c>
      <c r="N1972" s="7" t="s">
        <v>2482</v>
      </c>
      <c r="O1972" s="7" t="s">
        <v>2483</v>
      </c>
      <c r="P1972" s="7"/>
      <c r="Q1972" s="7" t="s">
        <v>2485</v>
      </c>
      <c r="R1972" s="7"/>
      <c r="S1972" s="7"/>
      <c r="T1972" s="7"/>
      <c r="U1972" s="7"/>
      <c r="V1972" s="7"/>
      <c r="W1972" s="7" t="s">
        <v>65</v>
      </c>
      <c r="X1972" s="7" t="s">
        <v>2528</v>
      </c>
      <c r="Y1972" s="7">
        <v>2</v>
      </c>
      <c r="Z1972" s="7">
        <v>7</v>
      </c>
      <c r="AA1972" s="7">
        <v>2019</v>
      </c>
      <c r="AB1972" s="7" t="s">
        <v>68</v>
      </c>
      <c r="AC1972" s="7"/>
      <c r="AD1972" s="7"/>
      <c r="AE1972" s="7"/>
      <c r="AF1972" s="7"/>
      <c r="AG1972" s="7"/>
      <c r="AH1972" s="7"/>
      <c r="AI1972" s="8" t="str">
        <f t="shared" si="237"/>
        <v>HZGZ2018-073@录播</v>
      </c>
      <c r="AJ1972" s="8">
        <f>IF(AI1972="","",COUNTIFS(AI$1:AI1972,AI1972))</f>
        <v>3</v>
      </c>
      <c r="AK1972" s="8" t="str">
        <f t="shared" si="238"/>
        <v>关于湖州市吴兴区埭溪镇上强中学多媒体教室设备及PAD录播设备采购项目的中标公告@录播</v>
      </c>
      <c r="AL1972" s="9">
        <f>IF(AK1972="","",COUNTIFS(AK$1:AK1972,AK1972))</f>
        <v>1</v>
      </c>
      <c r="AM1972" s="10" t="str">
        <f t="shared" si="239"/>
        <v/>
      </c>
      <c r="AN1972" s="12">
        <v>778000</v>
      </c>
    </row>
    <row r="1973" spans="1:40">
      <c r="A1973" s="14" t="s">
        <v>1084</v>
      </c>
      <c r="B1973" s="14" t="s">
        <v>2529</v>
      </c>
      <c r="C1973" s="14" t="s">
        <v>55</v>
      </c>
      <c r="D1973" s="14"/>
      <c r="E1973" s="14" t="s">
        <v>94</v>
      </c>
      <c r="F1973" s="14" t="s">
        <v>262</v>
      </c>
      <c r="G1973" s="14" t="s">
        <v>444</v>
      </c>
      <c r="H1973" s="14"/>
      <c r="I1973" s="14"/>
      <c r="J1973" s="14"/>
      <c r="K1973" s="14"/>
      <c r="L1973" s="14" t="s">
        <v>1328</v>
      </c>
      <c r="M1973" s="14" t="s">
        <v>1329</v>
      </c>
      <c r="N1973" s="14" t="s">
        <v>1330</v>
      </c>
      <c r="O1973" s="14" t="s">
        <v>2530</v>
      </c>
      <c r="P1973" s="14"/>
      <c r="Q1973" s="14" t="s">
        <v>1332</v>
      </c>
      <c r="R1973" s="14"/>
      <c r="S1973" s="14"/>
      <c r="T1973" s="14"/>
      <c r="U1973" s="14"/>
      <c r="V1973" s="14"/>
      <c r="W1973" s="14" t="s">
        <v>79</v>
      </c>
      <c r="X1973" s="14" t="s">
        <v>1333</v>
      </c>
      <c r="Y1973" s="14">
        <v>4</v>
      </c>
      <c r="Z1973" s="14">
        <v>14971</v>
      </c>
      <c r="AA1973" s="14">
        <v>2019</v>
      </c>
      <c r="AB1973" s="14" t="s">
        <v>68</v>
      </c>
      <c r="AC1973" s="14"/>
      <c r="AD1973" s="14"/>
      <c r="AE1973" s="14"/>
      <c r="AF1973" s="14"/>
      <c r="AG1973" s="14"/>
      <c r="AH1973" s="14"/>
      <c r="AI1973" s="8" t="str">
        <f t="shared" si="237"/>
        <v/>
      </c>
      <c r="AJ1973" s="8" t="str">
        <f>IF(AI1973="","",COUNTIFS(AI$1:AI1973,AI1973))</f>
        <v/>
      </c>
      <c r="AK1973" s="8" t="str">
        <f t="shared" si="238"/>
        <v>文水县教育科技局义务教育薄弱学校改造交互式一体机、录播教室等采购项目中标公告@录播</v>
      </c>
      <c r="AL1973" s="9">
        <f>IF(AK1973="","",COUNTIFS(AK$1:AK1973,AK1973))</f>
        <v>1</v>
      </c>
      <c r="AM1973" s="10" t="str">
        <f t="shared" si="239"/>
        <v>是</v>
      </c>
      <c r="AN1973" s="12">
        <v>7768000</v>
      </c>
    </row>
    <row r="1974" spans="1:40">
      <c r="A1974" s="7" t="s">
        <v>1084</v>
      </c>
      <c r="B1974" s="7" t="s">
        <v>2532</v>
      </c>
      <c r="C1974" s="7" t="s">
        <v>55</v>
      </c>
      <c r="D1974" s="7"/>
      <c r="E1974" s="7" t="s">
        <v>311</v>
      </c>
      <c r="F1974" s="7" t="s">
        <v>2533</v>
      </c>
      <c r="G1974" s="7" t="s">
        <v>444</v>
      </c>
      <c r="H1974" s="7"/>
      <c r="I1974" s="7"/>
      <c r="J1974" s="7"/>
      <c r="K1974" s="7"/>
      <c r="L1974" s="7"/>
      <c r="M1974" s="7"/>
      <c r="N1974" s="7" t="s">
        <v>2534</v>
      </c>
      <c r="O1974" s="7" t="s">
        <v>2535</v>
      </c>
      <c r="P1974" s="7"/>
      <c r="Q1974" s="7" t="s">
        <v>2537</v>
      </c>
      <c r="R1974" s="7"/>
      <c r="S1974" s="7"/>
      <c r="T1974" s="7"/>
      <c r="U1974" s="7"/>
      <c r="V1974" s="7"/>
      <c r="W1974" s="7" t="s">
        <v>315</v>
      </c>
      <c r="X1974" s="7" t="s">
        <v>2538</v>
      </c>
      <c r="Y1974" s="7">
        <v>2</v>
      </c>
      <c r="Z1974" s="7">
        <v>14971</v>
      </c>
      <c r="AA1974" s="7">
        <v>2018</v>
      </c>
      <c r="AB1974" s="7" t="s">
        <v>643</v>
      </c>
      <c r="AC1974" s="7"/>
      <c r="AD1974" s="7"/>
      <c r="AE1974" s="7"/>
      <c r="AF1974" s="7"/>
      <c r="AG1974" s="7"/>
      <c r="AH1974" s="7"/>
      <c r="AI1974" s="8" t="str">
        <f t="shared" si="237"/>
        <v/>
      </c>
      <c r="AJ1974" s="8" t="str">
        <f>IF(AI1974="","",COUNTIFS(AI$1:AI1974,AI1974))</f>
        <v/>
      </c>
      <c r="AK1974" s="8" t="str">
        <f t="shared" si="238"/>
        <v>江夏区初中录播教室及互动终端设备-供应商湖北林网科技有限公司@录播</v>
      </c>
      <c r="AL1974" s="9">
        <f>IF(AK1974="","",COUNTIFS(AK$1:AK1974,AK1974))</f>
        <v>1</v>
      </c>
      <c r="AM1974" s="10" t="str">
        <f t="shared" si="239"/>
        <v>是</v>
      </c>
      <c r="AN1974" s="12">
        <v>291150</v>
      </c>
    </row>
    <row r="1975" spans="1:40">
      <c r="A1975" s="14" t="s">
        <v>1084</v>
      </c>
      <c r="B1975" s="14" t="s">
        <v>2539</v>
      </c>
      <c r="C1975" s="14" t="s">
        <v>55</v>
      </c>
      <c r="D1975" s="14"/>
      <c r="E1975" s="14" t="s">
        <v>311</v>
      </c>
      <c r="F1975" s="14" t="s">
        <v>1457</v>
      </c>
      <c r="G1975" s="14" t="s">
        <v>444</v>
      </c>
      <c r="H1975" s="14"/>
      <c r="I1975" s="14"/>
      <c r="J1975" s="14"/>
      <c r="K1975" s="14"/>
      <c r="L1975" s="14"/>
      <c r="M1975" s="14"/>
      <c r="N1975" s="14" t="s">
        <v>2540</v>
      </c>
      <c r="O1975" s="14" t="s">
        <v>2541</v>
      </c>
      <c r="P1975" s="14"/>
      <c r="Q1975" s="14" t="s">
        <v>2543</v>
      </c>
      <c r="R1975" s="14"/>
      <c r="S1975" s="14"/>
      <c r="T1975" s="14"/>
      <c r="U1975" s="14"/>
      <c r="V1975" s="14"/>
      <c r="W1975" s="14" t="s">
        <v>65</v>
      </c>
      <c r="X1975" s="14" t="s">
        <v>2544</v>
      </c>
      <c r="Y1975" s="14">
        <v>2</v>
      </c>
      <c r="Z1975" s="14">
        <v>14971</v>
      </c>
      <c r="AA1975" s="14">
        <v>2018</v>
      </c>
      <c r="AB1975" s="14" t="s">
        <v>643</v>
      </c>
      <c r="AC1975" s="14"/>
      <c r="AD1975" s="14"/>
      <c r="AE1975" s="14"/>
      <c r="AF1975" s="14"/>
      <c r="AG1975" s="14"/>
      <c r="AH1975" s="14"/>
      <c r="AI1975" s="8" t="str">
        <f t="shared" si="237"/>
        <v/>
      </c>
      <c r="AJ1975" s="8" t="str">
        <f>IF(AI1975="","",COUNTIFS(AI$1:AI1975,AI1975))</f>
        <v/>
      </c>
      <c r="AK1975" s="8" t="str">
        <f t="shared" si="238"/>
        <v>江夏区金口小学录播教室及互动终端-供应商武汉众恒创想科技有限公司@录播</v>
      </c>
      <c r="AL1975" s="9">
        <f>IF(AK1975="","",COUNTIFS(AK$1:AK1975,AK1975))</f>
        <v>1</v>
      </c>
      <c r="AM1975" s="10" t="str">
        <f t="shared" si="239"/>
        <v>是</v>
      </c>
      <c r="AN1975" s="12">
        <v>292000</v>
      </c>
    </row>
    <row r="1976" spans="1:40">
      <c r="A1976" s="7" t="s">
        <v>1084</v>
      </c>
      <c r="B1976" s="7" t="s">
        <v>2545</v>
      </c>
      <c r="C1976" s="7" t="s">
        <v>55</v>
      </c>
      <c r="D1976" s="7"/>
      <c r="E1976" s="7" t="s">
        <v>311</v>
      </c>
      <c r="F1976" s="7" t="s">
        <v>1457</v>
      </c>
      <c r="G1976" s="7" t="s">
        <v>444</v>
      </c>
      <c r="H1976" s="7"/>
      <c r="I1976" s="7"/>
      <c r="J1976" s="7"/>
      <c r="K1976" s="7"/>
      <c r="L1976" s="7"/>
      <c r="M1976" s="7"/>
      <c r="N1976" s="7" t="s">
        <v>2546</v>
      </c>
      <c r="O1976" s="7" t="s">
        <v>2547</v>
      </c>
      <c r="P1976" s="7"/>
      <c r="Q1976" s="7" t="s">
        <v>2549</v>
      </c>
      <c r="R1976" s="7"/>
      <c r="S1976" s="7"/>
      <c r="T1976" s="7"/>
      <c r="U1976" s="7"/>
      <c r="V1976" s="7"/>
      <c r="W1976" s="7" t="s">
        <v>315</v>
      </c>
      <c r="X1976" s="7" t="s">
        <v>2550</v>
      </c>
      <c r="Y1976" s="7">
        <v>2</v>
      </c>
      <c r="Z1976" s="7">
        <v>14971</v>
      </c>
      <c r="AA1976" s="7">
        <v>2018</v>
      </c>
      <c r="AB1976" s="7" t="s">
        <v>643</v>
      </c>
      <c r="AC1976" s="7"/>
      <c r="AD1976" s="7"/>
      <c r="AE1976" s="7"/>
      <c r="AF1976" s="7"/>
      <c r="AG1976" s="7"/>
      <c r="AH1976" s="7"/>
      <c r="AI1976" s="8" t="str">
        <f t="shared" si="237"/>
        <v/>
      </c>
      <c r="AJ1976" s="8" t="str">
        <f>IF(AI1976="","",COUNTIFS(AI$1:AI1976,AI1976))</f>
        <v/>
      </c>
      <c r="AK1976" s="8" t="str">
        <f t="shared" si="238"/>
        <v>江夏区金口高中录播教室及互动终端设备-供应商武汉凌日科技有限公司@录播</v>
      </c>
      <c r="AL1976" s="9">
        <f>IF(AK1976="","",COUNTIFS(AK$1:AK1976,AK1976))</f>
        <v>1</v>
      </c>
      <c r="AM1976" s="10" t="str">
        <f t="shared" si="239"/>
        <v>是</v>
      </c>
      <c r="AN1976" s="12">
        <v>284800</v>
      </c>
    </row>
    <row r="1977" spans="1:40">
      <c r="A1977" s="14" t="s">
        <v>1084</v>
      </c>
      <c r="B1977" s="14" t="s">
        <v>2551</v>
      </c>
      <c r="C1977" s="14" t="s">
        <v>55</v>
      </c>
      <c r="D1977" s="14" t="s">
        <v>2441</v>
      </c>
      <c r="E1977" s="14" t="s">
        <v>425</v>
      </c>
      <c r="F1977" s="14" t="s">
        <v>2442</v>
      </c>
      <c r="G1977" s="14" t="s">
        <v>444</v>
      </c>
      <c r="H1977" s="14"/>
      <c r="I1977" s="14"/>
      <c r="J1977" s="14"/>
      <c r="K1977" s="14"/>
      <c r="L1977" s="14" t="s">
        <v>2443</v>
      </c>
      <c r="M1977" s="14" t="s">
        <v>2444</v>
      </c>
      <c r="N1977" s="14" t="s">
        <v>2445</v>
      </c>
      <c r="O1977" s="14" t="s">
        <v>2446</v>
      </c>
      <c r="P1977" s="14"/>
      <c r="Q1977" s="14" t="s">
        <v>2448</v>
      </c>
      <c r="R1977" s="14"/>
      <c r="S1977" s="14"/>
      <c r="T1977" s="14"/>
      <c r="U1977" s="14"/>
      <c r="V1977" s="14"/>
      <c r="W1977" s="14" t="s">
        <v>79</v>
      </c>
      <c r="X1977" s="14" t="s">
        <v>2553</v>
      </c>
      <c r="Y1977" s="14">
        <v>3</v>
      </c>
      <c r="Z1977" s="14">
        <v>6</v>
      </c>
      <c r="AA1977" s="14">
        <v>2019</v>
      </c>
      <c r="AB1977" s="14" t="s">
        <v>68</v>
      </c>
      <c r="AC1977" s="14"/>
      <c r="AD1977" s="14"/>
      <c r="AE1977" s="14"/>
      <c r="AF1977" s="14"/>
      <c r="AG1977" s="14"/>
      <c r="AH1977" s="14"/>
      <c r="AI1977" s="8" t="str">
        <f t="shared" si="237"/>
        <v>1019-18012@录播</v>
      </c>
      <c r="AJ1977" s="8">
        <f>IF(AI1977="","",COUNTIFS(AI$1:AI1977,AI1977))</f>
        <v>2</v>
      </c>
      <c r="AK1977" s="8" t="str">
        <f t="shared" si="238"/>
        <v>E6206000606000033001001民勤县机关事务管理局对统办3号楼6楼会议室维修改造项目@录播</v>
      </c>
      <c r="AL1977" s="9">
        <f>IF(AK1977="","",COUNTIFS(AK$1:AK1977,AK1977))</f>
        <v>1</v>
      </c>
      <c r="AM1977" s="10" t="str">
        <f t="shared" si="239"/>
        <v/>
      </c>
      <c r="AN1977" s="12">
        <v>1179360</v>
      </c>
    </row>
    <row r="1978" spans="1:40">
      <c r="A1978" s="7" t="s">
        <v>1084</v>
      </c>
      <c r="B1978" s="7" t="s">
        <v>2554</v>
      </c>
      <c r="C1978" s="7" t="s">
        <v>55</v>
      </c>
      <c r="D1978" s="7"/>
      <c r="E1978" s="7" t="s">
        <v>276</v>
      </c>
      <c r="F1978" s="7" t="s">
        <v>1663</v>
      </c>
      <c r="G1978" s="7" t="s">
        <v>460</v>
      </c>
      <c r="H1978" s="7"/>
      <c r="I1978" s="7"/>
      <c r="J1978" s="7"/>
      <c r="K1978" s="7"/>
      <c r="L1978" s="7"/>
      <c r="M1978" s="7"/>
      <c r="N1978" s="7" t="s">
        <v>2555</v>
      </c>
      <c r="O1978" s="7"/>
      <c r="P1978" s="7"/>
      <c r="Q1978" s="7" t="s">
        <v>2557</v>
      </c>
      <c r="R1978" s="7" t="s">
        <v>2558</v>
      </c>
      <c r="S1978" s="7"/>
      <c r="T1978" s="7"/>
      <c r="U1978" s="7"/>
      <c r="V1978" s="7"/>
      <c r="W1978" s="7" t="s">
        <v>65</v>
      </c>
      <c r="X1978" s="7" t="s">
        <v>2559</v>
      </c>
      <c r="Y1978" s="7">
        <v>2</v>
      </c>
      <c r="Z1978" s="7">
        <v>14971</v>
      </c>
      <c r="AA1978" s="7">
        <v>2019</v>
      </c>
      <c r="AB1978" s="7" t="s">
        <v>68</v>
      </c>
      <c r="AC1978" s="7"/>
      <c r="AD1978" s="7"/>
      <c r="AE1978" s="7"/>
      <c r="AF1978" s="7"/>
      <c r="AG1978" s="7"/>
      <c r="AH1978" s="7"/>
      <c r="AI1978" s="8" t="str">
        <f t="shared" si="237"/>
        <v/>
      </c>
      <c r="AJ1978" s="8" t="str">
        <f>IF(AI1978="","",COUNTIFS(AI$1:AI1978,AI1978))</f>
        <v/>
      </c>
      <c r="AK1978" s="8" t="str">
        <f t="shared" si="238"/>
        <v>庄河市实验小学录播系统采购项目@录播</v>
      </c>
      <c r="AL1978" s="9">
        <f>IF(AK1978="","",COUNTIFS(AK$1:AK1978,AK1978))</f>
        <v>1</v>
      </c>
      <c r="AM1978" s="10" t="str">
        <f t="shared" si="239"/>
        <v>是</v>
      </c>
      <c r="AN1978" s="12">
        <v>0</v>
      </c>
    </row>
    <row r="1979" spans="1:40">
      <c r="A1979" s="14" t="s">
        <v>1084</v>
      </c>
      <c r="B1979" s="14" t="s">
        <v>2560</v>
      </c>
      <c r="C1979" s="14" t="s">
        <v>55</v>
      </c>
      <c r="D1979" s="14" t="s">
        <v>2561</v>
      </c>
      <c r="E1979" s="14" t="s">
        <v>582</v>
      </c>
      <c r="F1979" s="14" t="s">
        <v>746</v>
      </c>
      <c r="G1979" s="14" t="s">
        <v>460</v>
      </c>
      <c r="H1979" s="14"/>
      <c r="I1979" s="14"/>
      <c r="J1979" s="14"/>
      <c r="K1979" s="14"/>
      <c r="L1979" s="14" t="s">
        <v>2562</v>
      </c>
      <c r="M1979" s="14" t="s">
        <v>2563</v>
      </c>
      <c r="N1979" s="14" t="s">
        <v>2564</v>
      </c>
      <c r="O1979" s="14"/>
      <c r="P1979" s="14"/>
      <c r="Q1979" s="14" t="s">
        <v>2566</v>
      </c>
      <c r="R1979" s="14"/>
      <c r="S1979" s="14"/>
      <c r="T1979" s="14"/>
      <c r="U1979" s="14"/>
      <c r="V1979" s="14"/>
      <c r="W1979" s="14" t="s">
        <v>79</v>
      </c>
      <c r="X1979" s="14" t="s">
        <v>2567</v>
      </c>
      <c r="Y1979" s="14">
        <v>2</v>
      </c>
      <c r="Z1979" s="14">
        <v>2</v>
      </c>
      <c r="AA1979" s="14">
        <v>2019</v>
      </c>
      <c r="AB1979" s="14" t="s">
        <v>68</v>
      </c>
      <c r="AC1979" s="14"/>
      <c r="AD1979" s="14"/>
      <c r="AE1979" s="14"/>
      <c r="AF1979" s="14"/>
      <c r="AG1979" s="14"/>
      <c r="AH1979" s="14"/>
      <c r="AI1979" s="8" t="str">
        <f t="shared" si="237"/>
        <v>2018-11-0295@录播</v>
      </c>
      <c r="AJ1979" s="8">
        <f>IF(AI1979="","",COUNTIFS(AI$1:AI1979,AI1979))</f>
        <v>1</v>
      </c>
      <c r="AK1979" s="8" t="str">
        <f t="shared" si="238"/>
        <v>绍兴市公安局警校多媒体实训录播教室项目的合同公示@录播</v>
      </c>
      <c r="AL1979" s="9">
        <f>IF(AK1979="","",COUNTIFS(AK$1:AK1979,AK1979))</f>
        <v>1</v>
      </c>
      <c r="AM1979" s="10" t="str">
        <f t="shared" si="239"/>
        <v>是</v>
      </c>
      <c r="AN1979" s="12">
        <v>0</v>
      </c>
    </row>
    <row r="1980" spans="1:40">
      <c r="A1980" s="7" t="s">
        <v>1084</v>
      </c>
      <c r="B1980" s="7" t="s">
        <v>2568</v>
      </c>
      <c r="C1980" s="7" t="s">
        <v>55</v>
      </c>
      <c r="D1980" s="7" t="s">
        <v>2569</v>
      </c>
      <c r="E1980" s="7" t="s">
        <v>1125</v>
      </c>
      <c r="F1980" s="7" t="s">
        <v>2570</v>
      </c>
      <c r="G1980" s="7" t="s">
        <v>460</v>
      </c>
      <c r="H1980" s="7"/>
      <c r="I1980" s="7"/>
      <c r="J1980" s="7"/>
      <c r="K1980" s="7"/>
      <c r="L1980" s="7" t="s">
        <v>2571</v>
      </c>
      <c r="M1980" s="7" t="s">
        <v>2572</v>
      </c>
      <c r="N1980" s="7" t="s">
        <v>2573</v>
      </c>
      <c r="O1980" s="7" t="s">
        <v>2574</v>
      </c>
      <c r="P1980" s="7"/>
      <c r="Q1980" s="7" t="s">
        <v>2576</v>
      </c>
      <c r="R1980" s="7"/>
      <c r="S1980" s="7"/>
      <c r="T1980" s="7"/>
      <c r="U1980" s="7"/>
      <c r="V1980" s="7"/>
      <c r="W1980" s="7" t="s">
        <v>65</v>
      </c>
      <c r="X1980" s="7" t="s">
        <v>2577</v>
      </c>
      <c r="Y1980" s="7">
        <v>4</v>
      </c>
      <c r="Z1980" s="7">
        <v>4</v>
      </c>
      <c r="AA1980" s="7">
        <v>2019</v>
      </c>
      <c r="AB1980" s="7" t="s">
        <v>68</v>
      </c>
      <c r="AC1980" s="7"/>
      <c r="AD1980" s="7"/>
      <c r="AE1980" s="7"/>
      <c r="AF1980" s="7"/>
      <c r="AG1980" s="7"/>
      <c r="AH1980" s="7"/>
      <c r="AI1980" s="8" t="str">
        <f t="shared" si="237"/>
        <v>YYZFCG（2018）231号@录播</v>
      </c>
      <c r="AJ1980" s="8">
        <f>IF(AI1980="","",COUNTIFS(AI$1:AI1980,AI1980))</f>
        <v>1</v>
      </c>
      <c r="AK1980" s="8" t="str">
        <f t="shared" si="238"/>
        <v>关于榆林市第一中学分校常态化录播、直播室采购项目中标公告@录播</v>
      </c>
      <c r="AL1980" s="9">
        <f>IF(AK1980="","",COUNTIFS(AK$1:AK1980,AK1980))</f>
        <v>1</v>
      </c>
      <c r="AM1980" s="10" t="str">
        <f t="shared" si="239"/>
        <v>是</v>
      </c>
      <c r="AN1980" s="12">
        <v>656600</v>
      </c>
    </row>
    <row r="1981" spans="1:40">
      <c r="A1981" s="14" t="s">
        <v>1084</v>
      </c>
      <c r="B1981" s="14" t="s">
        <v>2578</v>
      </c>
      <c r="C1981" s="14" t="s">
        <v>55</v>
      </c>
      <c r="D1981" s="14"/>
      <c r="E1981" s="14" t="s">
        <v>155</v>
      </c>
      <c r="F1981" s="14" t="s">
        <v>2579</v>
      </c>
      <c r="G1981" s="14" t="s">
        <v>460</v>
      </c>
      <c r="H1981" s="14"/>
      <c r="I1981" s="14"/>
      <c r="J1981" s="14"/>
      <c r="K1981" s="14"/>
      <c r="L1981" s="14"/>
      <c r="M1981" s="14"/>
      <c r="N1981" s="14" t="s">
        <v>2580</v>
      </c>
      <c r="O1981" s="14"/>
      <c r="P1981" s="14"/>
      <c r="Q1981" s="14" t="s">
        <v>2582</v>
      </c>
      <c r="R1981" s="14" t="s">
        <v>2583</v>
      </c>
      <c r="S1981" s="14" t="s">
        <v>2584</v>
      </c>
      <c r="T1981" s="14"/>
      <c r="U1981" s="14"/>
      <c r="V1981" s="14"/>
      <c r="W1981" s="14" t="s">
        <v>65</v>
      </c>
      <c r="X1981" s="14" t="s">
        <v>2585</v>
      </c>
      <c r="Y1981" s="14">
        <v>2</v>
      </c>
      <c r="Z1981" s="14">
        <v>14971</v>
      </c>
      <c r="AA1981" s="14">
        <v>2019</v>
      </c>
      <c r="AB1981" s="14" t="s">
        <v>68</v>
      </c>
      <c r="AC1981" s="14"/>
      <c r="AD1981" s="14"/>
      <c r="AE1981" s="14"/>
      <c r="AF1981" s="14"/>
      <c r="AG1981" s="14"/>
      <c r="AH1981" s="14"/>
      <c r="AI1981" s="8" t="str">
        <f t="shared" si="237"/>
        <v/>
      </c>
      <c r="AJ1981" s="8" t="str">
        <f>IF(AI1981="","",COUNTIFS(AI$1:AI1981,AI1981))</f>
        <v/>
      </c>
      <c r="AK1981" s="8" t="str">
        <f t="shared" si="238"/>
        <v>云南省保山第一中学初中部建设项目弱电工程第二标段-@录播</v>
      </c>
      <c r="AL1981" s="9">
        <f>IF(AK1981="","",COUNTIFS(AK$1:AK1981,AK1981))</f>
        <v>1</v>
      </c>
      <c r="AM1981" s="10" t="str">
        <f t="shared" si="239"/>
        <v>是</v>
      </c>
      <c r="AN1981" s="12">
        <v>0</v>
      </c>
    </row>
    <row r="1982" spans="1:40">
      <c r="A1982" s="7" t="s">
        <v>1084</v>
      </c>
      <c r="B1982" s="7" t="s">
        <v>2586</v>
      </c>
      <c r="C1982" s="7" t="s">
        <v>55</v>
      </c>
      <c r="D1982" s="7" t="s">
        <v>2587</v>
      </c>
      <c r="E1982" s="7" t="s">
        <v>155</v>
      </c>
      <c r="F1982" s="7" t="s">
        <v>251</v>
      </c>
      <c r="G1982" s="7" t="s">
        <v>460</v>
      </c>
      <c r="H1982" s="7"/>
      <c r="I1982" s="7"/>
      <c r="J1982" s="7"/>
      <c r="K1982" s="7"/>
      <c r="L1982" s="7" t="s">
        <v>2588</v>
      </c>
      <c r="M1982" s="7" t="s">
        <v>2589</v>
      </c>
      <c r="N1982" s="7" t="s">
        <v>2590</v>
      </c>
      <c r="O1982" s="7" t="s">
        <v>2591</v>
      </c>
      <c r="P1982" s="7"/>
      <c r="Q1982" s="7" t="s">
        <v>2593</v>
      </c>
      <c r="R1982" s="7"/>
      <c r="S1982" s="7"/>
      <c r="T1982" s="7"/>
      <c r="U1982" s="7"/>
      <c r="V1982" s="7"/>
      <c r="W1982" s="7" t="s">
        <v>79</v>
      </c>
      <c r="X1982" s="7" t="s">
        <v>2594</v>
      </c>
      <c r="Y1982" s="7">
        <v>3</v>
      </c>
      <c r="Z1982" s="7">
        <v>3</v>
      </c>
      <c r="AA1982" s="7">
        <v>2019</v>
      </c>
      <c r="AB1982" s="7" t="s">
        <v>68</v>
      </c>
      <c r="AC1982" s="7" t="s">
        <v>69</v>
      </c>
      <c r="AD1982" s="7"/>
      <c r="AE1982" s="7"/>
      <c r="AF1982" s="7"/>
      <c r="AG1982" s="7"/>
      <c r="AH1982" s="7"/>
      <c r="AI1982" s="8" t="str">
        <f t="shared" si="237"/>
        <v>GC-HG4181334@录播</v>
      </c>
      <c r="AJ1982" s="8">
        <f>IF(AI1982="","",COUNTIFS(AI$1:AI1982,AI1982))</f>
        <v>1</v>
      </c>
      <c r="AK1982" s="8" t="str">
        <f t="shared" si="238"/>
        <v>云南省地震局省级地震部门应急指挥大厅基础平台升级改造项目中标公告@录播</v>
      </c>
      <c r="AL1982" s="9">
        <f>IF(AK1982="","",COUNTIFS(AK$1:AK1982,AK1982))</f>
        <v>1</v>
      </c>
      <c r="AM1982" s="10" t="str">
        <f t="shared" si="239"/>
        <v>是</v>
      </c>
      <c r="AN1982" s="12">
        <v>1890677</v>
      </c>
    </row>
    <row r="1983" spans="1:40">
      <c r="A1983" s="14" t="s">
        <v>1084</v>
      </c>
      <c r="B1983" s="14" t="s">
        <v>458</v>
      </c>
      <c r="C1983" s="14" t="s">
        <v>55</v>
      </c>
      <c r="D1983" s="14"/>
      <c r="E1983" s="14" t="s">
        <v>425</v>
      </c>
      <c r="F1983" s="14" t="s">
        <v>459</v>
      </c>
      <c r="G1983" s="14" t="s">
        <v>460</v>
      </c>
      <c r="H1983" s="14"/>
      <c r="I1983" s="14"/>
      <c r="J1983" s="14"/>
      <c r="K1983" s="14"/>
      <c r="L1983" s="14" t="s">
        <v>461</v>
      </c>
      <c r="M1983" s="14"/>
      <c r="N1983" s="14" t="s">
        <v>462</v>
      </c>
      <c r="O1983" s="14" t="s">
        <v>463</v>
      </c>
      <c r="P1983" s="14"/>
      <c r="Q1983" s="14" t="s">
        <v>465</v>
      </c>
      <c r="R1983" s="14"/>
      <c r="S1983" s="14"/>
      <c r="T1983" s="14"/>
      <c r="U1983" s="14"/>
      <c r="V1983" s="14"/>
      <c r="W1983" s="14" t="s">
        <v>79</v>
      </c>
      <c r="X1983" s="14" t="s">
        <v>466</v>
      </c>
      <c r="Y1983" s="14">
        <v>4</v>
      </c>
      <c r="Z1983" s="14">
        <v>14971</v>
      </c>
      <c r="AA1983" s="14">
        <v>2019</v>
      </c>
      <c r="AB1983" s="14" t="s">
        <v>68</v>
      </c>
      <c r="AC1983" s="14"/>
      <c r="AD1983" s="14"/>
      <c r="AE1983" s="14"/>
      <c r="AF1983" s="14"/>
      <c r="AG1983" s="14"/>
      <c r="AH1983" s="14"/>
      <c r="AI1983" s="8" t="str">
        <f t="shared" si="237"/>
        <v/>
      </c>
      <c r="AJ1983" s="8" t="str">
        <f>IF(AI1983="","",COUNTIFS(AI$1:AI1983,AI1983))</f>
        <v/>
      </c>
      <c r="AK1983" s="8" t="str">
        <f t="shared" si="238"/>
        <v>中共定西市纪委中国共产党定西市纪律检查委员会定西扶贫惠农资金监管网建设采购项目成交公告@录播</v>
      </c>
      <c r="AL1983" s="9">
        <f>IF(AK1983="","",COUNTIFS(AK$1:AK1983,AK1983))</f>
        <v>1</v>
      </c>
      <c r="AM1983" s="10" t="str">
        <f t="shared" si="239"/>
        <v>是</v>
      </c>
      <c r="AN1983" s="12">
        <v>723000</v>
      </c>
    </row>
    <row r="1984" spans="1:40">
      <c r="A1984" s="7" t="s">
        <v>1084</v>
      </c>
      <c r="B1984" s="7" t="s">
        <v>2595</v>
      </c>
      <c r="C1984" s="7" t="s">
        <v>55</v>
      </c>
      <c r="D1984" s="7" t="s">
        <v>2596</v>
      </c>
      <c r="E1984" s="7" t="s">
        <v>627</v>
      </c>
      <c r="F1984" s="7" t="s">
        <v>2597</v>
      </c>
      <c r="G1984" s="7" t="s">
        <v>460</v>
      </c>
      <c r="H1984" s="7"/>
      <c r="I1984" s="7"/>
      <c r="J1984" s="7"/>
      <c r="K1984" s="7"/>
      <c r="L1984" s="7" t="s">
        <v>1293</v>
      </c>
      <c r="M1984" s="7" t="s">
        <v>2598</v>
      </c>
      <c r="N1984" s="7" t="s">
        <v>2599</v>
      </c>
      <c r="O1984" s="7"/>
      <c r="P1984" s="7"/>
      <c r="Q1984" s="7" t="s">
        <v>2601</v>
      </c>
      <c r="R1984" s="7"/>
      <c r="S1984" s="7"/>
      <c r="T1984" s="7"/>
      <c r="U1984" s="7"/>
      <c r="V1984" s="7"/>
      <c r="W1984" s="7" t="s">
        <v>65</v>
      </c>
      <c r="X1984" s="7" t="s">
        <v>2602</v>
      </c>
      <c r="Y1984" s="7">
        <v>2</v>
      </c>
      <c r="Z1984" s="7">
        <v>2</v>
      </c>
      <c r="AA1984" s="7">
        <v>2019</v>
      </c>
      <c r="AB1984" s="7" t="s">
        <v>68</v>
      </c>
      <c r="AC1984" s="7"/>
      <c r="AD1984" s="7"/>
      <c r="AE1984" s="7"/>
      <c r="AF1984" s="7"/>
      <c r="AG1984" s="7"/>
      <c r="AH1984" s="7"/>
      <c r="AI1984" s="8" t="str">
        <f t="shared" si="237"/>
        <v>ZC089G@录播</v>
      </c>
      <c r="AJ1984" s="8">
        <f>IF(AI1984="","",COUNTIFS(AI$1:AI1984,AI1984))</f>
        <v>1</v>
      </c>
      <c r="AK1984" s="8" t="str">
        <f t="shared" si="238"/>
        <v>东莞市南城中学智能录播室设备采购项目采购结果公告@录播</v>
      </c>
      <c r="AL1984" s="9">
        <f>IF(AK1984="","",COUNTIFS(AK$1:AK1984,AK1984))</f>
        <v>1</v>
      </c>
      <c r="AM1984" s="10" t="str">
        <f t="shared" si="239"/>
        <v>是</v>
      </c>
      <c r="AN1984" s="12">
        <v>0</v>
      </c>
    </row>
    <row r="1985" spans="1:40">
      <c r="A1985" s="14" t="s">
        <v>1084</v>
      </c>
      <c r="B1985" s="14" t="s">
        <v>2568</v>
      </c>
      <c r="C1985" s="14" t="s">
        <v>55</v>
      </c>
      <c r="D1985" s="14" t="s">
        <v>2569</v>
      </c>
      <c r="E1985" s="14" t="s">
        <v>1125</v>
      </c>
      <c r="F1985" s="14" t="s">
        <v>2570</v>
      </c>
      <c r="G1985" s="14" t="s">
        <v>460</v>
      </c>
      <c r="H1985" s="14"/>
      <c r="I1985" s="14"/>
      <c r="J1985" s="14"/>
      <c r="K1985" s="14"/>
      <c r="L1985" s="14" t="s">
        <v>2571</v>
      </c>
      <c r="M1985" s="14" t="s">
        <v>2572</v>
      </c>
      <c r="N1985" s="14" t="s">
        <v>2573</v>
      </c>
      <c r="O1985" s="14" t="s">
        <v>2574</v>
      </c>
      <c r="P1985" s="14"/>
      <c r="Q1985" s="14" t="s">
        <v>2576</v>
      </c>
      <c r="R1985" s="14"/>
      <c r="S1985" s="14"/>
      <c r="T1985" s="14"/>
      <c r="U1985" s="14"/>
      <c r="V1985" s="14"/>
      <c r="W1985" s="14" t="s">
        <v>65</v>
      </c>
      <c r="X1985" s="14" t="s">
        <v>2577</v>
      </c>
      <c r="Y1985" s="14">
        <v>4</v>
      </c>
      <c r="Z1985" s="14">
        <v>4</v>
      </c>
      <c r="AA1985" s="14">
        <v>2019</v>
      </c>
      <c r="AB1985" s="14" t="s">
        <v>68</v>
      </c>
      <c r="AC1985" s="14"/>
      <c r="AD1985" s="14"/>
      <c r="AE1985" s="14"/>
      <c r="AF1985" s="14"/>
      <c r="AG1985" s="14"/>
      <c r="AH1985" s="14"/>
      <c r="AI1985" s="8" t="str">
        <f t="shared" si="237"/>
        <v>YYZFCG（2018）231号@录播</v>
      </c>
      <c r="AJ1985" s="8">
        <f>IF(AI1985="","",COUNTIFS(AI$1:AI1985,AI1985))</f>
        <v>2</v>
      </c>
      <c r="AK1985" s="8" t="str">
        <f t="shared" si="238"/>
        <v>关于榆林市第一中学分校常态化录播、直播室采购项目中标公告@录播</v>
      </c>
      <c r="AL1985" s="9">
        <f>IF(AK1985="","",COUNTIFS(AK$1:AK1985,AK1985))</f>
        <v>2</v>
      </c>
      <c r="AM1985" s="10" t="str">
        <f t="shared" si="239"/>
        <v/>
      </c>
      <c r="AN1985" s="12">
        <v>656600</v>
      </c>
    </row>
    <row r="1986" spans="1:40">
      <c r="A1986" s="7" t="s">
        <v>1084</v>
      </c>
      <c r="B1986" s="7" t="s">
        <v>2604</v>
      </c>
      <c r="C1986" s="7" t="s">
        <v>55</v>
      </c>
      <c r="D1986" s="7" t="s">
        <v>2605</v>
      </c>
      <c r="E1986" s="7" t="s">
        <v>215</v>
      </c>
      <c r="F1986" s="7" t="s">
        <v>2606</v>
      </c>
      <c r="G1986" s="7" t="s">
        <v>460</v>
      </c>
      <c r="H1986" s="7"/>
      <c r="I1986" s="7"/>
      <c r="J1986" s="7"/>
      <c r="K1986" s="7"/>
      <c r="L1986" s="7" t="s">
        <v>2607</v>
      </c>
      <c r="M1986" s="7" t="s">
        <v>2608</v>
      </c>
      <c r="N1986" s="7"/>
      <c r="O1986" s="7" t="s">
        <v>2609</v>
      </c>
      <c r="P1986" s="7"/>
      <c r="Q1986" s="7"/>
      <c r="R1986" s="7"/>
      <c r="S1986" s="7"/>
      <c r="T1986" s="7"/>
      <c r="U1986" s="7"/>
      <c r="V1986" s="7"/>
      <c r="W1986" s="7" t="s">
        <v>79</v>
      </c>
      <c r="X1986" s="7" t="s">
        <v>2611</v>
      </c>
      <c r="Y1986" s="7">
        <v>2</v>
      </c>
      <c r="Z1986" s="7">
        <v>2</v>
      </c>
      <c r="AA1986" s="7">
        <v>2018</v>
      </c>
      <c r="AB1986" s="7" t="s">
        <v>643</v>
      </c>
      <c r="AC1986" s="7"/>
      <c r="AD1986" s="7"/>
      <c r="AE1986" s="7"/>
      <c r="AF1986" s="7"/>
      <c r="AG1986" s="7"/>
      <c r="AH1986" s="7"/>
      <c r="AI1986" s="8" t="str">
        <f t="shared" si="237"/>
        <v>SDGP370481201802000093@录播</v>
      </c>
      <c r="AJ1986" s="8">
        <f>IF(AI1986="","",COUNTIFS(AI$1:AI1986,AI1986))</f>
        <v>1</v>
      </c>
      <c r="AK1986" s="8" t="str">
        <f t="shared" si="238"/>
        <v>山东省枣庄市滕州市滕州市教育局洪绪镇中心小学、洪绪中学录播室安装工程采购项目采购项目采购合同公示@录播</v>
      </c>
      <c r="AL1986" s="9">
        <f>IF(AK1986="","",COUNTIFS(AK$1:AK1986,AK1986))</f>
        <v>1</v>
      </c>
      <c r="AM1986" s="10" t="str">
        <f t="shared" si="239"/>
        <v>是</v>
      </c>
      <c r="AN1986" s="12">
        <v>355000</v>
      </c>
    </row>
    <row r="1987" spans="1:40">
      <c r="A1987" s="14" t="s">
        <v>1084</v>
      </c>
      <c r="B1987" s="14" t="s">
        <v>467</v>
      </c>
      <c r="C1987" s="14" t="s">
        <v>55</v>
      </c>
      <c r="D1987" s="14" t="s">
        <v>468</v>
      </c>
      <c r="E1987" s="14" t="s">
        <v>236</v>
      </c>
      <c r="F1987" s="14" t="s">
        <v>237</v>
      </c>
      <c r="G1987" s="14" t="s">
        <v>460</v>
      </c>
      <c r="H1987" s="14"/>
      <c r="I1987" s="14"/>
      <c r="J1987" s="14"/>
      <c r="K1987" s="14"/>
      <c r="L1987" s="14" t="s">
        <v>469</v>
      </c>
      <c r="M1987" s="14" t="s">
        <v>470</v>
      </c>
      <c r="N1987" s="14" t="s">
        <v>471</v>
      </c>
      <c r="O1987" s="14" t="s">
        <v>472</v>
      </c>
      <c r="P1987" s="14"/>
      <c r="Q1987" s="14" t="s">
        <v>474</v>
      </c>
      <c r="R1987" s="14" t="s">
        <v>475</v>
      </c>
      <c r="S1987" s="14"/>
      <c r="T1987" s="14"/>
      <c r="U1987" s="14"/>
      <c r="V1987" s="14"/>
      <c r="W1987" s="14" t="s">
        <v>326</v>
      </c>
      <c r="X1987" s="14" t="s">
        <v>476</v>
      </c>
      <c r="Y1987" s="14">
        <v>3</v>
      </c>
      <c r="Z1987" s="14">
        <v>6</v>
      </c>
      <c r="AA1987" s="14">
        <v>2019</v>
      </c>
      <c r="AB1987" s="14" t="s">
        <v>68</v>
      </c>
      <c r="AC1987" s="14"/>
      <c r="AD1987" s="14"/>
      <c r="AE1987" s="14"/>
      <c r="AF1987" s="14"/>
      <c r="AG1987" s="14"/>
      <c r="AH1987" s="14"/>
      <c r="AI1987" s="8" t="str">
        <f t="shared" si="237"/>
        <v>XM-0000014209181205491）@录播</v>
      </c>
      <c r="AJ1987" s="8">
        <f>IF(AI1987="","",COUNTIFS(AI$1:AI1987,AI1987))</f>
        <v>1</v>
      </c>
      <c r="AK1987" s="8" t="str">
        <f t="shared" si="238"/>
        <v>北京联合大学优化服务的图书馆设备购置中标公告@录播</v>
      </c>
      <c r="AL1987" s="9">
        <f>IF(AK1987="","",COUNTIFS(AK$1:AK1987,AK1987))</f>
        <v>1</v>
      </c>
      <c r="AM1987" s="10" t="str">
        <f t="shared" si="239"/>
        <v>是</v>
      </c>
      <c r="AN1987" s="12">
        <v>771800.00000000012</v>
      </c>
    </row>
    <row r="1988" spans="1:40">
      <c r="A1988" s="7" t="s">
        <v>1084</v>
      </c>
      <c r="B1988" s="7" t="s">
        <v>477</v>
      </c>
      <c r="C1988" s="7" t="s">
        <v>55</v>
      </c>
      <c r="D1988" s="7" t="s">
        <v>468</v>
      </c>
      <c r="E1988" s="7" t="s">
        <v>236</v>
      </c>
      <c r="F1988" s="7" t="s">
        <v>237</v>
      </c>
      <c r="G1988" s="7" t="s">
        <v>460</v>
      </c>
      <c r="H1988" s="7"/>
      <c r="I1988" s="7"/>
      <c r="J1988" s="7"/>
      <c r="K1988" s="7"/>
      <c r="L1988" s="7" t="s">
        <v>469</v>
      </c>
      <c r="M1988" s="7" t="s">
        <v>470</v>
      </c>
      <c r="N1988" s="7" t="s">
        <v>471</v>
      </c>
      <c r="O1988" s="7" t="s">
        <v>472</v>
      </c>
      <c r="P1988" s="7"/>
      <c r="Q1988" s="7" t="s">
        <v>474</v>
      </c>
      <c r="R1988" s="7" t="s">
        <v>475</v>
      </c>
      <c r="S1988" s="7"/>
      <c r="T1988" s="7"/>
      <c r="U1988" s="7"/>
      <c r="V1988" s="7"/>
      <c r="W1988" s="7" t="s">
        <v>326</v>
      </c>
      <c r="X1988" s="7" t="s">
        <v>479</v>
      </c>
      <c r="Y1988" s="7">
        <v>3</v>
      </c>
      <c r="Z1988" s="7">
        <v>6</v>
      </c>
      <c r="AA1988" s="7">
        <v>2019</v>
      </c>
      <c r="AB1988" s="7" t="s">
        <v>68</v>
      </c>
      <c r="AC1988" s="7"/>
      <c r="AD1988" s="7"/>
      <c r="AE1988" s="7"/>
      <c r="AF1988" s="7"/>
      <c r="AG1988" s="7"/>
      <c r="AH1988" s="7"/>
      <c r="AI1988" s="8" t="str">
        <f t="shared" si="237"/>
        <v>XM-0000014209181205491）@录播</v>
      </c>
      <c r="AJ1988" s="8">
        <f>IF(AI1988="","",COUNTIFS(AI$1:AI1988,AI1988))</f>
        <v>2</v>
      </c>
      <c r="AK1988" s="8" t="str">
        <f t="shared" si="238"/>
        <v>北京联合大学优化服务图书馆设备购置中标公示@录播</v>
      </c>
      <c r="AL1988" s="9">
        <f>IF(AK1988="","",COUNTIFS(AK$1:AK1988,AK1988))</f>
        <v>1</v>
      </c>
      <c r="AM1988" s="10" t="str">
        <f t="shared" si="239"/>
        <v/>
      </c>
      <c r="AN1988" s="12">
        <v>771800.00000000012</v>
      </c>
    </row>
    <row r="1989" spans="1:40">
      <c r="A1989" s="14" t="s">
        <v>1084</v>
      </c>
      <c r="B1989" s="14" t="s">
        <v>2612</v>
      </c>
      <c r="C1989" s="14" t="s">
        <v>55</v>
      </c>
      <c r="D1989" s="14" t="s">
        <v>2613</v>
      </c>
      <c r="E1989" s="14" t="s">
        <v>215</v>
      </c>
      <c r="F1989" s="14" t="s">
        <v>2614</v>
      </c>
      <c r="G1989" s="14" t="s">
        <v>460</v>
      </c>
      <c r="H1989" s="14"/>
      <c r="I1989" s="14"/>
      <c r="J1989" s="14"/>
      <c r="K1989" s="14"/>
      <c r="L1989" s="14" t="s">
        <v>2615</v>
      </c>
      <c r="M1989" s="14" t="s">
        <v>2616</v>
      </c>
      <c r="N1989" s="14"/>
      <c r="O1989" s="14" t="s">
        <v>2617</v>
      </c>
      <c r="P1989" s="14"/>
      <c r="Q1989" s="14"/>
      <c r="R1989" s="14"/>
      <c r="S1989" s="14"/>
      <c r="T1989" s="14"/>
      <c r="U1989" s="14"/>
      <c r="V1989" s="14"/>
      <c r="W1989" s="14" t="s">
        <v>79</v>
      </c>
      <c r="X1989" s="14" t="s">
        <v>2619</v>
      </c>
      <c r="Y1989" s="14">
        <v>6</v>
      </c>
      <c r="Z1989" s="14">
        <v>2</v>
      </c>
      <c r="AA1989" s="14">
        <v>2019</v>
      </c>
      <c r="AB1989" s="14" t="s">
        <v>68</v>
      </c>
      <c r="AC1989" s="14"/>
      <c r="AD1989" s="14"/>
      <c r="AE1989" s="14"/>
      <c r="AF1989" s="14"/>
      <c r="AG1989" s="14"/>
      <c r="AH1989" s="14"/>
      <c r="AI1989" s="8" t="str">
        <f t="shared" si="237"/>
        <v>SDGP371526201902000005@录播</v>
      </c>
      <c r="AJ1989" s="8">
        <f>IF(AI1989="","",COUNTIFS(AI$1:AI1989,AI1989))</f>
        <v>1</v>
      </c>
      <c r="AK1989" s="8" t="str">
        <f t="shared" si="238"/>
        <v>高唐县汇鑫街道中心幼儿园多功能录播室改建工程合同公示@录播</v>
      </c>
      <c r="AL1989" s="9">
        <f>IF(AK1989="","",COUNTIFS(AK$1:AK1989,AK1989))</f>
        <v>1</v>
      </c>
      <c r="AM1989" s="10" t="str">
        <f t="shared" si="239"/>
        <v>是</v>
      </c>
      <c r="AN1989" s="12">
        <v>272000</v>
      </c>
    </row>
    <row r="1990" spans="1:40">
      <c r="A1990" s="7" t="s">
        <v>1084</v>
      </c>
      <c r="B1990" s="7" t="s">
        <v>2620</v>
      </c>
      <c r="C1990" s="7" t="s">
        <v>55</v>
      </c>
      <c r="D1990" s="7" t="s">
        <v>2621</v>
      </c>
      <c r="E1990" s="7" t="s">
        <v>71</v>
      </c>
      <c r="F1990" s="7" t="s">
        <v>2622</v>
      </c>
      <c r="G1990" s="7" t="s">
        <v>460</v>
      </c>
      <c r="H1990" s="7"/>
      <c r="I1990" s="7"/>
      <c r="J1990" s="7"/>
      <c r="K1990" s="7"/>
      <c r="L1990" s="7" t="s">
        <v>2623</v>
      </c>
      <c r="M1990" s="7" t="s">
        <v>2624</v>
      </c>
      <c r="N1990" s="7" t="s">
        <v>2625</v>
      </c>
      <c r="O1990" s="7"/>
      <c r="P1990" s="7"/>
      <c r="Q1990" s="7" t="s">
        <v>2627</v>
      </c>
      <c r="R1990" s="7"/>
      <c r="S1990" s="7"/>
      <c r="T1990" s="7"/>
      <c r="U1990" s="7"/>
      <c r="V1990" s="7"/>
      <c r="W1990" s="7" t="s">
        <v>244</v>
      </c>
      <c r="X1990" s="7" t="s">
        <v>2628</v>
      </c>
      <c r="Y1990" s="7">
        <v>3</v>
      </c>
      <c r="Z1990" s="7">
        <v>3</v>
      </c>
      <c r="AA1990" s="7">
        <v>2019</v>
      </c>
      <c r="AB1990" s="7" t="s">
        <v>68</v>
      </c>
      <c r="AC1990" s="7"/>
      <c r="AD1990" s="7"/>
      <c r="AE1990" s="7"/>
      <c r="AF1990" s="7"/>
      <c r="AG1990" s="7"/>
      <c r="AH1990" s="7"/>
      <c r="AI1990" s="8" t="str">
        <f t="shared" si="237"/>
        <v>GXXK-2018-003@录播</v>
      </c>
      <c r="AJ1990" s="8">
        <f>IF(AI1990="","",COUNTIFS(AI$1:AI1990,AI1990))</f>
        <v>1</v>
      </c>
      <c r="AK1990" s="8" t="str">
        <f t="shared" si="238"/>
        <v>广西翔鲲工程项目管理有限责任公司多媒体教室设备项目（GXXK-2018-003）成交结果公告@录播</v>
      </c>
      <c r="AL1990" s="9">
        <f>IF(AK1990="","",COUNTIFS(AK$1:AK1990,AK1990))</f>
        <v>1</v>
      </c>
      <c r="AM1990" s="10" t="str">
        <f t="shared" si="239"/>
        <v>是</v>
      </c>
      <c r="AN1990" s="12">
        <v>0</v>
      </c>
    </row>
    <row r="1991" spans="1:40">
      <c r="A1991" s="14" t="s">
        <v>1084</v>
      </c>
      <c r="B1991" s="14" t="s">
        <v>2653</v>
      </c>
      <c r="C1991" s="14" t="s">
        <v>55</v>
      </c>
      <c r="D1991" s="14"/>
      <c r="E1991" s="14" t="s">
        <v>627</v>
      </c>
      <c r="F1991" s="14" t="s">
        <v>1927</v>
      </c>
      <c r="G1991" s="14" t="s">
        <v>460</v>
      </c>
      <c r="H1991" s="14"/>
      <c r="I1991" s="14"/>
      <c r="J1991" s="14"/>
      <c r="K1991" s="14"/>
      <c r="L1991" s="14" t="s">
        <v>2654</v>
      </c>
      <c r="M1991" s="14" t="s">
        <v>2655</v>
      </c>
      <c r="N1991" s="14"/>
      <c r="O1991" s="14"/>
      <c r="P1991" s="14"/>
      <c r="Q1991" s="14"/>
      <c r="R1991" s="14"/>
      <c r="S1991" s="14"/>
      <c r="T1991" s="14"/>
      <c r="U1991" s="14"/>
      <c r="V1991" s="14"/>
      <c r="W1991" s="14" t="s">
        <v>79</v>
      </c>
      <c r="X1991" s="14" t="s">
        <v>2657</v>
      </c>
      <c r="Y1991" s="14">
        <v>2</v>
      </c>
      <c r="Z1991" s="14">
        <v>14971</v>
      </c>
      <c r="AA1991" s="14">
        <v>2019</v>
      </c>
      <c r="AB1991" s="14" t="s">
        <v>68</v>
      </c>
      <c r="AC1991" s="14"/>
      <c r="AD1991" s="14"/>
      <c r="AE1991" s="14"/>
      <c r="AF1991" s="14"/>
      <c r="AG1991" s="14"/>
      <c r="AH1991" s="14"/>
      <c r="AI1991" s="8" t="str">
        <f t="shared" si="237"/>
        <v/>
      </c>
      <c r="AJ1991" s="8" t="str">
        <f>IF(AI1991="","",COUNTIFS(AI$1:AI1991,AI1991))</f>
        <v/>
      </c>
      <c r="AK1991" s="8" t="str">
        <f t="shared" si="238"/>
        <v>河源市源城区教育局创现六项信息化建设项目更正/变更公告@录播</v>
      </c>
      <c r="AL1991" s="9">
        <f>IF(AK1991="","",COUNTIFS(AK$1:AK1991,AK1991))</f>
        <v>1</v>
      </c>
      <c r="AM1991" s="10" t="str">
        <f t="shared" si="239"/>
        <v>是</v>
      </c>
      <c r="AN1991" s="12">
        <v>0</v>
      </c>
    </row>
    <row r="1992" spans="1:40">
      <c r="A1992" s="7" t="s">
        <v>1084</v>
      </c>
      <c r="B1992" s="7" t="s">
        <v>2629</v>
      </c>
      <c r="C1992" s="7" t="s">
        <v>55</v>
      </c>
      <c r="D1992" s="7"/>
      <c r="E1992" s="7" t="s">
        <v>311</v>
      </c>
      <c r="F1992" s="7" t="s">
        <v>2630</v>
      </c>
      <c r="G1992" s="7" t="s">
        <v>460</v>
      </c>
      <c r="H1992" s="7"/>
      <c r="I1992" s="7"/>
      <c r="J1992" s="7"/>
      <c r="K1992" s="7"/>
      <c r="L1992" s="7" t="s">
        <v>2631</v>
      </c>
      <c r="M1992" s="7" t="s">
        <v>2632</v>
      </c>
      <c r="N1992" s="7"/>
      <c r="O1992" s="7" t="s">
        <v>2633</v>
      </c>
      <c r="P1992" s="7"/>
      <c r="Q1992" s="7"/>
      <c r="R1992" s="7"/>
      <c r="S1992" s="7"/>
      <c r="T1992" s="7"/>
      <c r="U1992" s="7"/>
      <c r="V1992" s="7"/>
      <c r="W1992" s="7" t="s">
        <v>65</v>
      </c>
      <c r="X1992" s="7" t="s">
        <v>2635</v>
      </c>
      <c r="Y1992" s="7">
        <v>2</v>
      </c>
      <c r="Z1992" s="7">
        <v>14971</v>
      </c>
      <c r="AA1992" s="7">
        <v>2019</v>
      </c>
      <c r="AB1992" s="7" t="s">
        <v>68</v>
      </c>
      <c r="AC1992" s="7"/>
      <c r="AD1992" s="7"/>
      <c r="AE1992" s="7"/>
      <c r="AF1992" s="7"/>
      <c r="AG1992" s="7"/>
      <c r="AH1992" s="7"/>
      <c r="AI1992" s="8" t="str">
        <f t="shared" si="237"/>
        <v/>
      </c>
      <c r="AJ1992" s="8" t="str">
        <f>IF(AI1992="","",COUNTIFS(AI$1:AI1992,AI1992))</f>
        <v/>
      </c>
      <c r="AK1992" s="8" t="str">
        <f t="shared" si="238"/>
        <v>大冶市第一中学班班通、录播室、微机室、语音室设备采购中标公告@录播</v>
      </c>
      <c r="AL1992" s="9">
        <f>IF(AK1992="","",COUNTIFS(AK$1:AK1992,AK1992))</f>
        <v>1</v>
      </c>
      <c r="AM1992" s="10" t="str">
        <f t="shared" si="239"/>
        <v>是</v>
      </c>
      <c r="AN1992" s="12">
        <v>1196900</v>
      </c>
    </row>
    <row r="1993" spans="1:40">
      <c r="A1993" s="14" t="s">
        <v>1084</v>
      </c>
      <c r="B1993" s="14" t="s">
        <v>2658</v>
      </c>
      <c r="C1993" s="14" t="s">
        <v>55</v>
      </c>
      <c r="D1993" s="14"/>
      <c r="E1993" s="14" t="s">
        <v>83</v>
      </c>
      <c r="F1993" s="14" t="s">
        <v>2659</v>
      </c>
      <c r="G1993" s="14" t="s">
        <v>460</v>
      </c>
      <c r="H1993" s="14"/>
      <c r="I1993" s="14"/>
      <c r="J1993" s="14"/>
      <c r="K1993" s="14"/>
      <c r="L1993" s="14"/>
      <c r="M1993" s="14"/>
      <c r="N1993" s="14" t="s">
        <v>2660</v>
      </c>
      <c r="O1993" s="14"/>
      <c r="P1993" s="14"/>
      <c r="Q1993" s="14" t="s">
        <v>2662</v>
      </c>
      <c r="R1993" s="14" t="s">
        <v>985</v>
      </c>
      <c r="S1993" s="14"/>
      <c r="T1993" s="14"/>
      <c r="U1993" s="14"/>
      <c r="V1993" s="14"/>
      <c r="W1993" s="14" t="s">
        <v>65</v>
      </c>
      <c r="X1993" s="14" t="s">
        <v>2663</v>
      </c>
      <c r="Y1993" s="14">
        <v>2</v>
      </c>
      <c r="Z1993" s="14">
        <v>14971</v>
      </c>
      <c r="AA1993" s="14">
        <v>2019</v>
      </c>
      <c r="AB1993" s="14" t="s">
        <v>68</v>
      </c>
      <c r="AC1993" s="14"/>
      <c r="AD1993" s="14"/>
      <c r="AE1993" s="14"/>
      <c r="AF1993" s="14"/>
      <c r="AG1993" s="14"/>
      <c r="AH1993" s="14"/>
      <c r="AI1993" s="8" t="str">
        <f t="shared" si="237"/>
        <v/>
      </c>
      <c r="AJ1993" s="8" t="str">
        <f>IF(AI1993="","",COUNTIFS(AI$1:AI1993,AI1993))</f>
        <v/>
      </c>
      <c r="AK1993" s="8" t="str">
        <f t="shared" si="238"/>
        <v>乐安县2017年农村义务教育薄弱学校改造计划（中央资金第二批）录播教室采购项目【合同】@录播</v>
      </c>
      <c r="AL1993" s="9">
        <f>IF(AK1993="","",COUNTIFS(AK$1:AK1993,AK1993))</f>
        <v>1</v>
      </c>
      <c r="AM1993" s="10" t="str">
        <f t="shared" si="239"/>
        <v>是</v>
      </c>
      <c r="AN1993" s="12">
        <v>0</v>
      </c>
    </row>
    <row r="1994" spans="1:40">
      <c r="A1994" s="7" t="s">
        <v>1084</v>
      </c>
      <c r="B1994" s="7" t="s">
        <v>2636</v>
      </c>
      <c r="C1994" s="7" t="s">
        <v>55</v>
      </c>
      <c r="D1994" s="7"/>
      <c r="E1994" s="7" t="s">
        <v>425</v>
      </c>
      <c r="F1994" s="7" t="s">
        <v>459</v>
      </c>
      <c r="G1994" s="7" t="s">
        <v>460</v>
      </c>
      <c r="H1994" s="7"/>
      <c r="I1994" s="7"/>
      <c r="J1994" s="7"/>
      <c r="K1994" s="7"/>
      <c r="L1994" s="7" t="s">
        <v>858</v>
      </c>
      <c r="M1994" s="7" t="s">
        <v>2451</v>
      </c>
      <c r="N1994" s="7" t="s">
        <v>2452</v>
      </c>
      <c r="O1994" s="7" t="s">
        <v>2637</v>
      </c>
      <c r="P1994" s="7"/>
      <c r="Q1994" s="7" t="s">
        <v>2455</v>
      </c>
      <c r="R1994" s="7"/>
      <c r="S1994" s="7"/>
      <c r="T1994" s="7"/>
      <c r="U1994" s="7"/>
      <c r="V1994" s="7"/>
      <c r="W1994" s="7" t="s">
        <v>326</v>
      </c>
      <c r="X1994" s="7" t="s">
        <v>2639</v>
      </c>
      <c r="Y1994" s="7">
        <v>4</v>
      </c>
      <c r="Z1994" s="7">
        <v>14971</v>
      </c>
      <c r="AA1994" s="7">
        <v>2019</v>
      </c>
      <c r="AB1994" s="7" t="s">
        <v>68</v>
      </c>
      <c r="AC1994" s="7"/>
      <c r="AD1994" s="7"/>
      <c r="AE1994" s="7"/>
      <c r="AF1994" s="7"/>
      <c r="AG1994" s="7"/>
      <c r="AH1994" s="7"/>
      <c r="AI1994" s="8" t="str">
        <f t="shared" si="237"/>
        <v/>
      </c>
      <c r="AJ1994" s="8" t="str">
        <f>IF(AI1994="","",COUNTIFS(AI$1:AI1994,AI1994))</f>
        <v/>
      </c>
      <c r="AK1994" s="8" t="str">
        <f t="shared" si="238"/>
        <v>甘肃中医药大学八力镇智能化中医诊疗精准扶贫建设项目第二次招标中标公告@录播</v>
      </c>
      <c r="AL1994" s="9">
        <f>IF(AK1994="","",COUNTIFS(AK$1:AK1994,AK1994))</f>
        <v>1</v>
      </c>
      <c r="AM1994" s="10" t="str">
        <f t="shared" si="239"/>
        <v>是</v>
      </c>
      <c r="AN1994" s="12">
        <v>1279700</v>
      </c>
    </row>
    <row r="1995" spans="1:40">
      <c r="A1995" s="14" t="s">
        <v>1084</v>
      </c>
      <c r="B1995" s="14" t="s">
        <v>2640</v>
      </c>
      <c r="C1995" s="14" t="s">
        <v>55</v>
      </c>
      <c r="D1995" s="14">
        <v>24000</v>
      </c>
      <c r="E1995" s="14" t="s">
        <v>565</v>
      </c>
      <c r="F1995" s="14" t="s">
        <v>566</v>
      </c>
      <c r="G1995" s="14" t="s">
        <v>460</v>
      </c>
      <c r="H1995" s="14"/>
      <c r="I1995" s="14"/>
      <c r="J1995" s="14"/>
      <c r="K1995" s="14"/>
      <c r="L1995" s="14" t="s">
        <v>567</v>
      </c>
      <c r="M1995" s="14" t="s">
        <v>2641</v>
      </c>
      <c r="N1995" s="14" t="s">
        <v>2642</v>
      </c>
      <c r="O1995" s="14" t="s">
        <v>2643</v>
      </c>
      <c r="P1995" s="14"/>
      <c r="Q1995" s="14" t="s">
        <v>568</v>
      </c>
      <c r="R1995" s="14" t="s">
        <v>2645</v>
      </c>
      <c r="S1995" s="14"/>
      <c r="T1995" s="14"/>
      <c r="U1995" s="14"/>
      <c r="V1995" s="14"/>
      <c r="W1995" s="14" t="s">
        <v>79</v>
      </c>
      <c r="X1995" s="14" t="s">
        <v>2646</v>
      </c>
      <c r="Y1995" s="14">
        <v>2</v>
      </c>
      <c r="Z1995" s="14">
        <v>28</v>
      </c>
      <c r="AA1995" s="14">
        <v>2019</v>
      </c>
      <c r="AB1995" s="14" t="s">
        <v>68</v>
      </c>
      <c r="AC1995" s="14"/>
      <c r="AD1995" s="14"/>
      <c r="AE1995" s="14"/>
      <c r="AF1995" s="14"/>
      <c r="AG1995" s="14"/>
      <c r="AH1995" s="14"/>
      <c r="AI1995" s="8" t="str">
        <f t="shared" si="237"/>
        <v>24000@录播</v>
      </c>
      <c r="AJ1995" s="8">
        <f>IF(AI1995="","",COUNTIFS(AI$1:AI1995,AI1995))</f>
        <v>1</v>
      </c>
      <c r="AK1995" s="8" t="str">
        <f t="shared" si="238"/>
        <v>赤峰市红山区教育局计算机设备及软件中标（成交）公告@录播</v>
      </c>
      <c r="AL1995" s="9">
        <f>IF(AK1995="","",COUNTIFS(AK$1:AK1995,AK1995))</f>
        <v>1</v>
      </c>
      <c r="AM1995" s="10" t="str">
        <f t="shared" si="239"/>
        <v>是</v>
      </c>
      <c r="AN1995" s="12">
        <v>1962765</v>
      </c>
    </row>
    <row r="1996" spans="1:40">
      <c r="A1996" s="7" t="s">
        <v>1084</v>
      </c>
      <c r="B1996" s="7" t="s">
        <v>2647</v>
      </c>
      <c r="C1996" s="7" t="s">
        <v>55</v>
      </c>
      <c r="D1996" s="7"/>
      <c r="E1996" s="7" t="s">
        <v>215</v>
      </c>
      <c r="F1996" s="7" t="s">
        <v>2255</v>
      </c>
      <c r="G1996" s="7" t="s">
        <v>460</v>
      </c>
      <c r="H1996" s="7"/>
      <c r="I1996" s="7"/>
      <c r="J1996" s="7"/>
      <c r="K1996" s="7"/>
      <c r="L1996" s="7" t="s">
        <v>2459</v>
      </c>
      <c r="M1996" s="7" t="s">
        <v>2460</v>
      </c>
      <c r="N1996" s="7" t="s">
        <v>2648</v>
      </c>
      <c r="O1996" s="7"/>
      <c r="P1996" s="7"/>
      <c r="Q1996" s="7" t="s">
        <v>2650</v>
      </c>
      <c r="R1996" s="7" t="s">
        <v>2463</v>
      </c>
      <c r="S1996" s="7" t="s">
        <v>2464</v>
      </c>
      <c r="T1996" s="7" t="s">
        <v>2651</v>
      </c>
      <c r="U1996" s="7" t="s">
        <v>2652</v>
      </c>
      <c r="V1996" s="7"/>
      <c r="W1996" s="7" t="s">
        <v>65</v>
      </c>
      <c r="X1996" s="7" t="s">
        <v>2465</v>
      </c>
      <c r="Y1996" s="7">
        <v>5</v>
      </c>
      <c r="Z1996" s="7">
        <v>14971</v>
      </c>
      <c r="AA1996" s="7">
        <v>2019</v>
      </c>
      <c r="AB1996" s="7" t="s">
        <v>68</v>
      </c>
      <c r="AC1996" s="7"/>
      <c r="AD1996" s="7"/>
      <c r="AE1996" s="7"/>
      <c r="AF1996" s="7"/>
      <c r="AG1996" s="7"/>
      <c r="AH1996" s="7"/>
      <c r="AI1996" s="8" t="str">
        <f t="shared" si="237"/>
        <v/>
      </c>
      <c r="AJ1996" s="8" t="str">
        <f>IF(AI1996="","",COUNTIFS(AI$1:AI1996,AI1996))</f>
        <v/>
      </c>
      <c r="AK1996" s="8" t="str">
        <f t="shared" si="238"/>
        <v>山东省泰安第二中学录播室设备采购项目中标公告@录播</v>
      </c>
      <c r="AL1996" s="9">
        <f>IF(AK1996="","",COUNTIFS(AK$1:AK1996,AK1996))</f>
        <v>1</v>
      </c>
      <c r="AM1996" s="10" t="str">
        <f t="shared" si="239"/>
        <v>是</v>
      </c>
      <c r="AN1996" s="12">
        <v>0</v>
      </c>
    </row>
    <row r="1997" spans="1:40">
      <c r="A1997" s="14" t="s">
        <v>1084</v>
      </c>
      <c r="B1997" s="14" t="s">
        <v>2664</v>
      </c>
      <c r="C1997" s="14" t="s">
        <v>55</v>
      </c>
      <c r="D1997" s="14">
        <v>24000</v>
      </c>
      <c r="E1997" s="14" t="s">
        <v>565</v>
      </c>
      <c r="F1997" s="14" t="s">
        <v>566</v>
      </c>
      <c r="G1997" s="14" t="s">
        <v>460</v>
      </c>
      <c r="H1997" s="14"/>
      <c r="I1997" s="14"/>
      <c r="J1997" s="14"/>
      <c r="K1997" s="14"/>
      <c r="L1997" s="14" t="s">
        <v>567</v>
      </c>
      <c r="M1997" s="14" t="s">
        <v>568</v>
      </c>
      <c r="N1997" s="14" t="s">
        <v>2665</v>
      </c>
      <c r="O1997" s="14" t="s">
        <v>2666</v>
      </c>
      <c r="P1997" s="14"/>
      <c r="Q1997" s="14" t="s">
        <v>2645</v>
      </c>
      <c r="R1997" s="14"/>
      <c r="S1997" s="14"/>
      <c r="T1997" s="14"/>
      <c r="U1997" s="14"/>
      <c r="V1997" s="14"/>
      <c r="W1997" s="14" t="s">
        <v>79</v>
      </c>
      <c r="X1997" s="14" t="s">
        <v>2668</v>
      </c>
      <c r="Y1997" s="14">
        <v>2</v>
      </c>
      <c r="Z1997" s="14">
        <v>28</v>
      </c>
      <c r="AA1997" s="14">
        <v>2019</v>
      </c>
      <c r="AB1997" s="14" t="s">
        <v>68</v>
      </c>
      <c r="AC1997" s="14"/>
      <c r="AD1997" s="14"/>
      <c r="AE1997" s="14"/>
      <c r="AF1997" s="14"/>
      <c r="AG1997" s="14"/>
      <c r="AH1997" s="14"/>
      <c r="AI1997" s="8" t="str">
        <f t="shared" si="237"/>
        <v>24000@录播</v>
      </c>
      <c r="AJ1997" s="8">
        <f>IF(AI1997="","",COUNTIFS(AI$1:AI1997,AI1997))</f>
        <v>2</v>
      </c>
      <c r="AK1997" s="8" t="str">
        <f t="shared" si="238"/>
        <v>红山区教育局同频互动录播教室设备公开招标采购评标结果公告@录播</v>
      </c>
      <c r="AL1997" s="9">
        <f>IF(AK1997="","",COUNTIFS(AK$1:AK1997,AK1997))</f>
        <v>1</v>
      </c>
      <c r="AM1997" s="10" t="str">
        <f t="shared" si="239"/>
        <v/>
      </c>
      <c r="AN1997" s="12">
        <v>1962765</v>
      </c>
    </row>
    <row r="1998" spans="1:40">
      <c r="A1998" s="7" t="s">
        <v>1084</v>
      </c>
      <c r="B1998" s="7" t="s">
        <v>2669</v>
      </c>
      <c r="C1998" s="7" t="s">
        <v>55</v>
      </c>
      <c r="D1998" s="7"/>
      <c r="E1998" s="7" t="s">
        <v>215</v>
      </c>
      <c r="F1998" s="7" t="s">
        <v>2255</v>
      </c>
      <c r="G1998" s="7" t="s">
        <v>966</v>
      </c>
      <c r="H1998" s="7"/>
      <c r="I1998" s="7"/>
      <c r="J1998" s="7"/>
      <c r="K1998" s="7"/>
      <c r="L1998" s="7"/>
      <c r="M1998" s="7" t="s">
        <v>2670</v>
      </c>
      <c r="N1998" s="7"/>
      <c r="O1998" s="7" t="s">
        <v>2671</v>
      </c>
      <c r="P1998" s="7"/>
      <c r="Q1998" s="7"/>
      <c r="R1998" s="7"/>
      <c r="S1998" s="7"/>
      <c r="T1998" s="7"/>
      <c r="U1998" s="7"/>
      <c r="V1998" s="7"/>
      <c r="W1998" s="7" t="s">
        <v>65</v>
      </c>
      <c r="X1998" s="7" t="s">
        <v>2673</v>
      </c>
      <c r="Y1998" s="7">
        <v>2</v>
      </c>
      <c r="Z1998" s="7">
        <v>14971</v>
      </c>
      <c r="AA1998" s="7">
        <v>2019</v>
      </c>
      <c r="AB1998" s="7" t="s">
        <v>68</v>
      </c>
      <c r="AC1998" s="7"/>
      <c r="AD1998" s="7"/>
      <c r="AE1998" s="7"/>
      <c r="AF1998" s="7"/>
      <c r="AG1998" s="7"/>
      <c r="AH1998" s="7"/>
      <c r="AI1998" s="8" t="str">
        <f t="shared" si="237"/>
        <v/>
      </c>
      <c r="AJ1998" s="8" t="str">
        <f>IF(AI1998="","",COUNTIFS(AI$1:AI1998,AI1998))</f>
        <v/>
      </c>
      <c r="AK1998" s="8" t="str">
        <f t="shared" si="238"/>
        <v>新泰市翟镇初级中学录播室、观摩会议室装修工程验收公示@录播</v>
      </c>
      <c r="AL1998" s="9">
        <f>IF(AK1998="","",COUNTIFS(AK$1:AK1998,AK1998))</f>
        <v>1</v>
      </c>
      <c r="AM1998" s="10" t="str">
        <f t="shared" si="239"/>
        <v>是</v>
      </c>
      <c r="AN1998" s="12">
        <v>78000</v>
      </c>
    </row>
    <row r="1999" spans="1:40">
      <c r="A1999" s="14" t="s">
        <v>1084</v>
      </c>
      <c r="B1999" s="14" t="s">
        <v>2674</v>
      </c>
      <c r="C1999" s="14" t="s">
        <v>55</v>
      </c>
      <c r="D1999" s="14"/>
      <c r="E1999" s="14" t="s">
        <v>215</v>
      </c>
      <c r="F1999" s="14" t="s">
        <v>216</v>
      </c>
      <c r="G1999" s="14" t="s">
        <v>966</v>
      </c>
      <c r="H1999" s="14"/>
      <c r="I1999" s="14"/>
      <c r="J1999" s="14"/>
      <c r="K1999" s="14"/>
      <c r="L1999" s="14"/>
      <c r="M1999" s="14"/>
      <c r="N1999" s="14" t="s">
        <v>2675</v>
      </c>
      <c r="O1999" s="14"/>
      <c r="P1999" s="14"/>
      <c r="Q1999" s="14" t="s">
        <v>2677</v>
      </c>
      <c r="R1999" s="14"/>
      <c r="S1999" s="14"/>
      <c r="T1999" s="14"/>
      <c r="U1999" s="14"/>
      <c r="V1999" s="14"/>
      <c r="W1999" s="14" t="s">
        <v>65</v>
      </c>
      <c r="X1999" s="14" t="s">
        <v>2678</v>
      </c>
      <c r="Y1999" s="14">
        <v>3</v>
      </c>
      <c r="Z1999" s="14">
        <v>14971</v>
      </c>
      <c r="AA1999" s="14">
        <v>2019</v>
      </c>
      <c r="AB1999" s="14" t="s">
        <v>68</v>
      </c>
      <c r="AC1999" s="14" t="s">
        <v>138</v>
      </c>
      <c r="AD1999" s="14"/>
      <c r="AE1999" s="14"/>
      <c r="AF1999" s="14"/>
      <c r="AG1999" s="14"/>
      <c r="AH1999" s="14"/>
      <c r="AI1999" s="8" t="str">
        <f t="shared" si="237"/>
        <v/>
      </c>
      <c r="AJ1999" s="8" t="str">
        <f>IF(AI1999="","",COUNTIFS(AI$1:AI1999,AI1999))</f>
        <v/>
      </c>
      <c r="AK1999" s="8" t="str">
        <f t="shared" si="238"/>
        <v>邹平县黄山试验小学于2019年01月15日成功交易1笔新订单@录播</v>
      </c>
      <c r="AL1999" s="9">
        <f>IF(AK1999="","",COUNTIFS(AK$1:AK1999,AK1999))</f>
        <v>1</v>
      </c>
      <c r="AM1999" s="10" t="str">
        <f t="shared" si="239"/>
        <v>是</v>
      </c>
      <c r="AN1999" s="12">
        <v>0</v>
      </c>
    </row>
    <row r="2000" spans="1:40">
      <c r="A2000" s="7" t="s">
        <v>1084</v>
      </c>
      <c r="B2000" s="7" t="s">
        <v>2679</v>
      </c>
      <c r="C2000" s="7" t="s">
        <v>55</v>
      </c>
      <c r="D2000" s="7" t="s">
        <v>2680</v>
      </c>
      <c r="E2000" s="7" t="s">
        <v>1244</v>
      </c>
      <c r="F2000" s="7" t="s">
        <v>1760</v>
      </c>
      <c r="G2000" s="7" t="s">
        <v>966</v>
      </c>
      <c r="H2000" s="7"/>
      <c r="I2000" s="7"/>
      <c r="J2000" s="7"/>
      <c r="K2000" s="7"/>
      <c r="L2000" s="7" t="s">
        <v>1761</v>
      </c>
      <c r="M2000" s="7" t="s">
        <v>2681</v>
      </c>
      <c r="N2000" s="7"/>
      <c r="O2000" s="7"/>
      <c r="P2000" s="7"/>
      <c r="Q2000" s="7"/>
      <c r="R2000" s="7"/>
      <c r="S2000" s="7"/>
      <c r="T2000" s="7"/>
      <c r="U2000" s="7"/>
      <c r="V2000" s="7"/>
      <c r="W2000" s="7" t="s">
        <v>65</v>
      </c>
      <c r="X2000" s="7" t="s">
        <v>2683</v>
      </c>
      <c r="Y2000" s="7">
        <v>4</v>
      </c>
      <c r="Z2000" s="7">
        <v>4</v>
      </c>
      <c r="AA2000" s="7">
        <v>2019</v>
      </c>
      <c r="AB2000" s="7" t="s">
        <v>68</v>
      </c>
      <c r="AC2000" s="7"/>
      <c r="AD2000" s="7"/>
      <c r="AE2000" s="7"/>
      <c r="AF2000" s="7"/>
      <c r="AG2000" s="7"/>
      <c r="AH2000" s="7"/>
      <c r="AI2000" s="8" t="str">
        <f t="shared" si="237"/>
        <v>18A0407@录播</v>
      </c>
      <c r="AJ2000" s="8">
        <f>IF(AI2000="","",COUNTIFS(AI$1:AI2000,AI2000))</f>
        <v>1</v>
      </c>
      <c r="AK2000" s="8" t="str">
        <f t="shared" si="238"/>
        <v>中和中学录播教室设备中标结果@录播</v>
      </c>
      <c r="AL2000" s="9">
        <f>IF(AK2000="","",COUNTIFS(AK$1:AK2000,AK2000))</f>
        <v>1</v>
      </c>
      <c r="AM2000" s="10" t="str">
        <f t="shared" si="239"/>
        <v>是</v>
      </c>
      <c r="AN2000" s="12">
        <v>0</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liboliang</dc:creator>
  <cp:lastModifiedBy>liboliang</cp:lastModifiedBy>
  <dcterms:created xsi:type="dcterms:W3CDTF">2020-01-16T03:46:30Z</dcterms:created>
  <dcterms:modified xsi:type="dcterms:W3CDTF">2020-01-16T09:32:52Z</dcterms:modified>
</cp:coreProperties>
</file>